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CF23E625-4C53-4B59-A1F4-3EA0B65E35CB}" xr6:coauthVersionLast="47" xr6:coauthVersionMax="47" xr10:uidLastSave="{00000000-0000-0000-0000-000000000000}"/>
  <bookViews>
    <workbookView xWindow="-120" yWindow="-120" windowWidth="27630" windowHeight="16440" tabRatio="608"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BW36" i="10"/>
  <c r="BE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s="1"/>
  <c r="AM35" i="10" s="1"/>
  <c r="AM36" i="10" s="1"/>
  <c r="BE34" i="10" l="1"/>
  <c r="BW34" i="10" l="1"/>
  <c r="BW35" i="10" s="1"/>
  <c r="CO34" i="10" l="1"/>
  <c r="CO35" i="10" s="1"/>
  <c r="CO36" i="10" s="1"/>
</calcChain>
</file>

<file path=xl/sharedStrings.xml><?xml version="1.0" encoding="utf-8"?>
<sst xmlns="http://schemas.openxmlformats.org/spreadsheetml/2006/main" count="1089" uniqueCount="610">
  <si>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</si>
  <si>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</si>
  <si>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</si>
  <si>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</si>
  <si>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</si>
  <si>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</si>
  <si>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</si>
  <si>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</si>
  <si>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</si>
  <si>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</si>
  <si>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</si>
  <si>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</si>
  <si>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</si>
  <si>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</si>
  <si>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</si>
  <si>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</si>
  <si>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</si>
  <si>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</si>
  <si>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</si>
  <si>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</si>
  <si>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</si>
  <si>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</si>
  <si>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</si>
  <si>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</si>
  <si>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</si>
  <si>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</si>
  <si>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</si>
  <si>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</si>
  <si>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</si>
  <si>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</si>
  <si>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</si>
  <si>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</si>
  <si>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</si>
  <si>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</si>
  <si>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</si>
  <si>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</si>
  <si>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</si>
  <si>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</si>
  <si>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</si>
  <si>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</si>
  <si>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</si>
  <si>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</si>
  <si>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</si>
  <si>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</si>
  <si>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</si>
  <si>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</si>
  <si>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</si>
  <si>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</si>
  <si>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</si>
  <si>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</si>
  <si>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</si>
  <si>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</si>
  <si>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</si>
  <si>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</si>
  <si>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</si>
  <si>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</si>
  <si>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</si>
  <si>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</si>
  <si>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</si>
  <si>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</si>
  <si>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</si>
  <si>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</si>
  <si>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</si>
  <si>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</si>
  <si>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</si>
  <si>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</si>
  <si>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</si>
  <si>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</si>
  <si>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</si>
  <si>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</si>
  <si>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</si>
  <si>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</si>
  <si>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</si>
  <si>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</si>
  <si>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</si>
  <si>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</si>
  <si>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</si>
  <si>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</si>
  <si>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</si>
  <si>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</si>
  <si>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</si>
  <si>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</si>
  <si>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</si>
  <si>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</si>
  <si>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</si>
  <si>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</si>
  <si>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</si>
  <si>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</si>
  <si>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</si>
  <si>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</si>
  <si>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</si>
  <si>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</si>
  <si>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</si>
  <si>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</si>
  <si>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</si>
  <si>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</si>
  <si>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</si>
  <si>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</si>
  <si>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</si>
  <si>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</si>
  <si>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一宮市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</si>
  <si>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</si>
  <si>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</si>
  <si>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</si>
  <si>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</si>
  <si>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</si>
  <si>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</si>
  <si>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</si>
  <si>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</si>
  <si>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</si>
  <si>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</si>
  <si>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</si>
  <si>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</si>
  <si>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</si>
  <si>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</si>
  <si>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</si>
  <si>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</si>
  <si>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</si>
  <si>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</si>
  <si>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</si>
  <si>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</si>
  <si>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</si>
  <si>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</si>
  <si>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</si>
  <si>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</si>
  <si>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</si>
  <si>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</si>
  <si>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</si>
  <si>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</si>
  <si>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</si>
  <si>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</si>
  <si>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</si>
  <si>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</si>
  <si>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</si>
  <si>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</si>
  <si>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</si>
  <si>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</si>
  <si>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</si>
  <si>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</si>
  <si>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</si>
  <si>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</si>
  <si>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</si>
  <si>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</si>
  <si>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</si>
  <si>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</si>
  <si>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</si>
  <si>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</si>
  <si>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</si>
  <si>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</si>
  <si>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</si>
  <si>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</si>
  <si>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</si>
  <si>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</si>
  <si>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</si>
  <si>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</si>
  <si>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</si>
  <si>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</si>
  <si>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</si>
  <si>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</si>
  <si>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</si>
  <si>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</si>
  <si>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</si>
  <si>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</si>
  <si>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</si>
  <si>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</si>
  <si>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</si>
  <si>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</si>
  <si>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</si>
  <si>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</si>
  <si>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</si>
  <si>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</si>
  <si>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</si>
  <si>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</si>
  <si>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</si>
  <si>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</si>
  <si>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</si>
  <si>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</si>
  <si>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</si>
  <si>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</si>
  <si>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</si>
  <si>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</si>
  <si>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</si>
  <si>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</si>
  <si>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</si>
  <si>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</si>
  <si>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</si>
  <si>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</si>
  <si>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</si>
  <si>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</si>
  <si>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</si>
  <si>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</si>
  <si>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</si>
  <si>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</si>
  <si>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</si>
  <si>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</si>
  <si>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</si>
  <si>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</si>
  <si>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</si>
  <si>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</si>
  <si>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</si>
  <si>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</si>
  <si>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</si>
  <si>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</si>
  <si>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</si>
  <si>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</si>
  <si>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</si>
  <si>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</si>
  <si>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</si>
  <si>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</si>
  <si>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</si>
  <si>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</si>
  <si>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</si>
  <si>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</si>
  <si>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</si>
  <si>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</si>
  <si>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</si>
  <si>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</si>
  <si>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愛知県一宮市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</si>
  <si>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</si>
  <si>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</si>
  <si>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</si>
  <si>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</si>
  <si>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</si>
  <si>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</si>
  <si>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</si>
  <si>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</si>
  <si>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</si>
  <si>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</si>
  <si>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</si>
  <si>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</si>
  <si>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</si>
  <si>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</si>
  <si>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</si>
  <si>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</si>
  <si>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</si>
  <si>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</si>
  <si>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</si>
  <si>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</si>
  <si>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</si>
  <si>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</si>
  <si>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</si>
  <si>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</si>
  <si>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</si>
  <si>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</si>
  <si>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</si>
  <si>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</si>
  <si>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</si>
  <si>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</si>
  <si>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</si>
  <si>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</si>
  <si>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</si>
  <si>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</si>
  <si>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</si>
  <si>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</si>
  <si>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</si>
  <si>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</si>
  <si>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</si>
  <si>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</si>
  <si>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</si>
  <si>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</si>
  <si>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</si>
  <si>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</si>
  <si>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</si>
  <si>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</si>
  <si>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</si>
  <si>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</si>
  <si>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</si>
  <si>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</si>
  <si>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</si>
  <si>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</si>
  <si>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</si>
  <si>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</si>
  <si>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</si>
  <si>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</si>
  <si>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</si>
  <si>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</si>
  <si>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</si>
  <si>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</si>
  <si>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</si>
  <si>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</si>
  <si>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</si>
  <si>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</si>
  <si>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</si>
  <si>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</si>
  <si>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</si>
  <si>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</si>
  <si>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</si>
  <si>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</si>
  <si>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</si>
  <si>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</si>
  <si>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</si>
  <si>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</si>
  <si>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</si>
  <si>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</si>
  <si>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t>
    <phoneticPr fontId="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</si>
  <si>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</si>
  <si>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</si>
  <si>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</si>
  <si>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</si>
  <si>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</si>
  <si>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</si>
  <si>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</si>
  <si>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</si>
  <si>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</si>
  <si>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</si>
  <si>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</si>
  <si>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</si>
  <si>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</si>
  <si>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</si>
  <si>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</si>
  <si>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</si>
  <si>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</si>
  <si>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</si>
  <si>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</si>
  <si>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</si>
  <si>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</si>
  <si>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</si>
  <si>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</si>
  <si>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</si>
  <si>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</si>
  <si>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</si>
  <si>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</si>
  <si>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</si>
  <si>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</si>
  <si>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</si>
  <si>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</si>
  <si>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</si>
  <si>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</si>
  <si>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</si>
  <si>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</si>
  <si>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</si>
  <si>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</si>
  <si>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</si>
  <si>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</si>
  <si>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</si>
  <si>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</si>
  <si>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</si>
  <si>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</si>
  <si>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</si>
  <si>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</si>
  <si>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</si>
  <si>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</si>
  <si>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</si>
  <si>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</si>
  <si>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</si>
  <si>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</si>
  <si>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</si>
  <si>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</si>
  <si>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</si>
  <si>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</si>
  <si>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</si>
  <si>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</si>
  <si>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</si>
  <si>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</si>
  <si>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</si>
  <si>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</si>
  <si>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</si>
  <si>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</si>
  <si>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</si>
  <si>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</si>
  <si>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</si>
  <si>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</si>
  <si>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</si>
  <si>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</si>
  <si>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</si>
  <si>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</si>
  <si>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</si>
  <si>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</si>
  <si>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</si>
  <si>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</si>
  <si>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</si>
  <si>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</si>
  <si>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愛知県一宮市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</si>
  <si>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</si>
  <si>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</si>
  <si>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</si>
  <si>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</si>
  <si>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</si>
  <si>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</si>
  <si>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</si>
  <si>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</si>
  <si>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</si>
  <si>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</si>
  <si>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</si>
  <si>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</si>
  <si>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</si>
  <si>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</si>
  <si>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</si>
  <si>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</si>
  <si>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</si>
  <si>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</si>
  <si>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</si>
  <si>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</si>
  <si>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</si>
  <si>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</si>
  <si>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</si>
  <si>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</si>
  <si>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</si>
  <si>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</si>
  <si>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</si>
  <si>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</si>
  <si>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</si>
  <si>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</si>
  <si>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</si>
  <si>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</si>
  <si>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</si>
  <si>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</si>
  <si>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</si>
  <si>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</si>
  <si>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</si>
  <si>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</si>
  <si>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公共駐車場事業特別会計</t>
    <phoneticPr fontId="5"/>
  </si>
  <si>
    <t>水道事業会計</t>
    <phoneticPr fontId="5"/>
  </si>
  <si>
    <t>法適用企業</t>
    <phoneticPr fontId="5"/>
  </si>
  <si>
    <t>病院事業会計</t>
    <phoneticPr fontId="5"/>
  </si>
  <si>
    <t>下水道事業会計</t>
    <phoneticPr fontId="5"/>
  </si>
  <si>
    <t>外崎土地区画整理事業特別会計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</si>
  <si>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</si>
  <si>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</si>
  <si>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</si>
  <si>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</si>
  <si>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</si>
  <si>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</si>
  <si>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</si>
  <si>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</si>
  <si>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</si>
  <si>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</si>
  <si>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</si>
  <si>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</si>
  <si>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</si>
  <si>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</si>
  <si>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</si>
  <si>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</si>
  <si>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</si>
  <si>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</si>
  <si>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</si>
  <si>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</si>
  <si>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</si>
  <si>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</si>
  <si>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</si>
  <si>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</si>
  <si>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</si>
  <si>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</si>
  <si>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</si>
  <si>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</si>
  <si>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</si>
  <si>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</si>
  <si>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</si>
  <si>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</si>
  <si>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</si>
  <si>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</si>
  <si>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</si>
  <si>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</si>
  <si>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</si>
  <si>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</si>
  <si>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</si>
  <si>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</si>
  <si>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</si>
  <si>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</si>
  <si>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</si>
  <si>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</si>
  <si>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</si>
  <si>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</si>
  <si>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</si>
  <si>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</si>
  <si>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</si>
  <si>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</si>
  <si>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</si>
  <si>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</si>
  <si>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</si>
  <si>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</si>
  <si>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</si>
  <si>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</si>
  <si>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</si>
  <si>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</si>
  <si>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</si>
  <si>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</si>
  <si>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</si>
  <si>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</si>
  <si>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</si>
  <si>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</si>
  <si>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</si>
  <si>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</si>
  <si>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</si>
  <si>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</si>
  <si>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</si>
  <si>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</si>
  <si>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</si>
  <si>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</si>
  <si>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</si>
  <si>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</si>
  <si>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</si>
  <si>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</si>
  <si>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</si>
  <si>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</si>
  <si>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</si>
  <si>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</si>
  <si>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</si>
  <si>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</si>
  <si>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</si>
  <si>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</si>
  <si>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</si>
  <si>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</si>
  <si>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</si>
  <si>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</si>
  <si>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</si>
  <si>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</si>
  <si>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</si>
  <si>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</si>
  <si>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</si>
  <si>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</si>
  <si>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</si>
  <si>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</si>
  <si>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</si>
  <si>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</si>
  <si>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</si>
  <si>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</si>
  <si>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</si>
  <si>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</si>
  <si>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</si>
  <si>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</si>
  <si>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</si>
  <si>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</si>
  <si>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</si>
  <si>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</si>
  <si>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</si>
  <si>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</si>
  <si>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</si>
  <si>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</si>
  <si>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</si>
  <si>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</si>
  <si>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</si>
  <si>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</si>
  <si>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</si>
  <si>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</si>
  <si>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</si>
  <si>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</si>
  <si>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</si>
  <si>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</si>
  <si>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</si>
  <si>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</si>
  <si>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</si>
  <si>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</si>
  <si>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</si>
  <si>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</si>
  <si>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</si>
  <si>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</si>
  <si>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</si>
  <si>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</si>
  <si>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</si>
  <si>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</si>
  <si>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</si>
  <si>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</si>
  <si>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</si>
  <si>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</si>
  <si>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</si>
  <si>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</si>
  <si>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</si>
  <si>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</si>
  <si>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</si>
  <si>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</si>
  <si>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</si>
  <si>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</si>
  <si>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</si>
  <si>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</si>
  <si>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</si>
  <si>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</si>
  <si>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</si>
  <si>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</si>
  <si>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</si>
  <si>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</si>
  <si>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</si>
  <si>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</si>
  <si>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</si>
  <si>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</si>
  <si>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</si>
  <si>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</si>
  <si>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</si>
  <si>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0.23</t>
  </si>
  <si>
    <t>病院事業会計</t>
  </si>
  <si>
    <t>一般会計</t>
  </si>
  <si>
    <t>下水道事業会計</t>
  </si>
  <si>
    <t>水道事業会計</t>
  </si>
  <si>
    <t>介護保険事業特別会計</t>
  </si>
  <si>
    <t>国民健康保険事業特別会計</t>
  </si>
  <si>
    <t>▲ 1.09</t>
  </si>
  <si>
    <t>▲ 0.44</t>
  </si>
  <si>
    <t>後期高齢者医療事業特別会計</t>
  </si>
  <si>
    <t>母子父子寡婦福祉資金貸付事業特別会計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</si>
  <si>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</si>
  <si>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</si>
  <si>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</si>
  <si>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</si>
  <si>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</si>
  <si>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</si>
  <si>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</si>
  <si>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</si>
  <si>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</si>
  <si>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愛知県後期高齢者医療広域連合（一般会計）</t>
    <phoneticPr fontId="2"/>
  </si>
  <si>
    <t>愛知県後期高齢者医療広域連合（後期高齢者医療特別会計）</t>
    <phoneticPr fontId="2"/>
  </si>
  <si>
    <t>一宮市学校給食会</t>
    <phoneticPr fontId="2"/>
  </si>
  <si>
    <t>一宮地方総合卸売市場(株)</t>
    <phoneticPr fontId="2"/>
  </si>
  <si>
    <t>〇</t>
    <phoneticPr fontId="2"/>
  </si>
  <si>
    <t>一宮市土地開発公社</t>
    <phoneticPr fontId="2"/>
  </si>
  <si>
    <t>-</t>
    <phoneticPr fontId="2"/>
  </si>
  <si>
    <t>公共施設整備等基金</t>
  </si>
  <si>
    <t>いちのみや応援基金</t>
  </si>
  <si>
    <t>市勢振興基金</t>
  </si>
  <si>
    <t>国際交流基金</t>
  </si>
  <si>
    <t>墨国際交流基金</t>
    <rPh sb="0" eb="1">
      <t>スミ</t>
    </rPh>
    <rPh sb="1" eb="3">
      <t>コクサイ</t>
    </rPh>
    <rPh sb="3" eb="5">
      <t>コウリュウ</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</si>
</sst>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87" fontId="34" fillId="6" borderId="117"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187" fontId="34" fillId="6" borderId="120" xfId="13" applyNumberFormat="1" applyFont="1" applyFill="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48105</c:v>
                </c:pt>
                <c:pt idx="4">
                  <c:v>47446</c:v>
                </c:pt>
              </c:numCache>
            </c:numRef>
          </c:val>
          <c:smooth val="0"/>
          <c:extLst>
            <c:ext xmlns:c16="http://schemas.microsoft.com/office/drawing/2014/chart" uri="{C3380CC4-5D6E-409C-BE32-E72D297353CC}">
              <c16:uniqueId val="{00000000-BC16-4332-B0B6-A034DDF58A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36187</c:v>
                </c:pt>
                <c:pt idx="1">
                  <c:v>25793</c:v>
                </c:pt>
                <c:pt idx="2">
                  <c:v>25705</c:v>
                </c:pt>
                <c:pt idx="3">
                  <c:v>24056</c:v>
                </c:pt>
                <c:pt idx="4">
                  <c:v>25927</c:v>
                </c:pt>
              </c:numCache>
            </c:numRef>
          </c:val>
          <c:smooth val="0"/>
          <c:extLst>
            <c:ext xmlns:c16="http://schemas.microsoft.com/office/drawing/2014/chart" uri="{C3380CC4-5D6E-409C-BE32-E72D297353CC}">
              <c16:uniqueId val="{00000001-BC16-4332-B0B6-A034DDF58A8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3.62</c:v>
                </c:pt>
                <c:pt idx="1">
                  <c:v>3.65</c:v>
                </c:pt>
                <c:pt idx="2">
                  <c:v>5.54</c:v>
                </c:pt>
                <c:pt idx="3">
                  <c:v>8.59</c:v>
                </c:pt>
                <c:pt idx="4">
                  <c:v>7.58</c:v>
                </c:pt>
              </c:numCache>
            </c:numRef>
          </c:val>
          <c:extLst>
            <c:ext xmlns:c16="http://schemas.microsoft.com/office/drawing/2014/chart" uri="{C3380CC4-5D6E-409C-BE32-E72D297353CC}">
              <c16:uniqueId val="{00000000-A49C-4000-865A-4712B98234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6.18</c:v>
                </c:pt>
                <c:pt idx="1">
                  <c:v>5.88</c:v>
                </c:pt>
                <c:pt idx="2">
                  <c:v>4.62</c:v>
                </c:pt>
                <c:pt idx="3">
                  <c:v>7.28</c:v>
                </c:pt>
                <c:pt idx="4">
                  <c:v>8.85</c:v>
                </c:pt>
              </c:numCache>
            </c:numRef>
          </c:val>
          <c:extLst>
            <c:ext xmlns:c16="http://schemas.microsoft.com/office/drawing/2014/chart" uri="{C3380CC4-5D6E-409C-BE32-E72D297353CC}">
              <c16:uniqueId val="{00000001-A49C-4000-865A-4712B98234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0.16</c:v>
                </c:pt>
                <c:pt idx="1">
                  <c:v>-0.23</c:v>
                </c:pt>
                <c:pt idx="2">
                  <c:v>0.95</c:v>
                </c:pt>
                <c:pt idx="3">
                  <c:v>6.42</c:v>
                </c:pt>
                <c:pt idx="4">
                  <c:v>0.19</c:v>
                </c:pt>
              </c:numCache>
            </c:numRef>
          </c:val>
          <c:smooth val="0"/>
          <c:extLst>
            <c:ext xmlns:c16="http://schemas.microsoft.com/office/drawing/2014/chart" uri="{C3380CC4-5D6E-409C-BE32-E72D297353CC}">
              <c16:uniqueId val="{00000002-A49C-4000-865A-4712B98234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DCB-4245-B675-3B646655D3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CB-4245-B675-3B646655D3CD}"/>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0.01</c:v>
                </c:pt>
                <c:pt idx="8">
                  <c:v>#N/A</c:v>
                </c:pt>
                <c:pt idx="9">
                  <c:v>0.02</c:v>
                </c:pt>
              </c:numCache>
            </c:numRef>
          </c:val>
          <c:extLst>
            <c:ext xmlns:c16="http://schemas.microsoft.com/office/drawing/2014/chart" uri="{C3380CC4-5D6E-409C-BE32-E72D297353CC}">
              <c16:uniqueId val="{00000002-7DCB-4245-B675-3B646655D3C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0.15</c:v>
                </c:pt>
                <c:pt idx="4">
                  <c:v>#N/A</c:v>
                </c:pt>
                <c:pt idx="5">
                  <c:v>0</c:v>
                </c:pt>
                <c:pt idx="6">
                  <c:v>#N/A</c:v>
                </c:pt>
                <c:pt idx="7">
                  <c:v>0.01</c:v>
                </c:pt>
                <c:pt idx="8">
                  <c:v>#N/A</c:v>
                </c:pt>
                <c:pt idx="9">
                  <c:v>0.06</c:v>
                </c:pt>
              </c:numCache>
            </c:numRef>
          </c:val>
          <c:extLst>
            <c:ext xmlns:c16="http://schemas.microsoft.com/office/drawing/2014/chart" uri="{C3380CC4-5D6E-409C-BE32-E72D297353CC}">
              <c16:uniqueId val="{00000003-7DCB-4245-B675-3B646655D3CD}"/>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1.0900000000000001</c:v>
                </c:pt>
                <c:pt idx="1">
                  <c:v>#N/A</c:v>
                </c:pt>
                <c:pt idx="2">
                  <c:v>0.44</c:v>
                </c:pt>
                <c:pt idx="3">
                  <c:v>#N/A</c:v>
                </c:pt>
                <c:pt idx="4">
                  <c:v>#N/A</c:v>
                </c:pt>
                <c:pt idx="5">
                  <c:v>0.53</c:v>
                </c:pt>
                <c:pt idx="6">
                  <c:v>#N/A</c:v>
                </c:pt>
                <c:pt idx="7">
                  <c:v>1.19</c:v>
                </c:pt>
                <c:pt idx="8">
                  <c:v>#N/A</c:v>
                </c:pt>
                <c:pt idx="9">
                  <c:v>1.43</c:v>
                </c:pt>
              </c:numCache>
            </c:numRef>
          </c:val>
          <c:extLst>
            <c:ext xmlns:c16="http://schemas.microsoft.com/office/drawing/2014/chart" uri="{C3380CC4-5D6E-409C-BE32-E72D297353CC}">
              <c16:uniqueId val="{00000004-7DCB-4245-B675-3B646655D3CD}"/>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1.0900000000000001</c:v>
                </c:pt>
                <c:pt idx="2">
                  <c:v>#N/A</c:v>
                </c:pt>
                <c:pt idx="3">
                  <c:v>1.31</c:v>
                </c:pt>
                <c:pt idx="4">
                  <c:v>#N/A</c:v>
                </c:pt>
                <c:pt idx="5">
                  <c:v>1.34</c:v>
                </c:pt>
                <c:pt idx="6">
                  <c:v>#N/A</c:v>
                </c:pt>
                <c:pt idx="7">
                  <c:v>1.43</c:v>
                </c:pt>
                <c:pt idx="8">
                  <c:v>#N/A</c:v>
                </c:pt>
                <c:pt idx="9">
                  <c:v>1.44</c:v>
                </c:pt>
              </c:numCache>
            </c:numRef>
          </c:val>
          <c:extLst>
            <c:ext xmlns:c16="http://schemas.microsoft.com/office/drawing/2014/chart" uri="{C3380CC4-5D6E-409C-BE32-E72D297353CC}">
              <c16:uniqueId val="{00000005-7DCB-4245-B675-3B646655D3CD}"/>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5.35</c:v>
                </c:pt>
                <c:pt idx="2">
                  <c:v>#N/A</c:v>
                </c:pt>
                <c:pt idx="3">
                  <c:v>5.13</c:v>
                </c:pt>
                <c:pt idx="4">
                  <c:v>#N/A</c:v>
                </c:pt>
                <c:pt idx="5">
                  <c:v>4.8</c:v>
                </c:pt>
                <c:pt idx="6">
                  <c:v>#N/A</c:v>
                </c:pt>
                <c:pt idx="7">
                  <c:v>4.3899999999999997</c:v>
                </c:pt>
                <c:pt idx="8">
                  <c:v>#N/A</c:v>
                </c:pt>
                <c:pt idx="9">
                  <c:v>3.85</c:v>
                </c:pt>
              </c:numCache>
            </c:numRef>
          </c:val>
          <c:extLst>
            <c:ext xmlns:c16="http://schemas.microsoft.com/office/drawing/2014/chart" uri="{C3380CC4-5D6E-409C-BE32-E72D297353CC}">
              <c16:uniqueId val="{00000006-7DCB-4245-B675-3B646655D3C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7.21</c:v>
                </c:pt>
                <c:pt idx="2">
                  <c:v>#N/A</c:v>
                </c:pt>
                <c:pt idx="3">
                  <c:v>7.28</c:v>
                </c:pt>
                <c:pt idx="4">
                  <c:v>#N/A</c:v>
                </c:pt>
                <c:pt idx="5">
                  <c:v>7.5</c:v>
                </c:pt>
                <c:pt idx="6">
                  <c:v>#N/A</c:v>
                </c:pt>
                <c:pt idx="7">
                  <c:v>6.9</c:v>
                </c:pt>
                <c:pt idx="8">
                  <c:v>#N/A</c:v>
                </c:pt>
                <c:pt idx="9">
                  <c:v>6.66</c:v>
                </c:pt>
              </c:numCache>
            </c:numRef>
          </c:val>
          <c:extLst>
            <c:ext xmlns:c16="http://schemas.microsoft.com/office/drawing/2014/chart" uri="{C3380CC4-5D6E-409C-BE32-E72D297353CC}">
              <c16:uniqueId val="{00000007-7DCB-4245-B675-3B646655D3C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3.62</c:v>
                </c:pt>
                <c:pt idx="2">
                  <c:v>#N/A</c:v>
                </c:pt>
                <c:pt idx="3">
                  <c:v>3.65</c:v>
                </c:pt>
                <c:pt idx="4">
                  <c:v>#N/A</c:v>
                </c:pt>
                <c:pt idx="5">
                  <c:v>5.54</c:v>
                </c:pt>
                <c:pt idx="6">
                  <c:v>#N/A</c:v>
                </c:pt>
                <c:pt idx="7">
                  <c:v>8.57</c:v>
                </c:pt>
                <c:pt idx="8">
                  <c:v>#N/A</c:v>
                </c:pt>
                <c:pt idx="9">
                  <c:v>7.55</c:v>
                </c:pt>
              </c:numCache>
            </c:numRef>
          </c:val>
          <c:extLst>
            <c:ext xmlns:c16="http://schemas.microsoft.com/office/drawing/2014/chart" uri="{C3380CC4-5D6E-409C-BE32-E72D297353CC}">
              <c16:uniqueId val="{00000008-7DCB-4245-B675-3B646655D3C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8.6199999999999992</c:v>
                </c:pt>
                <c:pt idx="2">
                  <c:v>#N/A</c:v>
                </c:pt>
                <c:pt idx="3">
                  <c:v>6.65</c:v>
                </c:pt>
                <c:pt idx="4">
                  <c:v>#N/A</c:v>
                </c:pt>
                <c:pt idx="5">
                  <c:v>7.52</c:v>
                </c:pt>
                <c:pt idx="6">
                  <c:v>#N/A</c:v>
                </c:pt>
                <c:pt idx="7">
                  <c:v>9.3000000000000007</c:v>
                </c:pt>
                <c:pt idx="8">
                  <c:v>#N/A</c:v>
                </c:pt>
                <c:pt idx="9">
                  <c:v>11.02</c:v>
                </c:pt>
              </c:numCache>
            </c:numRef>
          </c:val>
          <c:extLst>
            <c:ext xmlns:c16="http://schemas.microsoft.com/office/drawing/2014/chart" uri="{C3380CC4-5D6E-409C-BE32-E72D297353CC}">
              <c16:uniqueId val="{00000009-7DCB-4245-B675-3B646655D3C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10730</c:v>
                </c:pt>
                <c:pt idx="5">
                  <c:v>10736</c:v>
                </c:pt>
                <c:pt idx="8">
                  <c:v>10921</c:v>
                </c:pt>
                <c:pt idx="11">
                  <c:v>10982</c:v>
                </c:pt>
                <c:pt idx="14">
                  <c:v>11133</c:v>
                </c:pt>
              </c:numCache>
            </c:numRef>
          </c:val>
          <c:extLst>
            <c:ext xmlns:c16="http://schemas.microsoft.com/office/drawing/2014/chart" uri="{C3380CC4-5D6E-409C-BE32-E72D297353CC}">
              <c16:uniqueId val="{00000000-71C4-4554-AB0E-736D353D00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C4-4554-AB0E-736D353D00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11</c:v>
                </c:pt>
                <c:pt idx="6">
                  <c:v>1</c:v>
                </c:pt>
                <c:pt idx="9">
                  <c:v>0</c:v>
                </c:pt>
                <c:pt idx="12">
                  <c:v>55</c:v>
                </c:pt>
              </c:numCache>
            </c:numRef>
          </c:val>
          <c:extLst>
            <c:ext xmlns:c16="http://schemas.microsoft.com/office/drawing/2014/chart" uri="{C3380CC4-5D6E-409C-BE32-E72D297353CC}">
              <c16:uniqueId val="{00000002-71C4-4554-AB0E-736D353D00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C4-4554-AB0E-736D353D00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3900</c:v>
                </c:pt>
                <c:pt idx="3">
                  <c:v>3809</c:v>
                </c:pt>
                <c:pt idx="6">
                  <c:v>3764</c:v>
                </c:pt>
                <c:pt idx="9">
                  <c:v>3646</c:v>
                </c:pt>
                <c:pt idx="12">
                  <c:v>3604</c:v>
                </c:pt>
              </c:numCache>
            </c:numRef>
          </c:val>
          <c:extLst>
            <c:ext xmlns:c16="http://schemas.microsoft.com/office/drawing/2014/chart" uri="{C3380CC4-5D6E-409C-BE32-E72D297353CC}">
              <c16:uniqueId val="{00000004-71C4-4554-AB0E-736D353D00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C4-4554-AB0E-736D353D00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C4-4554-AB0E-736D353D00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9081</c:v>
                </c:pt>
                <c:pt idx="3">
                  <c:v>9118</c:v>
                </c:pt>
                <c:pt idx="6">
                  <c:v>9491</c:v>
                </c:pt>
                <c:pt idx="9">
                  <c:v>9694</c:v>
                </c:pt>
                <c:pt idx="12">
                  <c:v>9994</c:v>
                </c:pt>
              </c:numCache>
            </c:numRef>
          </c:val>
          <c:extLst>
            <c:ext xmlns:c16="http://schemas.microsoft.com/office/drawing/2014/chart" uri="{C3380CC4-5D6E-409C-BE32-E72D297353CC}">
              <c16:uniqueId val="{00000007-71C4-4554-AB0E-736D353D00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2254</c:v>
                </c:pt>
                <c:pt idx="2">
                  <c:v>#N/A</c:v>
                </c:pt>
                <c:pt idx="3">
                  <c:v>#N/A</c:v>
                </c:pt>
                <c:pt idx="4">
                  <c:v>2202</c:v>
                </c:pt>
                <c:pt idx="5">
                  <c:v>#N/A</c:v>
                </c:pt>
                <c:pt idx="6">
                  <c:v>#N/A</c:v>
                </c:pt>
                <c:pt idx="7">
                  <c:v>2335</c:v>
                </c:pt>
                <c:pt idx="8">
                  <c:v>#N/A</c:v>
                </c:pt>
                <c:pt idx="9">
                  <c:v>#N/A</c:v>
                </c:pt>
                <c:pt idx="10">
                  <c:v>2358</c:v>
                </c:pt>
                <c:pt idx="11">
                  <c:v>#N/A</c:v>
                </c:pt>
                <c:pt idx="12">
                  <c:v>#N/A</c:v>
                </c:pt>
                <c:pt idx="13">
                  <c:v>2520</c:v>
                </c:pt>
                <c:pt idx="14">
                  <c:v>#N/A</c:v>
                </c:pt>
              </c:numCache>
            </c:numRef>
          </c:val>
          <c:smooth val="0"/>
          <c:extLst>
            <c:ext xmlns:c16="http://schemas.microsoft.com/office/drawing/2014/chart" uri="{C3380CC4-5D6E-409C-BE32-E72D297353CC}">
              <c16:uniqueId val="{00000008-71C4-4554-AB0E-736D353D00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124891</c:v>
                </c:pt>
                <c:pt idx="5">
                  <c:v>124509</c:v>
                </c:pt>
                <c:pt idx="8">
                  <c:v>122989</c:v>
                </c:pt>
                <c:pt idx="11">
                  <c:v>123300</c:v>
                </c:pt>
                <c:pt idx="14">
                  <c:v>120315</c:v>
                </c:pt>
              </c:numCache>
            </c:numRef>
          </c:val>
          <c:extLst>
            <c:ext xmlns:c16="http://schemas.microsoft.com/office/drawing/2014/chart" uri="{C3380CC4-5D6E-409C-BE32-E72D297353CC}">
              <c16:uniqueId val="{00000000-1EB1-4428-B628-251ECCD694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26258</c:v>
                </c:pt>
                <c:pt idx="5">
                  <c:v>28999</c:v>
                </c:pt>
                <c:pt idx="8">
                  <c:v>27943</c:v>
                </c:pt>
                <c:pt idx="11">
                  <c:v>27243</c:v>
                </c:pt>
                <c:pt idx="14">
                  <c:v>26308</c:v>
                </c:pt>
              </c:numCache>
            </c:numRef>
          </c:val>
          <c:extLst>
            <c:ext xmlns:c16="http://schemas.microsoft.com/office/drawing/2014/chart" uri="{C3380CC4-5D6E-409C-BE32-E72D297353CC}">
              <c16:uniqueId val="{00000001-1EB1-4428-B628-251ECCD694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10195</c:v>
                </c:pt>
                <c:pt idx="5">
                  <c:v>9981</c:v>
                </c:pt>
                <c:pt idx="8">
                  <c:v>9161</c:v>
                </c:pt>
                <c:pt idx="11">
                  <c:v>15622</c:v>
                </c:pt>
                <c:pt idx="14">
                  <c:v>18698</c:v>
                </c:pt>
              </c:numCache>
            </c:numRef>
          </c:val>
          <c:extLst>
            <c:ext xmlns:c16="http://schemas.microsoft.com/office/drawing/2014/chart" uri="{C3380CC4-5D6E-409C-BE32-E72D297353CC}">
              <c16:uniqueId val="{00000002-1EB1-4428-B628-251ECCD694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B1-4428-B628-251ECCD694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B1-4428-B628-251ECCD694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101</c:v>
                </c:pt>
                <c:pt idx="3">
                  <c:v>94</c:v>
                </c:pt>
                <c:pt idx="6">
                  <c:v>89</c:v>
                </c:pt>
                <c:pt idx="9">
                  <c:v>86</c:v>
                </c:pt>
                <c:pt idx="12">
                  <c:v>83</c:v>
                </c:pt>
              </c:numCache>
            </c:numRef>
          </c:val>
          <c:extLst>
            <c:ext xmlns:c16="http://schemas.microsoft.com/office/drawing/2014/chart" uri="{C3380CC4-5D6E-409C-BE32-E72D297353CC}">
              <c16:uniqueId val="{00000005-1EB1-4428-B628-251ECCD694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14644</c:v>
                </c:pt>
                <c:pt idx="3">
                  <c:v>15284</c:v>
                </c:pt>
                <c:pt idx="6">
                  <c:v>14322</c:v>
                </c:pt>
                <c:pt idx="9">
                  <c:v>14505</c:v>
                </c:pt>
                <c:pt idx="12">
                  <c:v>14501</c:v>
                </c:pt>
              </c:numCache>
            </c:numRef>
          </c:val>
          <c:extLst>
            <c:ext xmlns:c16="http://schemas.microsoft.com/office/drawing/2014/chart" uri="{C3380CC4-5D6E-409C-BE32-E72D297353CC}">
              <c16:uniqueId val="{00000006-1EB1-4428-B628-251ECCD694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EB1-4428-B628-251ECCD694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67619</c:v>
                </c:pt>
                <c:pt idx="3">
                  <c:v>65327</c:v>
                </c:pt>
                <c:pt idx="6">
                  <c:v>63083</c:v>
                </c:pt>
                <c:pt idx="9">
                  <c:v>60575</c:v>
                </c:pt>
                <c:pt idx="12">
                  <c:v>57962</c:v>
                </c:pt>
              </c:numCache>
            </c:numRef>
          </c:val>
          <c:extLst>
            <c:ext xmlns:c16="http://schemas.microsoft.com/office/drawing/2014/chart" uri="{C3380CC4-5D6E-409C-BE32-E72D297353CC}">
              <c16:uniqueId val="{00000008-1EB1-4428-B628-251ECCD694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638</c:v>
                </c:pt>
                <c:pt idx="3">
                  <c:v>309</c:v>
                </c:pt>
                <c:pt idx="6">
                  <c:v>267</c:v>
                </c:pt>
                <c:pt idx="9">
                  <c:v>280</c:v>
                </c:pt>
                <c:pt idx="12">
                  <c:v>225</c:v>
                </c:pt>
              </c:numCache>
            </c:numRef>
          </c:val>
          <c:extLst>
            <c:ext xmlns:c16="http://schemas.microsoft.com/office/drawing/2014/chart" uri="{C3380CC4-5D6E-409C-BE32-E72D297353CC}">
              <c16:uniqueId val="{00000009-1EB1-4428-B628-251ECCD694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107580</c:v>
                </c:pt>
                <c:pt idx="3">
                  <c:v>107279</c:v>
                </c:pt>
                <c:pt idx="6">
                  <c:v>106797</c:v>
                </c:pt>
                <c:pt idx="9">
                  <c:v>107123</c:v>
                </c:pt>
                <c:pt idx="12">
                  <c:v>104064</c:v>
                </c:pt>
              </c:numCache>
            </c:numRef>
          </c:val>
          <c:extLst>
            <c:ext xmlns:c16="http://schemas.microsoft.com/office/drawing/2014/chart" uri="{C3380CC4-5D6E-409C-BE32-E72D297353CC}">
              <c16:uniqueId val="{0000000A-1EB1-4428-B628-251ECCD694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29238</c:v>
                </c:pt>
                <c:pt idx="2">
                  <c:v>#N/A</c:v>
                </c:pt>
                <c:pt idx="3">
                  <c:v>#N/A</c:v>
                </c:pt>
                <c:pt idx="4">
                  <c:v>24806</c:v>
                </c:pt>
                <c:pt idx="5">
                  <c:v>#N/A</c:v>
                </c:pt>
                <c:pt idx="6">
                  <c:v>#N/A</c:v>
                </c:pt>
                <c:pt idx="7">
                  <c:v>24466</c:v>
                </c:pt>
                <c:pt idx="8">
                  <c:v>#N/A</c:v>
                </c:pt>
                <c:pt idx="9">
                  <c:v>#N/A</c:v>
                </c:pt>
                <c:pt idx="10">
                  <c:v>16403</c:v>
                </c:pt>
                <c:pt idx="11">
                  <c:v>#N/A</c:v>
                </c:pt>
                <c:pt idx="12">
                  <c:v>#N/A</c:v>
                </c:pt>
                <c:pt idx="13">
                  <c:v>11514</c:v>
                </c:pt>
                <c:pt idx="14">
                  <c:v>#N/A</c:v>
                </c:pt>
              </c:numCache>
            </c:numRef>
          </c:val>
          <c:smooth val="0"/>
          <c:extLst>
            <c:ext xmlns:c16="http://schemas.microsoft.com/office/drawing/2014/chart" uri="{C3380CC4-5D6E-409C-BE32-E72D297353CC}">
              <c16:uniqueId val="{0000000B-1EB1-4428-B628-251ECCD694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3461</c:v>
                </c:pt>
                <c:pt idx="1">
                  <c:v>5865</c:v>
                </c:pt>
                <c:pt idx="2">
                  <c:v>6970</c:v>
                </c:pt>
              </c:numCache>
            </c:numRef>
          </c:val>
          <c:extLst>
            <c:ext xmlns:c16="http://schemas.microsoft.com/office/drawing/2014/chart" uri="{C3380CC4-5D6E-409C-BE32-E72D297353CC}">
              <c16:uniqueId val="{00000000-BA18-4DF4-A7EA-F50E0918AE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50</c:v>
                </c:pt>
                <c:pt idx="1">
                  <c:v>50</c:v>
                </c:pt>
                <c:pt idx="2">
                  <c:v>50</c:v>
                </c:pt>
              </c:numCache>
            </c:numRef>
          </c:val>
          <c:extLst>
            <c:ext xmlns:c16="http://schemas.microsoft.com/office/drawing/2014/chart" uri="{C3380CC4-5D6E-409C-BE32-E72D297353CC}">
              <c16:uniqueId val="{00000001-BA18-4DF4-A7EA-F50E0918AE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3486</c:v>
                </c:pt>
                <c:pt idx="1">
                  <c:v>7203</c:v>
                </c:pt>
                <c:pt idx="2">
                  <c:v>9191</c:v>
                </c:pt>
              </c:numCache>
            </c:numRef>
          </c:val>
          <c:extLst>
            <c:ext xmlns:c16="http://schemas.microsoft.com/office/drawing/2014/chart" uri="{C3380CC4-5D6E-409C-BE32-E72D297353CC}">
              <c16:uniqueId val="{00000002-BA18-4DF4-A7EA-F50E0918AE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元利償還金は、臨時財政対策債や合併特例債などの発行増により前年に比べ増となっている。今後も臨時財政対策債の借入れは一定規模で続くと見込まれるものの発行抑制の傾向であることや、合併特例債を活用した大型事業がほぼ終了したことから、長期的には減少に転じるものと考えられる。公営企業債の元利償還金に対する繰入金は、下水道事業が将来的な単独公共下水道の流域下水道への編入を踏まえ投資の抑制に努めていることにより、前年度から減少した。債務負担行為に基づく支出は、都市計画道路に係る土地開発公社用地買戻し案件により前年度から増加した。</a:t>
          </a:r>
        </a:p>
        <a:p>
          <a:r>
            <a:rPr kumimoji="1" lang="ja-JP" altLang="en-US" sz="1050">
              <a:latin typeface="ＭＳ ゴシック" pitchFamily="49" charset="-128"/>
              <a:ea typeface="ＭＳ ゴシック" pitchFamily="49" charset="-128"/>
            </a:rPr>
            <a:t>　算入公債費等は、交付税算入率の高い合併特例債や臨時財政対策債の発行により増加傾向が続いている。</a:t>
          </a:r>
        </a:p>
        <a:p>
          <a:r>
            <a:rPr kumimoji="1" lang="ja-JP" altLang="en-US" sz="1050">
              <a:latin typeface="ＭＳ ゴシック" pitchFamily="49" charset="-128"/>
              <a:ea typeface="ＭＳ ゴシック" pitchFamily="49" charset="-128"/>
            </a:rPr>
            <a:t>　これらの結果、令和</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年度は、元利償還金等</a:t>
          </a:r>
          <a:r>
            <a:rPr kumimoji="1" lang="en-US" altLang="ja-JP" sz="1050">
              <a:latin typeface="ＭＳ ゴシック" pitchFamily="49" charset="-128"/>
              <a:ea typeface="ＭＳ ゴシック" pitchFamily="49" charset="-128"/>
            </a:rPr>
            <a:t>(A)</a:t>
          </a:r>
          <a:r>
            <a:rPr kumimoji="1" lang="ja-JP" altLang="en-US" sz="1050">
              <a:latin typeface="ＭＳ ゴシック" pitchFamily="49" charset="-128"/>
              <a:ea typeface="ＭＳ ゴシック" pitchFamily="49" charset="-128"/>
            </a:rPr>
            <a:t>と算入公債費等</a:t>
          </a:r>
          <a:r>
            <a:rPr kumimoji="1" lang="en-US" altLang="ja-JP" sz="1050">
              <a:latin typeface="ＭＳ ゴシック" pitchFamily="49" charset="-128"/>
              <a:ea typeface="ＭＳ ゴシック" pitchFamily="49" charset="-128"/>
            </a:rPr>
            <a:t>(B)</a:t>
          </a:r>
          <a:r>
            <a:rPr kumimoji="1" lang="ja-JP" altLang="en-US" sz="1050">
              <a:latin typeface="ＭＳ ゴシック" pitchFamily="49" charset="-128"/>
              <a:ea typeface="ＭＳ ゴシック" pitchFamily="49" charset="-128"/>
            </a:rPr>
            <a:t>の両方が増加したが、</a:t>
          </a:r>
          <a:r>
            <a:rPr kumimoji="1" lang="en-US" altLang="ja-JP" sz="1050">
              <a:latin typeface="ＭＳ ゴシック" pitchFamily="49" charset="-128"/>
              <a:ea typeface="ＭＳ ゴシック" pitchFamily="49" charset="-128"/>
            </a:rPr>
            <a:t>(A)</a:t>
          </a:r>
          <a:r>
            <a:rPr kumimoji="1" lang="ja-JP" altLang="en-US" sz="1050">
              <a:latin typeface="ＭＳ ゴシック" pitchFamily="49" charset="-128"/>
              <a:ea typeface="ＭＳ ゴシック" pitchFamily="49" charset="-128"/>
            </a:rPr>
            <a:t>の増加の方が大きいため、実質公債費比率の分子</a:t>
          </a:r>
          <a:r>
            <a:rPr kumimoji="1" lang="en-US" altLang="ja-JP" sz="1050">
              <a:latin typeface="ＭＳ ゴシック" pitchFamily="49" charset="-128"/>
              <a:ea typeface="ＭＳ ゴシック" pitchFamily="49" charset="-128"/>
            </a:rPr>
            <a:t>(A-B)</a:t>
          </a:r>
          <a:r>
            <a:rPr kumimoji="1" lang="ja-JP" altLang="en-US" sz="1050">
              <a:latin typeface="ＭＳ ゴシック" pitchFamily="49" charset="-128"/>
              <a:ea typeface="ＭＳ ゴシック" pitchFamily="49" charset="-128"/>
            </a:rPr>
            <a:t>は増となった。</a:t>
          </a:r>
        </a:p>
        <a:p>
          <a:r>
            <a:rPr kumimoji="1" lang="ja-JP" altLang="en-US" sz="1050">
              <a:latin typeface="ＭＳ ゴシック" pitchFamily="49" charset="-128"/>
              <a:ea typeface="ＭＳ ゴシック" pitchFamily="49" charset="-128"/>
            </a:rPr>
            <a:t>　今後も市の中期財政計画に則り計画的な地方債の借入れなど適切な財政運営に努めていく。</a:t>
          </a:r>
        </a:p>
        <a:p>
          <a:endParaRPr kumimoji="1" lang="ja-JP" altLang="en-US" sz="105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一般会計等に係る地方債現在高は、臨時財政対策債の大幅な減により減少した。また、公営企業債等繰入見込額の減少は、下水道事業における投資の抑制が主な要因である。</a:t>
          </a:r>
        </a:p>
        <a:p>
          <a:r>
            <a:rPr kumimoji="1" lang="ja-JP" altLang="en-US" sz="1100">
              <a:latin typeface="ＭＳ ゴシック" pitchFamily="49" charset="-128"/>
              <a:ea typeface="ＭＳ ゴシック" pitchFamily="49" charset="-128"/>
            </a:rPr>
            <a:t>　債務負担行為に基づく支出予定額は、都市計画道路に係る土地開発公社からの用地買戻しが完了したため減少した。</a:t>
          </a:r>
        </a:p>
        <a:p>
          <a:r>
            <a:rPr kumimoji="1" lang="ja-JP" altLang="en-US" sz="1100">
              <a:latin typeface="ＭＳ ゴシック" pitchFamily="49" charset="-128"/>
              <a:ea typeface="ＭＳ ゴシック" pitchFamily="49" charset="-128"/>
            </a:rPr>
            <a:t>　充当可能基金は、財政調整基金の積立てや公共施設整備等基金の積立てなどにより前年度より大きく増加した。</a:t>
          </a:r>
        </a:p>
        <a:p>
          <a:r>
            <a:rPr kumimoji="1" lang="ja-JP" altLang="en-US" sz="1100">
              <a:latin typeface="ＭＳ ゴシック" pitchFamily="49" charset="-128"/>
              <a:ea typeface="ＭＳ ゴシック" pitchFamily="49" charset="-128"/>
            </a:rPr>
            <a:t> 充当可能特定歳入の減少は、下水道事業債の残高が減少したことによる都市計画税の減少が主な要因である。</a:t>
          </a:r>
        </a:p>
        <a:p>
          <a:r>
            <a:rPr kumimoji="1" lang="ja-JP" altLang="en-US" sz="1100">
              <a:latin typeface="ＭＳ ゴシック" pitchFamily="49" charset="-128"/>
              <a:ea typeface="ＭＳ ゴシック" pitchFamily="49" charset="-128"/>
            </a:rPr>
            <a:t>　基準財政需要額算入見込額は、合併特例債の償還が進んだことや臨時財政対策債の発行減により減少した。</a:t>
          </a:r>
        </a:p>
        <a:p>
          <a:r>
            <a:rPr kumimoji="1" lang="ja-JP" altLang="en-US" sz="1100">
              <a:latin typeface="ＭＳ ゴシック" pitchFamily="49" charset="-128"/>
              <a:ea typeface="ＭＳ ゴシック" pitchFamily="49" charset="-128"/>
            </a:rPr>
            <a:t>　これらの結果、令和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年度は、将来負担額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と、そこから控除する額である充当可能財源等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がともに減少したが、</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の減少の方が大きいため、将来負担比率の分子</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は減少した。</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愛知県一宮市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・財政調整基金は当初に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億円の取崩したものの、他の財源による調整等により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億円の積立てができたことによる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億円の確保を目標に掲げ、財政状況を踏まえて可能な範囲の額を積み立てることを予定している。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・公共施設整備等基金は、公共施設等総合管理計画に基づく施設の更新・統廃合・長寿命化などの実施に向けて、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可能な範囲の額を積み立てることを予定している。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・公共施設整備等基金：公共施設の整備及びその適切な維持管理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・いちのみや応援基金：いちのみや応援寄附金を財源として、寄附者が指定する分野に係る政策・事業の実施及び推進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・公共施設整備等基金：今後予定されている公共施設整備に備え、決算見込みを踏まえて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・いちのみや応援基金：いちのみや応援寄附金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百万円を積み立てた一方で、博物館運営事業や消防施設充実管理事業の財源として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・市勢振興基金：株式配当金等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・公共施設整備等基金：公共施設等総合管理計画に基づく施設の更新・統廃合・長寿命化などの実施に向けて、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可能な範囲の額を積み立てる。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・市勢振興基金：市勢振興及び市民活動の推進に資する事業の財源とするため、毎年株式配当金等を積み立てる。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・当初予算編成時に過去最大規模の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億円の取崩しとなったが、他の財源による調整や決算見込みを踏まえて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億円の積立てができたことにより、</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最終的に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・一宮市中期財政計画の最終年度となる令和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年度末時点で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億円を確保する目標を達成することができた。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年までを計画期間とする次期計画においては、財源の年度間不均衡の調整や災害等への緊急的な財政出動に備えて、標準財政規模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％程度である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億円に加え、水害や新たな感染症の拡大への対応に備えるため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億円程度が必要となると想定し、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億円の確保を目標に掲げ、</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財政状況を踏まえて可能な範囲の額を積み立てる。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・取崩しがなく、低い基金残高で利子分のみの積立が続いており、増減がない。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・積立、取崩しの予定はない。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07C1248-D051-4FB5-B215-0C67A9D38FFF}"/>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36B18A2-0631-4C85-ADC4-9DA0DF55E5C6}"/>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E5B8B03-B027-47C1-8067-7FF7E3C47921}"/>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FA6EE17-20E7-4988-9A18-151734DEAC76}"/>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383E946-9152-4094-98E1-4BA148EF1773}"/>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91196D4-D542-4399-B3AC-3FE8BB3362ED}"/>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648ABC7-1533-4D7D-A058-7957F3F26DED}"/>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0B9D88B-E06A-40D3-8F05-FF3B7F20A51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DB2986D-A959-4B49-9B04-76742F91763F}"/>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54D4023-CA5F-4376-8B20-FBCDB9D8A4A1}"/>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380,201
372,902
113.82
145,599,914
139,126,187
5,965,865
78,711,980
104,064,168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89B55B0-7416-4106-B7D2-17B8FC640862}"/>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BAFA408-546B-48BC-A4E9-1572A35006F4}"/>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1324B3D-4943-4C54-86DE-582D00AA246D}"/>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75B7E12-DD86-4318-91DB-64234077E80F}"/>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A5DC34F-8C8E-4AAA-A7ED-81F3CFA8F6EB}"/>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F635702-CAEB-4F88-8054-B8263D1A36D9}"/>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8C7A947-4307-4406-8ABB-F6B509EBD9D7}"/>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2F9CB15-AD7C-4C61-9C51-050C92E54387}"/>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68A0BCB-67BF-43FC-8F6A-3881AB004C8A}"/>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FB89AE8-B9E0-44A7-A736-9725C6FC0281}"/>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AECE9BF-AB6B-4FD7-8022-1E49A2CD87B3}"/>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3AFDC62-C758-4114-AF6D-8141B103EBD7}"/>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114AA04-E83D-4F1A-B3DA-FD1178CF182C}"/>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B034E46-97B0-46D3-BF7A-812267FC060D}"/>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27DC4E4-A61B-4A17-A754-1DA35FD025EB}"/>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C35D173-B325-421B-8155-EC28A3116C73}"/>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17F1040-42EA-4CA9-BF75-AC720669FFE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479DD52-4A2A-4A42-A7A2-FE9F1B3CB5EF}"/>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D28ABE4-FE32-491E-904C-E2696510EB7A}"/>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34F0F39-FB7C-40CB-B4FF-AE339C78FA2F}"/>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F38E6BA-5619-4D55-AE31-4F5504048467}"/>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BAC6CAA-46C4-4E28-AD09-107A81497442}"/>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CF374C1-1B87-495A-ADC0-B79D1FD16896}"/>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F642EAA-6DC9-4904-A490-2DBA3497CE7A}"/>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72004BD-627F-4813-979E-DC34E99706DD}"/>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383BAA5-C701-4FA9-B50F-D01317B57A23}"/>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1E1AF29-13C5-45E5-928F-4F7FC936F112}"/>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FAAC19C-581F-495E-B53D-B0B02A34C204}"/>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FB7D204-F9F7-4AE4-B0F9-F0C14879F0A8}"/>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C268132-281E-4088-8098-C7FF0B555F87}"/>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F7C1A0D-8B43-4086-954A-601C615176FB}"/>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9C2BFBE-E479-458A-A9FF-DD60EEDF819E}"/>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F445017-D566-4469-A066-F34213A2E7F5}"/>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8EA86C9-FFD3-4CF5-B226-B6F4C625AA8C}"/>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0AEDA37-F00B-443B-ACB5-E5ADCB29CBE7}"/>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AC10CC1-4C8A-4F04-97CE-24F434EA63CD}"/>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D8DE171-88E4-49D4-B022-D1FF21262454}"/>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市民税の所得割及び法人税割の増加等により基準財政収入額が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億円増加したものの、扶助費の伸び等により基準財政需要額が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億円増加したため、財政力指数は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となり、中核市移行に伴い基準財政需要額が増加した令和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年度に引き続き</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今後も職員数の適正化や実施事業の厳選による投資的経費の縮減、その他事務事業の見直しによる経常経費の抑制に継続的に取り組むなど行政の効率化に努め、財政の健全化を図る。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3E91027-50A4-40CC-B6A5-A72520983488}"/>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E3862C6F-8FCD-4A92-8263-F7DDCD7F700A}"/>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A36810D3-2948-4DAE-B22F-FB01D2A8679A}"/>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CB43A7E8-F9CC-417D-A1E2-23528B0C2C7F}"/>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B28D0CE9-65DE-4655-A1EB-E50006BCF212}"/>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B093E09A-AF05-4C68-996A-2635727AF78E}"/>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6E9BD5FD-2BF0-493B-8C1A-0B9DC135C53C}"/>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D79D7581-11AA-42FF-A8CC-C223A18FEF19}"/>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1C8D9C3E-7837-4F08-9836-84A01CFB4124}"/>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112842CB-A485-4B47-8D0C-A7B4FAC6C05F}"/>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6FF3D156-2C35-477B-B096-122692D5A18A}"/>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27BAED85-0DA5-4AAC-984D-8AD54299FEA5}"/>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4B8109B3-5DEF-41BC-81CB-4BA65153DDB1}"/>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C875F0F4-EC34-4DC3-88A4-DB0AD5FD7B3E}"/>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955C694E-C9D5-4ED6-A672-20C42C9B801A}"/>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A4FDCBC3-8B56-4A82-94FD-9F5A86358B4C}"/>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865BD94D-2B56-4B46-8509-29897CD36FAA}"/>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9C4B219C-4354-4B54-AB4B-0F4B63494819}"/>
            </a:ext>
          </a:extLst>
        </xdr:cNvPr>
        <xdr:cNvCxnSpPr/>
      </xdr:nvCxnSpPr>
      <xdr:spPr>
        <a:xfrm flipV="1">
          <a:off x="4514850" y="6141176"/>
          <a:ext cx="0" cy="1400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FC414F57-20FA-450B-A819-D5C8A64C5C6E}"/>
            </a:ext>
          </a:extLst>
        </xdr:cNvPr>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24D54C04-4BEE-481E-A76F-4C502081F5F3}"/>
            </a:ext>
          </a:extLst>
        </xdr:cNvPr>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6E7BDBA8-5F78-49A5-9400-E27A1232C85F}"/>
            </a:ext>
          </a:extLst>
        </xdr:cNvPr>
        <xdr:cNvSpPr txBox="1"/>
      </xdr:nvSpPr>
      <xdr:spPr>
        <a:xfrm>
          <a:off x="4584700" y="588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6A881AB2-CAC4-4232-B016-80B110423773}"/>
            </a:ext>
          </a:extLst>
        </xdr:cNvPr>
        <xdr:cNvCxnSpPr/>
      </xdr:nvCxnSpPr>
      <xdr:spPr>
        <a:xfrm>
          <a:off x="4425950" y="6141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4D409CB1-AED4-49F4-81C9-8D268D9B8CBF}"/>
            </a:ext>
          </a:extLst>
        </xdr:cNvPr>
        <xdr:cNvCxnSpPr/>
      </xdr:nvCxnSpPr>
      <xdr:spPr>
        <a:xfrm>
          <a:off x="3752850" y="6983912"/>
          <a:ext cx="762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5E667B58-42B1-4BD7-9512-A421B8449416}"/>
            </a:ext>
          </a:extLst>
        </xdr:cNvPr>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810E2B77-27F2-4282-8051-4BE129FDCE6B}"/>
            </a:ext>
          </a:extLst>
        </xdr:cNvPr>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110672</xdr:rowOff>
    </xdr:to>
    <xdr:cxnSp macro="">
      <xdr:nvCxnSpPr>
        <xdr:cNvPr id="74" name="直線コネクタ 73">
          <a:extLst>
            <a:ext uri="{FF2B5EF4-FFF2-40B4-BE49-F238E27FC236}">
              <a16:creationId xmlns:a16="http://schemas.microsoft.com/office/drawing/2014/main" id="{7A4C73AB-34C5-4F9B-A58A-424ACCC68CD5}"/>
            </a:ext>
          </a:extLst>
        </xdr:cNvPr>
        <xdr:cNvCxnSpPr/>
      </xdr:nvCxnSpPr>
      <xdr:spPr>
        <a:xfrm>
          <a:off x="2940050" y="6949440"/>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B7DA22D6-AD3E-418B-98ED-CDB256650434}"/>
            </a:ext>
          </a:extLst>
        </xdr:cNvPr>
        <xdr:cNvSpPr/>
      </xdr:nvSpPr>
      <xdr:spPr>
        <a:xfrm>
          <a:off x="3702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8C66BEA6-E205-4540-A92F-3973D29FA106}"/>
            </a:ext>
          </a:extLst>
        </xdr:cNvPr>
        <xdr:cNvSpPr txBox="1"/>
      </xdr:nvSpPr>
      <xdr:spPr>
        <a:xfrm>
          <a:off x="3409950" y="70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id="{40151B73-16A2-470F-B40C-665929529431}"/>
            </a:ext>
          </a:extLst>
        </xdr:cNvPr>
        <xdr:cNvCxnSpPr/>
      </xdr:nvCxnSpPr>
      <xdr:spPr>
        <a:xfrm>
          <a:off x="2127250" y="6932205"/>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8" name="フローチャート: 判断 77">
          <a:extLst>
            <a:ext uri="{FF2B5EF4-FFF2-40B4-BE49-F238E27FC236}">
              <a16:creationId xmlns:a16="http://schemas.microsoft.com/office/drawing/2014/main" id="{D6D39BC1-4967-4CDF-BB07-1EC170E8F438}"/>
            </a:ext>
          </a:extLst>
        </xdr:cNvPr>
        <xdr:cNvSpPr/>
      </xdr:nvSpPr>
      <xdr:spPr>
        <a:xfrm>
          <a:off x="288925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9" name="テキスト ボックス 78">
          <a:extLst>
            <a:ext uri="{FF2B5EF4-FFF2-40B4-BE49-F238E27FC236}">
              <a16:creationId xmlns:a16="http://schemas.microsoft.com/office/drawing/2014/main" id="{C616E76D-B6DA-4A05-ACE6-ABB8699B99B1}"/>
            </a:ext>
          </a:extLst>
        </xdr:cNvPr>
        <xdr:cNvSpPr txBox="1"/>
      </xdr:nvSpPr>
      <xdr:spPr>
        <a:xfrm>
          <a:off x="25971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80" name="直線コネクタ 79">
          <a:extLst>
            <a:ext uri="{FF2B5EF4-FFF2-40B4-BE49-F238E27FC236}">
              <a16:creationId xmlns:a16="http://schemas.microsoft.com/office/drawing/2014/main" id="{24774517-F4AB-42EF-9692-3F33CAA30318}"/>
            </a:ext>
          </a:extLst>
        </xdr:cNvPr>
        <xdr:cNvCxnSpPr/>
      </xdr:nvCxnSpPr>
      <xdr:spPr>
        <a:xfrm>
          <a:off x="1333500" y="693220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A5910F32-D2F5-4D51-94E4-EACEBF17442D}"/>
            </a:ext>
          </a:extLst>
        </xdr:cNvPr>
        <xdr:cNvSpPr/>
      </xdr:nvSpPr>
      <xdr:spPr>
        <a:xfrm>
          <a:off x="2095500" y="67818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26288208-6F2C-424B-94FA-B05BE28B5F21}"/>
            </a:ext>
          </a:extLst>
        </xdr:cNvPr>
        <xdr:cNvSpPr txBox="1"/>
      </xdr:nvSpPr>
      <xdr:spPr>
        <a:xfrm>
          <a:off x="17843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83" name="フローチャート: 判断 82">
          <a:extLst>
            <a:ext uri="{FF2B5EF4-FFF2-40B4-BE49-F238E27FC236}">
              <a16:creationId xmlns:a16="http://schemas.microsoft.com/office/drawing/2014/main" id="{6C1C2709-B365-45FF-94DC-9FF20262AA2C}"/>
            </a:ext>
          </a:extLst>
        </xdr:cNvPr>
        <xdr:cNvSpPr/>
      </xdr:nvSpPr>
      <xdr:spPr>
        <a:xfrm>
          <a:off x="1282700" y="681627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50999</xdr:rowOff>
    </xdr:from>
    <xdr:ext cx="762000" cy="259045"/>
    <xdr:sp macro="" textlink="">
      <xdr:nvSpPr>
        <xdr:cNvPr id="84" name="テキスト ボックス 83">
          <a:extLst>
            <a:ext uri="{FF2B5EF4-FFF2-40B4-BE49-F238E27FC236}">
              <a16:creationId xmlns:a16="http://schemas.microsoft.com/office/drawing/2014/main" id="{42CDDBA4-996F-45C6-986C-2CB7BA3335B6}"/>
            </a:ext>
          </a:extLst>
        </xdr:cNvPr>
        <xdr:cNvSpPr txBox="1"/>
      </xdr:nvSpPr>
      <xdr:spPr>
        <a:xfrm>
          <a:off x="971550" y="658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7B7EC1A-0079-42A9-A48D-1733A047ED49}"/>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245EC3A-597A-4AE7-8166-677D0FE648CE}"/>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DD347853-9D1C-4FEA-B93D-4D90D062FB58}"/>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6861264-B883-4A06-9B21-64FDCB038EAD}"/>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F7918D00-C0E5-4599-B524-7F6A4B8E8F53}"/>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164F1EFC-617C-4EC3-B854-644D72DFB0FC}"/>
            </a:ext>
          </a:extLst>
        </xdr:cNvPr>
        <xdr:cNvSpPr/>
      </xdr:nvSpPr>
      <xdr:spPr>
        <a:xfrm>
          <a:off x="4464050" y="69675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a:extLst>
            <a:ext uri="{FF2B5EF4-FFF2-40B4-BE49-F238E27FC236}">
              <a16:creationId xmlns:a16="http://schemas.microsoft.com/office/drawing/2014/main" id="{CBF95629-7BA0-4746-9418-F2853841A100}"/>
            </a:ext>
          </a:extLst>
        </xdr:cNvPr>
        <xdr:cNvSpPr txBox="1"/>
      </xdr:nvSpPr>
      <xdr:spPr>
        <a:xfrm>
          <a:off x="4584700" y="681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a:extLst>
            <a:ext uri="{FF2B5EF4-FFF2-40B4-BE49-F238E27FC236}">
              <a16:creationId xmlns:a16="http://schemas.microsoft.com/office/drawing/2014/main" id="{093A7006-D66E-4B0C-AF7C-17E855553DCB}"/>
            </a:ext>
          </a:extLst>
        </xdr:cNvPr>
        <xdr:cNvSpPr/>
      </xdr:nvSpPr>
      <xdr:spPr>
        <a:xfrm>
          <a:off x="3702050" y="69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a:extLst>
            <a:ext uri="{FF2B5EF4-FFF2-40B4-BE49-F238E27FC236}">
              <a16:creationId xmlns:a16="http://schemas.microsoft.com/office/drawing/2014/main" id="{833E29BE-FF45-45A5-8CB7-5CBBF8E590C0}"/>
            </a:ext>
          </a:extLst>
        </xdr:cNvPr>
        <xdr:cNvSpPr txBox="1"/>
      </xdr:nvSpPr>
      <xdr:spPr>
        <a:xfrm>
          <a:off x="3409950" y="670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a:extLst>
            <a:ext uri="{FF2B5EF4-FFF2-40B4-BE49-F238E27FC236}">
              <a16:creationId xmlns:a16="http://schemas.microsoft.com/office/drawing/2014/main" id="{62CD066E-D6E4-4B6C-945A-6911B2E04F06}"/>
            </a:ext>
          </a:extLst>
        </xdr:cNvPr>
        <xdr:cNvSpPr/>
      </xdr:nvSpPr>
      <xdr:spPr>
        <a:xfrm>
          <a:off x="288925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5" name="テキスト ボックス 94">
          <a:extLst>
            <a:ext uri="{FF2B5EF4-FFF2-40B4-BE49-F238E27FC236}">
              <a16:creationId xmlns:a16="http://schemas.microsoft.com/office/drawing/2014/main" id="{78B8ED54-80CF-4993-9223-9CADDDD34573}"/>
            </a:ext>
          </a:extLst>
        </xdr:cNvPr>
        <xdr:cNvSpPr txBox="1"/>
      </xdr:nvSpPr>
      <xdr:spPr>
        <a:xfrm>
          <a:off x="25971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a:extLst>
            <a:ext uri="{FF2B5EF4-FFF2-40B4-BE49-F238E27FC236}">
              <a16:creationId xmlns:a16="http://schemas.microsoft.com/office/drawing/2014/main" id="{E0C6EE0A-23FF-4835-BE1E-138F545471D1}"/>
            </a:ext>
          </a:extLst>
        </xdr:cNvPr>
        <xdr:cNvSpPr/>
      </xdr:nvSpPr>
      <xdr:spPr>
        <a:xfrm>
          <a:off x="2095500" y="68814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97" name="テキスト ボックス 96">
          <a:extLst>
            <a:ext uri="{FF2B5EF4-FFF2-40B4-BE49-F238E27FC236}">
              <a16:creationId xmlns:a16="http://schemas.microsoft.com/office/drawing/2014/main" id="{95B074A6-2A53-4925-8842-50CF4208C212}"/>
            </a:ext>
          </a:extLst>
        </xdr:cNvPr>
        <xdr:cNvSpPr txBox="1"/>
      </xdr:nvSpPr>
      <xdr:spPr>
        <a:xfrm>
          <a:off x="1784350" y="69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a:extLst>
            <a:ext uri="{FF2B5EF4-FFF2-40B4-BE49-F238E27FC236}">
              <a16:creationId xmlns:a16="http://schemas.microsoft.com/office/drawing/2014/main" id="{01695A4C-5706-4BBD-9800-6F7D03B8CDFB}"/>
            </a:ext>
          </a:extLst>
        </xdr:cNvPr>
        <xdr:cNvSpPr/>
      </xdr:nvSpPr>
      <xdr:spPr>
        <a:xfrm>
          <a:off x="1282700" y="68814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99" name="テキスト ボックス 98">
          <a:extLst>
            <a:ext uri="{FF2B5EF4-FFF2-40B4-BE49-F238E27FC236}">
              <a16:creationId xmlns:a16="http://schemas.microsoft.com/office/drawing/2014/main" id="{65C060E9-CD49-4157-BFA5-69734D4051F6}"/>
            </a:ext>
          </a:extLst>
        </xdr:cNvPr>
        <xdr:cNvSpPr txBox="1"/>
      </xdr:nvSpPr>
      <xdr:spPr>
        <a:xfrm>
          <a:off x="971550" y="69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53771EDD-6DD4-41FC-BAA6-711BB3FADA0F}"/>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E01CB463-280A-4BD3-9349-32D222D343B7}"/>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BCD5111A-73C0-457C-9B24-3456387C5399}"/>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2D62FAF9-73F6-4066-83D2-7B060559F5E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9EA39255-A8C9-412A-A35F-893991387BA8}"/>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70F4EACA-2138-4B38-BAA1-F11C6887A19B}"/>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C4EF1DB4-F84E-43B4-B41D-67DA3C5D445B}"/>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72EA09FD-D404-4042-BDC6-CB48F910FD11}"/>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12DC3BA-76F6-4A60-9E3A-63FAEBEE6947}"/>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FD830E59-4161-4C34-90AA-D935B2C7F449}"/>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ADF079B4-7800-478E-A252-77C0B0FDFDE5}"/>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4FBDD74D-32CE-4F77-BB69-77173CA82F04}"/>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CD17D146-971B-4A54-A951-1317CBF41358}"/>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歳出における経常経費は、扶助費・維持補修費は減少したが、特別会計への繰出金の増（後期高齢者医療事業）、公債費の増</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、人件費の増などにより全体で増となった。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一方、歳入では、市税の増</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個人住民税・固定資産税など</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や地方交付税の増などにより経常経費一般財源は増加したものの、臨時財政対策債が減少したため全体で減となった。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結果、分母が悪化したことに加えて分子も悪化したため、経常収支比率は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なお、類似団体内順位は比較的上位を維持しているが、引き続き経常経費の抑制に努め、弾力性の確保を図る。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1DA75920-C1CD-4B1E-800F-3D9FBC2D9B43}"/>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AEDA8AB9-D542-4B39-A370-490CA8E4F973}"/>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C0CF4D70-7FC1-466F-8F86-A907D269FDF9}"/>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6DCEFED0-FB72-4B9C-BF15-DF0A0B26421F}"/>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281456F9-42C5-44E7-82EE-0B4BFB8D4FE4}"/>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F38364C4-B949-4762-8A53-5329FCB32F5C}"/>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830F6B5F-B74F-4A93-8FF1-1C3C2385A280}"/>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496A1C4F-E271-4FC9-A973-F648E9501EA7}"/>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7AAB0CCF-FA36-427C-A566-F968A0B5EE5E}"/>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D3893182-FB93-41BB-BEAD-6BC932D861CC}"/>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A5B0B9EC-D95F-4D12-A837-6348F109E30F}"/>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9DFE1E0-BFC6-465A-81EA-2DC3BA2B8CAA}"/>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2CE07527-5422-4EF2-82CB-F0675ED39FFB}"/>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9484FDFD-05D6-4D1C-8441-4C7F69598887}"/>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B20B9060-25E4-4580-B1E9-0A933B44B9A2}"/>
            </a:ext>
          </a:extLst>
        </xdr:cNvPr>
        <xdr:cNvCxnSpPr/>
      </xdr:nvCxnSpPr>
      <xdr:spPr>
        <a:xfrm flipV="1">
          <a:off x="4514850" y="9899396"/>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AD4921B2-43DB-4CA6-A387-B9B9FE8B6FC0}"/>
            </a:ext>
          </a:extLst>
        </xdr:cNvPr>
        <xdr:cNvSpPr txBox="1"/>
      </xdr:nvSpPr>
      <xdr:spPr>
        <a:xfrm>
          <a:off x="4584700" y="111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85213608-A8B1-4659-867F-6780074D2417}"/>
            </a:ext>
          </a:extLst>
        </xdr:cNvPr>
        <xdr:cNvCxnSpPr/>
      </xdr:nvCxnSpPr>
      <xdr:spPr>
        <a:xfrm>
          <a:off x="4425950" y="11224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D0C684BD-C0EE-45FB-B744-6926D6FF9009}"/>
            </a:ext>
          </a:extLst>
        </xdr:cNvPr>
        <xdr:cNvSpPr txBox="1"/>
      </xdr:nvSpPr>
      <xdr:spPr>
        <a:xfrm>
          <a:off x="4584700" y="965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9B532264-FE53-4CB4-BD08-4A3247FA2B52}"/>
            </a:ext>
          </a:extLst>
        </xdr:cNvPr>
        <xdr:cNvCxnSpPr/>
      </xdr:nvCxnSpPr>
      <xdr:spPr>
        <a:xfrm>
          <a:off x="4425950" y="98993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64</xdr:row>
      <xdr:rowOff>20066</xdr:rowOff>
    </xdr:to>
    <xdr:cxnSp macro="">
      <xdr:nvCxnSpPr>
        <xdr:cNvPr id="132" name="直線コネクタ 131">
          <a:extLst>
            <a:ext uri="{FF2B5EF4-FFF2-40B4-BE49-F238E27FC236}">
              <a16:creationId xmlns:a16="http://schemas.microsoft.com/office/drawing/2014/main" id="{9235D3FB-2D02-4ECE-9121-6264E637E0D9}"/>
            </a:ext>
          </a:extLst>
        </xdr:cNvPr>
        <xdr:cNvCxnSpPr/>
      </xdr:nvCxnSpPr>
      <xdr:spPr>
        <a:xfrm>
          <a:off x="3752850" y="10665968"/>
          <a:ext cx="762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8EFCA00D-595B-4B98-B3A5-879CC73DF530}"/>
            </a:ext>
          </a:extLst>
        </xdr:cNvPr>
        <xdr:cNvSpPr txBox="1"/>
      </xdr:nvSpPr>
      <xdr:spPr>
        <a:xfrm>
          <a:off x="4584700" y="108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704C7F4B-9A0F-470F-AC59-98C716D63657}"/>
            </a:ext>
          </a:extLst>
        </xdr:cNvPr>
        <xdr:cNvSpPr/>
      </xdr:nvSpPr>
      <xdr:spPr>
        <a:xfrm>
          <a:off x="4464050" y="1083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64</xdr:row>
      <xdr:rowOff>111760</xdr:rowOff>
    </xdr:to>
    <xdr:cxnSp macro="">
      <xdr:nvCxnSpPr>
        <xdr:cNvPr id="135" name="直線コネクタ 134">
          <a:extLst>
            <a:ext uri="{FF2B5EF4-FFF2-40B4-BE49-F238E27FC236}">
              <a16:creationId xmlns:a16="http://schemas.microsoft.com/office/drawing/2014/main" id="{E227AE01-E94D-4927-B309-B742002CE0E1}"/>
            </a:ext>
          </a:extLst>
        </xdr:cNvPr>
        <xdr:cNvCxnSpPr/>
      </xdr:nvCxnSpPr>
      <xdr:spPr>
        <a:xfrm flipV="1">
          <a:off x="2940050" y="10665968"/>
          <a:ext cx="812800" cy="1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33701921-588D-4A26-8071-0160D824C47D}"/>
            </a:ext>
          </a:extLst>
        </xdr:cNvPr>
        <xdr:cNvSpPr/>
      </xdr:nvSpPr>
      <xdr:spPr>
        <a:xfrm>
          <a:off x="3702050" y="10682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13241D27-C871-4018-A59E-BFCB7D1CD27F}"/>
            </a:ext>
          </a:extLst>
        </xdr:cNvPr>
        <xdr:cNvSpPr txBox="1"/>
      </xdr:nvSpPr>
      <xdr:spPr>
        <a:xfrm>
          <a:off x="3409950" y="1076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64</xdr:row>
      <xdr:rowOff>150368</xdr:rowOff>
    </xdr:to>
    <xdr:cxnSp macro="">
      <xdr:nvCxnSpPr>
        <xdr:cNvPr id="138" name="直線コネクタ 137">
          <a:extLst>
            <a:ext uri="{FF2B5EF4-FFF2-40B4-BE49-F238E27FC236}">
              <a16:creationId xmlns:a16="http://schemas.microsoft.com/office/drawing/2014/main" id="{8971A161-66D8-4D66-A15F-648CAB05BF7A}"/>
            </a:ext>
          </a:extLst>
        </xdr:cNvPr>
        <xdr:cNvCxnSpPr/>
      </xdr:nvCxnSpPr>
      <xdr:spPr>
        <a:xfrm flipV="1">
          <a:off x="2127250" y="10840720"/>
          <a:ext cx="8128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9" name="フローチャート: 判断 138">
          <a:extLst>
            <a:ext uri="{FF2B5EF4-FFF2-40B4-BE49-F238E27FC236}">
              <a16:creationId xmlns:a16="http://schemas.microsoft.com/office/drawing/2014/main" id="{694CB715-9CE8-445A-9EBA-6B596302B226}"/>
            </a:ext>
          </a:extLst>
        </xdr:cNvPr>
        <xdr:cNvSpPr/>
      </xdr:nvSpPr>
      <xdr:spPr>
        <a:xfrm>
          <a:off x="2889250" y="1083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40" name="テキスト ボックス 139">
          <a:extLst>
            <a:ext uri="{FF2B5EF4-FFF2-40B4-BE49-F238E27FC236}">
              <a16:creationId xmlns:a16="http://schemas.microsoft.com/office/drawing/2014/main" id="{C9EEAAF1-81B5-4B89-B5CD-9559F2435252}"/>
            </a:ext>
          </a:extLst>
        </xdr:cNvPr>
        <xdr:cNvSpPr txBox="1"/>
      </xdr:nvSpPr>
      <xdr:spPr>
        <a:xfrm>
          <a:off x="2597150" y="1092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82804</xdr:rowOff>
    </xdr:from>
    <xdr:to>
      <xdr:col>11</xdr:col>
      <xdr:colOff>31750</xdr:colOff>
      <xdr:row>64</xdr:row>
      <xdr:rowOff>150368</xdr:rowOff>
    </xdr:to>
    <xdr:cxnSp macro="">
      <xdr:nvCxnSpPr>
        <xdr:cNvPr id="141" name="直線コネクタ 140">
          <a:extLst>
            <a:ext uri="{FF2B5EF4-FFF2-40B4-BE49-F238E27FC236}">
              <a16:creationId xmlns:a16="http://schemas.microsoft.com/office/drawing/2014/main" id="{BC45E5BC-1DF2-44B6-BB00-A6E2148631C5}"/>
            </a:ext>
          </a:extLst>
        </xdr:cNvPr>
        <xdr:cNvCxnSpPr/>
      </xdr:nvCxnSpPr>
      <xdr:spPr>
        <a:xfrm>
          <a:off x="1333500" y="10811764"/>
          <a:ext cx="79375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42" name="フローチャート: 判断 141">
          <a:extLst>
            <a:ext uri="{FF2B5EF4-FFF2-40B4-BE49-F238E27FC236}">
              <a16:creationId xmlns:a16="http://schemas.microsoft.com/office/drawing/2014/main" id="{B2FCBDD6-9AF0-4A65-90BC-E1A3434D96AF}"/>
            </a:ext>
          </a:extLst>
        </xdr:cNvPr>
        <xdr:cNvSpPr/>
      </xdr:nvSpPr>
      <xdr:spPr>
        <a:xfrm>
          <a:off x="2095500" y="1087196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43" name="テキスト ボックス 142">
          <a:extLst>
            <a:ext uri="{FF2B5EF4-FFF2-40B4-BE49-F238E27FC236}">
              <a16:creationId xmlns:a16="http://schemas.microsoft.com/office/drawing/2014/main" id="{BBECA991-59C2-4D33-9B6C-B6919CC4B43B}"/>
            </a:ext>
          </a:extLst>
        </xdr:cNvPr>
        <xdr:cNvSpPr txBox="1"/>
      </xdr:nvSpPr>
      <xdr:spPr>
        <a:xfrm>
          <a:off x="1784350" y="1095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44" name="フローチャート: 判断 143">
          <a:extLst>
            <a:ext uri="{FF2B5EF4-FFF2-40B4-BE49-F238E27FC236}">
              <a16:creationId xmlns:a16="http://schemas.microsoft.com/office/drawing/2014/main" id="{8BF8AD1C-E9A6-4A4C-A760-6D425C6FE45C}"/>
            </a:ext>
          </a:extLst>
        </xdr:cNvPr>
        <xdr:cNvSpPr/>
      </xdr:nvSpPr>
      <xdr:spPr>
        <a:xfrm>
          <a:off x="1282700" y="1083818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45" name="テキスト ボックス 144">
          <a:extLst>
            <a:ext uri="{FF2B5EF4-FFF2-40B4-BE49-F238E27FC236}">
              <a16:creationId xmlns:a16="http://schemas.microsoft.com/office/drawing/2014/main" id="{6AAB624C-83FB-44F5-BB3E-1064831B81CD}"/>
            </a:ext>
          </a:extLst>
        </xdr:cNvPr>
        <xdr:cNvSpPr txBox="1"/>
      </xdr:nvSpPr>
      <xdr:spPr>
        <a:xfrm>
          <a:off x="971550" y="1092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FEF8971-C248-449D-B705-303E459F7663}"/>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E41F2B6-C0F5-497B-B10B-603BD6E49B6F}"/>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101226C-9D5F-4E01-9826-B3E02109F3AD}"/>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FDAF860-4767-4DED-B325-E42833681E8D}"/>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1A5DEAF2-5570-4329-A98B-D6981EC377C3}"/>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140716</xdr:rowOff>
    </xdr:from>
    <xdr:to>
      <xdr:col>23</xdr:col>
      <xdr:colOff>184150</xdr:colOff>
      <xdr:row>64</xdr:row>
      <xdr:rowOff>70866</xdr:rowOff>
    </xdr:to>
    <xdr:sp macro="" textlink="">
      <xdr:nvSpPr>
        <xdr:cNvPr id="151" name="楕円 150">
          <a:extLst>
            <a:ext uri="{FF2B5EF4-FFF2-40B4-BE49-F238E27FC236}">
              <a16:creationId xmlns:a16="http://schemas.microsoft.com/office/drawing/2014/main" id="{4A78AC74-14C3-471F-BF11-6DA5B66D05B5}"/>
            </a:ext>
          </a:extLst>
        </xdr:cNvPr>
        <xdr:cNvSpPr/>
      </xdr:nvSpPr>
      <xdr:spPr>
        <a:xfrm>
          <a:off x="4464050" y="107020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157243</xdr:rowOff>
    </xdr:from>
    <xdr:ext cx="762000" cy="259045"/>
    <xdr:sp macro="" textlink="">
      <xdr:nvSpPr>
        <xdr:cNvPr id="152" name="財政構造の弾力性該当値テキスト">
          <a:extLst>
            <a:ext uri="{FF2B5EF4-FFF2-40B4-BE49-F238E27FC236}">
              <a16:creationId xmlns:a16="http://schemas.microsoft.com/office/drawing/2014/main" id="{789C04EF-660B-4364-B5ED-9F0DEEB68985}"/>
            </a:ext>
          </a:extLst>
        </xdr:cNvPr>
        <xdr:cNvSpPr txBox="1"/>
      </xdr:nvSpPr>
      <xdr:spPr>
        <a:xfrm>
          <a:off x="4584700" y="1055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53848</xdr:rowOff>
    </xdr:from>
    <xdr:to>
      <xdr:col>19</xdr:col>
      <xdr:colOff>184150</xdr:colOff>
      <xdr:row>63</xdr:row>
      <xdr:rowOff>155448</xdr:rowOff>
    </xdr:to>
    <xdr:sp macro="" textlink="">
      <xdr:nvSpPr>
        <xdr:cNvPr id="153" name="楕円 152">
          <a:extLst>
            <a:ext uri="{FF2B5EF4-FFF2-40B4-BE49-F238E27FC236}">
              <a16:creationId xmlns:a16="http://schemas.microsoft.com/office/drawing/2014/main" id="{3BD8BD87-0ABE-4A82-8477-059EBC419F4E}"/>
            </a:ext>
          </a:extLst>
        </xdr:cNvPr>
        <xdr:cNvSpPr/>
      </xdr:nvSpPr>
      <xdr:spPr>
        <a:xfrm>
          <a:off x="3702050" y="1061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165625</xdr:rowOff>
    </xdr:from>
    <xdr:ext cx="736600" cy="259045"/>
    <xdr:sp macro="" textlink="">
      <xdr:nvSpPr>
        <xdr:cNvPr id="154" name="テキスト ボックス 153">
          <a:extLst>
            <a:ext uri="{FF2B5EF4-FFF2-40B4-BE49-F238E27FC236}">
              <a16:creationId xmlns:a16="http://schemas.microsoft.com/office/drawing/2014/main" id="{FADEFD78-D700-47FF-B8F0-FD6C0164C170}"/>
            </a:ext>
          </a:extLst>
        </xdr:cNvPr>
        <xdr:cNvSpPr txBox="1"/>
      </xdr:nvSpPr>
      <xdr:spPr>
        <a:xfrm>
          <a:off x="3409950" y="1039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5" name="楕円 154">
          <a:extLst>
            <a:ext uri="{FF2B5EF4-FFF2-40B4-BE49-F238E27FC236}">
              <a16:creationId xmlns:a16="http://schemas.microsoft.com/office/drawing/2014/main" id="{35D4E2DE-95ED-4DAC-8797-D66A36932458}"/>
            </a:ext>
          </a:extLst>
        </xdr:cNvPr>
        <xdr:cNvSpPr/>
      </xdr:nvSpPr>
      <xdr:spPr>
        <a:xfrm>
          <a:off x="2889250" y="10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56" name="テキスト ボックス 155">
          <a:extLst>
            <a:ext uri="{FF2B5EF4-FFF2-40B4-BE49-F238E27FC236}">
              <a16:creationId xmlns:a16="http://schemas.microsoft.com/office/drawing/2014/main" id="{7BF25D25-F8CA-49FA-B119-8D9111EBD07C}"/>
            </a:ext>
          </a:extLst>
        </xdr:cNvPr>
        <xdr:cNvSpPr txBox="1"/>
      </xdr:nvSpPr>
      <xdr:spPr>
        <a:xfrm>
          <a:off x="2597150" y="1056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99568</xdr:rowOff>
    </xdr:from>
    <xdr:to>
      <xdr:col>11</xdr:col>
      <xdr:colOff>82550</xdr:colOff>
      <xdr:row>65</xdr:row>
      <xdr:rowOff>29718</xdr:rowOff>
    </xdr:to>
    <xdr:sp macro="" textlink="">
      <xdr:nvSpPr>
        <xdr:cNvPr id="157" name="楕円 156">
          <a:extLst>
            <a:ext uri="{FF2B5EF4-FFF2-40B4-BE49-F238E27FC236}">
              <a16:creationId xmlns:a16="http://schemas.microsoft.com/office/drawing/2014/main" id="{32F05ED4-0FE8-41E4-AA23-46E01F274EFF}"/>
            </a:ext>
          </a:extLst>
        </xdr:cNvPr>
        <xdr:cNvSpPr/>
      </xdr:nvSpPr>
      <xdr:spPr>
        <a:xfrm>
          <a:off x="2095500" y="1082852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39895</xdr:rowOff>
    </xdr:from>
    <xdr:ext cx="762000" cy="259045"/>
    <xdr:sp macro="" textlink="">
      <xdr:nvSpPr>
        <xdr:cNvPr id="158" name="テキスト ボックス 157">
          <a:extLst>
            <a:ext uri="{FF2B5EF4-FFF2-40B4-BE49-F238E27FC236}">
              <a16:creationId xmlns:a16="http://schemas.microsoft.com/office/drawing/2014/main" id="{861A3BD5-BF9A-4955-B18A-9136409E218B}"/>
            </a:ext>
          </a:extLst>
        </xdr:cNvPr>
        <xdr:cNvSpPr txBox="1"/>
      </xdr:nvSpPr>
      <xdr:spPr>
        <a:xfrm>
          <a:off x="1784350" y="1060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59" name="楕円 158">
          <a:extLst>
            <a:ext uri="{FF2B5EF4-FFF2-40B4-BE49-F238E27FC236}">
              <a16:creationId xmlns:a16="http://schemas.microsoft.com/office/drawing/2014/main" id="{18FC84EC-E8B0-4017-ACB2-B59900DCB098}"/>
            </a:ext>
          </a:extLst>
        </xdr:cNvPr>
        <xdr:cNvSpPr/>
      </xdr:nvSpPr>
      <xdr:spPr>
        <a:xfrm>
          <a:off x="1282700" y="107609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60" name="テキスト ボックス 159">
          <a:extLst>
            <a:ext uri="{FF2B5EF4-FFF2-40B4-BE49-F238E27FC236}">
              <a16:creationId xmlns:a16="http://schemas.microsoft.com/office/drawing/2014/main" id="{F1B9972E-D38C-49CD-A01A-78954FC79B96}"/>
            </a:ext>
          </a:extLst>
        </xdr:cNvPr>
        <xdr:cNvSpPr txBox="1"/>
      </xdr:nvSpPr>
      <xdr:spPr>
        <a:xfrm>
          <a:off x="971550" y="1053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2AAFBABF-B043-4731-B91E-7B9905BCFBFD}"/>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9106978D-DEA0-4433-AACE-4517884C5428}"/>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163F9016-6A5F-4150-9901-E0129112F994}"/>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4C1A0C50-AA63-4353-B72B-653216343BA4}"/>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1F323DD-32D1-4E71-BB8D-94C7E88134B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EC1E553A-9E0E-4484-93A7-DA3222113CD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BE0FCA7F-7722-43E4-93D4-4ABC75D0B066}"/>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A2214994-F48F-4294-9288-324C4B5BE869}"/>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83EAF908-2A8B-48A7-BABA-695F9051931B}"/>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B22ACF10-8732-4308-83DD-343CDC9AC672}"/>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826185A1-AD09-4C95-B5C7-28D8AB97CE5E}"/>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5DF2C049-445E-48DC-B970-3261C5EC553D}"/>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717C5E2-5EBD-4525-BCF1-4DAF9601010B}"/>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年の市町村合併以来、人員及び人件費の適正化に取り組んでおり、また、集中改革プランに基づき事務事業を見直し、さらなる行政コストの縮減へ継続的に取り組んでいる。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年度は、中核市移行や保育環境の充実のための人員増に伴い人件費が増加したものの、物件費において新型コロナウイルスワクチン接種事業、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スクール構想整備事業に係る備品購入などの臨時事業の終了・縮小により減少したため、人件費・物件費の総額及び人口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人当たりの決算額は減少した。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類似団体内順位は上位に位置しているが、今後も引き続き経費の縮減に努める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B40E5675-6837-430C-AC21-3A07AB6ADEF7}"/>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4D492ECC-FDB2-4F7D-847D-7EB249AC41DF}"/>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B275E9CA-5C49-41FE-B40D-3FFC2E7478AF}"/>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FDE9ED99-75E1-4D4D-BFB1-F10F94FA1DD7}"/>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3312D375-9D4E-4C60-AB96-78ABEC21F996}"/>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AA3A9CFB-AD34-40C6-A492-2FA4DA5157C4}"/>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F675B5D7-FBE6-4CC2-87AF-6186CDAF2077}"/>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5A2F824A-95CD-49D6-A9F9-3FC1801E739C}"/>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C541B9B4-6FCF-4412-A936-29C3241B429E}"/>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BE5B61FA-5474-4985-BE7C-80B3333502F8}"/>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4092151E-EDE5-47A9-8879-EA3F29EA359E}"/>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E96DA1CE-3109-4D93-B025-0551801FA382}"/>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5F660769-541E-49C9-B1EB-CD07483DFDBE}"/>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8306A608-6C69-48EA-B685-9C23122D954F}"/>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590572DC-9B7E-4C5B-954E-435A7BF5C743}"/>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5884B525-7C8B-4537-BF29-A4751A56301B}"/>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A81BF020-2D4B-4B9E-9694-9DCAB0087665}"/>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DC3C554B-6BA5-4C97-8D8E-6CADC1F3C92C}"/>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57330</xdr:rowOff>
    </xdr:from>
    <xdr:to>
      <xdr:col>23</xdr:col>
      <xdr:colOff>133350</xdr:colOff>
      <xdr:row>89</xdr:row>
      <xdr:rowOff>12954</xdr:rowOff>
    </xdr:to>
    <xdr:cxnSp macro="">
      <xdr:nvCxnSpPr>
        <xdr:cNvPr id="192" name="直線コネクタ 191">
          <a:extLst>
            <a:ext uri="{FF2B5EF4-FFF2-40B4-BE49-F238E27FC236}">
              <a16:creationId xmlns:a16="http://schemas.microsoft.com/office/drawing/2014/main" id="{86A5E99D-6A9B-42ED-9C18-1B1341F0064D}"/>
            </a:ext>
          </a:extLst>
        </xdr:cNvPr>
        <xdr:cNvCxnSpPr/>
      </xdr:nvCxnSpPr>
      <xdr:spPr>
        <a:xfrm flipV="1">
          <a:off x="4514850" y="13803810"/>
          <a:ext cx="0" cy="1129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156481</xdr:rowOff>
    </xdr:from>
    <xdr:ext cx="762000" cy="259045"/>
    <xdr:sp macro="" textlink="">
      <xdr:nvSpPr>
        <xdr:cNvPr id="193" name="人件費・物件費等の状況最小値テキスト">
          <a:extLst>
            <a:ext uri="{FF2B5EF4-FFF2-40B4-BE49-F238E27FC236}">
              <a16:creationId xmlns:a16="http://schemas.microsoft.com/office/drawing/2014/main" id="{89268387-56CA-42A6-9196-B5CD7CA058A4}"/>
            </a:ext>
          </a:extLst>
        </xdr:cNvPr>
        <xdr:cNvSpPr txBox="1"/>
      </xdr:nvSpPr>
      <xdr:spPr>
        <a:xfrm>
          <a:off x="4584700" y="149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12954</xdr:rowOff>
    </xdr:from>
    <xdr:to>
      <xdr:col>24</xdr:col>
      <xdr:colOff>12700</xdr:colOff>
      <xdr:row>89</xdr:row>
      <xdr:rowOff>12954</xdr:rowOff>
    </xdr:to>
    <xdr:cxnSp macro="">
      <xdr:nvCxnSpPr>
        <xdr:cNvPr id="194" name="直線コネクタ 193">
          <a:extLst>
            <a:ext uri="{FF2B5EF4-FFF2-40B4-BE49-F238E27FC236}">
              <a16:creationId xmlns:a16="http://schemas.microsoft.com/office/drawing/2014/main" id="{783ED373-A278-47AA-84FC-858229F0D41B}"/>
            </a:ext>
          </a:extLst>
        </xdr:cNvPr>
        <xdr:cNvCxnSpPr/>
      </xdr:nvCxnSpPr>
      <xdr:spPr>
        <a:xfrm>
          <a:off x="4425950" y="149329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143707</xdr:rowOff>
    </xdr:from>
    <xdr:ext cx="762000" cy="259045"/>
    <xdr:sp macro="" textlink="">
      <xdr:nvSpPr>
        <xdr:cNvPr id="195" name="人件費・物件費等の状況最大値テキスト">
          <a:extLst>
            <a:ext uri="{FF2B5EF4-FFF2-40B4-BE49-F238E27FC236}">
              <a16:creationId xmlns:a16="http://schemas.microsoft.com/office/drawing/2014/main" id="{2E7D9152-80BA-4032-B6C7-A16C445D565F}"/>
            </a:ext>
          </a:extLst>
        </xdr:cNvPr>
        <xdr:cNvSpPr txBox="1"/>
      </xdr:nvSpPr>
      <xdr:spPr>
        <a:xfrm>
          <a:off x="4584700" y="135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57330</xdr:rowOff>
    </xdr:from>
    <xdr:to>
      <xdr:col>24</xdr:col>
      <xdr:colOff>12700</xdr:colOff>
      <xdr:row>82</xdr:row>
      <xdr:rowOff>57330</xdr:rowOff>
    </xdr:to>
    <xdr:cxnSp macro="">
      <xdr:nvCxnSpPr>
        <xdr:cNvPr id="196" name="直線コネクタ 195">
          <a:extLst>
            <a:ext uri="{FF2B5EF4-FFF2-40B4-BE49-F238E27FC236}">
              <a16:creationId xmlns:a16="http://schemas.microsoft.com/office/drawing/2014/main" id="{B023D986-0C7E-4D74-8B45-13291D7DEE35}"/>
            </a:ext>
          </a:extLst>
        </xdr:cNvPr>
        <xdr:cNvCxnSpPr/>
      </xdr:nvCxnSpPr>
      <xdr:spPr>
        <a:xfrm>
          <a:off x="4425950" y="13803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60322</xdr:rowOff>
    </xdr:from>
    <xdr:to>
      <xdr:col>23</xdr:col>
      <xdr:colOff>133350</xdr:colOff>
      <xdr:row>83</xdr:row>
      <xdr:rowOff>93414</xdr:rowOff>
    </xdr:to>
    <xdr:cxnSp macro="">
      <xdr:nvCxnSpPr>
        <xdr:cNvPr id="197" name="直線コネクタ 196">
          <a:extLst>
            <a:ext uri="{FF2B5EF4-FFF2-40B4-BE49-F238E27FC236}">
              <a16:creationId xmlns:a16="http://schemas.microsoft.com/office/drawing/2014/main" id="{1F063FD3-86C2-4E37-AE81-FCEE5168942D}"/>
            </a:ext>
          </a:extLst>
        </xdr:cNvPr>
        <xdr:cNvCxnSpPr/>
      </xdr:nvCxnSpPr>
      <xdr:spPr>
        <a:xfrm flipV="1">
          <a:off x="3752850" y="13974442"/>
          <a:ext cx="762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159827</xdr:rowOff>
    </xdr:from>
    <xdr:ext cx="762000" cy="259045"/>
    <xdr:sp macro="" textlink="">
      <xdr:nvSpPr>
        <xdr:cNvPr id="198" name="人件費・物件費等の状況平均値テキスト">
          <a:extLst>
            <a:ext uri="{FF2B5EF4-FFF2-40B4-BE49-F238E27FC236}">
              <a16:creationId xmlns:a16="http://schemas.microsoft.com/office/drawing/2014/main" id="{60FB7FCE-2240-4179-8FF4-05FC5AAABA85}"/>
            </a:ext>
          </a:extLst>
        </xdr:cNvPr>
        <xdr:cNvSpPr txBox="1"/>
      </xdr:nvSpPr>
      <xdr:spPr>
        <a:xfrm>
          <a:off x="4584700" y="1424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16300</xdr:rowOff>
    </xdr:from>
    <xdr:to>
      <xdr:col>23</xdr:col>
      <xdr:colOff>184150</xdr:colOff>
      <xdr:row>85</xdr:row>
      <xdr:rowOff>117900</xdr:rowOff>
    </xdr:to>
    <xdr:sp macro="" textlink="">
      <xdr:nvSpPr>
        <xdr:cNvPr id="199" name="フローチャート: 判断 198">
          <a:extLst>
            <a:ext uri="{FF2B5EF4-FFF2-40B4-BE49-F238E27FC236}">
              <a16:creationId xmlns:a16="http://schemas.microsoft.com/office/drawing/2014/main" id="{A520ED09-4FD3-4CC8-9C75-203A8FE5171B}"/>
            </a:ext>
          </a:extLst>
        </xdr:cNvPr>
        <xdr:cNvSpPr/>
      </xdr:nvSpPr>
      <xdr:spPr>
        <a:xfrm>
          <a:off x="4464050" y="142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112990</xdr:rowOff>
    </xdr:from>
    <xdr:to>
      <xdr:col>19</xdr:col>
      <xdr:colOff>133350</xdr:colOff>
      <xdr:row>83</xdr:row>
      <xdr:rowOff>93414</xdr:rowOff>
    </xdr:to>
    <xdr:cxnSp macro="">
      <xdr:nvCxnSpPr>
        <xdr:cNvPr id="200" name="直線コネクタ 199">
          <a:extLst>
            <a:ext uri="{FF2B5EF4-FFF2-40B4-BE49-F238E27FC236}">
              <a16:creationId xmlns:a16="http://schemas.microsoft.com/office/drawing/2014/main" id="{42C01D9B-AEF4-4988-821B-ED0BFACD9DCA}"/>
            </a:ext>
          </a:extLst>
        </xdr:cNvPr>
        <xdr:cNvCxnSpPr/>
      </xdr:nvCxnSpPr>
      <xdr:spPr>
        <a:xfrm>
          <a:off x="2940050" y="13691830"/>
          <a:ext cx="812800" cy="31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107362</xdr:rowOff>
    </xdr:from>
    <xdr:to>
      <xdr:col>19</xdr:col>
      <xdr:colOff>184150</xdr:colOff>
      <xdr:row>85</xdr:row>
      <xdr:rowOff>37512</xdr:rowOff>
    </xdr:to>
    <xdr:sp macro="" textlink="">
      <xdr:nvSpPr>
        <xdr:cNvPr id="201" name="フローチャート: 判断 200">
          <a:extLst>
            <a:ext uri="{FF2B5EF4-FFF2-40B4-BE49-F238E27FC236}">
              <a16:creationId xmlns:a16="http://schemas.microsoft.com/office/drawing/2014/main" id="{923166ED-31EF-4A61-8B0F-BF34A3C1A6DE}"/>
            </a:ext>
          </a:extLst>
        </xdr:cNvPr>
        <xdr:cNvSpPr/>
      </xdr:nvSpPr>
      <xdr:spPr>
        <a:xfrm>
          <a:off x="3702050" y="14189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22289</xdr:rowOff>
    </xdr:from>
    <xdr:ext cx="736600" cy="259045"/>
    <xdr:sp macro="" textlink="">
      <xdr:nvSpPr>
        <xdr:cNvPr id="202" name="テキスト ボックス 201">
          <a:extLst>
            <a:ext uri="{FF2B5EF4-FFF2-40B4-BE49-F238E27FC236}">
              <a16:creationId xmlns:a16="http://schemas.microsoft.com/office/drawing/2014/main" id="{E68FA483-7335-47CF-9A98-705D8BEE963E}"/>
            </a:ext>
          </a:extLst>
        </xdr:cNvPr>
        <xdr:cNvSpPr txBox="1"/>
      </xdr:nvSpPr>
      <xdr:spPr>
        <a:xfrm>
          <a:off x="3409950" y="14271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8213</xdr:rowOff>
    </xdr:from>
    <xdr:to>
      <xdr:col>15</xdr:col>
      <xdr:colOff>82550</xdr:colOff>
      <xdr:row>81</xdr:row>
      <xdr:rowOff>112990</xdr:rowOff>
    </xdr:to>
    <xdr:cxnSp macro="">
      <xdr:nvCxnSpPr>
        <xdr:cNvPr id="203" name="直線コネクタ 202">
          <a:extLst>
            <a:ext uri="{FF2B5EF4-FFF2-40B4-BE49-F238E27FC236}">
              <a16:creationId xmlns:a16="http://schemas.microsoft.com/office/drawing/2014/main" id="{5E457792-0648-43FA-B1B1-55D965906D8C}"/>
            </a:ext>
          </a:extLst>
        </xdr:cNvPr>
        <xdr:cNvCxnSpPr/>
      </xdr:nvCxnSpPr>
      <xdr:spPr>
        <a:xfrm>
          <a:off x="2127250" y="13587053"/>
          <a:ext cx="812800" cy="10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118401</xdr:rowOff>
    </xdr:from>
    <xdr:to>
      <xdr:col>15</xdr:col>
      <xdr:colOff>133350</xdr:colOff>
      <xdr:row>84</xdr:row>
      <xdr:rowOff>48551</xdr:rowOff>
    </xdr:to>
    <xdr:sp macro="" textlink="">
      <xdr:nvSpPr>
        <xdr:cNvPr id="204" name="フローチャート: 判断 203">
          <a:extLst>
            <a:ext uri="{FF2B5EF4-FFF2-40B4-BE49-F238E27FC236}">
              <a16:creationId xmlns:a16="http://schemas.microsoft.com/office/drawing/2014/main" id="{1F1303BE-F8AC-4EE7-9BD5-B015A5E7447B}"/>
            </a:ext>
          </a:extLst>
        </xdr:cNvPr>
        <xdr:cNvSpPr/>
      </xdr:nvSpPr>
      <xdr:spPr>
        <a:xfrm>
          <a:off x="2889250" y="140325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33328</xdr:rowOff>
    </xdr:from>
    <xdr:ext cx="762000" cy="259045"/>
    <xdr:sp macro="" textlink="">
      <xdr:nvSpPr>
        <xdr:cNvPr id="205" name="テキスト ボックス 204">
          <a:extLst>
            <a:ext uri="{FF2B5EF4-FFF2-40B4-BE49-F238E27FC236}">
              <a16:creationId xmlns:a16="http://schemas.microsoft.com/office/drawing/2014/main" id="{9841E738-5751-4FE2-B6CE-4969357C2188}"/>
            </a:ext>
          </a:extLst>
        </xdr:cNvPr>
        <xdr:cNvSpPr txBox="1"/>
      </xdr:nvSpPr>
      <xdr:spPr>
        <a:xfrm>
          <a:off x="2597150" y="141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158879</xdr:rowOff>
    </xdr:from>
    <xdr:to>
      <xdr:col>11</xdr:col>
      <xdr:colOff>31750</xdr:colOff>
      <xdr:row>81</xdr:row>
      <xdr:rowOff>8213</xdr:rowOff>
    </xdr:to>
    <xdr:cxnSp macro="">
      <xdr:nvCxnSpPr>
        <xdr:cNvPr id="206" name="直線コネクタ 205">
          <a:extLst>
            <a:ext uri="{FF2B5EF4-FFF2-40B4-BE49-F238E27FC236}">
              <a16:creationId xmlns:a16="http://schemas.microsoft.com/office/drawing/2014/main" id="{FA17FFE9-4C9B-406E-8D42-A98FBE8BC203}"/>
            </a:ext>
          </a:extLst>
        </xdr:cNvPr>
        <xdr:cNvCxnSpPr/>
      </xdr:nvCxnSpPr>
      <xdr:spPr>
        <a:xfrm>
          <a:off x="1333500" y="13570079"/>
          <a:ext cx="79375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11919</xdr:rowOff>
    </xdr:from>
    <xdr:to>
      <xdr:col>11</xdr:col>
      <xdr:colOff>82550</xdr:colOff>
      <xdr:row>83</xdr:row>
      <xdr:rowOff>113519</xdr:rowOff>
    </xdr:to>
    <xdr:sp macro="" textlink="">
      <xdr:nvSpPr>
        <xdr:cNvPr id="207" name="フローチャート: 判断 206">
          <a:extLst>
            <a:ext uri="{FF2B5EF4-FFF2-40B4-BE49-F238E27FC236}">
              <a16:creationId xmlns:a16="http://schemas.microsoft.com/office/drawing/2014/main" id="{30A62312-ED0E-419E-B0F7-122CB368875A}"/>
            </a:ext>
          </a:extLst>
        </xdr:cNvPr>
        <xdr:cNvSpPr/>
      </xdr:nvSpPr>
      <xdr:spPr>
        <a:xfrm>
          <a:off x="2095500" y="139260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98296</xdr:rowOff>
    </xdr:from>
    <xdr:ext cx="762000" cy="259045"/>
    <xdr:sp macro="" textlink="">
      <xdr:nvSpPr>
        <xdr:cNvPr id="208" name="テキスト ボックス 207">
          <a:extLst>
            <a:ext uri="{FF2B5EF4-FFF2-40B4-BE49-F238E27FC236}">
              <a16:creationId xmlns:a16="http://schemas.microsoft.com/office/drawing/2014/main" id="{DA8FB170-8139-4AF0-9A50-EF7F49AB4EE7}"/>
            </a:ext>
          </a:extLst>
        </xdr:cNvPr>
        <xdr:cNvSpPr txBox="1"/>
      </xdr:nvSpPr>
      <xdr:spPr>
        <a:xfrm>
          <a:off x="1784350" y="1401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108530</xdr:rowOff>
    </xdr:from>
    <xdr:to>
      <xdr:col>7</xdr:col>
      <xdr:colOff>31750</xdr:colOff>
      <xdr:row>83</xdr:row>
      <xdr:rowOff>38680</xdr:rowOff>
    </xdr:to>
    <xdr:sp macro="" textlink="">
      <xdr:nvSpPr>
        <xdr:cNvPr id="209" name="フローチャート: 判断 208">
          <a:extLst>
            <a:ext uri="{FF2B5EF4-FFF2-40B4-BE49-F238E27FC236}">
              <a16:creationId xmlns:a16="http://schemas.microsoft.com/office/drawing/2014/main" id="{491AC3FB-9720-4DE9-9437-41624F6276DC}"/>
            </a:ext>
          </a:extLst>
        </xdr:cNvPr>
        <xdr:cNvSpPr/>
      </xdr:nvSpPr>
      <xdr:spPr>
        <a:xfrm>
          <a:off x="1282700" y="1385501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23457</xdr:rowOff>
    </xdr:from>
    <xdr:ext cx="762000" cy="259045"/>
    <xdr:sp macro="" textlink="">
      <xdr:nvSpPr>
        <xdr:cNvPr id="210" name="テキスト ボックス 209">
          <a:extLst>
            <a:ext uri="{FF2B5EF4-FFF2-40B4-BE49-F238E27FC236}">
              <a16:creationId xmlns:a16="http://schemas.microsoft.com/office/drawing/2014/main" id="{AD9550CD-9029-41F1-9EBF-2E0740A0958E}"/>
            </a:ext>
          </a:extLst>
        </xdr:cNvPr>
        <xdr:cNvSpPr txBox="1"/>
      </xdr:nvSpPr>
      <xdr:spPr>
        <a:xfrm>
          <a:off x="971550" y="139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EDCAA73-C529-4FE2-B419-763F8E33B273}"/>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15B3249-B907-4680-AB22-890E020D734D}"/>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BDD40070-FB00-4C7B-92A2-C009102193FB}"/>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9011D8AD-1825-458B-9A21-17BBF3D6AFE7}"/>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AD0C0CB-A120-4E3D-BDDA-874516F5F5FD}"/>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9522</xdr:rowOff>
    </xdr:from>
    <xdr:to>
      <xdr:col>23</xdr:col>
      <xdr:colOff>184150</xdr:colOff>
      <xdr:row>83</xdr:row>
      <xdr:rowOff>111122</xdr:rowOff>
    </xdr:to>
    <xdr:sp macro="" textlink="">
      <xdr:nvSpPr>
        <xdr:cNvPr id="216" name="楕円 215">
          <a:extLst>
            <a:ext uri="{FF2B5EF4-FFF2-40B4-BE49-F238E27FC236}">
              <a16:creationId xmlns:a16="http://schemas.microsoft.com/office/drawing/2014/main" id="{BA714627-6C4F-4C6D-9C60-EC169244AE47}"/>
            </a:ext>
          </a:extLst>
        </xdr:cNvPr>
        <xdr:cNvSpPr/>
      </xdr:nvSpPr>
      <xdr:spPr>
        <a:xfrm>
          <a:off x="4464050" y="139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26049</xdr:rowOff>
    </xdr:from>
    <xdr:ext cx="762000" cy="259045"/>
    <xdr:sp macro="" textlink="">
      <xdr:nvSpPr>
        <xdr:cNvPr id="217" name="人件費・物件費等の状況該当値テキスト">
          <a:extLst>
            <a:ext uri="{FF2B5EF4-FFF2-40B4-BE49-F238E27FC236}">
              <a16:creationId xmlns:a16="http://schemas.microsoft.com/office/drawing/2014/main" id="{D0FCA421-46C0-4307-A2A1-1497AEEF2C98}"/>
            </a:ext>
          </a:extLst>
        </xdr:cNvPr>
        <xdr:cNvSpPr txBox="1"/>
      </xdr:nvSpPr>
      <xdr:spPr>
        <a:xfrm>
          <a:off x="4584700" y="1377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42614</xdr:rowOff>
    </xdr:from>
    <xdr:to>
      <xdr:col>19</xdr:col>
      <xdr:colOff>184150</xdr:colOff>
      <xdr:row>83</xdr:row>
      <xdr:rowOff>144214</xdr:rowOff>
    </xdr:to>
    <xdr:sp macro="" textlink="">
      <xdr:nvSpPr>
        <xdr:cNvPr id="218" name="楕円 217">
          <a:extLst>
            <a:ext uri="{FF2B5EF4-FFF2-40B4-BE49-F238E27FC236}">
              <a16:creationId xmlns:a16="http://schemas.microsoft.com/office/drawing/2014/main" id="{FEE41DD6-9C0F-49D5-82CF-5964504C19AC}"/>
            </a:ext>
          </a:extLst>
        </xdr:cNvPr>
        <xdr:cNvSpPr/>
      </xdr:nvSpPr>
      <xdr:spPr>
        <a:xfrm>
          <a:off x="3702050" y="139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154391</xdr:rowOff>
    </xdr:from>
    <xdr:ext cx="736600" cy="259045"/>
    <xdr:sp macro="" textlink="">
      <xdr:nvSpPr>
        <xdr:cNvPr id="219" name="テキスト ボックス 218">
          <a:extLst>
            <a:ext uri="{FF2B5EF4-FFF2-40B4-BE49-F238E27FC236}">
              <a16:creationId xmlns:a16="http://schemas.microsoft.com/office/drawing/2014/main" id="{C95E6A7B-87E1-4897-A44A-C8F256229088}"/>
            </a:ext>
          </a:extLst>
        </xdr:cNvPr>
        <xdr:cNvSpPr txBox="1"/>
      </xdr:nvSpPr>
      <xdr:spPr>
        <a:xfrm>
          <a:off x="3409950" y="1373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62190</xdr:rowOff>
    </xdr:from>
    <xdr:to>
      <xdr:col>15</xdr:col>
      <xdr:colOff>133350</xdr:colOff>
      <xdr:row>81</xdr:row>
      <xdr:rowOff>163790</xdr:rowOff>
    </xdr:to>
    <xdr:sp macro="" textlink="">
      <xdr:nvSpPr>
        <xdr:cNvPr id="220" name="楕円 219">
          <a:extLst>
            <a:ext uri="{FF2B5EF4-FFF2-40B4-BE49-F238E27FC236}">
              <a16:creationId xmlns:a16="http://schemas.microsoft.com/office/drawing/2014/main" id="{FC017FCD-3535-477C-BA78-8F22E0F58904}"/>
            </a:ext>
          </a:extLst>
        </xdr:cNvPr>
        <xdr:cNvSpPr/>
      </xdr:nvSpPr>
      <xdr:spPr>
        <a:xfrm>
          <a:off x="2889250" y="1364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2517</xdr:rowOff>
    </xdr:from>
    <xdr:ext cx="762000" cy="259045"/>
    <xdr:sp macro="" textlink="">
      <xdr:nvSpPr>
        <xdr:cNvPr id="221" name="テキスト ボックス 220">
          <a:extLst>
            <a:ext uri="{FF2B5EF4-FFF2-40B4-BE49-F238E27FC236}">
              <a16:creationId xmlns:a16="http://schemas.microsoft.com/office/drawing/2014/main" id="{B021043A-5E08-4F4F-8EA3-FF4E5201955A}"/>
            </a:ext>
          </a:extLst>
        </xdr:cNvPr>
        <xdr:cNvSpPr txBox="1"/>
      </xdr:nvSpPr>
      <xdr:spPr>
        <a:xfrm>
          <a:off x="2597150" y="1341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128863</xdr:rowOff>
    </xdr:from>
    <xdr:to>
      <xdr:col>11</xdr:col>
      <xdr:colOff>82550</xdr:colOff>
      <xdr:row>81</xdr:row>
      <xdr:rowOff>59013</xdr:rowOff>
    </xdr:to>
    <xdr:sp macro="" textlink="">
      <xdr:nvSpPr>
        <xdr:cNvPr id="222" name="楕円 221">
          <a:extLst>
            <a:ext uri="{FF2B5EF4-FFF2-40B4-BE49-F238E27FC236}">
              <a16:creationId xmlns:a16="http://schemas.microsoft.com/office/drawing/2014/main" id="{D47FD52B-C0A1-4D11-A7FA-D565ECF0C4BA}"/>
            </a:ext>
          </a:extLst>
        </xdr:cNvPr>
        <xdr:cNvSpPr/>
      </xdr:nvSpPr>
      <xdr:spPr>
        <a:xfrm>
          <a:off x="2095500" y="1354006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69190</xdr:rowOff>
    </xdr:from>
    <xdr:ext cx="762000" cy="259045"/>
    <xdr:sp macro="" textlink="">
      <xdr:nvSpPr>
        <xdr:cNvPr id="223" name="テキスト ボックス 222">
          <a:extLst>
            <a:ext uri="{FF2B5EF4-FFF2-40B4-BE49-F238E27FC236}">
              <a16:creationId xmlns:a16="http://schemas.microsoft.com/office/drawing/2014/main" id="{05B14448-29F5-4AFA-9148-36601278F866}"/>
            </a:ext>
          </a:extLst>
        </xdr:cNvPr>
        <xdr:cNvSpPr txBox="1"/>
      </xdr:nvSpPr>
      <xdr:spPr>
        <a:xfrm>
          <a:off x="1784350" y="1331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108079</xdr:rowOff>
    </xdr:from>
    <xdr:to>
      <xdr:col>7</xdr:col>
      <xdr:colOff>31750</xdr:colOff>
      <xdr:row>81</xdr:row>
      <xdr:rowOff>38229</xdr:rowOff>
    </xdr:to>
    <xdr:sp macro="" textlink="">
      <xdr:nvSpPr>
        <xdr:cNvPr id="224" name="楕円 223">
          <a:extLst>
            <a:ext uri="{FF2B5EF4-FFF2-40B4-BE49-F238E27FC236}">
              <a16:creationId xmlns:a16="http://schemas.microsoft.com/office/drawing/2014/main" id="{D5E3DEE5-3395-4B52-81D2-1F862F14009C}"/>
            </a:ext>
          </a:extLst>
        </xdr:cNvPr>
        <xdr:cNvSpPr/>
      </xdr:nvSpPr>
      <xdr:spPr>
        <a:xfrm>
          <a:off x="1282700" y="1351927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48406</xdr:rowOff>
    </xdr:from>
    <xdr:ext cx="762000" cy="259045"/>
    <xdr:sp macro="" textlink="">
      <xdr:nvSpPr>
        <xdr:cNvPr id="225" name="テキスト ボックス 224">
          <a:extLst>
            <a:ext uri="{FF2B5EF4-FFF2-40B4-BE49-F238E27FC236}">
              <a16:creationId xmlns:a16="http://schemas.microsoft.com/office/drawing/2014/main" id="{987BB6D3-456A-4702-81AA-2F18D2E5ACB1}"/>
            </a:ext>
          </a:extLst>
        </xdr:cNvPr>
        <xdr:cNvSpPr txBox="1"/>
      </xdr:nvSpPr>
      <xdr:spPr>
        <a:xfrm>
          <a:off x="971550" y="1329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C60931DC-0A18-4482-87BE-7119CD8B1A66}"/>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AEC14FF2-649A-4801-88A8-E856EEAFFEC8}"/>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55021769-BA84-46F4-8FD3-E98E3E659E25}"/>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EFF8B90-97F8-4685-8611-530B784850EF}"/>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44D3DE7-58FD-423A-892E-15FF1F933CC8}"/>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F1FB2271-F8C6-45A3-92E0-1E3B24F4D40F}"/>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4E2353BE-4822-4671-92ED-A396D1764A76}"/>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CA8FD5EB-7127-45D2-AF66-8E180E464F4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5961B09B-FF9C-402A-AC02-D810CC814341}"/>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E7C02CE8-0C84-418D-B722-288A9B6D3694}"/>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67B76DE4-04A9-4C7A-A2DB-BA8170C3A918}"/>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58D3DB13-3332-4AA4-ABA7-BDCDEB0085B2}"/>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E1D0CAEE-B60D-49E4-BDC5-4E78DE15975D}"/>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職員の入退職等により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ポイント良化したことに加え、大卒経験年数</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年階層で平均給料月額が下がった影響により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ポイント良化したことから、令和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年度のラスパイレス指数は、令和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ポイント良化した。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今後も、人員及び人件費の適正化に努め、健全化を図っていく。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97266625-4F64-4D66-9DDF-2B0FE9FF4FBD}"/>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E57FADC-8530-4632-92B0-BD230CDCA6F3}"/>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A164573D-3BFE-4EC4-B79F-0C79004DA49F}"/>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7AC48178-9BD6-4F25-B21C-225FE5DC1DAB}"/>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6A44DBB8-0FC7-458E-8DAF-981108E83C3E}"/>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B60E284E-DB83-4602-B0C4-2901F86FCF2E}"/>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C14C6A3-5516-41E3-AE71-81B237FF0A0D}"/>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AAA73E83-C7C4-4FBB-8184-8FC6E111A2C7}"/>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606094F3-6A31-4A98-96B3-4CD11A469AA9}"/>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37699C75-D8A3-4D5F-A95A-61B22FF6E261}"/>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9F600FEC-9E4A-4A2B-95F5-8AEFFD9B8276}"/>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4D41CFE0-7300-4C14-870D-E4E957960A69}"/>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95B424BC-99EC-4992-9D52-AF19D185697A}"/>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9DB266E3-6289-4937-937B-BE229EE1FD61}"/>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FBE162E8-8DB1-457C-B33B-5956BF001364}"/>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31C0822B-27B0-4D8D-B37B-20E7DD1728DF}"/>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84F633EB-778A-4182-9B9B-9DED04975984}"/>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534A4A9-953B-4882-89A4-76FC27A49326}"/>
            </a:ext>
          </a:extLst>
        </xdr:cNvPr>
        <xdr:cNvCxnSpPr/>
      </xdr:nvCxnSpPr>
      <xdr:spPr>
        <a:xfrm flipV="1">
          <a:off x="15474950" y="13455650"/>
          <a:ext cx="0" cy="155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787BEC12-3082-4C93-B966-4727663DBB35}"/>
            </a:ext>
          </a:extLst>
        </xdr:cNvPr>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FA4B800-FCC8-488A-A409-6761B4EF035E}"/>
            </a:ext>
          </a:extLst>
        </xdr:cNvPr>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9" name="給与水準   （国との比較）最大値テキスト">
          <a:extLst>
            <a:ext uri="{FF2B5EF4-FFF2-40B4-BE49-F238E27FC236}">
              <a16:creationId xmlns:a16="http://schemas.microsoft.com/office/drawing/2014/main" id="{0455DBF7-0D54-4490-8760-098C0A29F06C}"/>
            </a:ext>
          </a:extLst>
        </xdr:cNvPr>
        <xdr:cNvSpPr txBox="1"/>
      </xdr:nvSpPr>
      <xdr:spPr>
        <a:xfrm>
          <a:off x="1556385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0" name="直線コネクタ 259">
          <a:extLst>
            <a:ext uri="{FF2B5EF4-FFF2-40B4-BE49-F238E27FC236}">
              <a16:creationId xmlns:a16="http://schemas.microsoft.com/office/drawing/2014/main" id="{DCE20420-7E40-48EC-B0B0-406B0B6E97DB}"/>
            </a:ext>
          </a:extLst>
        </xdr:cNvPr>
        <xdr:cNvCxnSpPr/>
      </xdr:nvCxnSpPr>
      <xdr:spPr>
        <a:xfrm>
          <a:off x="15405100" y="13455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136071</xdr:rowOff>
    </xdr:to>
    <xdr:cxnSp macro="">
      <xdr:nvCxnSpPr>
        <xdr:cNvPr id="261" name="直線コネクタ 260">
          <a:extLst>
            <a:ext uri="{FF2B5EF4-FFF2-40B4-BE49-F238E27FC236}">
              <a16:creationId xmlns:a16="http://schemas.microsoft.com/office/drawing/2014/main" id="{FF92E561-5606-44B8-8180-CB97A6D2837E}"/>
            </a:ext>
          </a:extLst>
        </xdr:cNvPr>
        <xdr:cNvCxnSpPr/>
      </xdr:nvCxnSpPr>
      <xdr:spPr>
        <a:xfrm flipV="1">
          <a:off x="14712950" y="14518640"/>
          <a:ext cx="762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a:extLst>
            <a:ext uri="{FF2B5EF4-FFF2-40B4-BE49-F238E27FC236}">
              <a16:creationId xmlns:a16="http://schemas.microsoft.com/office/drawing/2014/main" id="{D370740E-AC9A-43FE-AF18-7E6B4439DC44}"/>
            </a:ext>
          </a:extLst>
        </xdr:cNvPr>
        <xdr:cNvSpPr txBox="1"/>
      </xdr:nvSpPr>
      <xdr:spPr>
        <a:xfrm>
          <a:off x="15563850" y="141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AE7C6C1B-4545-4C02-A379-874EE3A59304}"/>
            </a:ext>
          </a:extLst>
        </xdr:cNvPr>
        <xdr:cNvSpPr/>
      </xdr:nvSpPr>
      <xdr:spPr>
        <a:xfrm>
          <a:off x="15427960" y="142992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86</xdr:row>
      <xdr:rowOff>153307</xdr:rowOff>
    </xdr:to>
    <xdr:cxnSp macro="">
      <xdr:nvCxnSpPr>
        <xdr:cNvPr id="264" name="直線コネクタ 263">
          <a:extLst>
            <a:ext uri="{FF2B5EF4-FFF2-40B4-BE49-F238E27FC236}">
              <a16:creationId xmlns:a16="http://schemas.microsoft.com/office/drawing/2014/main" id="{69C5CF90-DAA3-4200-AE7A-577C711C3D6E}"/>
            </a:ext>
          </a:extLst>
        </xdr:cNvPr>
        <xdr:cNvCxnSpPr/>
      </xdr:nvCxnSpPr>
      <xdr:spPr>
        <a:xfrm flipV="1">
          <a:off x="13903960" y="14553111"/>
          <a:ext cx="80899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D478013B-B703-4B44-8527-7C4C6897FA4B}"/>
            </a:ext>
          </a:extLst>
        </xdr:cNvPr>
        <xdr:cNvSpPr/>
      </xdr:nvSpPr>
      <xdr:spPr>
        <a:xfrm>
          <a:off x="14665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B9201BB7-D41E-4239-AC80-80BE9EFF7858}"/>
            </a:ext>
          </a:extLst>
        </xdr:cNvPr>
        <xdr:cNvSpPr txBox="1"/>
      </xdr:nvSpPr>
      <xdr:spPr>
        <a:xfrm>
          <a:off x="14370050" y="14123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153307</xdr:rowOff>
    </xdr:to>
    <xdr:cxnSp macro="">
      <xdr:nvCxnSpPr>
        <xdr:cNvPr id="267" name="直線コネクタ 266">
          <a:extLst>
            <a:ext uri="{FF2B5EF4-FFF2-40B4-BE49-F238E27FC236}">
              <a16:creationId xmlns:a16="http://schemas.microsoft.com/office/drawing/2014/main" id="{F3925A27-E432-4506-BBFE-E4C5815DB0C7}"/>
            </a:ext>
          </a:extLst>
        </xdr:cNvPr>
        <xdr:cNvCxnSpPr/>
      </xdr:nvCxnSpPr>
      <xdr:spPr>
        <a:xfrm>
          <a:off x="13106400" y="14553111"/>
          <a:ext cx="79756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DFF347DE-421A-4F23-BA36-DC862E1CF365}"/>
            </a:ext>
          </a:extLst>
        </xdr:cNvPr>
        <xdr:cNvSpPr/>
      </xdr:nvSpPr>
      <xdr:spPr>
        <a:xfrm>
          <a:off x="13868400" y="143854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B50D5E41-C8F1-48A4-B6CB-A099B5BF653A}"/>
            </a:ext>
          </a:extLst>
        </xdr:cNvPr>
        <xdr:cNvSpPr txBox="1"/>
      </xdr:nvSpPr>
      <xdr:spPr>
        <a:xfrm>
          <a:off x="1355725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16329</xdr:rowOff>
    </xdr:to>
    <xdr:cxnSp macro="">
      <xdr:nvCxnSpPr>
        <xdr:cNvPr id="270" name="直線コネクタ 269">
          <a:extLst>
            <a:ext uri="{FF2B5EF4-FFF2-40B4-BE49-F238E27FC236}">
              <a16:creationId xmlns:a16="http://schemas.microsoft.com/office/drawing/2014/main" id="{563D756B-256B-4B13-AFF3-685808256733}"/>
            </a:ext>
          </a:extLst>
        </xdr:cNvPr>
        <xdr:cNvCxnSpPr/>
      </xdr:nvCxnSpPr>
      <xdr:spPr>
        <a:xfrm flipV="1">
          <a:off x="12293600" y="14553111"/>
          <a:ext cx="812800" cy="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22CAA1B5-EC58-4A73-AF3C-729143557D9D}"/>
            </a:ext>
          </a:extLst>
        </xdr:cNvPr>
        <xdr:cNvSpPr/>
      </xdr:nvSpPr>
      <xdr:spPr>
        <a:xfrm>
          <a:off x="13055600" y="1438547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6B0B6DF9-3CE1-4F4B-B1CF-C1BC5F13672C}"/>
            </a:ext>
          </a:extLst>
        </xdr:cNvPr>
        <xdr:cNvSpPr txBox="1"/>
      </xdr:nvSpPr>
      <xdr:spPr>
        <a:xfrm>
          <a:off x="12763500" y="1415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3" name="フローチャート: 判断 272">
          <a:extLst>
            <a:ext uri="{FF2B5EF4-FFF2-40B4-BE49-F238E27FC236}">
              <a16:creationId xmlns:a16="http://schemas.microsoft.com/office/drawing/2014/main" id="{166214C1-F582-4E40-B09F-CC576C233525}"/>
            </a:ext>
          </a:extLst>
        </xdr:cNvPr>
        <xdr:cNvSpPr/>
      </xdr:nvSpPr>
      <xdr:spPr>
        <a:xfrm>
          <a:off x="12242800" y="144027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4" name="テキスト ボックス 273">
          <a:extLst>
            <a:ext uri="{FF2B5EF4-FFF2-40B4-BE49-F238E27FC236}">
              <a16:creationId xmlns:a16="http://schemas.microsoft.com/office/drawing/2014/main" id="{C83E4AF5-DE79-4383-B148-A97DFCC15F3A}"/>
            </a:ext>
          </a:extLst>
        </xdr:cNvPr>
        <xdr:cNvSpPr txBox="1"/>
      </xdr:nvSpPr>
      <xdr:spPr>
        <a:xfrm>
          <a:off x="11950700" y="1417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B21C0BF-0A5F-4B8C-ADAA-01A51557F4FC}"/>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053F2ED-0A2A-4C8B-8924-090DF94A52A9}"/>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5F806F2C-68FA-4D3A-B8A7-94CE9218B388}"/>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EFA4DE13-1231-43AA-9471-6082083032A4}"/>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C8BBC679-8176-4368-B5D3-DF865C0864F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80" name="楕円 279">
          <a:extLst>
            <a:ext uri="{FF2B5EF4-FFF2-40B4-BE49-F238E27FC236}">
              <a16:creationId xmlns:a16="http://schemas.microsoft.com/office/drawing/2014/main" id="{C542EDCA-C377-4131-AC14-F6AAB8C0B0C9}"/>
            </a:ext>
          </a:extLst>
        </xdr:cNvPr>
        <xdr:cNvSpPr/>
      </xdr:nvSpPr>
      <xdr:spPr>
        <a:xfrm>
          <a:off x="15427960" y="144678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1" name="給与水準   （国との比較）該当値テキスト">
          <a:extLst>
            <a:ext uri="{FF2B5EF4-FFF2-40B4-BE49-F238E27FC236}">
              <a16:creationId xmlns:a16="http://schemas.microsoft.com/office/drawing/2014/main" id="{33F2D8E6-C4FC-45F0-B9A6-0D1D1E0296C0}"/>
            </a:ext>
          </a:extLst>
        </xdr:cNvPr>
        <xdr:cNvSpPr txBox="1"/>
      </xdr:nvSpPr>
      <xdr:spPr>
        <a:xfrm>
          <a:off x="15563850" y="1443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2" name="楕円 281">
          <a:extLst>
            <a:ext uri="{FF2B5EF4-FFF2-40B4-BE49-F238E27FC236}">
              <a16:creationId xmlns:a16="http://schemas.microsoft.com/office/drawing/2014/main" id="{3B7A9B74-77DC-4F2E-B388-F865BF1B1663}"/>
            </a:ext>
          </a:extLst>
        </xdr:cNvPr>
        <xdr:cNvSpPr/>
      </xdr:nvSpPr>
      <xdr:spPr>
        <a:xfrm>
          <a:off x="14665960" y="1450231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3" name="テキスト ボックス 282">
          <a:extLst>
            <a:ext uri="{FF2B5EF4-FFF2-40B4-BE49-F238E27FC236}">
              <a16:creationId xmlns:a16="http://schemas.microsoft.com/office/drawing/2014/main" id="{1770355E-B9C6-4A9B-A2E9-6F6ED11372E2}"/>
            </a:ext>
          </a:extLst>
        </xdr:cNvPr>
        <xdr:cNvSpPr txBox="1"/>
      </xdr:nvSpPr>
      <xdr:spPr>
        <a:xfrm>
          <a:off x="14370050" y="14584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4" name="楕円 283">
          <a:extLst>
            <a:ext uri="{FF2B5EF4-FFF2-40B4-BE49-F238E27FC236}">
              <a16:creationId xmlns:a16="http://schemas.microsoft.com/office/drawing/2014/main" id="{87D54DF3-D2BF-4A6F-BF5F-E02BA75787D7}"/>
            </a:ext>
          </a:extLst>
        </xdr:cNvPr>
        <xdr:cNvSpPr/>
      </xdr:nvSpPr>
      <xdr:spPr>
        <a:xfrm>
          <a:off x="13868400" y="1451954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5" name="テキスト ボックス 284">
          <a:extLst>
            <a:ext uri="{FF2B5EF4-FFF2-40B4-BE49-F238E27FC236}">
              <a16:creationId xmlns:a16="http://schemas.microsoft.com/office/drawing/2014/main" id="{41182ECC-76B4-4714-99CC-A3346C51C522}"/>
            </a:ext>
          </a:extLst>
        </xdr:cNvPr>
        <xdr:cNvSpPr txBox="1"/>
      </xdr:nvSpPr>
      <xdr:spPr>
        <a:xfrm>
          <a:off x="13557250" y="1460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6" name="楕円 285">
          <a:extLst>
            <a:ext uri="{FF2B5EF4-FFF2-40B4-BE49-F238E27FC236}">
              <a16:creationId xmlns:a16="http://schemas.microsoft.com/office/drawing/2014/main" id="{2D3C2F06-8A6E-4645-8E35-7CDE386F763F}"/>
            </a:ext>
          </a:extLst>
        </xdr:cNvPr>
        <xdr:cNvSpPr/>
      </xdr:nvSpPr>
      <xdr:spPr>
        <a:xfrm>
          <a:off x="13055600" y="1450231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7" name="テキスト ボックス 286">
          <a:extLst>
            <a:ext uri="{FF2B5EF4-FFF2-40B4-BE49-F238E27FC236}">
              <a16:creationId xmlns:a16="http://schemas.microsoft.com/office/drawing/2014/main" id="{AB5CD0C9-8F1A-409B-824E-CF7CC96852B6}"/>
            </a:ext>
          </a:extLst>
        </xdr:cNvPr>
        <xdr:cNvSpPr txBox="1"/>
      </xdr:nvSpPr>
      <xdr:spPr>
        <a:xfrm>
          <a:off x="12763500" y="1458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8" name="楕円 287">
          <a:extLst>
            <a:ext uri="{FF2B5EF4-FFF2-40B4-BE49-F238E27FC236}">
              <a16:creationId xmlns:a16="http://schemas.microsoft.com/office/drawing/2014/main" id="{C901DE5D-B6CB-4793-93D6-CAC51308D147}"/>
            </a:ext>
          </a:extLst>
        </xdr:cNvPr>
        <xdr:cNvSpPr/>
      </xdr:nvSpPr>
      <xdr:spPr>
        <a:xfrm>
          <a:off x="12242800" y="145540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9" name="テキスト ボックス 288">
          <a:extLst>
            <a:ext uri="{FF2B5EF4-FFF2-40B4-BE49-F238E27FC236}">
              <a16:creationId xmlns:a16="http://schemas.microsoft.com/office/drawing/2014/main" id="{BD93D96A-F058-4784-810D-E90B1CDFAAF5}"/>
            </a:ext>
          </a:extLst>
        </xdr:cNvPr>
        <xdr:cNvSpPr txBox="1"/>
      </xdr:nvSpPr>
      <xdr:spPr>
        <a:xfrm>
          <a:off x="11950700" y="1463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59B41FC6-74CC-47A3-937E-105D36854198}"/>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8247B4F5-444D-4103-A1AC-E40A829CAE38}"/>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CFC335DD-1C4A-4B7E-8ABE-CAC52606B4CC}"/>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E780A001-A999-437A-A5DB-D5084769C87A}"/>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E464C00C-7DAC-4983-8185-3BA04AAD2D4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8A52DAC5-761C-4414-BEF4-91E465675E75}"/>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4109819E-7567-404E-8421-7032E07CA314}"/>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E6D2D400-3078-4F7E-A079-7E5CFD40B6C2}"/>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F7E8B550-BD4A-46BD-AC23-5B0EC6C2C75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F245962C-9D04-413D-A1BD-CA120BE6115A}"/>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8DAB21C4-1BEE-4C0E-A39A-5FB32979A22A}"/>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BD2D1443-611A-42BE-A5C9-464B5CFFB783}"/>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5E82D952-C9C7-43AB-94E5-9E72545E7B46}"/>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以前より職員数の適正化には取り組んでおり、平成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年の市町村合併以降、人員及び人件費の適正化に一層注力しているが、保育需要に伴う保育士の採用増や、中核市移行による態勢充実のため福祉部門を中心とした事務職員の採用増により、令和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人悪化した。また、類似団体との比較においても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人多くなった。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県派遣職員の引き上げに対応するため、医療系職員数の増加が見込まれるものの、徹底した業務の見直しを継続し、引き続き定員の適正化に努め、定年延長の動向も踏まえながら採用計画を立案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8E72D962-6C37-4789-A369-C81F2CD02752}"/>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20242B9E-E824-477B-963B-8DE6923BF36D}"/>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C8E045D1-6471-4B3E-85D4-34DD1F73B573}"/>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57A1864C-CACE-4C6E-A075-CE4762D92F25}"/>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F8DD6A02-C393-4410-93F2-9ABFF5961CB5}"/>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BBDEF3D0-55D9-4B57-9101-B968ADD2B703}"/>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CAEED0B4-5874-473F-A3DB-EBCE937A6C47}"/>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13A795D9-6B62-4E73-A0B7-47C73FF43796}"/>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F13561B0-FB3F-459B-8625-4FDA3EED9672}"/>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2F854697-A67D-47F6-A4A0-83A644065D2A}"/>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FD78297E-E45B-4BF0-880B-3848A80B0196}"/>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A43E368A-E6AB-49CA-BACC-7EA0A19436AA}"/>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2BB25C12-6870-49A7-ABEA-CD529969A666}"/>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CEE44C4B-748E-41FA-AB03-6E91D07DD4E8}"/>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E4380610-DF06-4D4D-BD2F-1942B667BB5E}"/>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7F2E5414-D693-40AF-AFB4-141BA1952D3B}"/>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9" name="直線コネクタ 318">
          <a:extLst>
            <a:ext uri="{FF2B5EF4-FFF2-40B4-BE49-F238E27FC236}">
              <a16:creationId xmlns:a16="http://schemas.microsoft.com/office/drawing/2014/main" id="{FA29833A-DA85-43E0-A0BD-8FDB1D172016}"/>
            </a:ext>
          </a:extLst>
        </xdr:cNvPr>
        <xdr:cNvCxnSpPr/>
      </xdr:nvCxnSpPr>
      <xdr:spPr>
        <a:xfrm flipV="1">
          <a:off x="15474950" y="9717193"/>
          <a:ext cx="0" cy="15303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20" name="定員管理の状況最小値テキスト">
          <a:extLst>
            <a:ext uri="{FF2B5EF4-FFF2-40B4-BE49-F238E27FC236}">
              <a16:creationId xmlns:a16="http://schemas.microsoft.com/office/drawing/2014/main" id="{6ADA28DE-FFEB-4E2D-9C2D-AA47410C7410}"/>
            </a:ext>
          </a:extLst>
        </xdr:cNvPr>
        <xdr:cNvSpPr txBox="1"/>
      </xdr:nvSpPr>
      <xdr:spPr>
        <a:xfrm>
          <a:off x="15563850" y="112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21" name="直線コネクタ 320">
          <a:extLst>
            <a:ext uri="{FF2B5EF4-FFF2-40B4-BE49-F238E27FC236}">
              <a16:creationId xmlns:a16="http://schemas.microsoft.com/office/drawing/2014/main" id="{6084591D-EC8B-4B1D-B4E7-CBEBFFA05E06}"/>
            </a:ext>
          </a:extLst>
        </xdr:cNvPr>
        <xdr:cNvCxnSpPr/>
      </xdr:nvCxnSpPr>
      <xdr:spPr>
        <a:xfrm>
          <a:off x="15405100" y="11247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2" name="定員管理の状況最大値テキスト">
          <a:extLst>
            <a:ext uri="{FF2B5EF4-FFF2-40B4-BE49-F238E27FC236}">
              <a16:creationId xmlns:a16="http://schemas.microsoft.com/office/drawing/2014/main" id="{D34E2BC3-364A-489A-9DDF-93D0C9B87130}"/>
            </a:ext>
          </a:extLst>
        </xdr:cNvPr>
        <xdr:cNvSpPr txBox="1"/>
      </xdr:nvSpPr>
      <xdr:spPr>
        <a:xfrm>
          <a:off x="15563850" y="946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3" name="直線コネクタ 322">
          <a:extLst>
            <a:ext uri="{FF2B5EF4-FFF2-40B4-BE49-F238E27FC236}">
              <a16:creationId xmlns:a16="http://schemas.microsoft.com/office/drawing/2014/main" id="{2875C6B5-E59C-449B-8CC5-E1C12B66137E}"/>
            </a:ext>
          </a:extLst>
        </xdr:cNvPr>
        <xdr:cNvCxnSpPr/>
      </xdr:nvCxnSpPr>
      <xdr:spPr>
        <a:xfrm>
          <a:off x="15405100" y="9717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83185</xdr:rowOff>
    </xdr:from>
    <xdr:to>
      <xdr:col>81</xdr:col>
      <xdr:colOff>44450</xdr:colOff>
      <xdr:row>61</xdr:row>
      <xdr:rowOff>151554</xdr:rowOff>
    </xdr:to>
    <xdr:cxnSp macro="">
      <xdr:nvCxnSpPr>
        <xdr:cNvPr id="324" name="直線コネクタ 323">
          <a:extLst>
            <a:ext uri="{FF2B5EF4-FFF2-40B4-BE49-F238E27FC236}">
              <a16:creationId xmlns:a16="http://schemas.microsoft.com/office/drawing/2014/main" id="{9DA46651-314B-4717-B40D-7D010CFA893E}"/>
            </a:ext>
          </a:extLst>
        </xdr:cNvPr>
        <xdr:cNvCxnSpPr/>
      </xdr:nvCxnSpPr>
      <xdr:spPr>
        <a:xfrm>
          <a:off x="14712950" y="10309225"/>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5" name="定員管理の状況平均値テキスト">
          <a:extLst>
            <a:ext uri="{FF2B5EF4-FFF2-40B4-BE49-F238E27FC236}">
              <a16:creationId xmlns:a16="http://schemas.microsoft.com/office/drawing/2014/main" id="{A0F0933C-2273-4380-B345-60826F7EEAE6}"/>
            </a:ext>
          </a:extLst>
        </xdr:cNvPr>
        <xdr:cNvSpPr txBox="1"/>
      </xdr:nvSpPr>
      <xdr:spPr>
        <a:xfrm>
          <a:off x="15563850" y="1014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6" name="フローチャート: 判断 325">
          <a:extLst>
            <a:ext uri="{FF2B5EF4-FFF2-40B4-BE49-F238E27FC236}">
              <a16:creationId xmlns:a16="http://schemas.microsoft.com/office/drawing/2014/main" id="{D2E148A0-1F3D-4778-A781-79A6E81FD94A}"/>
            </a:ext>
          </a:extLst>
        </xdr:cNvPr>
        <xdr:cNvSpPr/>
      </xdr:nvSpPr>
      <xdr:spPr>
        <a:xfrm>
          <a:off x="15427960" y="10294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67098</xdr:rowOff>
    </xdr:from>
    <xdr:to>
      <xdr:col>77</xdr:col>
      <xdr:colOff>44450</xdr:colOff>
      <xdr:row>61</xdr:row>
      <xdr:rowOff>83185</xdr:rowOff>
    </xdr:to>
    <xdr:cxnSp macro="">
      <xdr:nvCxnSpPr>
        <xdr:cNvPr id="327" name="直線コネクタ 326">
          <a:extLst>
            <a:ext uri="{FF2B5EF4-FFF2-40B4-BE49-F238E27FC236}">
              <a16:creationId xmlns:a16="http://schemas.microsoft.com/office/drawing/2014/main" id="{4C406DE1-849C-44EB-8D93-DD4C8F072B19}"/>
            </a:ext>
          </a:extLst>
        </xdr:cNvPr>
        <xdr:cNvCxnSpPr/>
      </xdr:nvCxnSpPr>
      <xdr:spPr>
        <a:xfrm>
          <a:off x="13903960" y="10293138"/>
          <a:ext cx="80899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8" name="フローチャート: 判断 327">
          <a:extLst>
            <a:ext uri="{FF2B5EF4-FFF2-40B4-BE49-F238E27FC236}">
              <a16:creationId xmlns:a16="http://schemas.microsoft.com/office/drawing/2014/main" id="{E6EC350B-4480-4349-BFF7-3AFD01D03E58}"/>
            </a:ext>
          </a:extLst>
        </xdr:cNvPr>
        <xdr:cNvSpPr/>
      </xdr:nvSpPr>
      <xdr:spPr>
        <a:xfrm>
          <a:off x="14665960" y="1027451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9" name="テキスト ボックス 328">
          <a:extLst>
            <a:ext uri="{FF2B5EF4-FFF2-40B4-BE49-F238E27FC236}">
              <a16:creationId xmlns:a16="http://schemas.microsoft.com/office/drawing/2014/main" id="{6636D6DC-379C-4C32-862C-4DA87D125F53}"/>
            </a:ext>
          </a:extLst>
        </xdr:cNvPr>
        <xdr:cNvSpPr txBox="1"/>
      </xdr:nvSpPr>
      <xdr:spPr>
        <a:xfrm>
          <a:off x="14370050" y="1036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2752</xdr:rowOff>
    </xdr:from>
    <xdr:to>
      <xdr:col>72</xdr:col>
      <xdr:colOff>203200</xdr:colOff>
      <xdr:row>61</xdr:row>
      <xdr:rowOff>67098</xdr:rowOff>
    </xdr:to>
    <xdr:cxnSp macro="">
      <xdr:nvCxnSpPr>
        <xdr:cNvPr id="330" name="直線コネクタ 329">
          <a:extLst>
            <a:ext uri="{FF2B5EF4-FFF2-40B4-BE49-F238E27FC236}">
              <a16:creationId xmlns:a16="http://schemas.microsoft.com/office/drawing/2014/main" id="{BEAD10C4-1D42-4064-99B6-FC422AD267C7}"/>
            </a:ext>
          </a:extLst>
        </xdr:cNvPr>
        <xdr:cNvCxnSpPr/>
      </xdr:nvCxnSpPr>
      <xdr:spPr>
        <a:xfrm>
          <a:off x="13106400" y="10228792"/>
          <a:ext cx="79756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31" name="フローチャート: 判断 330">
          <a:extLst>
            <a:ext uri="{FF2B5EF4-FFF2-40B4-BE49-F238E27FC236}">
              <a16:creationId xmlns:a16="http://schemas.microsoft.com/office/drawing/2014/main" id="{71D16FA5-FA19-4F71-A77E-7C1644230555}"/>
            </a:ext>
          </a:extLst>
        </xdr:cNvPr>
        <xdr:cNvSpPr/>
      </xdr:nvSpPr>
      <xdr:spPr>
        <a:xfrm>
          <a:off x="13868400" y="102745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32" name="テキスト ボックス 331">
          <a:extLst>
            <a:ext uri="{FF2B5EF4-FFF2-40B4-BE49-F238E27FC236}">
              <a16:creationId xmlns:a16="http://schemas.microsoft.com/office/drawing/2014/main" id="{10578BEF-1313-4933-9FAB-D633C530610A}"/>
            </a:ext>
          </a:extLst>
        </xdr:cNvPr>
        <xdr:cNvSpPr txBox="1"/>
      </xdr:nvSpPr>
      <xdr:spPr>
        <a:xfrm>
          <a:off x="13557250" y="1036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61</xdr:row>
      <xdr:rowOff>2752</xdr:rowOff>
    </xdr:to>
    <xdr:cxnSp macro="">
      <xdr:nvCxnSpPr>
        <xdr:cNvPr id="333" name="直線コネクタ 332">
          <a:extLst>
            <a:ext uri="{FF2B5EF4-FFF2-40B4-BE49-F238E27FC236}">
              <a16:creationId xmlns:a16="http://schemas.microsoft.com/office/drawing/2014/main" id="{5A9D65B4-144D-4FC4-B6D4-388D67A7F2AF}"/>
            </a:ext>
          </a:extLst>
        </xdr:cNvPr>
        <xdr:cNvCxnSpPr/>
      </xdr:nvCxnSpPr>
      <xdr:spPr>
        <a:xfrm>
          <a:off x="12293600" y="10132060"/>
          <a:ext cx="812800" cy="9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34" name="フローチャート: 判断 333">
          <a:extLst>
            <a:ext uri="{FF2B5EF4-FFF2-40B4-BE49-F238E27FC236}">
              <a16:creationId xmlns:a16="http://schemas.microsoft.com/office/drawing/2014/main" id="{2044CD90-6072-4E9E-914B-F388400DCCD4}"/>
            </a:ext>
          </a:extLst>
        </xdr:cNvPr>
        <xdr:cNvSpPr/>
      </xdr:nvSpPr>
      <xdr:spPr>
        <a:xfrm>
          <a:off x="13055600" y="1027451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134848</xdr:rowOff>
    </xdr:from>
    <xdr:ext cx="762000" cy="259045"/>
    <xdr:sp macro="" textlink="">
      <xdr:nvSpPr>
        <xdr:cNvPr id="335" name="テキスト ボックス 334">
          <a:extLst>
            <a:ext uri="{FF2B5EF4-FFF2-40B4-BE49-F238E27FC236}">
              <a16:creationId xmlns:a16="http://schemas.microsoft.com/office/drawing/2014/main" id="{1881A9A4-E69F-4420-AA79-0ECA6DD123D0}"/>
            </a:ext>
          </a:extLst>
        </xdr:cNvPr>
        <xdr:cNvSpPr txBox="1"/>
      </xdr:nvSpPr>
      <xdr:spPr>
        <a:xfrm>
          <a:off x="12763500" y="1036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6" name="フローチャート: 判断 335">
          <a:extLst>
            <a:ext uri="{FF2B5EF4-FFF2-40B4-BE49-F238E27FC236}">
              <a16:creationId xmlns:a16="http://schemas.microsoft.com/office/drawing/2014/main" id="{5EE59E4B-F2D7-4E3C-8E50-682FDD43F42C}"/>
            </a:ext>
          </a:extLst>
        </xdr:cNvPr>
        <xdr:cNvSpPr/>
      </xdr:nvSpPr>
      <xdr:spPr>
        <a:xfrm>
          <a:off x="122428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37" name="テキスト ボックス 336">
          <a:extLst>
            <a:ext uri="{FF2B5EF4-FFF2-40B4-BE49-F238E27FC236}">
              <a16:creationId xmlns:a16="http://schemas.microsoft.com/office/drawing/2014/main" id="{D3AD25B7-717B-440D-8DEB-F5A1A956E6D3}"/>
            </a:ext>
          </a:extLst>
        </xdr:cNvPr>
        <xdr:cNvSpPr txBox="1"/>
      </xdr:nvSpPr>
      <xdr:spPr>
        <a:xfrm>
          <a:off x="11950700" y="1032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C7F40357-01AC-42D3-B82A-5D7297EFC64B}"/>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DF691447-B3C4-44A9-A820-7BD19D14875C}"/>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1381351E-8F88-4E03-963B-3452CD453FB1}"/>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DC594FF2-8A8F-4825-869C-B7B241E974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43F993A9-6515-4E45-9D64-9D91C6B18BDC}"/>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43" name="楕円 342">
          <a:extLst>
            <a:ext uri="{FF2B5EF4-FFF2-40B4-BE49-F238E27FC236}">
              <a16:creationId xmlns:a16="http://schemas.microsoft.com/office/drawing/2014/main" id="{2BC80C6A-5AB5-49B9-9758-23F61DBA3265}"/>
            </a:ext>
          </a:extLst>
        </xdr:cNvPr>
        <xdr:cNvSpPr/>
      </xdr:nvSpPr>
      <xdr:spPr>
        <a:xfrm>
          <a:off x="15427960" y="1032679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72831</xdr:rowOff>
    </xdr:from>
    <xdr:ext cx="762000" cy="259045"/>
    <xdr:sp macro="" textlink="">
      <xdr:nvSpPr>
        <xdr:cNvPr id="344" name="定員管理の状況該当値テキスト">
          <a:extLst>
            <a:ext uri="{FF2B5EF4-FFF2-40B4-BE49-F238E27FC236}">
              <a16:creationId xmlns:a16="http://schemas.microsoft.com/office/drawing/2014/main" id="{D1000BEE-04B0-4552-98AD-C9324DD458E0}"/>
            </a:ext>
          </a:extLst>
        </xdr:cNvPr>
        <xdr:cNvSpPr txBox="1"/>
      </xdr:nvSpPr>
      <xdr:spPr>
        <a:xfrm>
          <a:off x="15563850" y="1029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32385</xdr:rowOff>
    </xdr:from>
    <xdr:to>
      <xdr:col>77</xdr:col>
      <xdr:colOff>95250</xdr:colOff>
      <xdr:row>61</xdr:row>
      <xdr:rowOff>133985</xdr:rowOff>
    </xdr:to>
    <xdr:sp macro="" textlink="">
      <xdr:nvSpPr>
        <xdr:cNvPr id="345" name="楕円 344">
          <a:extLst>
            <a:ext uri="{FF2B5EF4-FFF2-40B4-BE49-F238E27FC236}">
              <a16:creationId xmlns:a16="http://schemas.microsoft.com/office/drawing/2014/main" id="{BF2A0B98-FB68-4FBB-8373-B1A04C0F6A27}"/>
            </a:ext>
          </a:extLst>
        </xdr:cNvPr>
        <xdr:cNvSpPr/>
      </xdr:nvSpPr>
      <xdr:spPr>
        <a:xfrm>
          <a:off x="14665960" y="102584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46" name="テキスト ボックス 345">
          <a:extLst>
            <a:ext uri="{FF2B5EF4-FFF2-40B4-BE49-F238E27FC236}">
              <a16:creationId xmlns:a16="http://schemas.microsoft.com/office/drawing/2014/main" id="{B6910FE4-7AF8-4A73-B3D5-1A72408B9DCB}"/>
            </a:ext>
          </a:extLst>
        </xdr:cNvPr>
        <xdr:cNvSpPr txBox="1"/>
      </xdr:nvSpPr>
      <xdr:spPr>
        <a:xfrm>
          <a:off x="14370050" y="1003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16298</xdr:rowOff>
    </xdr:from>
    <xdr:to>
      <xdr:col>73</xdr:col>
      <xdr:colOff>44450</xdr:colOff>
      <xdr:row>61</xdr:row>
      <xdr:rowOff>117898</xdr:rowOff>
    </xdr:to>
    <xdr:sp macro="" textlink="">
      <xdr:nvSpPr>
        <xdr:cNvPr id="347" name="楕円 346">
          <a:extLst>
            <a:ext uri="{FF2B5EF4-FFF2-40B4-BE49-F238E27FC236}">
              <a16:creationId xmlns:a16="http://schemas.microsoft.com/office/drawing/2014/main" id="{FD5B0D6B-BD46-4B1D-90F0-35609D119D05}"/>
            </a:ext>
          </a:extLst>
        </xdr:cNvPr>
        <xdr:cNvSpPr/>
      </xdr:nvSpPr>
      <xdr:spPr>
        <a:xfrm>
          <a:off x="13868400" y="102423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128075</xdr:rowOff>
    </xdr:from>
    <xdr:ext cx="762000" cy="259045"/>
    <xdr:sp macro="" textlink="">
      <xdr:nvSpPr>
        <xdr:cNvPr id="348" name="テキスト ボックス 347">
          <a:extLst>
            <a:ext uri="{FF2B5EF4-FFF2-40B4-BE49-F238E27FC236}">
              <a16:creationId xmlns:a16="http://schemas.microsoft.com/office/drawing/2014/main" id="{E926B18C-E4F8-4B61-9873-16DF8DEF0710}"/>
            </a:ext>
          </a:extLst>
        </xdr:cNvPr>
        <xdr:cNvSpPr txBox="1"/>
      </xdr:nvSpPr>
      <xdr:spPr>
        <a:xfrm>
          <a:off x="13557250" y="1001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123402</xdr:rowOff>
    </xdr:from>
    <xdr:to>
      <xdr:col>68</xdr:col>
      <xdr:colOff>203200</xdr:colOff>
      <xdr:row>61</xdr:row>
      <xdr:rowOff>53552</xdr:rowOff>
    </xdr:to>
    <xdr:sp macro="" textlink="">
      <xdr:nvSpPr>
        <xdr:cNvPr id="349" name="楕円 348">
          <a:extLst>
            <a:ext uri="{FF2B5EF4-FFF2-40B4-BE49-F238E27FC236}">
              <a16:creationId xmlns:a16="http://schemas.microsoft.com/office/drawing/2014/main" id="{DC0665E5-BA2F-4BDF-A712-1E1BF0F60938}"/>
            </a:ext>
          </a:extLst>
        </xdr:cNvPr>
        <xdr:cNvSpPr/>
      </xdr:nvSpPr>
      <xdr:spPr>
        <a:xfrm>
          <a:off x="13055600" y="1018180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50" name="テキスト ボックス 349">
          <a:extLst>
            <a:ext uri="{FF2B5EF4-FFF2-40B4-BE49-F238E27FC236}">
              <a16:creationId xmlns:a16="http://schemas.microsoft.com/office/drawing/2014/main" id="{415B2EF4-2606-4F08-8421-C3404E68792F}"/>
            </a:ext>
          </a:extLst>
        </xdr:cNvPr>
        <xdr:cNvSpPr txBox="1"/>
      </xdr:nvSpPr>
      <xdr:spPr>
        <a:xfrm>
          <a:off x="12763500" y="995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51" name="楕円 350">
          <a:extLst>
            <a:ext uri="{FF2B5EF4-FFF2-40B4-BE49-F238E27FC236}">
              <a16:creationId xmlns:a16="http://schemas.microsoft.com/office/drawing/2014/main" id="{24BD539F-17BF-4C2F-815A-237B64F5C8F5}"/>
            </a:ext>
          </a:extLst>
        </xdr:cNvPr>
        <xdr:cNvSpPr/>
      </xdr:nvSpPr>
      <xdr:spPr>
        <a:xfrm>
          <a:off x="122428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52" name="テキスト ボックス 351">
          <a:extLst>
            <a:ext uri="{FF2B5EF4-FFF2-40B4-BE49-F238E27FC236}">
              <a16:creationId xmlns:a16="http://schemas.microsoft.com/office/drawing/2014/main" id="{ED7A154C-CA74-489C-9AB3-EA215DD4D7B6}"/>
            </a:ext>
          </a:extLst>
        </xdr:cNvPr>
        <xdr:cNvSpPr txBox="1"/>
      </xdr:nvSpPr>
      <xdr:spPr>
        <a:xfrm>
          <a:off x="11950700" y="985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6F6DE49F-B44C-48FB-B1A5-B5F204C9DD67}"/>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2FF66C5-BAF0-41A4-9424-BC1DFB0BD135}"/>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A099107E-BC47-4E4E-8F20-BD4C0C9D89BF}"/>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6D041DA5-80F3-41AC-B10B-906129F217B6}"/>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8989264C-9278-420D-9673-1E08B2E6AB8D}"/>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DD9BC360-D7CC-4EE7-802E-30C673D42996}"/>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DD85A65C-C827-454D-B91A-A6286E8FC1E8}"/>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82D2F8F7-64E6-469B-909B-DDFF7124C584}"/>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B9D51428-235D-4A84-A8BF-3723A59EAB2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82FFE469-59BD-4424-887A-F4E34E302914}"/>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2AEDE45-9714-48C3-83EE-83BFED40DFDC}"/>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45B64695-7EB9-470E-A237-0C1178422497}"/>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76847785-1691-49AD-88BA-CFA66EA49C85}"/>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緩やかな景気回復の影響により、平成</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増加傾向にある標準税収入額に加え、中核市移行による普通交付税の増加があった一方、臨時財政対策債発行可能額が大きく減少したため、分母である標準財政規模は減少した。分子は、下水道事業に伴う繰入金の減少や、高金利の借入分の償還が順次終了により利子償還金が減少したが、年々増加する臨時財政対策債の残高の影響で元金償還金の増加幅がこれ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実質公債費比率は、分子の増加に加え分母も減少したため、単年度の実質公債費比率は上昇したものの、</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カ年平均の実質公債費比率は前年度同様の</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を示した。中核市との類似団体平均値比較では、類似団体平均値の</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ポイント上回ることとなった。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今後も、緊急性・住民ニーズを的確に把握した事業の選択により、地方債に大きく依存することなく健全な財政運営に努めていく。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F2447B7E-32E4-46D2-BABA-3E24F28363A5}"/>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369A804-A3E0-4FB5-BFAD-14354F162587}"/>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62E367C2-8F5E-47FB-9D46-560C491ECB9F}"/>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D0E18C22-A0F6-4BC6-B8E4-F829AAD7B6BA}"/>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F6329DEB-A958-4B94-B56D-A4F532E6503C}"/>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77959352-8952-4601-89A5-1F3767BEECDF}"/>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2B79D7AF-4BA4-44EA-86DC-B2D25C1A7F3F}"/>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B1659F34-00B3-40C7-9A8A-A9E3BCB89D23}"/>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61C961B0-49C1-4D5D-BD83-8CA34999F75D}"/>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8D3A3355-F99A-43CA-AC83-324EC07C993D}"/>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EC24DABF-177D-4EFF-A74E-0F45598E248C}"/>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5FCEF747-24A4-454B-AFD6-4A5FCC35CFCF}"/>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B9BFE9CA-B39D-44A4-A7FD-69EE2D0419BF}"/>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AAF66F1-03CD-4F26-8239-05ADEF6545C5}"/>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61DC39D2-5057-4638-BB12-6123D47CF7DF}"/>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B5C2A1C2-DA1A-4DAA-811C-E344BF0B0017}"/>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2" name="直線コネクタ 381">
          <a:extLst>
            <a:ext uri="{FF2B5EF4-FFF2-40B4-BE49-F238E27FC236}">
              <a16:creationId xmlns:a16="http://schemas.microsoft.com/office/drawing/2014/main" id="{17315502-85E4-4553-80D7-DC2497AED54A}"/>
            </a:ext>
          </a:extLst>
        </xdr:cNvPr>
        <xdr:cNvCxnSpPr/>
      </xdr:nvCxnSpPr>
      <xdr:spPr>
        <a:xfrm flipV="1">
          <a:off x="15474950" y="6181392"/>
          <a:ext cx="0" cy="1570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3" name="公債費負担の状況最小値テキスト">
          <a:extLst>
            <a:ext uri="{FF2B5EF4-FFF2-40B4-BE49-F238E27FC236}">
              <a16:creationId xmlns:a16="http://schemas.microsoft.com/office/drawing/2014/main" id="{8D21CE77-651F-4600-8AE9-E918288176E6}"/>
            </a:ext>
          </a:extLst>
        </xdr:cNvPr>
        <xdr:cNvSpPr txBox="1"/>
      </xdr:nvSpPr>
      <xdr:spPr>
        <a:xfrm>
          <a:off x="15563850" y="77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4" name="直線コネクタ 383">
          <a:extLst>
            <a:ext uri="{FF2B5EF4-FFF2-40B4-BE49-F238E27FC236}">
              <a16:creationId xmlns:a16="http://schemas.microsoft.com/office/drawing/2014/main" id="{2D9E4BF0-92CB-4CD0-B002-B4211EF9B589}"/>
            </a:ext>
          </a:extLst>
        </xdr:cNvPr>
        <xdr:cNvCxnSpPr/>
      </xdr:nvCxnSpPr>
      <xdr:spPr>
        <a:xfrm>
          <a:off x="15405100" y="775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5" name="公債費負担の状況最大値テキスト">
          <a:extLst>
            <a:ext uri="{FF2B5EF4-FFF2-40B4-BE49-F238E27FC236}">
              <a16:creationId xmlns:a16="http://schemas.microsoft.com/office/drawing/2014/main" id="{37D61A06-9B52-4427-81CA-B00893D51C21}"/>
            </a:ext>
          </a:extLst>
        </xdr:cNvPr>
        <xdr:cNvSpPr txBox="1"/>
      </xdr:nvSpPr>
      <xdr:spPr>
        <a:xfrm>
          <a:off x="15563850" y="59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6" name="直線コネクタ 385">
          <a:extLst>
            <a:ext uri="{FF2B5EF4-FFF2-40B4-BE49-F238E27FC236}">
              <a16:creationId xmlns:a16="http://schemas.microsoft.com/office/drawing/2014/main" id="{0AD0BAF1-9CBC-4F5B-A7C2-726D1453B29A}"/>
            </a:ext>
          </a:extLst>
        </xdr:cNvPr>
        <xdr:cNvCxnSpPr/>
      </xdr:nvCxnSpPr>
      <xdr:spPr>
        <a:xfrm>
          <a:off x="15405100" y="618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605</xdr:rowOff>
    </xdr:from>
    <xdr:to>
      <xdr:col>81</xdr:col>
      <xdr:colOff>44450</xdr:colOff>
      <xdr:row>40</xdr:row>
      <xdr:rowOff>605</xdr:rowOff>
    </xdr:to>
    <xdr:cxnSp macro="">
      <xdr:nvCxnSpPr>
        <xdr:cNvPr id="387" name="直線コネクタ 386">
          <a:extLst>
            <a:ext uri="{FF2B5EF4-FFF2-40B4-BE49-F238E27FC236}">
              <a16:creationId xmlns:a16="http://schemas.microsoft.com/office/drawing/2014/main" id="{4E120FA2-E5BB-4950-8135-CE59124B6F78}"/>
            </a:ext>
          </a:extLst>
        </xdr:cNvPr>
        <xdr:cNvCxnSpPr/>
      </xdr:nvCxnSpPr>
      <xdr:spPr>
        <a:xfrm>
          <a:off x="14712950" y="670620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8" name="公債費負担の状況平均値テキスト">
          <a:extLst>
            <a:ext uri="{FF2B5EF4-FFF2-40B4-BE49-F238E27FC236}">
              <a16:creationId xmlns:a16="http://schemas.microsoft.com/office/drawing/2014/main" id="{C5B14460-44D4-4BD0-87BF-27D440947B0A}"/>
            </a:ext>
          </a:extLst>
        </xdr:cNvPr>
        <xdr:cNvSpPr txBox="1"/>
      </xdr:nvSpPr>
      <xdr:spPr>
        <a:xfrm>
          <a:off x="15563850" y="683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9" name="フローチャート: 判断 388">
          <a:extLst>
            <a:ext uri="{FF2B5EF4-FFF2-40B4-BE49-F238E27FC236}">
              <a16:creationId xmlns:a16="http://schemas.microsoft.com/office/drawing/2014/main" id="{9E6B6E16-5306-4BF5-9A8D-FDC52AAC54C2}"/>
            </a:ext>
          </a:extLst>
        </xdr:cNvPr>
        <xdr:cNvSpPr/>
      </xdr:nvSpPr>
      <xdr:spPr>
        <a:xfrm>
          <a:off x="15427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605</xdr:rowOff>
    </xdr:from>
    <xdr:to>
      <xdr:col>77</xdr:col>
      <xdr:colOff>44450</xdr:colOff>
      <xdr:row>40</xdr:row>
      <xdr:rowOff>12095</xdr:rowOff>
    </xdr:to>
    <xdr:cxnSp macro="">
      <xdr:nvCxnSpPr>
        <xdr:cNvPr id="390" name="直線コネクタ 389">
          <a:extLst>
            <a:ext uri="{FF2B5EF4-FFF2-40B4-BE49-F238E27FC236}">
              <a16:creationId xmlns:a16="http://schemas.microsoft.com/office/drawing/2014/main" id="{3E936AD7-E113-4567-A79B-FA23BE20AE87}"/>
            </a:ext>
          </a:extLst>
        </xdr:cNvPr>
        <xdr:cNvCxnSpPr/>
      </xdr:nvCxnSpPr>
      <xdr:spPr>
        <a:xfrm flipV="1">
          <a:off x="13903960" y="6706205"/>
          <a:ext cx="80899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91" name="フローチャート: 判断 390">
          <a:extLst>
            <a:ext uri="{FF2B5EF4-FFF2-40B4-BE49-F238E27FC236}">
              <a16:creationId xmlns:a16="http://schemas.microsoft.com/office/drawing/2014/main" id="{1017A534-3A76-4E8D-A099-E54178285436}"/>
            </a:ext>
          </a:extLst>
        </xdr:cNvPr>
        <xdr:cNvSpPr/>
      </xdr:nvSpPr>
      <xdr:spPr>
        <a:xfrm>
          <a:off x="14665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2" name="テキスト ボックス 391">
          <a:extLst>
            <a:ext uri="{FF2B5EF4-FFF2-40B4-BE49-F238E27FC236}">
              <a16:creationId xmlns:a16="http://schemas.microsoft.com/office/drawing/2014/main" id="{8A869ED4-6DE6-4E52-8D43-D20D6BE9E465}"/>
            </a:ext>
          </a:extLst>
        </xdr:cNvPr>
        <xdr:cNvSpPr txBox="1"/>
      </xdr:nvSpPr>
      <xdr:spPr>
        <a:xfrm>
          <a:off x="14370050" y="694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12095</xdr:rowOff>
    </xdr:from>
    <xdr:to>
      <xdr:col>72</xdr:col>
      <xdr:colOff>203200</xdr:colOff>
      <xdr:row>40</xdr:row>
      <xdr:rowOff>12095</xdr:rowOff>
    </xdr:to>
    <xdr:cxnSp macro="">
      <xdr:nvCxnSpPr>
        <xdr:cNvPr id="393" name="直線コネクタ 392">
          <a:extLst>
            <a:ext uri="{FF2B5EF4-FFF2-40B4-BE49-F238E27FC236}">
              <a16:creationId xmlns:a16="http://schemas.microsoft.com/office/drawing/2014/main" id="{506236B6-7786-45BA-A346-1F75285139ED}"/>
            </a:ext>
          </a:extLst>
        </xdr:cNvPr>
        <xdr:cNvCxnSpPr/>
      </xdr:nvCxnSpPr>
      <xdr:spPr>
        <a:xfrm>
          <a:off x="13106400" y="671769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4" name="フローチャート: 判断 393">
          <a:extLst>
            <a:ext uri="{FF2B5EF4-FFF2-40B4-BE49-F238E27FC236}">
              <a16:creationId xmlns:a16="http://schemas.microsoft.com/office/drawing/2014/main" id="{22F0A62B-AC28-43C3-935D-4A08FAB6877E}"/>
            </a:ext>
          </a:extLst>
        </xdr:cNvPr>
        <xdr:cNvSpPr/>
      </xdr:nvSpPr>
      <xdr:spPr>
        <a:xfrm>
          <a:off x="13868400" y="66707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5" name="テキスト ボックス 394">
          <a:extLst>
            <a:ext uri="{FF2B5EF4-FFF2-40B4-BE49-F238E27FC236}">
              <a16:creationId xmlns:a16="http://schemas.microsoft.com/office/drawing/2014/main" id="{133236D2-46C4-47D2-B968-D243BA7C7835}"/>
            </a:ext>
          </a:extLst>
        </xdr:cNvPr>
        <xdr:cNvSpPr txBox="1"/>
      </xdr:nvSpPr>
      <xdr:spPr>
        <a:xfrm>
          <a:off x="13557250" y="64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605</xdr:rowOff>
    </xdr:from>
    <xdr:to>
      <xdr:col>68</xdr:col>
      <xdr:colOff>152400</xdr:colOff>
      <xdr:row>40</xdr:row>
      <xdr:rowOff>12095</xdr:rowOff>
    </xdr:to>
    <xdr:cxnSp macro="">
      <xdr:nvCxnSpPr>
        <xdr:cNvPr id="396" name="直線コネクタ 395">
          <a:extLst>
            <a:ext uri="{FF2B5EF4-FFF2-40B4-BE49-F238E27FC236}">
              <a16:creationId xmlns:a16="http://schemas.microsoft.com/office/drawing/2014/main" id="{8A34A352-53BF-45F7-A97A-91BA42E55A4C}"/>
            </a:ext>
          </a:extLst>
        </xdr:cNvPr>
        <xdr:cNvCxnSpPr/>
      </xdr:nvCxnSpPr>
      <xdr:spPr>
        <a:xfrm>
          <a:off x="12293600" y="6706205"/>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7" name="フローチャート: 判断 396">
          <a:extLst>
            <a:ext uri="{FF2B5EF4-FFF2-40B4-BE49-F238E27FC236}">
              <a16:creationId xmlns:a16="http://schemas.microsoft.com/office/drawing/2014/main" id="{9C8240BB-B0D1-45B9-A323-A6C356608028}"/>
            </a:ext>
          </a:extLst>
        </xdr:cNvPr>
        <xdr:cNvSpPr/>
      </xdr:nvSpPr>
      <xdr:spPr>
        <a:xfrm>
          <a:off x="13055600" y="66821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8" name="テキスト ボックス 397">
          <a:extLst>
            <a:ext uri="{FF2B5EF4-FFF2-40B4-BE49-F238E27FC236}">
              <a16:creationId xmlns:a16="http://schemas.microsoft.com/office/drawing/2014/main" id="{03EA8A62-FF6A-443A-9545-5F4AE0253C90}"/>
            </a:ext>
          </a:extLst>
        </xdr:cNvPr>
        <xdr:cNvSpPr txBox="1"/>
      </xdr:nvSpPr>
      <xdr:spPr>
        <a:xfrm>
          <a:off x="127635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9" name="フローチャート: 判断 398">
          <a:extLst>
            <a:ext uri="{FF2B5EF4-FFF2-40B4-BE49-F238E27FC236}">
              <a16:creationId xmlns:a16="http://schemas.microsoft.com/office/drawing/2014/main" id="{2496D480-5E05-4B95-A2B3-FA08E1D3839F}"/>
            </a:ext>
          </a:extLst>
        </xdr:cNvPr>
        <xdr:cNvSpPr/>
      </xdr:nvSpPr>
      <xdr:spPr>
        <a:xfrm>
          <a:off x="12242800" y="67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400" name="テキスト ボックス 399">
          <a:extLst>
            <a:ext uri="{FF2B5EF4-FFF2-40B4-BE49-F238E27FC236}">
              <a16:creationId xmlns:a16="http://schemas.microsoft.com/office/drawing/2014/main" id="{297B30E4-164A-4BD3-90C0-0780E52FDFC5}"/>
            </a:ext>
          </a:extLst>
        </xdr:cNvPr>
        <xdr:cNvSpPr txBox="1"/>
      </xdr:nvSpPr>
      <xdr:spPr>
        <a:xfrm>
          <a:off x="1195070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4F0A13D2-F965-4627-BB75-EA6422AA181B}"/>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6200BA3A-70B4-456B-B928-DEBED6151282}"/>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DDEAFF76-237B-4E67-89F1-13FC6D6E4E02}"/>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68750268-FC78-43D8-A46D-0A2BDF156B3C}"/>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E5F1FB67-80DF-4AB9-A56D-67AF2DEE8149}"/>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406" name="楕円 405">
          <a:extLst>
            <a:ext uri="{FF2B5EF4-FFF2-40B4-BE49-F238E27FC236}">
              <a16:creationId xmlns:a16="http://schemas.microsoft.com/office/drawing/2014/main" id="{27BACD1D-283D-45DE-A80D-094989C90E4E}"/>
            </a:ext>
          </a:extLst>
        </xdr:cNvPr>
        <xdr:cNvSpPr/>
      </xdr:nvSpPr>
      <xdr:spPr>
        <a:xfrm>
          <a:off x="15427960" y="665921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137782</xdr:rowOff>
    </xdr:from>
    <xdr:ext cx="762000" cy="259045"/>
    <xdr:sp macro="" textlink="">
      <xdr:nvSpPr>
        <xdr:cNvPr id="407" name="公債費負担の状況該当値テキスト">
          <a:extLst>
            <a:ext uri="{FF2B5EF4-FFF2-40B4-BE49-F238E27FC236}">
              <a16:creationId xmlns:a16="http://schemas.microsoft.com/office/drawing/2014/main" id="{38D2FB97-F76B-4D6F-A75B-06A9D5AAA62A}"/>
            </a:ext>
          </a:extLst>
        </xdr:cNvPr>
        <xdr:cNvSpPr txBox="1"/>
      </xdr:nvSpPr>
      <xdr:spPr>
        <a:xfrm>
          <a:off x="15563850" y="650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121255</xdr:rowOff>
    </xdr:from>
    <xdr:to>
      <xdr:col>77</xdr:col>
      <xdr:colOff>95250</xdr:colOff>
      <xdr:row>40</xdr:row>
      <xdr:rowOff>51405</xdr:rowOff>
    </xdr:to>
    <xdr:sp macro="" textlink="">
      <xdr:nvSpPr>
        <xdr:cNvPr id="408" name="楕円 407">
          <a:extLst>
            <a:ext uri="{FF2B5EF4-FFF2-40B4-BE49-F238E27FC236}">
              <a16:creationId xmlns:a16="http://schemas.microsoft.com/office/drawing/2014/main" id="{3AB9BA14-77B1-4D8B-9146-4EF267D8C923}"/>
            </a:ext>
          </a:extLst>
        </xdr:cNvPr>
        <xdr:cNvSpPr/>
      </xdr:nvSpPr>
      <xdr:spPr>
        <a:xfrm>
          <a:off x="14665960" y="665921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macro="" textlink="">
      <xdr:nvSpPr>
        <xdr:cNvPr id="409" name="テキスト ボックス 408">
          <a:extLst>
            <a:ext uri="{FF2B5EF4-FFF2-40B4-BE49-F238E27FC236}">
              <a16:creationId xmlns:a16="http://schemas.microsoft.com/office/drawing/2014/main" id="{9D13279C-4E6E-4773-AA5F-3CD944D383A5}"/>
            </a:ext>
          </a:extLst>
        </xdr:cNvPr>
        <xdr:cNvSpPr txBox="1"/>
      </xdr:nvSpPr>
      <xdr:spPr>
        <a:xfrm>
          <a:off x="14370050" y="643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132745</xdr:rowOff>
    </xdr:from>
    <xdr:to>
      <xdr:col>73</xdr:col>
      <xdr:colOff>44450</xdr:colOff>
      <xdr:row>40</xdr:row>
      <xdr:rowOff>62895</xdr:rowOff>
    </xdr:to>
    <xdr:sp macro="" textlink="">
      <xdr:nvSpPr>
        <xdr:cNvPr id="410" name="楕円 409">
          <a:extLst>
            <a:ext uri="{FF2B5EF4-FFF2-40B4-BE49-F238E27FC236}">
              <a16:creationId xmlns:a16="http://schemas.microsoft.com/office/drawing/2014/main" id="{62CF7482-7C0F-46AE-B607-B99B6D81BDC2}"/>
            </a:ext>
          </a:extLst>
        </xdr:cNvPr>
        <xdr:cNvSpPr/>
      </xdr:nvSpPr>
      <xdr:spPr>
        <a:xfrm>
          <a:off x="13868400" y="66707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411" name="テキスト ボックス 410">
          <a:extLst>
            <a:ext uri="{FF2B5EF4-FFF2-40B4-BE49-F238E27FC236}">
              <a16:creationId xmlns:a16="http://schemas.microsoft.com/office/drawing/2014/main" id="{B18EB715-CCD5-477F-AD87-E96F15F879FF}"/>
            </a:ext>
          </a:extLst>
        </xdr:cNvPr>
        <xdr:cNvSpPr txBox="1"/>
      </xdr:nvSpPr>
      <xdr:spPr>
        <a:xfrm>
          <a:off x="13557250" y="67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132745</xdr:rowOff>
    </xdr:from>
    <xdr:to>
      <xdr:col>68</xdr:col>
      <xdr:colOff>203200</xdr:colOff>
      <xdr:row>40</xdr:row>
      <xdr:rowOff>62895</xdr:rowOff>
    </xdr:to>
    <xdr:sp macro="" textlink="">
      <xdr:nvSpPr>
        <xdr:cNvPr id="412" name="楕円 411">
          <a:extLst>
            <a:ext uri="{FF2B5EF4-FFF2-40B4-BE49-F238E27FC236}">
              <a16:creationId xmlns:a16="http://schemas.microsoft.com/office/drawing/2014/main" id="{ADA43F80-9AFB-4967-A1D9-53E1DEE4A655}"/>
            </a:ext>
          </a:extLst>
        </xdr:cNvPr>
        <xdr:cNvSpPr/>
      </xdr:nvSpPr>
      <xdr:spPr>
        <a:xfrm>
          <a:off x="13055600" y="667070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413" name="テキスト ボックス 412">
          <a:extLst>
            <a:ext uri="{FF2B5EF4-FFF2-40B4-BE49-F238E27FC236}">
              <a16:creationId xmlns:a16="http://schemas.microsoft.com/office/drawing/2014/main" id="{3535D223-7503-4B4F-8665-080AB2581BB9}"/>
            </a:ext>
          </a:extLst>
        </xdr:cNvPr>
        <xdr:cNvSpPr txBox="1"/>
      </xdr:nvSpPr>
      <xdr:spPr>
        <a:xfrm>
          <a:off x="12763500" y="64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121255</xdr:rowOff>
    </xdr:from>
    <xdr:to>
      <xdr:col>64</xdr:col>
      <xdr:colOff>152400</xdr:colOff>
      <xdr:row>40</xdr:row>
      <xdr:rowOff>51405</xdr:rowOff>
    </xdr:to>
    <xdr:sp macro="" textlink="">
      <xdr:nvSpPr>
        <xdr:cNvPr id="414" name="楕円 413">
          <a:extLst>
            <a:ext uri="{FF2B5EF4-FFF2-40B4-BE49-F238E27FC236}">
              <a16:creationId xmlns:a16="http://schemas.microsoft.com/office/drawing/2014/main" id="{2A08DF1E-BD5E-48D2-957D-88DBE85352B3}"/>
            </a:ext>
          </a:extLst>
        </xdr:cNvPr>
        <xdr:cNvSpPr/>
      </xdr:nvSpPr>
      <xdr:spPr>
        <a:xfrm>
          <a:off x="12242800" y="6659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61582</xdr:rowOff>
    </xdr:from>
    <xdr:ext cx="762000" cy="259045"/>
    <xdr:sp macro="" textlink="">
      <xdr:nvSpPr>
        <xdr:cNvPr id="415" name="テキスト ボックス 414">
          <a:extLst>
            <a:ext uri="{FF2B5EF4-FFF2-40B4-BE49-F238E27FC236}">
              <a16:creationId xmlns:a16="http://schemas.microsoft.com/office/drawing/2014/main" id="{6DA93BD5-8921-4128-BA6D-A58BF87C2F82}"/>
            </a:ext>
          </a:extLst>
        </xdr:cNvPr>
        <xdr:cNvSpPr txBox="1"/>
      </xdr:nvSpPr>
      <xdr:spPr>
        <a:xfrm>
          <a:off x="11950700" y="643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71F7F1EB-C5A4-4753-90B8-E6FE9A63ED1D}"/>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DFF2206C-1C8E-4899-A7B5-C199876E88B4}"/>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3931215-D058-4EB0-8F04-11686D587036}"/>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1EFDBCD3-4947-4699-A2FF-8ACE261CEAE4}"/>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EF7E861F-5942-4924-8AE0-11698EFBE654}"/>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27984D49-0594-46C3-AA6E-BA929C6FE4DB}"/>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B9B0096B-5893-40FB-9596-7BEC1C6F62E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26AC2CDB-33A2-436F-9C8F-6D2C5F249F65}"/>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D18F2BF1-F968-447D-B827-D8CAA80A46E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1F9C6187-EAE3-43FC-A9AA-B40BA83C6856}"/>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7E6FDF07-A947-4450-857C-6BA911C29C74}"/>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AF352426-0029-4C1F-86D2-EF644DF24B1C}"/>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B11B1E9F-0C4F-43B5-B649-78F05F7AE11B}"/>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の借入の抑制により地方債の現在高が減少したことに加え、企業債の償還が進み残高が減少したことに伴い公営企業債等繰入見込額が減少したため、将来負担額は大きく減少した。分子は、その将来負担額の減少の影響で大幅に減少した。分母の標準財政規模については、臨時財政対策債の発行可能額が大きく減少したため、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分母が減少したものの分子の減少が大きく上回ったため、将来負担比率はマイナス</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ポイントと良化した。令和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年度から中核市との比較に代わったことで、類似団体内の順位が大きく良化・改善され、類似団体平均を令和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ポイント上回ることとなった。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今後も、臨時財政対策債等の交付税算入率の高い地方債の借入を選択するとともに、将来に備えて財政調整基金の残高の確保など財政の健全化に努めていくことで、一定の水準を維持していく。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3A8CADC0-205C-40CA-8488-FC12426C1702}"/>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307E275-A38E-4267-AFBB-759F9807772E}"/>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A8EA5068-31CB-4584-86E0-1030AF921E4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id="{447BB202-852E-402E-B475-54FD547D6A29}"/>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4D0AF401-6919-4245-8879-7A43A749A677}"/>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id="{565F9305-8CCA-4E23-BF53-79F5E56C5324}"/>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95D69D2F-B0E9-440C-A3FF-BA1AC4FEA77D}"/>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id="{07D2DE45-19A2-43CE-80B4-135A4F60D0E9}"/>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E6C1AB87-35F1-4597-8196-A817DCAF2B2C}"/>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id="{AEDD7709-E7C7-4403-8314-7E0039733C54}"/>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DC4F1655-FCC2-4096-BA4A-6643FFEA530B}"/>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EB507A1B-2DE5-4510-8A34-1ADAEBC773C6}"/>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D05AF751-4EF8-44BA-AE57-DCB0612139E4}"/>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2" name="直線コネクタ 441">
          <a:extLst>
            <a:ext uri="{FF2B5EF4-FFF2-40B4-BE49-F238E27FC236}">
              <a16:creationId xmlns:a16="http://schemas.microsoft.com/office/drawing/2014/main" id="{65F733D9-2F69-4AD0-80DE-F0EC441C5CF7}"/>
            </a:ext>
          </a:extLst>
        </xdr:cNvPr>
        <xdr:cNvCxnSpPr/>
      </xdr:nvCxnSpPr>
      <xdr:spPr>
        <a:xfrm flipV="1">
          <a:off x="15474950" y="2397760"/>
          <a:ext cx="0" cy="1518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3" name="将来負担の状況最小値テキスト">
          <a:extLst>
            <a:ext uri="{FF2B5EF4-FFF2-40B4-BE49-F238E27FC236}">
              <a16:creationId xmlns:a16="http://schemas.microsoft.com/office/drawing/2014/main" id="{44705AFB-7BF4-4BA8-8DAB-19308CC766E8}"/>
            </a:ext>
          </a:extLst>
        </xdr:cNvPr>
        <xdr:cNvSpPr txBox="1"/>
      </xdr:nvSpPr>
      <xdr:spPr>
        <a:xfrm>
          <a:off x="15563850" y="388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4" name="直線コネクタ 443">
          <a:extLst>
            <a:ext uri="{FF2B5EF4-FFF2-40B4-BE49-F238E27FC236}">
              <a16:creationId xmlns:a16="http://schemas.microsoft.com/office/drawing/2014/main" id="{ACD1F412-89F7-4F97-9FF6-CB2DEA5516DA}"/>
            </a:ext>
          </a:extLst>
        </xdr:cNvPr>
        <xdr:cNvCxnSpPr/>
      </xdr:nvCxnSpPr>
      <xdr:spPr>
        <a:xfrm>
          <a:off x="15405100" y="3916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BB40385B-4D49-4F24-A6F6-574B5CE3C934}"/>
            </a:ext>
          </a:extLst>
        </xdr:cNvPr>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id="{D13C907D-D44C-4722-8A66-FEE3775058C2}"/>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38608</xdr:rowOff>
    </xdr:from>
    <xdr:to>
      <xdr:col>81</xdr:col>
      <xdr:colOff>44450</xdr:colOff>
      <xdr:row>15</xdr:row>
      <xdr:rowOff>100381</xdr:rowOff>
    </xdr:to>
    <xdr:cxnSp macro="">
      <xdr:nvCxnSpPr>
        <xdr:cNvPr id="447" name="直線コネクタ 446">
          <a:extLst>
            <a:ext uri="{FF2B5EF4-FFF2-40B4-BE49-F238E27FC236}">
              <a16:creationId xmlns:a16="http://schemas.microsoft.com/office/drawing/2014/main" id="{95FDD915-615E-446E-AD92-47CE0AA27462}"/>
            </a:ext>
          </a:extLst>
        </xdr:cNvPr>
        <xdr:cNvCxnSpPr/>
      </xdr:nvCxnSpPr>
      <xdr:spPr>
        <a:xfrm flipV="1">
          <a:off x="14712950" y="2553208"/>
          <a:ext cx="762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8" name="将来負担の状況平均値テキスト">
          <a:extLst>
            <a:ext uri="{FF2B5EF4-FFF2-40B4-BE49-F238E27FC236}">
              <a16:creationId xmlns:a16="http://schemas.microsoft.com/office/drawing/2014/main" id="{7524F413-1B7C-423B-AA08-F3973EAB7914}"/>
            </a:ext>
          </a:extLst>
        </xdr:cNvPr>
        <xdr:cNvSpPr txBox="1"/>
      </xdr:nvSpPr>
      <xdr:spPr>
        <a:xfrm>
          <a:off x="15563850" y="2494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9" name="フローチャート: 判断 448">
          <a:extLst>
            <a:ext uri="{FF2B5EF4-FFF2-40B4-BE49-F238E27FC236}">
              <a16:creationId xmlns:a16="http://schemas.microsoft.com/office/drawing/2014/main" id="{67655C98-0492-4E73-898D-0B89073FAA02}"/>
            </a:ext>
          </a:extLst>
        </xdr:cNvPr>
        <xdr:cNvSpPr/>
      </xdr:nvSpPr>
      <xdr:spPr>
        <a:xfrm>
          <a:off x="15427960" y="25188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100381</xdr:rowOff>
    </xdr:from>
    <xdr:to>
      <xdr:col>77</xdr:col>
      <xdr:colOff>44450</xdr:colOff>
      <xdr:row>16</xdr:row>
      <xdr:rowOff>65989</xdr:rowOff>
    </xdr:to>
    <xdr:cxnSp macro="">
      <xdr:nvCxnSpPr>
        <xdr:cNvPr id="450" name="直線コネクタ 449">
          <a:extLst>
            <a:ext uri="{FF2B5EF4-FFF2-40B4-BE49-F238E27FC236}">
              <a16:creationId xmlns:a16="http://schemas.microsoft.com/office/drawing/2014/main" id="{CB26D51B-4C45-46C5-95C8-A273E9872B9D}"/>
            </a:ext>
          </a:extLst>
        </xdr:cNvPr>
        <xdr:cNvCxnSpPr/>
      </xdr:nvCxnSpPr>
      <xdr:spPr>
        <a:xfrm flipV="1">
          <a:off x="13903960" y="2614981"/>
          <a:ext cx="808990" cy="1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51" name="フローチャート: 判断 450">
          <a:extLst>
            <a:ext uri="{FF2B5EF4-FFF2-40B4-BE49-F238E27FC236}">
              <a16:creationId xmlns:a16="http://schemas.microsoft.com/office/drawing/2014/main" id="{720E1E27-524B-488D-B987-E59521EDF87D}"/>
            </a:ext>
          </a:extLst>
        </xdr:cNvPr>
        <xdr:cNvSpPr/>
      </xdr:nvSpPr>
      <xdr:spPr>
        <a:xfrm>
          <a:off x="14665960" y="256900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52" name="テキスト ボックス 451">
          <a:extLst>
            <a:ext uri="{FF2B5EF4-FFF2-40B4-BE49-F238E27FC236}">
              <a16:creationId xmlns:a16="http://schemas.microsoft.com/office/drawing/2014/main" id="{CBFFB57A-3057-4251-9143-626AC1C97333}"/>
            </a:ext>
          </a:extLst>
        </xdr:cNvPr>
        <xdr:cNvSpPr txBox="1"/>
      </xdr:nvSpPr>
      <xdr:spPr>
        <a:xfrm>
          <a:off x="14370050" y="2655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65989</xdr:rowOff>
    </xdr:from>
    <xdr:to>
      <xdr:col>72</xdr:col>
      <xdr:colOff>203200</xdr:colOff>
      <xdr:row>16</xdr:row>
      <xdr:rowOff>84328</xdr:rowOff>
    </xdr:to>
    <xdr:cxnSp macro="">
      <xdr:nvCxnSpPr>
        <xdr:cNvPr id="453" name="直線コネクタ 452">
          <a:extLst>
            <a:ext uri="{FF2B5EF4-FFF2-40B4-BE49-F238E27FC236}">
              <a16:creationId xmlns:a16="http://schemas.microsoft.com/office/drawing/2014/main" id="{4C7BE1F5-82C6-4EFF-8AB9-E3FA7728C626}"/>
            </a:ext>
          </a:extLst>
        </xdr:cNvPr>
        <xdr:cNvCxnSpPr/>
      </xdr:nvCxnSpPr>
      <xdr:spPr>
        <a:xfrm flipV="1">
          <a:off x="13106400" y="2748229"/>
          <a:ext cx="79756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2286</xdr:rowOff>
    </xdr:from>
    <xdr:to>
      <xdr:col>73</xdr:col>
      <xdr:colOff>44450</xdr:colOff>
      <xdr:row>15</xdr:row>
      <xdr:rowOff>103886</xdr:rowOff>
    </xdr:to>
    <xdr:sp macro="" textlink="">
      <xdr:nvSpPr>
        <xdr:cNvPr id="454" name="フローチャート: 判断 453">
          <a:extLst>
            <a:ext uri="{FF2B5EF4-FFF2-40B4-BE49-F238E27FC236}">
              <a16:creationId xmlns:a16="http://schemas.microsoft.com/office/drawing/2014/main" id="{22FE9663-DACC-4756-B5EF-DE7B09881A18}"/>
            </a:ext>
          </a:extLst>
        </xdr:cNvPr>
        <xdr:cNvSpPr/>
      </xdr:nvSpPr>
      <xdr:spPr>
        <a:xfrm>
          <a:off x="13868400" y="25168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114063</xdr:rowOff>
    </xdr:from>
    <xdr:ext cx="762000" cy="259045"/>
    <xdr:sp macro="" textlink="">
      <xdr:nvSpPr>
        <xdr:cNvPr id="455" name="テキスト ボックス 454">
          <a:extLst>
            <a:ext uri="{FF2B5EF4-FFF2-40B4-BE49-F238E27FC236}">
              <a16:creationId xmlns:a16="http://schemas.microsoft.com/office/drawing/2014/main" id="{B8E5A749-69C3-4A56-AC06-58B3D771D7F8}"/>
            </a:ext>
          </a:extLst>
        </xdr:cNvPr>
        <xdr:cNvSpPr txBox="1"/>
      </xdr:nvSpPr>
      <xdr:spPr>
        <a:xfrm>
          <a:off x="13557250" y="229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84328</xdr:rowOff>
    </xdr:from>
    <xdr:to>
      <xdr:col>68</xdr:col>
      <xdr:colOff>152400</xdr:colOff>
      <xdr:row>16</xdr:row>
      <xdr:rowOff>152857</xdr:rowOff>
    </xdr:to>
    <xdr:cxnSp macro="">
      <xdr:nvCxnSpPr>
        <xdr:cNvPr id="456" name="直線コネクタ 455">
          <a:extLst>
            <a:ext uri="{FF2B5EF4-FFF2-40B4-BE49-F238E27FC236}">
              <a16:creationId xmlns:a16="http://schemas.microsoft.com/office/drawing/2014/main" id="{36D55378-E681-40B5-AF28-1528C56DFE2C}"/>
            </a:ext>
          </a:extLst>
        </xdr:cNvPr>
        <xdr:cNvCxnSpPr/>
      </xdr:nvCxnSpPr>
      <xdr:spPr>
        <a:xfrm flipV="1">
          <a:off x="12293600" y="2766568"/>
          <a:ext cx="8128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7" name="フローチャート: 判断 456">
          <a:extLst>
            <a:ext uri="{FF2B5EF4-FFF2-40B4-BE49-F238E27FC236}">
              <a16:creationId xmlns:a16="http://schemas.microsoft.com/office/drawing/2014/main" id="{EB8FD86F-D46C-4924-8E90-AF375FC6717F}"/>
            </a:ext>
          </a:extLst>
        </xdr:cNvPr>
        <xdr:cNvSpPr/>
      </xdr:nvSpPr>
      <xdr:spPr>
        <a:xfrm>
          <a:off x="13055600" y="252653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8" name="テキスト ボックス 457">
          <a:extLst>
            <a:ext uri="{FF2B5EF4-FFF2-40B4-BE49-F238E27FC236}">
              <a16:creationId xmlns:a16="http://schemas.microsoft.com/office/drawing/2014/main" id="{7B6DFD15-BCB6-4614-8188-802CB273123C}"/>
            </a:ext>
          </a:extLst>
        </xdr:cNvPr>
        <xdr:cNvSpPr txBox="1"/>
      </xdr:nvSpPr>
      <xdr:spPr>
        <a:xfrm>
          <a:off x="12763500" y="230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51511</xdr:rowOff>
    </xdr:from>
    <xdr:to>
      <xdr:col>64</xdr:col>
      <xdr:colOff>152400</xdr:colOff>
      <xdr:row>15</xdr:row>
      <xdr:rowOff>153111</xdr:rowOff>
    </xdr:to>
    <xdr:sp macro="" textlink="">
      <xdr:nvSpPr>
        <xdr:cNvPr id="459" name="フローチャート: 判断 458">
          <a:extLst>
            <a:ext uri="{FF2B5EF4-FFF2-40B4-BE49-F238E27FC236}">
              <a16:creationId xmlns:a16="http://schemas.microsoft.com/office/drawing/2014/main" id="{9276F37D-084E-476F-994C-D42FD548B3FE}"/>
            </a:ext>
          </a:extLst>
        </xdr:cNvPr>
        <xdr:cNvSpPr/>
      </xdr:nvSpPr>
      <xdr:spPr>
        <a:xfrm>
          <a:off x="12242800" y="25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163288</xdr:rowOff>
    </xdr:from>
    <xdr:ext cx="762000" cy="259045"/>
    <xdr:sp macro="" textlink="">
      <xdr:nvSpPr>
        <xdr:cNvPr id="460" name="テキスト ボックス 459">
          <a:extLst>
            <a:ext uri="{FF2B5EF4-FFF2-40B4-BE49-F238E27FC236}">
              <a16:creationId xmlns:a16="http://schemas.microsoft.com/office/drawing/2014/main" id="{BD6FE25C-F203-4DB4-9BA5-870438F30AE4}"/>
            </a:ext>
          </a:extLst>
        </xdr:cNvPr>
        <xdr:cNvSpPr txBox="1"/>
      </xdr:nvSpPr>
      <xdr:spPr>
        <a:xfrm>
          <a:off x="11950700" y="234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92B7078-A275-4FF0-BE37-46652CC1ACE3}"/>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B817EE01-344D-494D-B637-3EC11F39AF5E}"/>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4267EB50-2765-44F9-BA2F-2C7B96B8E439}"/>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9DA59573-B082-437C-825B-309D55363569}"/>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AC48687B-4229-4910-9E41-B00093676A3C}"/>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159258</xdr:rowOff>
    </xdr:from>
    <xdr:to>
      <xdr:col>81</xdr:col>
      <xdr:colOff>95250</xdr:colOff>
      <xdr:row>15</xdr:row>
      <xdr:rowOff>89408</xdr:rowOff>
    </xdr:to>
    <xdr:sp macro="" textlink="">
      <xdr:nvSpPr>
        <xdr:cNvPr id="466" name="楕円 465">
          <a:extLst>
            <a:ext uri="{FF2B5EF4-FFF2-40B4-BE49-F238E27FC236}">
              <a16:creationId xmlns:a16="http://schemas.microsoft.com/office/drawing/2014/main" id="{70DC7FAC-CC2B-4734-96C6-4816315CE474}"/>
            </a:ext>
          </a:extLst>
        </xdr:cNvPr>
        <xdr:cNvSpPr/>
      </xdr:nvSpPr>
      <xdr:spPr>
        <a:xfrm>
          <a:off x="15427960" y="25062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4335</xdr:rowOff>
    </xdr:from>
    <xdr:ext cx="762000" cy="259045"/>
    <xdr:sp macro="" textlink="">
      <xdr:nvSpPr>
        <xdr:cNvPr id="467" name="将来負担の状況該当値テキスト">
          <a:extLst>
            <a:ext uri="{FF2B5EF4-FFF2-40B4-BE49-F238E27FC236}">
              <a16:creationId xmlns:a16="http://schemas.microsoft.com/office/drawing/2014/main" id="{4B6CDB3A-7E0D-47A0-AB5A-620DA4DC7015}"/>
            </a:ext>
          </a:extLst>
        </xdr:cNvPr>
        <xdr:cNvSpPr txBox="1"/>
      </xdr:nvSpPr>
      <xdr:spPr>
        <a:xfrm>
          <a:off x="15563850" y="235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49581</xdr:rowOff>
    </xdr:from>
    <xdr:to>
      <xdr:col>77</xdr:col>
      <xdr:colOff>95250</xdr:colOff>
      <xdr:row>15</xdr:row>
      <xdr:rowOff>151181</xdr:rowOff>
    </xdr:to>
    <xdr:sp macro="" textlink="">
      <xdr:nvSpPr>
        <xdr:cNvPr id="468" name="楕円 467">
          <a:extLst>
            <a:ext uri="{FF2B5EF4-FFF2-40B4-BE49-F238E27FC236}">
              <a16:creationId xmlns:a16="http://schemas.microsoft.com/office/drawing/2014/main" id="{FD169984-0819-4402-87B4-C12740B8481B}"/>
            </a:ext>
          </a:extLst>
        </xdr:cNvPr>
        <xdr:cNvSpPr/>
      </xdr:nvSpPr>
      <xdr:spPr>
        <a:xfrm>
          <a:off x="14665960" y="256418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161358</xdr:rowOff>
    </xdr:from>
    <xdr:ext cx="736600" cy="259045"/>
    <xdr:sp macro="" textlink="">
      <xdr:nvSpPr>
        <xdr:cNvPr id="469" name="テキスト ボックス 468">
          <a:extLst>
            <a:ext uri="{FF2B5EF4-FFF2-40B4-BE49-F238E27FC236}">
              <a16:creationId xmlns:a16="http://schemas.microsoft.com/office/drawing/2014/main" id="{654855AA-DFB4-4F26-9BDD-3A492712CA8E}"/>
            </a:ext>
          </a:extLst>
        </xdr:cNvPr>
        <xdr:cNvSpPr txBox="1"/>
      </xdr:nvSpPr>
      <xdr:spPr>
        <a:xfrm>
          <a:off x="14370050" y="2340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15189</xdr:rowOff>
    </xdr:from>
    <xdr:to>
      <xdr:col>73</xdr:col>
      <xdr:colOff>44450</xdr:colOff>
      <xdr:row>16</xdr:row>
      <xdr:rowOff>116789</xdr:rowOff>
    </xdr:to>
    <xdr:sp macro="" textlink="">
      <xdr:nvSpPr>
        <xdr:cNvPr id="470" name="楕円 469">
          <a:extLst>
            <a:ext uri="{FF2B5EF4-FFF2-40B4-BE49-F238E27FC236}">
              <a16:creationId xmlns:a16="http://schemas.microsoft.com/office/drawing/2014/main" id="{F48073DF-22BF-4DA5-8CD2-1A821D5599CE}"/>
            </a:ext>
          </a:extLst>
        </xdr:cNvPr>
        <xdr:cNvSpPr/>
      </xdr:nvSpPr>
      <xdr:spPr>
        <a:xfrm>
          <a:off x="13868400" y="26974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101566</xdr:rowOff>
    </xdr:from>
    <xdr:ext cx="762000" cy="259045"/>
    <xdr:sp macro="" textlink="">
      <xdr:nvSpPr>
        <xdr:cNvPr id="471" name="テキスト ボックス 470">
          <a:extLst>
            <a:ext uri="{FF2B5EF4-FFF2-40B4-BE49-F238E27FC236}">
              <a16:creationId xmlns:a16="http://schemas.microsoft.com/office/drawing/2014/main" id="{11E97DB5-E42F-4AB8-B87D-7D9F486D76E5}"/>
            </a:ext>
          </a:extLst>
        </xdr:cNvPr>
        <xdr:cNvSpPr txBox="1"/>
      </xdr:nvSpPr>
      <xdr:spPr>
        <a:xfrm>
          <a:off x="13557250" y="27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72" name="楕円 471">
          <a:extLst>
            <a:ext uri="{FF2B5EF4-FFF2-40B4-BE49-F238E27FC236}">
              <a16:creationId xmlns:a16="http://schemas.microsoft.com/office/drawing/2014/main" id="{8D4326FC-A524-45B8-99C9-D238FA1B92C0}"/>
            </a:ext>
          </a:extLst>
        </xdr:cNvPr>
        <xdr:cNvSpPr/>
      </xdr:nvSpPr>
      <xdr:spPr>
        <a:xfrm>
          <a:off x="13055600" y="2715768"/>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73" name="テキスト ボックス 472">
          <a:extLst>
            <a:ext uri="{FF2B5EF4-FFF2-40B4-BE49-F238E27FC236}">
              <a16:creationId xmlns:a16="http://schemas.microsoft.com/office/drawing/2014/main" id="{D008E3AE-3D9A-4ED0-81AA-45DCA71FF4CC}"/>
            </a:ext>
          </a:extLst>
        </xdr:cNvPr>
        <xdr:cNvSpPr txBox="1"/>
      </xdr:nvSpPr>
      <xdr:spPr>
        <a:xfrm>
          <a:off x="12763500" y="280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102057</xdr:rowOff>
    </xdr:from>
    <xdr:to>
      <xdr:col>64</xdr:col>
      <xdr:colOff>152400</xdr:colOff>
      <xdr:row>17</xdr:row>
      <xdr:rowOff>32207</xdr:rowOff>
    </xdr:to>
    <xdr:sp macro="" textlink="">
      <xdr:nvSpPr>
        <xdr:cNvPr id="474" name="楕円 473">
          <a:extLst>
            <a:ext uri="{FF2B5EF4-FFF2-40B4-BE49-F238E27FC236}">
              <a16:creationId xmlns:a16="http://schemas.microsoft.com/office/drawing/2014/main" id="{6DE36D5C-2443-4FA8-8F01-839CC58F60EC}"/>
            </a:ext>
          </a:extLst>
        </xdr:cNvPr>
        <xdr:cNvSpPr/>
      </xdr:nvSpPr>
      <xdr:spPr>
        <a:xfrm>
          <a:off x="12242800" y="27842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16984</xdr:rowOff>
    </xdr:from>
    <xdr:ext cx="762000" cy="259045"/>
    <xdr:sp macro="" textlink="">
      <xdr:nvSpPr>
        <xdr:cNvPr id="475" name="テキスト ボックス 474">
          <a:extLst>
            <a:ext uri="{FF2B5EF4-FFF2-40B4-BE49-F238E27FC236}">
              <a16:creationId xmlns:a16="http://schemas.microsoft.com/office/drawing/2014/main" id="{50BEBC86-33D1-4A02-B842-5F0C6A962F04}"/>
            </a:ext>
          </a:extLst>
        </xdr:cNvPr>
        <xdr:cNvSpPr txBox="1"/>
      </xdr:nvSpPr>
      <xdr:spPr>
        <a:xfrm>
          <a:off x="11950700" y="286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380,201
372,902
113.82
145,599,914
139,126,187
5,965,865
78,711,980
104,064,168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職員数や定年退職者の増などに伴い、前年度に比べて人件費が伸びたことに加え、臨時財政対策債の大幅な減少により経常収支比率の分母を構成する数値が減少したことにより、人件費は前年度に比べて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今後も引き続き、人員の適正管理、人件費の抑制を図りながら、行政ニーズに合わせた適正な人員配置をしていく。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06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06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37</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91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140970</xdr:rowOff>
    </xdr:from>
    <xdr:to>
      <xdr:col>15</xdr:col>
      <xdr:colOff>149225</xdr:colOff>
      <xdr:row>38</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9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物件費の経常収支比率が全国平均より高いのは、従来から民間委託化の推進に取り組んでおり、人件費の同比率が低いことと関連している。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年度は、エネルギー価格高騰の影響により、小・中学校など各公共施設の光熱水費が軒並み増加し、分子となる物件費は増加した。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分母を構成する経常一般財源等については増加した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、臨時財政対策債が減少したため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全体で減少し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、同比率は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今後も引き続き、事務経費の見直しなど経常経費の縮減に努めていく。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143329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321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3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167821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083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168729</xdr:rowOff>
    </xdr:from>
    <xdr:to>
      <xdr:col>74</xdr:col>
      <xdr:colOff>31750</xdr:colOff>
      <xdr:row>17</xdr:row>
      <xdr:rowOff>98879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18143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82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64606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ポイント良化し、類似団体平均との差は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その要因としては、生活保護事業に係る特定財源が増加したことや対象児童の減少による児童手当の減が挙げられる。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今後も社会保障関係経費が増加することが見込まれるため、市単独事業の統廃合や見直しを進め、抑制に努めていく。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80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0</xdr:rowOff>
    </xdr:from>
    <xdr:to>
      <xdr:col>19</xdr:col>
      <xdr:colOff>187325</xdr:colOff>
      <xdr:row>58</xdr:row>
      <xdr:rowOff>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59</xdr:row>
      <xdr:rowOff>133350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44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133350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71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82550</xdr:rowOff>
    </xdr:from>
    <xdr:to>
      <xdr:col>11</xdr:col>
      <xdr:colOff>60325</xdr:colOff>
      <xdr:row>60</xdr:row>
      <xdr:rowOff>12700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その他については、主に繰出金の増加により、</a:t>
          </a:r>
          <a:r>
            <a:rPr kumimoji="1" lang="en-US" altLang="ja-JP" sz="1100">
              <a:latin typeface="ＭＳ Ｐゴシック" panose="020B0600070205080204" pitchFamily="50" charset="-128"/>
              <a:ea typeface="ＭＳ Ｐゴシック" panose="020B0600070205080204" pitchFamily="50" charset="-128"/>
            </a:rPr>
            <a:t>13.3</a:t>
          </a:r>
          <a:r>
            <a:rPr kumimoji="1" lang="ja-JP" altLang="en-US" sz="1100">
              <a:latin typeface="ＭＳ Ｐゴシック" panose="020B0600070205080204" pitchFamily="50" charset="-128"/>
              <a:ea typeface="ＭＳ Ｐゴシック" panose="020B0600070205080204" pitchFamily="50" charset="-128"/>
            </a:rPr>
            <a:t>％と前年度から</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ポイント悪化した。繰出金が増加した要因は、後期高齢者医療事業における愛知県後期高齢者医療広域連合への療養給付費負担金が増加したことによる。</a:t>
          </a:r>
        </a:p>
        <a:p>
          <a:r>
            <a:rPr kumimoji="1" lang="ja-JP" altLang="en-US" sz="1100">
              <a:latin typeface="ＭＳ Ｐゴシック" panose="020B0600070205080204" pitchFamily="50" charset="-128"/>
              <a:ea typeface="ＭＳ Ｐゴシック" panose="020B0600070205080204" pitchFamily="50" charset="-128"/>
            </a:rPr>
            <a:t>　類似団体との比較では、令和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年度に引き続き、類似団体平均より良い水準を維持したが、その差は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ポイントに縮まった。</a:t>
          </a:r>
        </a:p>
        <a:p>
          <a:r>
            <a:rPr kumimoji="1" lang="ja-JP" altLang="en-US" sz="1100">
              <a:latin typeface="ＭＳ Ｐゴシック" panose="020B0600070205080204" pitchFamily="50" charset="-128"/>
              <a:ea typeface="ＭＳ Ｐゴシック" panose="020B0600070205080204" pitchFamily="50" charset="-128"/>
            </a:rPr>
            <a:t>　繰出金については、増加傾向が続いているため、受益者負担の適正化を図りながら普通会計負担額の抑制に努めていく。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63500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18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63500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18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63500</xdr:rowOff>
    </xdr:from>
    <xdr:to>
      <xdr:col>73</xdr:col>
      <xdr:colOff>180975</xdr:colOff>
      <xdr:row>58</xdr:row>
      <xdr:rowOff>63500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0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38100</xdr:rowOff>
    </xdr:from>
    <xdr:to>
      <xdr:col>69</xdr:col>
      <xdr:colOff>92075</xdr:colOff>
      <xdr:row>58</xdr:row>
      <xdr:rowOff>63500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8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xdr:rowOff>
    </xdr:from>
    <xdr:to>
      <xdr:col>82</xdr:col>
      <xdr:colOff>158750</xdr:colOff>
      <xdr:row>58</xdr:row>
      <xdr:rowOff>114300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xdr:rowOff>
    </xdr:from>
    <xdr:to>
      <xdr:col>74</xdr:col>
      <xdr:colOff>31750</xdr:colOff>
      <xdr:row>58</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99077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12700</xdr:rowOff>
    </xdr:from>
    <xdr:to>
      <xdr:col>69</xdr:col>
      <xdr:colOff>142875</xdr:colOff>
      <xdr:row>58</xdr:row>
      <xdr:rowOff>114300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分母を構成する経常一般財源等は増加したものの、臨時財政対策債が減少したことに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より全体が減少したことに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加え、新型コロナウイルス感染症の影響により中止・縮小となっていた各種イベント等への負担金の増などにより経常収支比率の分子となる補助費等が増加したため、同比率は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従来、補助費等の経常収支比率が悪化する要因は、下水道事業をはじめとした公営企業会計への負担金・補助金が多額となるためである。今後も、公営企業会計への負担金・補助金やその他の補助金などについて、より効果的な補助のあり方などを検討し、見直しを進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73660</xdr:rowOff>
    </xdr:from>
    <xdr:to>
      <xdr:col>82</xdr:col>
      <xdr:colOff>107950</xdr:colOff>
      <xdr:row>34</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902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73660</xdr:rowOff>
    </xdr:from>
    <xdr:to>
      <xdr:col>78</xdr:col>
      <xdr:colOff>69850</xdr:colOff>
      <xdr:row>34</xdr:row>
      <xdr:rowOff>88900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90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134637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88900</xdr:rowOff>
    </xdr:from>
    <xdr:to>
      <xdr:col>73</xdr:col>
      <xdr:colOff>180975</xdr:colOff>
      <xdr:row>34</xdr:row>
      <xdr:rowOff>142240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918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121920</xdr:rowOff>
    </xdr:from>
    <xdr:to>
      <xdr:col>74</xdr:col>
      <xdr:colOff>31750</xdr:colOff>
      <xdr:row>35</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142240</xdr:rowOff>
    </xdr:from>
    <xdr:to>
      <xdr:col>69</xdr:col>
      <xdr:colOff>92075</xdr:colOff>
      <xdr:row>35</xdr:row>
      <xdr:rowOff>16510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971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77487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30480</xdr:rowOff>
    </xdr:from>
    <xdr:to>
      <xdr:col>82</xdr:col>
      <xdr:colOff>158750</xdr:colOff>
      <xdr:row>34</xdr:row>
      <xdr:rowOff>132080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47007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22860</xdr:rowOff>
    </xdr:from>
    <xdr:to>
      <xdr:col>78</xdr:col>
      <xdr:colOff>120650</xdr:colOff>
      <xdr:row>34</xdr:row>
      <xdr:rowOff>124460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91440</xdr:rowOff>
    </xdr:from>
    <xdr:to>
      <xdr:col>69</xdr:col>
      <xdr:colOff>142875</xdr:colOff>
      <xdr:row>35</xdr:row>
      <xdr:rowOff>21590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31767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52087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公債費については、経常一般財源総額が増加したものの、その割合以上に元利償還金が増加したため、令和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年度と比べプラス</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ポイントの</a:t>
          </a:r>
          <a:r>
            <a:rPr kumimoji="1" lang="en-US" altLang="ja-JP" sz="1100">
              <a:latin typeface="ＭＳ Ｐゴシック" panose="020B0600070205080204" pitchFamily="50" charset="-128"/>
              <a:ea typeface="ＭＳ Ｐゴシック" panose="020B0600070205080204" pitchFamily="50" charset="-128"/>
            </a:rPr>
            <a:t>12.4%</a:t>
          </a:r>
          <a:r>
            <a:rPr kumimoji="1" lang="ja-JP" altLang="en-US" sz="1100">
              <a:latin typeface="ＭＳ Ｐゴシック" panose="020B0600070205080204" pitchFamily="50" charset="-128"/>
              <a:ea typeface="ＭＳ Ｐゴシック" panose="020B0600070205080204" pitchFamily="50" charset="-128"/>
            </a:rPr>
            <a:t>と悪化した。　しかしながら、類似団体平均値と比べると</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ポイント良好と高い水準を維持している。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今後も、計画的な借入を行い、地方債発行及び公債費の抑制に努めていく。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43180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035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035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58420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35561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公債費以外については、扶助費・維持補修費が</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ポイント良化したものの、人件費・物件費・繰出金で</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ポイント悪化したことを受け、</a:t>
          </a:r>
          <a:r>
            <a:rPr kumimoji="1" lang="en-US" altLang="ja-JP" sz="1100">
              <a:latin typeface="ＭＳ Ｐゴシック" panose="020B0600070205080204" pitchFamily="50" charset="-128"/>
              <a:ea typeface="ＭＳ Ｐゴシック" panose="020B0600070205080204" pitchFamily="50" charset="-128"/>
            </a:rPr>
            <a:t>76.7</a:t>
          </a:r>
          <a:r>
            <a:rPr kumimoji="1" lang="ja-JP" altLang="en-US" sz="1100">
              <a:latin typeface="ＭＳ Ｐゴシック" panose="020B0600070205080204" pitchFamily="50" charset="-128"/>
              <a:ea typeface="ＭＳ Ｐゴシック" panose="020B0600070205080204" pitchFamily="50" charset="-128"/>
            </a:rPr>
            <a:t>％と前年度から</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ポイント悪化した。</a:t>
          </a:r>
        </a:p>
        <a:p>
          <a:r>
            <a:rPr kumimoji="1" lang="ja-JP" altLang="en-US" sz="1100">
              <a:latin typeface="ＭＳ Ｐゴシック" panose="020B0600070205080204" pitchFamily="50" charset="-128"/>
              <a:ea typeface="ＭＳ Ｐゴシック" panose="020B0600070205080204" pitchFamily="50" charset="-128"/>
            </a:rPr>
            <a:t>　類似団体との比較では、令和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年度は類似団体平均より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ポイント上回っていたが、令和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年度においては、類似団体が本市以上に悪化したため同率となった。</a:t>
          </a:r>
        </a:p>
        <a:p>
          <a:r>
            <a:rPr kumimoji="1" lang="ja-JP" altLang="en-US" sz="1100">
              <a:latin typeface="ＭＳ Ｐゴシック" panose="020B0600070205080204" pitchFamily="50" charset="-128"/>
              <a:ea typeface="ＭＳ Ｐゴシック" panose="020B0600070205080204" pitchFamily="50" charset="-128"/>
            </a:rPr>
            <a:t>　今後も社会保障関係経費が増加することが見込まれる中、財政構造の弾力性を図るため、定員管理や職員給与の適正化、各事業の見直しなど経常経費の削減に努めていく。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147574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89787"/>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78</xdr:row>
      <xdr:rowOff>53848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28978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78</xdr:row>
      <xdr:rowOff>104139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4269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xdr:rowOff>
    </xdr:from>
    <xdr:to>
      <xdr:col>74</xdr:col>
      <xdr:colOff>31750</xdr:colOff>
      <xdr:row>78</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104139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4132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101109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7823</xdr:rowOff>
    </xdr:from>
    <xdr:to>
      <xdr:col>29</xdr:col>
      <xdr:colOff>127000</xdr:colOff>
      <xdr:row>19</xdr:row>
      <xdr:rowOff>40056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12998"/>
          <a:ext cx="647700" cy="32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40056</xdr:rowOff>
    </xdr:from>
    <xdr:to>
      <xdr:col>26</xdr:col>
      <xdr:colOff>50800</xdr:colOff>
      <xdr:row>19</xdr:row>
      <xdr:rowOff>105397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45231"/>
          <a:ext cx="698500" cy="6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105397</xdr:rowOff>
    </xdr:from>
    <xdr:to>
      <xdr:col>22</xdr:col>
      <xdr:colOff>114300</xdr:colOff>
      <xdr:row>20</xdr:row>
      <xdr:rowOff>129248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10572"/>
          <a:ext cx="698500" cy="195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110033</xdr:rowOff>
    </xdr:from>
    <xdr:to>
      <xdr:col>22</xdr:col>
      <xdr:colOff>165100</xdr:colOff>
      <xdr:row>17</xdr:row>
      <xdr:rowOff>40183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50360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6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129248</xdr:rowOff>
    </xdr:from>
    <xdr:to>
      <xdr:col>18</xdr:col>
      <xdr:colOff>177800</xdr:colOff>
      <xdr:row>20</xdr:row>
      <xdr:rowOff>148412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605873"/>
          <a:ext cx="6985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7506</xdr:rowOff>
    </xdr:from>
    <xdr:to>
      <xdr:col>19</xdr:col>
      <xdr:colOff>38100</xdr:colOff>
      <xdr:row>17</xdr:row>
      <xdr:rowOff>109106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119283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36081</xdr:rowOff>
    </xdr:from>
    <xdr:to>
      <xdr:col>15</xdr:col>
      <xdr:colOff>101600</xdr:colOff>
      <xdr:row>17</xdr:row>
      <xdr:rowOff>137681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147858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128473</xdr:rowOff>
    </xdr:from>
    <xdr:to>
      <xdr:col>29</xdr:col>
      <xdr:colOff>177800</xdr:colOff>
      <xdr:row>19</xdr:row>
      <xdr:rowOff>58623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62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100550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160706</xdr:rowOff>
    </xdr:from>
    <xdr:to>
      <xdr:col>26</xdr:col>
      <xdr:colOff>101600</xdr:colOff>
      <xdr:row>19</xdr:row>
      <xdr:rowOff>90856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9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75633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8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54597</xdr:rowOff>
    </xdr:from>
    <xdr:to>
      <xdr:col>22</xdr:col>
      <xdr:colOff>165100</xdr:colOff>
      <xdr:row>19</xdr:row>
      <xdr:rowOff>156197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59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140974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4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78448</xdr:rowOff>
    </xdr:from>
    <xdr:to>
      <xdr:col>19</xdr:col>
      <xdr:colOff>38100</xdr:colOff>
      <xdr:row>21</xdr:row>
      <xdr:rowOff>8598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555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164825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64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97612</xdr:rowOff>
    </xdr:from>
    <xdr:to>
      <xdr:col>15</xdr:col>
      <xdr:colOff>101600</xdr:colOff>
      <xdr:row>21</xdr:row>
      <xdr:rowOff>27762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574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12539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66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312585</xdr:rowOff>
    </xdr:from>
    <xdr:to>
      <xdr:col>29</xdr:col>
      <xdr:colOff>127000</xdr:colOff>
      <xdr:row>35</xdr:row>
      <xdr:rowOff>330149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22935"/>
          <a:ext cx="6477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330149</xdr:rowOff>
    </xdr:from>
    <xdr:to>
      <xdr:col>26</xdr:col>
      <xdr:colOff>50800</xdr:colOff>
      <xdr:row>35</xdr:row>
      <xdr:rowOff>333616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40499"/>
          <a:ext cx="698500" cy="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333616</xdr:rowOff>
    </xdr:from>
    <xdr:to>
      <xdr:col>22</xdr:col>
      <xdr:colOff>114300</xdr:colOff>
      <xdr:row>36</xdr:row>
      <xdr:rowOff>4394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43966"/>
          <a:ext cx="6985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266967</xdr:rowOff>
    </xdr:from>
    <xdr:to>
      <xdr:col>22</xdr:col>
      <xdr:colOff>165100</xdr:colOff>
      <xdr:row>36</xdr:row>
      <xdr:rowOff>25667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35844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342456</xdr:rowOff>
    </xdr:from>
    <xdr:to>
      <xdr:col>18</xdr:col>
      <xdr:colOff>177800</xdr:colOff>
      <xdr:row>36</xdr:row>
      <xdr:rowOff>4394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52806"/>
          <a:ext cx="698500" cy="4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270548</xdr:rowOff>
    </xdr:from>
    <xdr:to>
      <xdr:col>19</xdr:col>
      <xdr:colOff>38100</xdr:colOff>
      <xdr:row>36</xdr:row>
      <xdr:rowOff>29248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39425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4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258051</xdr:rowOff>
    </xdr:from>
    <xdr:to>
      <xdr:col>15</xdr:col>
      <xdr:colOff>101600</xdr:colOff>
      <xdr:row>36</xdr:row>
      <xdr:rowOff>16751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26928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261785</xdr:rowOff>
    </xdr:from>
    <xdr:to>
      <xdr:col>29</xdr:col>
      <xdr:colOff>177800</xdr:colOff>
      <xdr:row>36</xdr:row>
      <xdr:rowOff>20485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72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233862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4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279349</xdr:rowOff>
    </xdr:from>
    <xdr:to>
      <xdr:col>26</xdr:col>
      <xdr:colOff>101600</xdr:colOff>
      <xdr:row>36</xdr:row>
      <xdr:rowOff>38049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89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22826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76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282816</xdr:rowOff>
    </xdr:from>
    <xdr:to>
      <xdr:col>22</xdr:col>
      <xdr:colOff>165100</xdr:colOff>
      <xdr:row>36</xdr:row>
      <xdr:rowOff>41516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93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26293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296494</xdr:rowOff>
    </xdr:from>
    <xdr:to>
      <xdr:col>19</xdr:col>
      <xdr:colOff>38100</xdr:colOff>
      <xdr:row>36</xdr:row>
      <xdr:rowOff>55194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06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39971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9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291656</xdr:rowOff>
    </xdr:from>
    <xdr:to>
      <xdr:col>15</xdr:col>
      <xdr:colOff>101600</xdr:colOff>
      <xdr:row>36</xdr:row>
      <xdr:rowOff>50356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02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35133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8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380,201
372,902
113.82
145,599,914
139,126,187
5,965,865
78,711,980
104,064,168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84640</xdr:rowOff>
    </xdr:from>
    <xdr:to>
      <xdr:col>24</xdr:col>
      <xdr:colOff>63500</xdr:colOff>
      <xdr:row>36</xdr:row>
      <xdr:rowOff>130132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56840"/>
          <a:ext cx="8382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130132</xdr:rowOff>
    </xdr:from>
    <xdr:to>
      <xdr:col>19</xdr:col>
      <xdr:colOff>177800</xdr:colOff>
      <xdr:row>36</xdr:row>
      <xdr:rowOff>165956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02332"/>
          <a:ext cx="889000" cy="3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165956</xdr:rowOff>
    </xdr:from>
    <xdr:to>
      <xdr:col>15</xdr:col>
      <xdr:colOff>50800</xdr:colOff>
      <xdr:row>38</xdr:row>
      <xdr:rowOff>89310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38156"/>
          <a:ext cx="889000" cy="26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119440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89310</xdr:rowOff>
    </xdr:from>
    <xdr:to>
      <xdr:col>10</xdr:col>
      <xdr:colOff>114300</xdr:colOff>
      <xdr:row>38</xdr:row>
      <xdr:rowOff>119191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04410"/>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126299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142203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33840</xdr:rowOff>
    </xdr:from>
    <xdr:to>
      <xdr:col>24</xdr:col>
      <xdr:colOff>114300</xdr:colOff>
      <xdr:row>36</xdr:row>
      <xdr:rowOff>135440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12267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8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79332</xdr:rowOff>
    </xdr:from>
    <xdr:to>
      <xdr:col>20</xdr:col>
      <xdr:colOff>38100</xdr:colOff>
      <xdr:row>37</xdr:row>
      <xdr:rowOff>9482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4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115156</xdr:rowOff>
    </xdr:from>
    <xdr:to>
      <xdr:col>15</xdr:col>
      <xdr:colOff>101600</xdr:colOff>
      <xdr:row>37</xdr:row>
      <xdr:rowOff>45306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36433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38510</xdr:rowOff>
    </xdr:from>
    <xdr:to>
      <xdr:col>10</xdr:col>
      <xdr:colOff>165100</xdr:colOff>
      <xdr:row>38</xdr:row>
      <xdr:rowOff>140110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131237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4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68391</xdr:rowOff>
    </xdr:from>
    <xdr:to>
      <xdr:col>6</xdr:col>
      <xdr:colOff>38100</xdr:colOff>
      <xdr:row>38</xdr:row>
      <xdr:rowOff>169991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161118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15309</xdr:rowOff>
    </xdr:from>
    <xdr:to>
      <xdr:col>24</xdr:col>
      <xdr:colOff>63500</xdr:colOff>
      <xdr:row>56</xdr:row>
      <xdr:rowOff>105541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616509"/>
          <a:ext cx="838200" cy="9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74515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16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15309</xdr:rowOff>
    </xdr:from>
    <xdr:to>
      <xdr:col>19</xdr:col>
      <xdr:colOff>177800</xdr:colOff>
      <xdr:row>59</xdr:row>
      <xdr:rowOff>47248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16509"/>
          <a:ext cx="889000" cy="54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137859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147505</xdr:rowOff>
    </xdr:from>
    <xdr:to>
      <xdr:col>15</xdr:col>
      <xdr:colOff>50800</xdr:colOff>
      <xdr:row>59</xdr:row>
      <xdr:rowOff>47248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091605"/>
          <a:ext cx="8890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155488</xdr:rowOff>
    </xdr:from>
    <xdr:to>
      <xdr:col>15</xdr:col>
      <xdr:colOff>101600</xdr:colOff>
      <xdr:row>57</xdr:row>
      <xdr:rowOff>85638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5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102165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3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147505</xdr:rowOff>
    </xdr:from>
    <xdr:to>
      <xdr:col>10</xdr:col>
      <xdr:colOff>114300</xdr:colOff>
      <xdr:row>59</xdr:row>
      <xdr:rowOff>6492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91605"/>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148107</xdr:rowOff>
    </xdr:from>
    <xdr:to>
      <xdr:col>10</xdr:col>
      <xdr:colOff>165100</xdr:colOff>
      <xdr:row>57</xdr:row>
      <xdr:rowOff>78257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94784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2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87267</xdr:rowOff>
    </xdr:from>
    <xdr:to>
      <xdr:col>6</xdr:col>
      <xdr:colOff>38100</xdr:colOff>
      <xdr:row>58</xdr:row>
      <xdr:rowOff>17417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5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33944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54741</xdr:rowOff>
    </xdr:from>
    <xdr:to>
      <xdr:col>24</xdr:col>
      <xdr:colOff>114300</xdr:colOff>
      <xdr:row>56</xdr:row>
      <xdr:rowOff>156341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33168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3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135959</xdr:rowOff>
    </xdr:from>
    <xdr:to>
      <xdr:col>20</xdr:col>
      <xdr:colOff>38100</xdr:colOff>
      <xdr:row>56</xdr:row>
      <xdr:rowOff>66109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6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57236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65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167898</xdr:rowOff>
    </xdr:from>
    <xdr:to>
      <xdr:col>15</xdr:col>
      <xdr:colOff>101600</xdr:colOff>
      <xdr:row>59</xdr:row>
      <xdr:rowOff>98048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11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89175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2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96705</xdr:rowOff>
    </xdr:from>
    <xdr:to>
      <xdr:col>10</xdr:col>
      <xdr:colOff>165100</xdr:colOff>
      <xdr:row>59</xdr:row>
      <xdr:rowOff>26855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17982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3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127142</xdr:rowOff>
    </xdr:from>
    <xdr:to>
      <xdr:col>6</xdr:col>
      <xdr:colOff>38100</xdr:colOff>
      <xdr:row>59</xdr:row>
      <xdr:rowOff>57292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48419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6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76549</xdr:rowOff>
    </xdr:from>
    <xdr:to>
      <xdr:col>24</xdr:col>
      <xdr:colOff>63500</xdr:colOff>
      <xdr:row>77</xdr:row>
      <xdr:rowOff>79121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78199"/>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76549</xdr:rowOff>
    </xdr:from>
    <xdr:to>
      <xdr:col>19</xdr:col>
      <xdr:colOff>177800</xdr:colOff>
      <xdr:row>77</xdr:row>
      <xdr:rowOff>96265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78199"/>
          <a:ext cx="889000" cy="1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84665</xdr:rowOff>
    </xdr:from>
    <xdr:to>
      <xdr:col>15</xdr:col>
      <xdr:colOff>50800</xdr:colOff>
      <xdr:row>77</xdr:row>
      <xdr:rowOff>96265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86315"/>
          <a:ext cx="8890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31</xdr:rowOff>
    </xdr:from>
    <xdr:to>
      <xdr:col>15</xdr:col>
      <xdr:colOff>101600</xdr:colOff>
      <xdr:row>76</xdr:row>
      <xdr:rowOff>101631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118159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0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78721</xdr:rowOff>
    </xdr:from>
    <xdr:to>
      <xdr:col>10</xdr:col>
      <xdr:colOff>114300</xdr:colOff>
      <xdr:row>77</xdr:row>
      <xdr:rowOff>84665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8037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53239</xdr:rowOff>
    </xdr:from>
    <xdr:to>
      <xdr:col>10</xdr:col>
      <xdr:colOff>165100</xdr:colOff>
      <xdr:row>76</xdr:row>
      <xdr:rowOff>154839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171366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59982</xdr:rowOff>
    </xdr:from>
    <xdr:to>
      <xdr:col>6</xdr:col>
      <xdr:colOff>38100</xdr:colOff>
      <xdr:row>76</xdr:row>
      <xdr:rowOff>161582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6659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28321</xdr:rowOff>
    </xdr:from>
    <xdr:to>
      <xdr:col>24</xdr:col>
      <xdr:colOff>114300</xdr:colOff>
      <xdr:row>77</xdr:row>
      <xdr:rowOff>129921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114698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4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25749</xdr:rowOff>
    </xdr:from>
    <xdr:to>
      <xdr:col>20</xdr:col>
      <xdr:colOff>38100</xdr:colOff>
      <xdr:row>77</xdr:row>
      <xdr:rowOff>127349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118476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2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45465</xdr:rowOff>
    </xdr:from>
    <xdr:to>
      <xdr:col>15</xdr:col>
      <xdr:colOff>101600</xdr:colOff>
      <xdr:row>77</xdr:row>
      <xdr:rowOff>147065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138192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3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33865</xdr:rowOff>
    </xdr:from>
    <xdr:to>
      <xdr:col>10</xdr:col>
      <xdr:colOff>165100</xdr:colOff>
      <xdr:row>77</xdr:row>
      <xdr:rowOff>135465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3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126592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2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27921</xdr:rowOff>
    </xdr:from>
    <xdr:to>
      <xdr:col>6</xdr:col>
      <xdr:colOff>38100</xdr:colOff>
      <xdr:row>77</xdr:row>
      <xdr:rowOff>129521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120648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2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33981</xdr:rowOff>
    </xdr:from>
    <xdr:to>
      <xdr:col>24</xdr:col>
      <xdr:colOff>62865</xdr:colOff>
      <xdr:row>97</xdr:row>
      <xdr:rowOff>89095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931"/>
          <a:ext cx="1270" cy="108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92922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2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89095</xdr:rowOff>
    </xdr:from>
    <xdr:to>
      <xdr:col>24</xdr:col>
      <xdr:colOff>152400</xdr:colOff>
      <xdr:row>97</xdr:row>
      <xdr:rowOff>89095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1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152108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33981</xdr:rowOff>
    </xdr:from>
    <xdr:to>
      <xdr:col>24</xdr:col>
      <xdr:colOff>152400</xdr:colOff>
      <xdr:row>91</xdr:row>
      <xdr:rowOff>33981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50896</xdr:rowOff>
    </xdr:from>
    <xdr:to>
      <xdr:col>24</xdr:col>
      <xdr:colOff>63500</xdr:colOff>
      <xdr:row>96</xdr:row>
      <xdr:rowOff>140249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10096"/>
          <a:ext cx="838200" cy="8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67391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83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44514</xdr:rowOff>
    </xdr:from>
    <xdr:to>
      <xdr:col>24</xdr:col>
      <xdr:colOff>114300</xdr:colOff>
      <xdr:row>95</xdr:row>
      <xdr:rowOff>146114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50896</xdr:rowOff>
    </xdr:from>
    <xdr:to>
      <xdr:col>19</xdr:col>
      <xdr:colOff>177800</xdr:colOff>
      <xdr:row>97</xdr:row>
      <xdr:rowOff>90399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10096"/>
          <a:ext cx="889000" cy="2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139871</xdr:rowOff>
    </xdr:from>
    <xdr:to>
      <xdr:col>20</xdr:col>
      <xdr:colOff>38100</xdr:colOff>
      <xdr:row>95</xdr:row>
      <xdr:rowOff>70021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86548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90399</xdr:rowOff>
    </xdr:from>
    <xdr:to>
      <xdr:col>15</xdr:col>
      <xdr:colOff>50800</xdr:colOff>
      <xdr:row>97</xdr:row>
      <xdr:rowOff>101760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21049"/>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167980</xdr:rowOff>
    </xdr:from>
    <xdr:to>
      <xdr:col>15</xdr:col>
      <xdr:colOff>101600</xdr:colOff>
      <xdr:row>97</xdr:row>
      <xdr:rowOff>98130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2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114657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0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101760</xdr:rowOff>
    </xdr:from>
    <xdr:to>
      <xdr:col>10</xdr:col>
      <xdr:colOff>114300</xdr:colOff>
      <xdr:row>97</xdr:row>
      <xdr:rowOff>148334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32410"/>
          <a:ext cx="889000" cy="4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11702</xdr:rowOff>
    </xdr:from>
    <xdr:to>
      <xdr:col>10</xdr:col>
      <xdr:colOff>165100</xdr:colOff>
      <xdr:row>97</xdr:row>
      <xdr:rowOff>113302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4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129829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31269</xdr:rowOff>
    </xdr:from>
    <xdr:to>
      <xdr:col>6</xdr:col>
      <xdr:colOff>38100</xdr:colOff>
      <xdr:row>97</xdr:row>
      <xdr:rowOff>132869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6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149396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3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89449</xdr:rowOff>
    </xdr:from>
    <xdr:to>
      <xdr:col>24</xdr:col>
      <xdr:colOff>114300</xdr:colOff>
      <xdr:row>97</xdr:row>
      <xdr:rowOff>19599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4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4376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6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xdr:rowOff>
    </xdr:from>
    <xdr:to>
      <xdr:col>20</xdr:col>
      <xdr:colOff>38100</xdr:colOff>
      <xdr:row>96</xdr:row>
      <xdr:rowOff>101696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92823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5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39599</xdr:rowOff>
    </xdr:from>
    <xdr:to>
      <xdr:col>15</xdr:col>
      <xdr:colOff>101600</xdr:colOff>
      <xdr:row>97</xdr:row>
      <xdr:rowOff>141199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132326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50960</xdr:rowOff>
    </xdr:from>
    <xdr:to>
      <xdr:col>10</xdr:col>
      <xdr:colOff>165100</xdr:colOff>
      <xdr:row>97</xdr:row>
      <xdr:rowOff>152560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143687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97534</xdr:rowOff>
    </xdr:from>
    <xdr:to>
      <xdr:col>6</xdr:col>
      <xdr:colOff>38100</xdr:colOff>
      <xdr:row>98</xdr:row>
      <xdr:rowOff>27684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2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18811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2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93345</xdr:rowOff>
    </xdr:from>
    <xdr:to>
      <xdr:col>55</xdr:col>
      <xdr:colOff>0</xdr:colOff>
      <xdr:row>39</xdr:row>
      <xdr:rowOff>58026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608445"/>
          <a:ext cx="838200" cy="1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129896</xdr:rowOff>
    </xdr:from>
    <xdr:to>
      <xdr:col>50</xdr:col>
      <xdr:colOff>114300</xdr:colOff>
      <xdr:row>39</xdr:row>
      <xdr:rowOff>58026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444846"/>
          <a:ext cx="889000" cy="129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129896</xdr:rowOff>
    </xdr:from>
    <xdr:to>
      <xdr:col>45</xdr:col>
      <xdr:colOff>177800</xdr:colOff>
      <xdr:row>39</xdr:row>
      <xdr:rowOff>80759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444846"/>
          <a:ext cx="889000" cy="132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80700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5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77991</xdr:rowOff>
    </xdr:from>
    <xdr:to>
      <xdr:col>41</xdr:col>
      <xdr:colOff>50800</xdr:colOff>
      <xdr:row>39</xdr:row>
      <xdr:rowOff>80759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764541"/>
          <a:ext cx="8890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79354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84929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42545</xdr:rowOff>
    </xdr:from>
    <xdr:to>
      <xdr:col>55</xdr:col>
      <xdr:colOff>50800</xdr:colOff>
      <xdr:row>38</xdr:row>
      <xdr:rowOff>144145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20972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53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7226</xdr:rowOff>
    </xdr:from>
    <xdr:to>
      <xdr:col>50</xdr:col>
      <xdr:colOff>165100</xdr:colOff>
      <xdr:row>39</xdr:row>
      <xdr:rowOff>108826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6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99953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7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79096</xdr:rowOff>
    </xdr:from>
    <xdr:to>
      <xdr:col>46</xdr:col>
      <xdr:colOff>38100</xdr:colOff>
      <xdr:row>32</xdr:row>
      <xdr:rowOff>9246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9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373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29959</xdr:rowOff>
    </xdr:from>
    <xdr:to>
      <xdr:col>41</xdr:col>
      <xdr:colOff>101600</xdr:colOff>
      <xdr:row>39</xdr:row>
      <xdr:rowOff>131559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7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122686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80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27191</xdr:rowOff>
    </xdr:from>
    <xdr:to>
      <xdr:col>36</xdr:col>
      <xdr:colOff>165100</xdr:colOff>
      <xdr:row>39</xdr:row>
      <xdr:rowOff>128791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119918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8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2099</xdr:rowOff>
    </xdr:from>
    <xdr:to>
      <xdr:col>55</xdr:col>
      <xdr:colOff>0</xdr:colOff>
      <xdr:row>59</xdr:row>
      <xdr:rowOff>32650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10117649"/>
          <a:ext cx="838200" cy="3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5724</xdr:rowOff>
    </xdr:from>
    <xdr:to>
      <xdr:col>50</xdr:col>
      <xdr:colOff>114300</xdr:colOff>
      <xdr:row>59</xdr:row>
      <xdr:rowOff>32650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10121274"/>
          <a:ext cx="889000" cy="2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4287</xdr:rowOff>
    </xdr:from>
    <xdr:to>
      <xdr:col>45</xdr:col>
      <xdr:colOff>177800</xdr:colOff>
      <xdr:row>59</xdr:row>
      <xdr:rowOff>5724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10119837"/>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11160</xdr:rowOff>
    </xdr:from>
    <xdr:to>
      <xdr:col>46</xdr:col>
      <xdr:colOff>38100</xdr:colOff>
      <xdr:row>57</xdr:row>
      <xdr:rowOff>112760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129287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6018</xdr:rowOff>
    </xdr:from>
    <xdr:to>
      <xdr:col>41</xdr:col>
      <xdr:colOff>50800</xdr:colOff>
      <xdr:row>59</xdr:row>
      <xdr:rowOff>4287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950118"/>
          <a:ext cx="889000" cy="16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137314</xdr:rowOff>
    </xdr:from>
    <xdr:to>
      <xdr:col>41</xdr:col>
      <xdr:colOff>101600</xdr:colOff>
      <xdr:row>57</xdr:row>
      <xdr:rowOff>67464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3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83991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153855</xdr:rowOff>
    </xdr:from>
    <xdr:to>
      <xdr:col>36</xdr:col>
      <xdr:colOff>165100</xdr:colOff>
      <xdr:row>57</xdr:row>
      <xdr:rowOff>84005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5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100532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122749</xdr:rowOff>
    </xdr:from>
    <xdr:to>
      <xdr:col>55</xdr:col>
      <xdr:colOff>50800</xdr:colOff>
      <xdr:row>59</xdr:row>
      <xdr:rowOff>52899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101176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1004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153300</xdr:rowOff>
    </xdr:from>
    <xdr:to>
      <xdr:col>50</xdr:col>
      <xdr:colOff>165100</xdr:colOff>
      <xdr:row>59</xdr:row>
      <xdr:rowOff>83450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100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74577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19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126374</xdr:rowOff>
    </xdr:from>
    <xdr:to>
      <xdr:col>46</xdr:col>
      <xdr:colOff>38100</xdr:colOff>
      <xdr:row>59</xdr:row>
      <xdr:rowOff>56524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0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47651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16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124937</xdr:rowOff>
    </xdr:from>
    <xdr:to>
      <xdr:col>41</xdr:col>
      <xdr:colOff>101600</xdr:colOff>
      <xdr:row>59</xdr:row>
      <xdr:rowOff>55087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46214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126668</xdr:rowOff>
    </xdr:from>
    <xdr:to>
      <xdr:col>36</xdr:col>
      <xdr:colOff>165100</xdr:colOff>
      <xdr:row>58</xdr:row>
      <xdr:rowOff>56818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47945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9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110553</xdr:rowOff>
    </xdr:from>
    <xdr:to>
      <xdr:col>55</xdr:col>
      <xdr:colOff>0</xdr:colOff>
      <xdr:row>78</xdr:row>
      <xdr:rowOff>124475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83653"/>
          <a:ext cx="8382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110553</xdr:rowOff>
    </xdr:from>
    <xdr:to>
      <xdr:col>50</xdr:col>
      <xdr:colOff>114300</xdr:colOff>
      <xdr:row>78</xdr:row>
      <xdr:rowOff>125047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83653"/>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120566</xdr:rowOff>
    </xdr:from>
    <xdr:to>
      <xdr:col>45</xdr:col>
      <xdr:colOff>177800</xdr:colOff>
      <xdr:row>78</xdr:row>
      <xdr:rowOff>125047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93666"/>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18652</xdr:rowOff>
    </xdr:from>
    <xdr:to>
      <xdr:col>46</xdr:col>
      <xdr:colOff>38100</xdr:colOff>
      <xdr:row>77</xdr:row>
      <xdr:rowOff>120252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136779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9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120566</xdr:rowOff>
    </xdr:from>
    <xdr:to>
      <xdr:col>41</xdr:col>
      <xdr:colOff>50800</xdr:colOff>
      <xdr:row>78</xdr:row>
      <xdr:rowOff>131654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93666"/>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142210</xdr:rowOff>
    </xdr:from>
    <xdr:to>
      <xdr:col>41</xdr:col>
      <xdr:colOff>101600</xdr:colOff>
      <xdr:row>77</xdr:row>
      <xdr:rowOff>72360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88886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8021</xdr:rowOff>
    </xdr:from>
    <xdr:to>
      <xdr:col>36</xdr:col>
      <xdr:colOff>165100</xdr:colOff>
      <xdr:row>77</xdr:row>
      <xdr:rowOff>109621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126148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73675</xdr:rowOff>
    </xdr:from>
    <xdr:to>
      <xdr:col>55</xdr:col>
      <xdr:colOff>50800</xdr:colOff>
      <xdr:row>79</xdr:row>
      <xdr:rowOff>3825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160052</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1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59753</xdr:rowOff>
    </xdr:from>
    <xdr:to>
      <xdr:col>50</xdr:col>
      <xdr:colOff>165100</xdr:colOff>
      <xdr:row>78</xdr:row>
      <xdr:rowOff>161353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152480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2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74247</xdr:rowOff>
    </xdr:from>
    <xdr:to>
      <xdr:col>46</xdr:col>
      <xdr:colOff>38100</xdr:colOff>
      <xdr:row>79</xdr:row>
      <xdr:rowOff>4397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166974</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540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69766</xdr:rowOff>
    </xdr:from>
    <xdr:to>
      <xdr:col>41</xdr:col>
      <xdr:colOff>101600</xdr:colOff>
      <xdr:row>78</xdr:row>
      <xdr:rowOff>171366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4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162493</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2017" y="13535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80854</xdr:rowOff>
    </xdr:from>
    <xdr:to>
      <xdr:col>36</xdr:col>
      <xdr:colOff>165100</xdr:colOff>
      <xdr:row>79</xdr:row>
      <xdr:rowOff>11004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2131</xdr:rowOff>
    </xdr:from>
    <xdr:ext cx="378565"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83017" y="13546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137985</xdr:rowOff>
    </xdr:from>
    <xdr:to>
      <xdr:col>55</xdr:col>
      <xdr:colOff>0</xdr:colOff>
      <xdr:row>96</xdr:row>
      <xdr:rowOff>17833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425735"/>
          <a:ext cx="838200" cy="5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17833</xdr:rowOff>
    </xdr:from>
    <xdr:to>
      <xdr:col>50</xdr:col>
      <xdr:colOff>114300</xdr:colOff>
      <xdr:row>96</xdr:row>
      <xdr:rowOff>23479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477033"/>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803</xdr:rowOff>
    </xdr:from>
    <xdr:to>
      <xdr:col>45</xdr:col>
      <xdr:colOff>177800</xdr:colOff>
      <xdr:row>96</xdr:row>
      <xdr:rowOff>23479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460003"/>
          <a:ext cx="889000" cy="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67160</xdr:rowOff>
    </xdr:from>
    <xdr:to>
      <xdr:col>46</xdr:col>
      <xdr:colOff>38100</xdr:colOff>
      <xdr:row>95</xdr:row>
      <xdr:rowOff>168760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13837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1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83441</xdr:rowOff>
    </xdr:from>
    <xdr:to>
      <xdr:col>41</xdr:col>
      <xdr:colOff>50800</xdr:colOff>
      <xdr:row>96</xdr:row>
      <xdr:rowOff>803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199741"/>
          <a:ext cx="889000" cy="26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40162</xdr:rowOff>
    </xdr:from>
    <xdr:to>
      <xdr:col>41</xdr:col>
      <xdr:colOff>101600</xdr:colOff>
      <xdr:row>95</xdr:row>
      <xdr:rowOff>141762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158289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33441</xdr:rowOff>
    </xdr:from>
    <xdr:to>
      <xdr:col>36</xdr:col>
      <xdr:colOff>165100</xdr:colOff>
      <xdr:row>95</xdr:row>
      <xdr:rowOff>135041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126168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87185</xdr:rowOff>
    </xdr:from>
    <xdr:to>
      <xdr:col>55</xdr:col>
      <xdr:colOff>50800</xdr:colOff>
      <xdr:row>96</xdr:row>
      <xdr:rowOff>17335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65612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5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138483</xdr:rowOff>
    </xdr:from>
    <xdr:to>
      <xdr:col>50</xdr:col>
      <xdr:colOff>165100</xdr:colOff>
      <xdr:row>96</xdr:row>
      <xdr:rowOff>68633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2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59760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1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144129</xdr:rowOff>
    </xdr:from>
    <xdr:to>
      <xdr:col>46</xdr:col>
      <xdr:colOff>38100</xdr:colOff>
      <xdr:row>96</xdr:row>
      <xdr:rowOff>74279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3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65406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52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121453</xdr:rowOff>
    </xdr:from>
    <xdr:to>
      <xdr:col>41</xdr:col>
      <xdr:colOff>101600</xdr:colOff>
      <xdr:row>96</xdr:row>
      <xdr:rowOff>51603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0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42730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5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32641</xdr:rowOff>
    </xdr:from>
    <xdr:to>
      <xdr:col>36</xdr:col>
      <xdr:colOff>165100</xdr:colOff>
      <xdr:row>94</xdr:row>
      <xdr:rowOff>134241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14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150768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9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54356</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569456"/>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54356</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569456"/>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78613</xdr:rowOff>
    </xdr:from>
    <xdr:to>
      <xdr:col>76</xdr:col>
      <xdr:colOff>165100</xdr:colOff>
      <xdr:row>39</xdr:row>
      <xdr:rowOff>8763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171340</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83820</xdr:rowOff>
    </xdr:from>
    <xdr:to>
      <xdr:col>72</xdr:col>
      <xdr:colOff>38100</xdr:colOff>
      <xdr:row>39</xdr:row>
      <xdr:rowOff>13970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30497</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37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76581</xdr:rowOff>
    </xdr:from>
    <xdr:to>
      <xdr:col>67</xdr:col>
      <xdr:colOff>101600</xdr:colOff>
      <xdr:row>39</xdr:row>
      <xdr:rowOff>6731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9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23258</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366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3556</xdr:rowOff>
    </xdr:from>
    <xdr:to>
      <xdr:col>76</xdr:col>
      <xdr:colOff>165100</xdr:colOff>
      <xdr:row>38</xdr:row>
      <xdr:rowOff>105156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121683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81342</xdr:rowOff>
    </xdr:from>
    <xdr:to>
      <xdr:col>85</xdr:col>
      <xdr:colOff>127000</xdr:colOff>
      <xdr:row>76</xdr:row>
      <xdr:rowOff>111810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11542"/>
          <a:ext cx="8382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111810</xdr:rowOff>
    </xdr:from>
    <xdr:to>
      <xdr:col>81</xdr:col>
      <xdr:colOff>50800</xdr:colOff>
      <xdr:row>76</xdr:row>
      <xdr:rowOff>133169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42010"/>
          <a:ext cx="889000" cy="2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133169</xdr:rowOff>
    </xdr:from>
    <xdr:to>
      <xdr:col>76</xdr:col>
      <xdr:colOff>114300</xdr:colOff>
      <xdr:row>76</xdr:row>
      <xdr:rowOff>166805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63369"/>
          <a:ext cx="8890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103367</xdr:rowOff>
    </xdr:from>
    <xdr:to>
      <xdr:col>76</xdr:col>
      <xdr:colOff>165100</xdr:colOff>
      <xdr:row>76</xdr:row>
      <xdr:rowOff>33517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50044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73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166805</xdr:rowOff>
    </xdr:from>
    <xdr:to>
      <xdr:col>71</xdr:col>
      <xdr:colOff>177800</xdr:colOff>
      <xdr:row>76</xdr:row>
      <xdr:rowOff>170724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9700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133020</xdr:rowOff>
    </xdr:from>
    <xdr:to>
      <xdr:col>72</xdr:col>
      <xdr:colOff>38100</xdr:colOff>
      <xdr:row>76</xdr:row>
      <xdr:rowOff>63170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79697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76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91839</xdr:rowOff>
    </xdr:from>
    <xdr:to>
      <xdr:col>67</xdr:col>
      <xdr:colOff>101600</xdr:colOff>
      <xdr:row>76</xdr:row>
      <xdr:rowOff>21989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38516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30542</xdr:rowOff>
    </xdr:from>
    <xdr:to>
      <xdr:col>85</xdr:col>
      <xdr:colOff>177800</xdr:colOff>
      <xdr:row>76</xdr:row>
      <xdr:rowOff>132142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6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8969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3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61010</xdr:rowOff>
    </xdr:from>
    <xdr:to>
      <xdr:col>81</xdr:col>
      <xdr:colOff>101600</xdr:colOff>
      <xdr:row>76</xdr:row>
      <xdr:rowOff>162610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153737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18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82369</xdr:rowOff>
    </xdr:from>
    <xdr:to>
      <xdr:col>76</xdr:col>
      <xdr:colOff>165100</xdr:colOff>
      <xdr:row>77</xdr:row>
      <xdr:rowOff>12519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3646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0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116005</xdr:rowOff>
    </xdr:from>
    <xdr:to>
      <xdr:col>72</xdr:col>
      <xdr:colOff>38100</xdr:colOff>
      <xdr:row>77</xdr:row>
      <xdr:rowOff>46155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4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37282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3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119924</xdr:rowOff>
    </xdr:from>
    <xdr:to>
      <xdr:col>67</xdr:col>
      <xdr:colOff>101600</xdr:colOff>
      <xdr:row>77</xdr:row>
      <xdr:rowOff>50074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5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41201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123766</xdr:rowOff>
    </xdr:from>
    <xdr:to>
      <xdr:col>85</xdr:col>
      <xdr:colOff>127000</xdr:colOff>
      <xdr:row>96</xdr:row>
      <xdr:rowOff>97523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411516"/>
          <a:ext cx="838200" cy="14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123766</xdr:rowOff>
    </xdr:from>
    <xdr:to>
      <xdr:col>81</xdr:col>
      <xdr:colOff>50800</xdr:colOff>
      <xdr:row>98</xdr:row>
      <xdr:rowOff>8621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411516"/>
          <a:ext cx="889000" cy="39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123492</xdr:rowOff>
    </xdr:from>
    <xdr:to>
      <xdr:col>76</xdr:col>
      <xdr:colOff>114300</xdr:colOff>
      <xdr:row>98</xdr:row>
      <xdr:rowOff>8621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754142"/>
          <a:ext cx="8890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103462</xdr:rowOff>
    </xdr:from>
    <xdr:to>
      <xdr:col>76</xdr:col>
      <xdr:colOff>165100</xdr:colOff>
      <xdr:row>98</xdr:row>
      <xdr:rowOff>33612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3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50139</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50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123492</xdr:rowOff>
    </xdr:from>
    <xdr:to>
      <xdr:col>71</xdr:col>
      <xdr:colOff>177800</xdr:colOff>
      <xdr:row>97</xdr:row>
      <xdr:rowOff>163886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54142"/>
          <a:ext cx="889000" cy="4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97748</xdr:rowOff>
    </xdr:from>
    <xdr:to>
      <xdr:col>72</xdr:col>
      <xdr:colOff>38100</xdr:colOff>
      <xdr:row>98</xdr:row>
      <xdr:rowOff>27898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19025</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82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88900</xdr:rowOff>
    </xdr:from>
    <xdr:to>
      <xdr:col>67</xdr:col>
      <xdr:colOff>101600</xdr:colOff>
      <xdr:row>98</xdr:row>
      <xdr:rowOff>19050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1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35577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49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46723</xdr:rowOff>
    </xdr:from>
    <xdr:to>
      <xdr:col>85</xdr:col>
      <xdr:colOff>177800</xdr:colOff>
      <xdr:row>96</xdr:row>
      <xdr:rowOff>148323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69600</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3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72966</xdr:rowOff>
    </xdr:from>
    <xdr:to>
      <xdr:col>81</xdr:col>
      <xdr:colOff>101600</xdr:colOff>
      <xdr:row>96</xdr:row>
      <xdr:rowOff>3116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36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19643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13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129271</xdr:rowOff>
    </xdr:from>
    <xdr:to>
      <xdr:col>76</xdr:col>
      <xdr:colOff>165100</xdr:colOff>
      <xdr:row>98</xdr:row>
      <xdr:rowOff>59421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5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50548</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85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72692</xdr:rowOff>
    </xdr:from>
    <xdr:to>
      <xdr:col>72</xdr:col>
      <xdr:colOff>38100</xdr:colOff>
      <xdr:row>98</xdr:row>
      <xdr:rowOff>2842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19369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47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113086</xdr:rowOff>
    </xdr:from>
    <xdr:to>
      <xdr:col>67</xdr:col>
      <xdr:colOff>101600</xdr:colOff>
      <xdr:row>98</xdr:row>
      <xdr:rowOff>43236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4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34363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83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18352</xdr:rowOff>
    </xdr:from>
    <xdr:to>
      <xdr:col>116</xdr:col>
      <xdr:colOff>63500</xdr:colOff>
      <xdr:row>39</xdr:row>
      <xdr:rowOff>43879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704902"/>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117602</xdr:rowOff>
    </xdr:from>
    <xdr:to>
      <xdr:col>111</xdr:col>
      <xdr:colOff>177800</xdr:colOff>
      <xdr:row>39</xdr:row>
      <xdr:rowOff>43879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32702"/>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88836</xdr:rowOff>
    </xdr:from>
    <xdr:to>
      <xdr:col>107</xdr:col>
      <xdr:colOff>50800</xdr:colOff>
      <xdr:row>38</xdr:row>
      <xdr:rowOff>117602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03936"/>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33481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88836</xdr:rowOff>
    </xdr:from>
    <xdr:to>
      <xdr:col>102</xdr:col>
      <xdr:colOff>114300</xdr:colOff>
      <xdr:row>39</xdr:row>
      <xdr:rowOff>9017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03936"/>
          <a:ext cx="889000" cy="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139002</xdr:rowOff>
    </xdr:from>
    <xdr:to>
      <xdr:col>116</xdr:col>
      <xdr:colOff>114300</xdr:colOff>
      <xdr:row>39</xdr:row>
      <xdr:rowOff>69152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53929</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69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164529</xdr:rowOff>
    </xdr:from>
    <xdr:to>
      <xdr:col>112</xdr:col>
      <xdr:colOff>38100</xdr:colOff>
      <xdr:row>39</xdr:row>
      <xdr:rowOff>94679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85806</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66802</xdr:rowOff>
    </xdr:from>
    <xdr:to>
      <xdr:col>107</xdr:col>
      <xdr:colOff>101600</xdr:colOff>
      <xdr:row>38</xdr:row>
      <xdr:rowOff>168402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159529</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38036</xdr:rowOff>
    </xdr:from>
    <xdr:to>
      <xdr:col>102</xdr:col>
      <xdr:colOff>165100</xdr:colOff>
      <xdr:row>38</xdr:row>
      <xdr:rowOff>139636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130763</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645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129667</xdr:rowOff>
    </xdr:from>
    <xdr:to>
      <xdr:col>98</xdr:col>
      <xdr:colOff>38100</xdr:colOff>
      <xdr:row>39</xdr:row>
      <xdr:rowOff>59817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50944</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737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156464</xdr:rowOff>
    </xdr:from>
    <xdr:to>
      <xdr:col>116</xdr:col>
      <xdr:colOff>63500</xdr:colOff>
      <xdr:row>58</xdr:row>
      <xdr:rowOff>156845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10056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144844</xdr:rowOff>
    </xdr:from>
    <xdr:to>
      <xdr:col>111</xdr:col>
      <xdr:colOff>177800</xdr:colOff>
      <xdr:row>58</xdr:row>
      <xdr:rowOff>156845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088944"/>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144844</xdr:rowOff>
    </xdr:from>
    <xdr:to>
      <xdr:col>107</xdr:col>
      <xdr:colOff>50800</xdr:colOff>
      <xdr:row>58</xdr:row>
      <xdr:rowOff>157150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088944"/>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41142</xdr:rowOff>
    </xdr:from>
    <xdr:to>
      <xdr:col>107</xdr:col>
      <xdr:colOff>101600</xdr:colOff>
      <xdr:row>58</xdr:row>
      <xdr:rowOff>142742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159269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76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157150</xdr:rowOff>
    </xdr:from>
    <xdr:to>
      <xdr:col>102</xdr:col>
      <xdr:colOff>114300</xdr:colOff>
      <xdr:row>58</xdr:row>
      <xdr:rowOff>157207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10125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75698</xdr:rowOff>
    </xdr:from>
    <xdr:to>
      <xdr:col>102</xdr:col>
      <xdr:colOff>165100</xdr:colOff>
      <xdr:row>59</xdr:row>
      <xdr:rowOff>5848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1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22375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9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58344</xdr:rowOff>
    </xdr:from>
    <xdr:to>
      <xdr:col>98</xdr:col>
      <xdr:colOff>38100</xdr:colOff>
      <xdr:row>58</xdr:row>
      <xdr:rowOff>159944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5021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105664</xdr:rowOff>
    </xdr:from>
    <xdr:to>
      <xdr:col>116</xdr:col>
      <xdr:colOff>114300</xdr:colOff>
      <xdr:row>59</xdr:row>
      <xdr:rowOff>35814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20591</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106045</xdr:rowOff>
    </xdr:from>
    <xdr:to>
      <xdr:col>112</xdr:col>
      <xdr:colOff>38100</xdr:colOff>
      <xdr:row>59</xdr:row>
      <xdr:rowOff>36195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27322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14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94044</xdr:rowOff>
    </xdr:from>
    <xdr:to>
      <xdr:col>107</xdr:col>
      <xdr:colOff>101600</xdr:colOff>
      <xdr:row>59</xdr:row>
      <xdr:rowOff>24194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15321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13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106350</xdr:rowOff>
    </xdr:from>
    <xdr:to>
      <xdr:col>102</xdr:col>
      <xdr:colOff>165100</xdr:colOff>
      <xdr:row>59</xdr:row>
      <xdr:rowOff>36500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27627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14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106407</xdr:rowOff>
    </xdr:from>
    <xdr:to>
      <xdr:col>98</xdr:col>
      <xdr:colOff>38100</xdr:colOff>
      <xdr:row>59</xdr:row>
      <xdr:rowOff>36557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27684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14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149568</xdr:rowOff>
    </xdr:from>
    <xdr:to>
      <xdr:col>116</xdr:col>
      <xdr:colOff>63500</xdr:colOff>
      <xdr:row>76</xdr:row>
      <xdr:rowOff>44031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08318"/>
          <a:ext cx="8382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44031</xdr:rowOff>
    </xdr:from>
    <xdr:to>
      <xdr:col>111</xdr:col>
      <xdr:colOff>177800</xdr:colOff>
      <xdr:row>76</xdr:row>
      <xdr:rowOff>59386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74231"/>
          <a:ext cx="8890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59386</xdr:rowOff>
    </xdr:from>
    <xdr:to>
      <xdr:col>107</xdr:col>
      <xdr:colOff>50800</xdr:colOff>
      <xdr:row>76</xdr:row>
      <xdr:rowOff>110325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89586"/>
          <a:ext cx="8890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90881</xdr:rowOff>
    </xdr:from>
    <xdr:to>
      <xdr:col>107</xdr:col>
      <xdr:colOff>101600</xdr:colOff>
      <xdr:row>77</xdr:row>
      <xdr:rowOff>21031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312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12158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110325</xdr:rowOff>
    </xdr:from>
    <xdr:to>
      <xdr:col>102</xdr:col>
      <xdr:colOff>114300</xdr:colOff>
      <xdr:row>76</xdr:row>
      <xdr:rowOff>137452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140525"/>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27293</xdr:rowOff>
    </xdr:from>
    <xdr:to>
      <xdr:col>102</xdr:col>
      <xdr:colOff>165100</xdr:colOff>
      <xdr:row>76</xdr:row>
      <xdr:rowOff>128893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145419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8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46495</xdr:rowOff>
    </xdr:from>
    <xdr:to>
      <xdr:col>98</xdr:col>
      <xdr:colOff>38100</xdr:colOff>
      <xdr:row>76</xdr:row>
      <xdr:rowOff>148095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164622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98768</xdr:rowOff>
    </xdr:from>
    <xdr:to>
      <xdr:col>116</xdr:col>
      <xdr:colOff>114300</xdr:colOff>
      <xdr:row>76</xdr:row>
      <xdr:rowOff>28918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77195</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164681</xdr:rowOff>
    </xdr:from>
    <xdr:to>
      <xdr:col>112</xdr:col>
      <xdr:colOff>38100</xdr:colOff>
      <xdr:row>76</xdr:row>
      <xdr:rowOff>94831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85958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11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8586</xdr:rowOff>
    </xdr:from>
    <xdr:to>
      <xdr:col>107</xdr:col>
      <xdr:colOff>101600</xdr:colOff>
      <xdr:row>76</xdr:row>
      <xdr:rowOff>110186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126713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59525</xdr:rowOff>
    </xdr:from>
    <xdr:to>
      <xdr:col>102</xdr:col>
      <xdr:colOff>165100</xdr:colOff>
      <xdr:row>76</xdr:row>
      <xdr:rowOff>161125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152252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8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86652</xdr:rowOff>
    </xdr:from>
    <xdr:to>
      <xdr:col>98</xdr:col>
      <xdr:colOff>38100</xdr:colOff>
      <xdr:row>77</xdr:row>
      <xdr:rowOff>16802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1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7929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2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歳出決算額は、住民一人当たり</a:t>
          </a:r>
          <a:r>
            <a:rPr kumimoji="1" lang="en-US" altLang="ja-JP" sz="900">
              <a:latin typeface="ＭＳ Ｐゴシック" panose="020B0600070205080204" pitchFamily="50" charset="-128"/>
              <a:ea typeface="ＭＳ Ｐゴシック" panose="020B0600070205080204" pitchFamily="50" charset="-128"/>
            </a:rPr>
            <a:t>365,928</a:t>
          </a:r>
          <a:r>
            <a:rPr kumimoji="1" lang="ja-JP" altLang="en-US" sz="900">
              <a:latin typeface="ＭＳ Ｐゴシック" panose="020B0600070205080204" pitchFamily="50" charset="-128"/>
              <a:ea typeface="ＭＳ Ｐゴシック" panose="020B0600070205080204" pitchFamily="50" charset="-128"/>
            </a:rPr>
            <a:t>円に上り、前年度の</a:t>
          </a:r>
          <a:r>
            <a:rPr kumimoji="1" lang="en-US" altLang="ja-JP" sz="900">
              <a:latin typeface="ＭＳ Ｐゴシック" panose="020B0600070205080204" pitchFamily="50" charset="-128"/>
              <a:ea typeface="ＭＳ Ｐゴシック" panose="020B0600070205080204" pitchFamily="50" charset="-128"/>
            </a:rPr>
            <a:t>412,042</a:t>
          </a:r>
          <a:r>
            <a:rPr kumimoji="1" lang="ja-JP" altLang="en-US" sz="900">
              <a:latin typeface="ＭＳ Ｐゴシック" panose="020B0600070205080204" pitchFamily="50" charset="-128"/>
              <a:ea typeface="ＭＳ Ｐゴシック" panose="020B0600070205080204" pitchFamily="50" charset="-128"/>
            </a:rPr>
            <a:t>円を</a:t>
          </a:r>
          <a:r>
            <a:rPr kumimoji="1" lang="en-US" altLang="ja-JP" sz="900">
              <a:latin typeface="ＭＳ Ｐゴシック" panose="020B0600070205080204" pitchFamily="50" charset="-128"/>
              <a:ea typeface="ＭＳ Ｐゴシック" panose="020B0600070205080204" pitchFamily="50" charset="-128"/>
            </a:rPr>
            <a:t>46,114</a:t>
          </a:r>
          <a:r>
            <a:rPr kumimoji="1" lang="ja-JP" altLang="en-US" sz="900">
              <a:latin typeface="ＭＳ Ｐゴシック" panose="020B0600070205080204" pitchFamily="50" charset="-128"/>
              <a:ea typeface="ＭＳ Ｐゴシック" panose="020B0600070205080204" pitchFamily="50" charset="-128"/>
            </a:rPr>
            <a:t>円も下回った。新型コロナウイルス感染症対策関連経費、市制施行</a:t>
          </a:r>
          <a:r>
            <a:rPr kumimoji="1" lang="en-US" altLang="ja-JP" sz="900">
              <a:latin typeface="ＭＳ Ｐゴシック" panose="020B0600070205080204" pitchFamily="50" charset="-128"/>
              <a:ea typeface="ＭＳ Ｐゴシック" panose="020B0600070205080204" pitchFamily="50" charset="-128"/>
            </a:rPr>
            <a:t>100</a:t>
          </a:r>
          <a:r>
            <a:rPr kumimoji="1" lang="ja-JP" altLang="en-US" sz="900">
              <a:latin typeface="ＭＳ Ｐゴシック" panose="020B0600070205080204" pitchFamily="50" charset="-128"/>
              <a:ea typeface="ＭＳ Ｐゴシック" panose="020B0600070205080204" pitchFamily="50" charset="-128"/>
            </a:rPr>
            <a:t>周年関連経費、母子父子寡婦福祉資金貸付事業特別会計を新設した令和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年度の歳出による影響が大きい。類似団体と比較して人口規模が大きいこともあり、一人当たりコストは、ほとんどの性質で類似団体平均値を下回って推移している。</a:t>
          </a:r>
        </a:p>
        <a:p>
          <a:r>
            <a:rPr kumimoji="1" lang="ja-JP" altLang="en-US" sz="900">
              <a:latin typeface="ＭＳ Ｐゴシック" panose="020B0600070205080204" pitchFamily="50" charset="-128"/>
              <a:ea typeface="ＭＳ Ｐゴシック" panose="020B0600070205080204" pitchFamily="50" charset="-128"/>
            </a:rPr>
            <a:t>　　人件費は、中核市移行や保育環境の充実のための人員増の影響を大きく受けたことに加え、定年退職者の増による退職手当が増加したことで、一人当たり</a:t>
          </a:r>
          <a:r>
            <a:rPr kumimoji="1" lang="en-US" altLang="ja-JP" sz="900">
              <a:latin typeface="ＭＳ Ｐゴシック" panose="020B0600070205080204" pitchFamily="50" charset="-128"/>
              <a:ea typeface="ＭＳ Ｐゴシック" panose="020B0600070205080204" pitchFamily="50" charset="-128"/>
            </a:rPr>
            <a:t>1,393</a:t>
          </a:r>
          <a:r>
            <a:rPr kumimoji="1" lang="ja-JP" altLang="en-US" sz="900">
              <a:latin typeface="ＭＳ Ｐゴシック" panose="020B0600070205080204" pitchFamily="50" charset="-128"/>
              <a:ea typeface="ＭＳ Ｐゴシック" panose="020B0600070205080204" pitchFamily="50" charset="-128"/>
            </a:rPr>
            <a:t>円（</a:t>
          </a:r>
          <a:r>
            <a:rPr kumimoji="1" lang="en-US" altLang="ja-JP" sz="900">
              <a:latin typeface="ＭＳ Ｐゴシック" panose="020B0600070205080204" pitchFamily="50" charset="-128"/>
              <a:ea typeface="ＭＳ Ｐゴシック" panose="020B0600070205080204" pitchFamily="50" charset="-128"/>
            </a:rPr>
            <a:t>54,793→56,186</a:t>
          </a:r>
          <a:r>
            <a:rPr kumimoji="1" lang="ja-JP" altLang="en-US" sz="900">
              <a:latin typeface="ＭＳ Ｐゴシック" panose="020B0600070205080204" pitchFamily="50" charset="-128"/>
              <a:ea typeface="ＭＳ Ｐゴシック" panose="020B0600070205080204" pitchFamily="50" charset="-128"/>
            </a:rPr>
            <a:t>）増加した。</a:t>
          </a:r>
          <a:endParaRPr kumimoji="1" lang="en-US" altLang="ja-JP" sz="9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物件費は、新型コロナウイルスワクチン住民接種に伴う経費の減や、</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スクール構想整備</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台の学習用端末の導入</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の減などの影響を大きく受けたことで、一人当たり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2,763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58,309→55,546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扶助費は、物価高騰支援対策を実施した一方、令和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年度にコロナ対策として実施した子育て世帯への臨時特別給付金、住民税非課税世帯等臨時特別給付金などの臨時経費の減少により、一人当たり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11,726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116,654→104,928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p>
        <a:p>
          <a:r>
            <a:rPr kumimoji="1" lang="ja-JP" altLang="en-US" sz="900">
              <a:latin typeface="ＭＳ Ｐゴシック" panose="020B0600070205080204" pitchFamily="50" charset="-128"/>
              <a:ea typeface="ＭＳ Ｐゴシック" panose="020B0600070205080204" pitchFamily="50" charset="-128"/>
            </a:rPr>
            <a:t>　　補助費等は、自宅療養者等への医療提供事業交付金や学校給食費無償化補助金などのコロナ対策・物価高騰支援に力を注いだことで、一人当たり</a:t>
          </a:r>
          <a:r>
            <a:rPr kumimoji="1" lang="en-US" altLang="ja-JP" sz="900">
              <a:latin typeface="ＭＳ Ｐゴシック" panose="020B0600070205080204" pitchFamily="50" charset="-128"/>
              <a:ea typeface="ＭＳ Ｐゴシック" panose="020B0600070205080204" pitchFamily="50" charset="-128"/>
            </a:rPr>
            <a:t>10,719</a:t>
          </a:r>
          <a:r>
            <a:rPr kumimoji="1" lang="ja-JP" altLang="en-US" sz="900">
              <a:latin typeface="ＭＳ Ｐゴシック" panose="020B0600070205080204" pitchFamily="50" charset="-128"/>
              <a:ea typeface="ＭＳ Ｐゴシック" panose="020B0600070205080204" pitchFamily="50" charset="-128"/>
            </a:rPr>
            <a:t>円（</a:t>
          </a:r>
          <a:r>
            <a:rPr kumimoji="1" lang="en-US" altLang="ja-JP" sz="900">
              <a:latin typeface="ＭＳ Ｐゴシック" panose="020B0600070205080204" pitchFamily="50" charset="-128"/>
              <a:ea typeface="ＭＳ Ｐゴシック" panose="020B0600070205080204" pitchFamily="50" charset="-128"/>
            </a:rPr>
            <a:t>28,931→39,650</a:t>
          </a:r>
          <a:r>
            <a:rPr kumimoji="1" lang="ja-JP" altLang="en-US" sz="900">
              <a:latin typeface="ＭＳ Ｐゴシック" panose="020B0600070205080204" pitchFamily="50" charset="-128"/>
              <a:ea typeface="ＭＳ Ｐゴシック" panose="020B0600070205080204" pitchFamily="50" charset="-128"/>
            </a:rPr>
            <a:t>）増加した。</a:t>
          </a:r>
        </a:p>
        <a:p>
          <a:r>
            <a:rPr kumimoji="1" lang="ja-JP" altLang="en-US" sz="900">
              <a:latin typeface="ＭＳ Ｐゴシック" panose="020B0600070205080204" pitchFamily="50" charset="-128"/>
              <a:ea typeface="ＭＳ Ｐゴシック" panose="020B0600070205080204" pitchFamily="50" charset="-128"/>
            </a:rPr>
            <a:t>　　公債費は、臨時財政対策債をはじめとした市債残高の増加に伴う元金償還金の増加により、一人当たり</a:t>
          </a:r>
          <a:r>
            <a:rPr kumimoji="1" lang="en-US" altLang="ja-JP" sz="900">
              <a:latin typeface="ＭＳ Ｐゴシック" panose="020B0600070205080204" pitchFamily="50" charset="-128"/>
              <a:ea typeface="ＭＳ Ｐゴシック" panose="020B0600070205080204" pitchFamily="50" charset="-128"/>
            </a:rPr>
            <a:t>933</a:t>
          </a:r>
          <a:r>
            <a:rPr kumimoji="1" lang="ja-JP" altLang="en-US" sz="900">
              <a:latin typeface="ＭＳ Ｐゴシック" panose="020B0600070205080204" pitchFamily="50" charset="-128"/>
              <a:ea typeface="ＭＳ Ｐゴシック" panose="020B0600070205080204" pitchFamily="50" charset="-128"/>
            </a:rPr>
            <a:t>円（</a:t>
          </a:r>
          <a:r>
            <a:rPr kumimoji="1" lang="en-US" altLang="ja-JP" sz="900">
              <a:latin typeface="ＭＳ Ｐゴシック" panose="020B0600070205080204" pitchFamily="50" charset="-128"/>
              <a:ea typeface="ＭＳ Ｐゴシック" panose="020B0600070205080204" pitchFamily="50" charset="-128"/>
            </a:rPr>
            <a:t>25,354→26,287</a:t>
          </a:r>
          <a:r>
            <a:rPr kumimoji="1" lang="ja-JP" altLang="en-US" sz="900">
              <a:latin typeface="ＭＳ Ｐゴシック" panose="020B0600070205080204" pitchFamily="50" charset="-128"/>
              <a:ea typeface="ＭＳ Ｐゴシック" panose="020B0600070205080204" pitchFamily="50" charset="-128"/>
            </a:rPr>
            <a:t>）増加した。</a:t>
          </a:r>
          <a:endParaRPr kumimoji="1" lang="en-US" altLang="ja-JP" sz="9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積立金は、令和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年度に財政調整基金</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億円、競輪場跡地の売払収入の活用による公共施設整備等基金</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億円の積立の影響を大きく受け、一人当たり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6,352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23,197→16,845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p>
        <a:p>
          <a:r>
            <a:rPr kumimoji="1" lang="ja-JP" altLang="en-US" sz="900">
              <a:latin typeface="ＭＳ Ｐゴシック" panose="020B0600070205080204" pitchFamily="50" charset="-128"/>
              <a:ea typeface="ＭＳ Ｐゴシック" panose="020B0600070205080204" pitchFamily="50" charset="-128"/>
            </a:rPr>
            <a:t>　　繰出金は、被保険者数減少による国民健康保険事業への繰出金の減があるものの、介護保険事業と後期高齢者医療事業への繰出金や後期高齢者療養給付費負担金の増加により、一人当たり</a:t>
          </a:r>
          <a:r>
            <a:rPr kumimoji="1" lang="en-US" altLang="ja-JP" sz="900">
              <a:latin typeface="ＭＳ Ｐゴシック" panose="020B0600070205080204" pitchFamily="50" charset="-128"/>
              <a:ea typeface="ＭＳ Ｐゴシック" panose="020B0600070205080204" pitchFamily="50" charset="-128"/>
            </a:rPr>
            <a:t>1,730</a:t>
          </a:r>
          <a:r>
            <a:rPr kumimoji="1" lang="ja-JP" altLang="en-US" sz="900">
              <a:latin typeface="ＭＳ Ｐゴシック" panose="020B0600070205080204" pitchFamily="50" charset="-128"/>
              <a:ea typeface="ＭＳ Ｐゴシック" panose="020B0600070205080204" pitchFamily="50" charset="-128"/>
            </a:rPr>
            <a:t>円（</a:t>
          </a:r>
          <a:r>
            <a:rPr kumimoji="1" lang="en-US" altLang="ja-JP" sz="900">
              <a:latin typeface="ＭＳ Ｐゴシック" panose="020B0600070205080204" pitchFamily="50" charset="-128"/>
              <a:ea typeface="ＭＳ Ｐゴシック" panose="020B0600070205080204" pitchFamily="50" charset="-128"/>
            </a:rPr>
            <a:t>33,511→35,241</a:t>
          </a:r>
          <a:r>
            <a:rPr kumimoji="1" lang="ja-JP" altLang="en-US" sz="900">
              <a:latin typeface="ＭＳ Ｐゴシック" panose="020B0600070205080204" pitchFamily="50" charset="-128"/>
              <a:ea typeface="ＭＳ Ｐゴシック" panose="020B0600070205080204" pitchFamily="50" charset="-128"/>
            </a:rPr>
            <a:t>）増加した。</a:t>
          </a:r>
        </a:p>
        <a:p>
          <a:r>
            <a:rPr kumimoji="1" lang="ja-JP" altLang="en-US" sz="900">
              <a:latin typeface="ＭＳ Ｐゴシック" panose="020B0600070205080204" pitchFamily="50" charset="-128"/>
              <a:ea typeface="ＭＳ Ｐゴシック" panose="020B0600070205080204" pitchFamily="50" charset="-128"/>
            </a:rPr>
            <a:t>　　今後は、年々増加している扶助費に加えて、地方債残高増加の影響を受ける公債費、中核市移行等増加要因が生じる人件費といった義務的経費の増加が避けられないため、公共施設等総合管理計画の下、施設の統廃合及び維持管理を経済的、効率的に進めるなど歳出の圧縮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愛知県一宮市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380,201
372,902
113.82
145,599,914
139,126,187
5,965,865
78,711,980
104,064,168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145796</xdr:rowOff>
    </xdr:from>
    <xdr:to>
      <xdr:col>24</xdr:col>
      <xdr:colOff>63500</xdr:colOff>
      <xdr:row>36</xdr:row>
      <xdr:rowOff>150368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179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150368</xdr:rowOff>
    </xdr:from>
    <xdr:to>
      <xdr:col>19</xdr:col>
      <xdr:colOff>177800</xdr:colOff>
      <xdr:row>36</xdr:row>
      <xdr:rowOff>157226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256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157226</xdr:rowOff>
    </xdr:from>
    <xdr:to>
      <xdr:col>15</xdr:col>
      <xdr:colOff>50800</xdr:colOff>
      <xdr:row>36</xdr:row>
      <xdr:rowOff>158750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294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47752</xdr:rowOff>
    </xdr:from>
    <xdr:to>
      <xdr:col>15</xdr:col>
      <xdr:colOff>101600</xdr:colOff>
      <xdr:row>35</xdr:row>
      <xdr:rowOff>149352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165879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146558</xdr:rowOff>
    </xdr:from>
    <xdr:to>
      <xdr:col>10</xdr:col>
      <xdr:colOff>114300</xdr:colOff>
      <xdr:row>36</xdr:row>
      <xdr:rowOff>158750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1875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12700</xdr:rowOff>
    </xdr:from>
    <xdr:to>
      <xdr:col>10</xdr:col>
      <xdr:colOff>165100</xdr:colOff>
      <xdr:row>35</xdr:row>
      <xdr:rowOff>114300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130827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119380</xdr:rowOff>
    </xdr:from>
    <xdr:to>
      <xdr:col>6</xdr:col>
      <xdr:colOff>38100</xdr:colOff>
      <xdr:row>35</xdr:row>
      <xdr:rowOff>49530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66057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94996</xdr:rowOff>
    </xdr:from>
    <xdr:to>
      <xdr:col>24</xdr:col>
      <xdr:colOff>114300</xdr:colOff>
      <xdr:row>37</xdr:row>
      <xdr:rowOff>25146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73423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99568</xdr:rowOff>
    </xdr:from>
    <xdr:to>
      <xdr:col>20</xdr:col>
      <xdr:colOff>38100</xdr:colOff>
      <xdr:row>37</xdr:row>
      <xdr:rowOff>29718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20845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106426</xdr:rowOff>
    </xdr:from>
    <xdr:to>
      <xdr:col>15</xdr:col>
      <xdr:colOff>101600</xdr:colOff>
      <xdr:row>37</xdr:row>
      <xdr:rowOff>36576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27703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107950</xdr:rowOff>
    </xdr:from>
    <xdr:to>
      <xdr:col>10</xdr:col>
      <xdr:colOff>165100</xdr:colOff>
      <xdr:row>37</xdr:row>
      <xdr:rowOff>38100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29227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95758</xdr:rowOff>
    </xdr:from>
    <xdr:to>
      <xdr:col>6</xdr:col>
      <xdr:colOff>38100</xdr:colOff>
      <xdr:row>37</xdr:row>
      <xdr:rowOff>25908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17035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145111</xdr:rowOff>
    </xdr:from>
    <xdr:to>
      <xdr:col>24</xdr:col>
      <xdr:colOff>63500</xdr:colOff>
      <xdr:row>57</xdr:row>
      <xdr:rowOff>26771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46311"/>
          <a:ext cx="838200" cy="5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86001</xdr:rowOff>
    </xdr:from>
    <xdr:to>
      <xdr:col>19</xdr:col>
      <xdr:colOff>177800</xdr:colOff>
      <xdr:row>56</xdr:row>
      <xdr:rowOff>145111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829951"/>
          <a:ext cx="889000" cy="9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86001</xdr:rowOff>
    </xdr:from>
    <xdr:to>
      <xdr:col>15</xdr:col>
      <xdr:colOff>50800</xdr:colOff>
      <xdr:row>57</xdr:row>
      <xdr:rowOff>128509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829951"/>
          <a:ext cx="889000" cy="10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76012</xdr:rowOff>
    </xdr:from>
    <xdr:to>
      <xdr:col>15</xdr:col>
      <xdr:colOff>101600</xdr:colOff>
      <xdr:row>51</xdr:row>
      <xdr:rowOff>6162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22689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42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128509</xdr:rowOff>
    </xdr:from>
    <xdr:to>
      <xdr:col>10</xdr:col>
      <xdr:colOff>114300</xdr:colOff>
      <xdr:row>57</xdr:row>
      <xdr:rowOff>157269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01159"/>
          <a:ext cx="889000" cy="2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135165</xdr:rowOff>
    </xdr:from>
    <xdr:to>
      <xdr:col>10</xdr:col>
      <xdr:colOff>165100</xdr:colOff>
      <xdr:row>57</xdr:row>
      <xdr:rowOff>65315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3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81842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1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142642</xdr:rowOff>
    </xdr:from>
    <xdr:to>
      <xdr:col>6</xdr:col>
      <xdr:colOff>38100</xdr:colOff>
      <xdr:row>57</xdr:row>
      <xdr:rowOff>72792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89319</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147421</xdr:rowOff>
    </xdr:from>
    <xdr:to>
      <xdr:col>24</xdr:col>
      <xdr:colOff>114300</xdr:colOff>
      <xdr:row>57</xdr:row>
      <xdr:rowOff>77571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125848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94311</xdr:rowOff>
    </xdr:from>
    <xdr:to>
      <xdr:col>20</xdr:col>
      <xdr:colOff>38100</xdr:colOff>
      <xdr:row>57</xdr:row>
      <xdr:rowOff>24461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15588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7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35201</xdr:rowOff>
    </xdr:from>
    <xdr:to>
      <xdr:col>15</xdr:col>
      <xdr:colOff>101600</xdr:colOff>
      <xdr:row>51</xdr:row>
      <xdr:rowOff>136801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7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127928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87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77709</xdr:rowOff>
    </xdr:from>
    <xdr:to>
      <xdr:col>10</xdr:col>
      <xdr:colOff>165100</xdr:colOff>
      <xdr:row>58</xdr:row>
      <xdr:rowOff>7859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170436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106469</xdr:rowOff>
    </xdr:from>
    <xdr:to>
      <xdr:col>6</xdr:col>
      <xdr:colOff>38100</xdr:colOff>
      <xdr:row>58</xdr:row>
      <xdr:rowOff>36619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27746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57755</xdr:rowOff>
    </xdr:from>
    <xdr:to>
      <xdr:col>24</xdr:col>
      <xdr:colOff>62865</xdr:colOff>
      <xdr:row>77</xdr:row>
      <xdr:rowOff>70069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55"/>
          <a:ext cx="1270" cy="121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73896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7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70069</xdr:rowOff>
    </xdr:from>
    <xdr:to>
      <xdr:col>24</xdr:col>
      <xdr:colOff>152400</xdr:colOff>
      <xdr:row>77</xdr:row>
      <xdr:rowOff>70069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7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4432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57755</xdr:rowOff>
    </xdr:from>
    <xdr:to>
      <xdr:col>24</xdr:col>
      <xdr:colOff>152400</xdr:colOff>
      <xdr:row>70</xdr:row>
      <xdr:rowOff>57755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148059</xdr:rowOff>
    </xdr:from>
    <xdr:to>
      <xdr:col>24</xdr:col>
      <xdr:colOff>63500</xdr:colOff>
      <xdr:row>76</xdr:row>
      <xdr:rowOff>8125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06809"/>
          <a:ext cx="838200" cy="3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159890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5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137013</xdr:rowOff>
    </xdr:from>
    <xdr:to>
      <xdr:col>24</xdr:col>
      <xdr:colOff>114300</xdr:colOff>
      <xdr:row>75</xdr:row>
      <xdr:rowOff>67163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148059</xdr:rowOff>
    </xdr:from>
    <xdr:to>
      <xdr:col>19</xdr:col>
      <xdr:colOff>177800</xdr:colOff>
      <xdr:row>77</xdr:row>
      <xdr:rowOff>25309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06809"/>
          <a:ext cx="889000" cy="22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85540</xdr:rowOff>
    </xdr:from>
    <xdr:to>
      <xdr:col>20</xdr:col>
      <xdr:colOff>38100</xdr:colOff>
      <xdr:row>75</xdr:row>
      <xdr:rowOff>15690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32217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4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25309</xdr:rowOff>
    </xdr:from>
    <xdr:to>
      <xdr:col>15</xdr:col>
      <xdr:colOff>50800</xdr:colOff>
      <xdr:row>77</xdr:row>
      <xdr:rowOff>71112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26959"/>
          <a:ext cx="889000" cy="4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137973</xdr:rowOff>
    </xdr:from>
    <xdr:to>
      <xdr:col>15</xdr:col>
      <xdr:colOff>101600</xdr:colOff>
      <xdr:row>77</xdr:row>
      <xdr:rowOff>68123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6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84650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4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71112</xdr:rowOff>
    </xdr:from>
    <xdr:to>
      <xdr:col>10</xdr:col>
      <xdr:colOff>114300</xdr:colOff>
      <xdr:row>77</xdr:row>
      <xdr:rowOff>113038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72762"/>
          <a:ext cx="889000" cy="4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168765</xdr:rowOff>
    </xdr:from>
    <xdr:to>
      <xdr:col>10</xdr:col>
      <xdr:colOff>165100</xdr:colOff>
      <xdr:row>77</xdr:row>
      <xdr:rowOff>98915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16511</xdr:rowOff>
    </xdr:from>
    <xdr:to>
      <xdr:col>6</xdr:col>
      <xdr:colOff>38100</xdr:colOff>
      <xdr:row>77</xdr:row>
      <xdr:rowOff>118111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1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134638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9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128775</xdr:rowOff>
    </xdr:from>
    <xdr:to>
      <xdr:col>24</xdr:col>
      <xdr:colOff>114300</xdr:colOff>
      <xdr:row>76</xdr:row>
      <xdr:rowOff>58925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8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107202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6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97259</xdr:rowOff>
    </xdr:from>
    <xdr:to>
      <xdr:col>20</xdr:col>
      <xdr:colOff>38100</xdr:colOff>
      <xdr:row>76</xdr:row>
      <xdr:rowOff>27409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5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18536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48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145959</xdr:rowOff>
    </xdr:from>
    <xdr:to>
      <xdr:col>15</xdr:col>
      <xdr:colOff>101600</xdr:colOff>
      <xdr:row>77</xdr:row>
      <xdr:rowOff>76109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7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67236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6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20312</xdr:rowOff>
    </xdr:from>
    <xdr:to>
      <xdr:col>10</xdr:col>
      <xdr:colOff>165100</xdr:colOff>
      <xdr:row>77</xdr:row>
      <xdr:rowOff>121912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113039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1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62238</xdr:rowOff>
    </xdr:from>
    <xdr:to>
      <xdr:col>6</xdr:col>
      <xdr:colOff>38100</xdr:colOff>
      <xdr:row>77</xdr:row>
      <xdr:rowOff>163838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6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154965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5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110508</xdr:rowOff>
    </xdr:from>
    <xdr:to>
      <xdr:col>24</xdr:col>
      <xdr:colOff>63500</xdr:colOff>
      <xdr:row>96</xdr:row>
      <xdr:rowOff>71120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398258"/>
          <a:ext cx="838200" cy="13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71120</xdr:rowOff>
    </xdr:from>
    <xdr:to>
      <xdr:col>19</xdr:col>
      <xdr:colOff>177800</xdr:colOff>
      <xdr:row>97</xdr:row>
      <xdr:rowOff>169052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30320"/>
          <a:ext cx="889000" cy="26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169052</xdr:rowOff>
    </xdr:from>
    <xdr:to>
      <xdr:col>15</xdr:col>
      <xdr:colOff>50800</xdr:colOff>
      <xdr:row>98</xdr:row>
      <xdr:rowOff>36373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99702"/>
          <a:ext cx="889000" cy="3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104673</xdr:rowOff>
    </xdr:from>
    <xdr:to>
      <xdr:col>15</xdr:col>
      <xdr:colOff>101600</xdr:colOff>
      <xdr:row>97</xdr:row>
      <xdr:rowOff>34823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51350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36373</xdr:rowOff>
    </xdr:from>
    <xdr:to>
      <xdr:col>10</xdr:col>
      <xdr:colOff>114300</xdr:colOff>
      <xdr:row>98</xdr:row>
      <xdr:rowOff>64559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38473"/>
          <a:ext cx="889000" cy="2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72396</xdr:rowOff>
    </xdr:from>
    <xdr:to>
      <xdr:col>10</xdr:col>
      <xdr:colOff>165100</xdr:colOff>
      <xdr:row>97</xdr:row>
      <xdr:rowOff>2546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19073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149433</xdr:rowOff>
    </xdr:from>
    <xdr:to>
      <xdr:col>6</xdr:col>
      <xdr:colOff>38100</xdr:colOff>
      <xdr:row>97</xdr:row>
      <xdr:rowOff>79583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96110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59708</xdr:rowOff>
    </xdr:from>
    <xdr:to>
      <xdr:col>24</xdr:col>
      <xdr:colOff>114300</xdr:colOff>
      <xdr:row>95</xdr:row>
      <xdr:rowOff>161308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4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38135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2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20320</xdr:rowOff>
    </xdr:from>
    <xdr:to>
      <xdr:col>20</xdr:col>
      <xdr:colOff>38100</xdr:colOff>
      <xdr:row>96</xdr:row>
      <xdr:rowOff>121920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113047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118252</xdr:rowOff>
    </xdr:from>
    <xdr:to>
      <xdr:col>15</xdr:col>
      <xdr:colOff>101600</xdr:colOff>
      <xdr:row>98</xdr:row>
      <xdr:rowOff>48402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39529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157023</xdr:rowOff>
    </xdr:from>
    <xdr:to>
      <xdr:col>10</xdr:col>
      <xdr:colOff>165100</xdr:colOff>
      <xdr:row>98</xdr:row>
      <xdr:rowOff>87173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78300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8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13759</xdr:rowOff>
    </xdr:from>
    <xdr:to>
      <xdr:col>6</xdr:col>
      <xdr:colOff>38100</xdr:colOff>
      <xdr:row>98</xdr:row>
      <xdr:rowOff>115359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106486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126898</xdr:rowOff>
    </xdr:from>
    <xdr:to>
      <xdr:col>55</xdr:col>
      <xdr:colOff>0</xdr:colOff>
      <xdr:row>38</xdr:row>
      <xdr:rowOff>20371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470548"/>
          <a:ext cx="8382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97181</xdr:rowOff>
    </xdr:from>
    <xdr:to>
      <xdr:col>50</xdr:col>
      <xdr:colOff>114300</xdr:colOff>
      <xdr:row>37</xdr:row>
      <xdr:rowOff>126898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440831"/>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97181</xdr:rowOff>
    </xdr:from>
    <xdr:to>
      <xdr:col>45</xdr:col>
      <xdr:colOff>177800</xdr:colOff>
      <xdr:row>37</xdr:row>
      <xdr:rowOff>115469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44083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75184</xdr:rowOff>
    </xdr:from>
    <xdr:to>
      <xdr:col>46</xdr:col>
      <xdr:colOff>38100</xdr:colOff>
      <xdr:row>37</xdr:row>
      <xdr:rowOff>5334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21861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22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107239</xdr:rowOff>
    </xdr:from>
    <xdr:to>
      <xdr:col>41</xdr:col>
      <xdr:colOff>50800</xdr:colOff>
      <xdr:row>37</xdr:row>
      <xdr:rowOff>115469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45088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63297</xdr:rowOff>
    </xdr:from>
    <xdr:to>
      <xdr:col>41</xdr:col>
      <xdr:colOff>101600</xdr:colOff>
      <xdr:row>36</xdr:row>
      <xdr:rowOff>164897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9974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1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17577</xdr:rowOff>
    </xdr:from>
    <xdr:to>
      <xdr:col>36</xdr:col>
      <xdr:colOff>165100</xdr:colOff>
      <xdr:row>36</xdr:row>
      <xdr:rowOff>119177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18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135704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141021</xdr:rowOff>
    </xdr:from>
    <xdr:to>
      <xdr:col>55</xdr:col>
      <xdr:colOff>50800</xdr:colOff>
      <xdr:row>38</xdr:row>
      <xdr:rowOff>71171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55948</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76098</xdr:rowOff>
    </xdr:from>
    <xdr:to>
      <xdr:col>50</xdr:col>
      <xdr:colOff>165100</xdr:colOff>
      <xdr:row>38</xdr:row>
      <xdr:rowOff>6248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168825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512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46381</xdr:rowOff>
    </xdr:from>
    <xdr:to>
      <xdr:col>46</xdr:col>
      <xdr:colOff>38100</xdr:colOff>
      <xdr:row>37</xdr:row>
      <xdr:rowOff>147981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139107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64669</xdr:rowOff>
    </xdr:from>
    <xdr:to>
      <xdr:col>41</xdr:col>
      <xdr:colOff>101600</xdr:colOff>
      <xdr:row>37</xdr:row>
      <xdr:rowOff>166269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157395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501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56439</xdr:rowOff>
    </xdr:from>
    <xdr:to>
      <xdr:col>36</xdr:col>
      <xdr:colOff>165100</xdr:colOff>
      <xdr:row>37</xdr:row>
      <xdr:rowOff>158039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149165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492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66834</xdr:rowOff>
    </xdr:from>
    <xdr:to>
      <xdr:col>55</xdr:col>
      <xdr:colOff>0</xdr:colOff>
      <xdr:row>56</xdr:row>
      <xdr:rowOff>105125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668034"/>
          <a:ext cx="8382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105125</xdr:rowOff>
    </xdr:from>
    <xdr:to>
      <xdr:col>50</xdr:col>
      <xdr:colOff>114300</xdr:colOff>
      <xdr:row>56</xdr:row>
      <xdr:rowOff>116725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706325"/>
          <a:ext cx="8890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116725</xdr:rowOff>
    </xdr:from>
    <xdr:to>
      <xdr:col>45</xdr:col>
      <xdr:colOff>177800</xdr:colOff>
      <xdr:row>56</xdr:row>
      <xdr:rowOff>121526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717925"/>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28435</xdr:rowOff>
    </xdr:from>
    <xdr:to>
      <xdr:col>46</xdr:col>
      <xdr:colOff>38100</xdr:colOff>
      <xdr:row>56</xdr:row>
      <xdr:rowOff>130035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146562</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40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105753</xdr:rowOff>
    </xdr:from>
    <xdr:to>
      <xdr:col>41</xdr:col>
      <xdr:colOff>50800</xdr:colOff>
      <xdr:row>56</xdr:row>
      <xdr:rowOff>121526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706953"/>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32607</xdr:rowOff>
    </xdr:from>
    <xdr:to>
      <xdr:col>41</xdr:col>
      <xdr:colOff>101600</xdr:colOff>
      <xdr:row>56</xdr:row>
      <xdr:rowOff>134207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3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150734</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40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21406</xdr:rowOff>
    </xdr:from>
    <xdr:to>
      <xdr:col>36</xdr:col>
      <xdr:colOff>165100</xdr:colOff>
      <xdr:row>56</xdr:row>
      <xdr:rowOff>123006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139533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39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16034</xdr:rowOff>
    </xdr:from>
    <xdr:to>
      <xdr:col>55</xdr:col>
      <xdr:colOff>50800</xdr:colOff>
      <xdr:row>56</xdr:row>
      <xdr:rowOff>117634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6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165911</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59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54325</xdr:rowOff>
    </xdr:from>
    <xdr:to>
      <xdr:col>50</xdr:col>
      <xdr:colOff>165100</xdr:colOff>
      <xdr:row>56</xdr:row>
      <xdr:rowOff>155925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65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147052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74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65925</xdr:rowOff>
    </xdr:from>
    <xdr:to>
      <xdr:col>46</xdr:col>
      <xdr:colOff>38100</xdr:colOff>
      <xdr:row>56</xdr:row>
      <xdr:rowOff>167525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6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158652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75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70726</xdr:rowOff>
    </xdr:from>
    <xdr:to>
      <xdr:col>41</xdr:col>
      <xdr:colOff>101600</xdr:colOff>
      <xdr:row>57</xdr:row>
      <xdr:rowOff>876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6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163453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76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54953</xdr:rowOff>
    </xdr:from>
    <xdr:to>
      <xdr:col>36</xdr:col>
      <xdr:colOff>165100</xdr:colOff>
      <xdr:row>56</xdr:row>
      <xdr:rowOff>156553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6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147680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74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148403</xdr:rowOff>
    </xdr:from>
    <xdr:to>
      <xdr:col>55</xdr:col>
      <xdr:colOff>0</xdr:colOff>
      <xdr:row>78</xdr:row>
      <xdr:rowOff>169777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521503"/>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105508</xdr:rowOff>
    </xdr:from>
    <xdr:to>
      <xdr:col>50</xdr:col>
      <xdr:colOff>114300</xdr:colOff>
      <xdr:row>78</xdr:row>
      <xdr:rowOff>148403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78608"/>
          <a:ext cx="889000" cy="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105508</xdr:rowOff>
    </xdr:from>
    <xdr:to>
      <xdr:col>45</xdr:col>
      <xdr:colOff>177800</xdr:colOff>
      <xdr:row>78</xdr:row>
      <xdr:rowOff>161434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78608"/>
          <a:ext cx="889000" cy="5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164762</xdr:rowOff>
    </xdr:from>
    <xdr:to>
      <xdr:col>46</xdr:col>
      <xdr:colOff>38100</xdr:colOff>
      <xdr:row>78</xdr:row>
      <xdr:rowOff>94912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111439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161434</xdr:rowOff>
    </xdr:from>
    <xdr:to>
      <xdr:col>41</xdr:col>
      <xdr:colOff>50800</xdr:colOff>
      <xdr:row>79</xdr:row>
      <xdr:rowOff>3291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34534"/>
          <a:ext cx="889000" cy="1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87495</xdr:rowOff>
    </xdr:from>
    <xdr:to>
      <xdr:col>41</xdr:col>
      <xdr:colOff>101600</xdr:colOff>
      <xdr:row>79</xdr:row>
      <xdr:rowOff>17645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34172</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23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95676</xdr:rowOff>
    </xdr:from>
    <xdr:to>
      <xdr:col>36</xdr:col>
      <xdr:colOff>165100</xdr:colOff>
      <xdr:row>79</xdr:row>
      <xdr:rowOff>25826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42353</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24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118977</xdr:rowOff>
    </xdr:from>
    <xdr:to>
      <xdr:col>55</xdr:col>
      <xdr:colOff>50800</xdr:colOff>
      <xdr:row>79</xdr:row>
      <xdr:rowOff>49127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33904</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40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97603</xdr:rowOff>
    </xdr:from>
    <xdr:to>
      <xdr:col>50</xdr:col>
      <xdr:colOff>165100</xdr:colOff>
      <xdr:row>79</xdr:row>
      <xdr:rowOff>27753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18880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6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54708</xdr:rowOff>
    </xdr:from>
    <xdr:to>
      <xdr:col>46</xdr:col>
      <xdr:colOff>38100</xdr:colOff>
      <xdr:row>78</xdr:row>
      <xdr:rowOff>156308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147435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2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110634</xdr:rowOff>
    </xdr:from>
    <xdr:to>
      <xdr:col>41</xdr:col>
      <xdr:colOff>101600</xdr:colOff>
      <xdr:row>79</xdr:row>
      <xdr:rowOff>40784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8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31911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7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123941</xdr:rowOff>
    </xdr:from>
    <xdr:to>
      <xdr:col>36</xdr:col>
      <xdr:colOff>165100</xdr:colOff>
      <xdr:row>79</xdr:row>
      <xdr:rowOff>54091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45218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95988</xdr:rowOff>
    </xdr:from>
    <xdr:to>
      <xdr:col>55</xdr:col>
      <xdr:colOff>0</xdr:colOff>
      <xdr:row>98</xdr:row>
      <xdr:rowOff>100430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98088"/>
          <a:ext cx="8382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95025</xdr:rowOff>
    </xdr:from>
    <xdr:to>
      <xdr:col>50</xdr:col>
      <xdr:colOff>114300</xdr:colOff>
      <xdr:row>98</xdr:row>
      <xdr:rowOff>100430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897125"/>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95025</xdr:rowOff>
    </xdr:from>
    <xdr:to>
      <xdr:col>45</xdr:col>
      <xdr:colOff>177800</xdr:colOff>
      <xdr:row>98</xdr:row>
      <xdr:rowOff>104398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97125"/>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43555</xdr:rowOff>
    </xdr:from>
    <xdr:to>
      <xdr:col>46</xdr:col>
      <xdr:colOff>38100</xdr:colOff>
      <xdr:row>97</xdr:row>
      <xdr:rowOff>145155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161682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4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60784</xdr:rowOff>
    </xdr:from>
    <xdr:to>
      <xdr:col>41</xdr:col>
      <xdr:colOff>50800</xdr:colOff>
      <xdr:row>98</xdr:row>
      <xdr:rowOff>104398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62884"/>
          <a:ext cx="889000" cy="4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72653</xdr:rowOff>
    </xdr:from>
    <xdr:to>
      <xdr:col>41</xdr:col>
      <xdr:colOff>101600</xdr:colOff>
      <xdr:row>98</xdr:row>
      <xdr:rowOff>2803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0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7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31407</xdr:rowOff>
    </xdr:from>
    <xdr:to>
      <xdr:col>36</xdr:col>
      <xdr:colOff>165100</xdr:colOff>
      <xdr:row>97</xdr:row>
      <xdr:rowOff>133007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149534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45188</xdr:rowOff>
    </xdr:from>
    <xdr:to>
      <xdr:col>55</xdr:col>
      <xdr:colOff>50800</xdr:colOff>
      <xdr:row>98</xdr:row>
      <xdr:rowOff>146788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131565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49630</xdr:rowOff>
    </xdr:from>
    <xdr:to>
      <xdr:col>50</xdr:col>
      <xdr:colOff>165100</xdr:colOff>
      <xdr:row>98</xdr:row>
      <xdr:rowOff>151230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5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142357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4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44225</xdr:rowOff>
    </xdr:from>
    <xdr:to>
      <xdr:col>46</xdr:col>
      <xdr:colOff>38100</xdr:colOff>
      <xdr:row>98</xdr:row>
      <xdr:rowOff>145825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136952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3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53598</xdr:rowOff>
    </xdr:from>
    <xdr:to>
      <xdr:col>41</xdr:col>
      <xdr:colOff>101600</xdr:colOff>
      <xdr:row>98</xdr:row>
      <xdr:rowOff>155198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5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146325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4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9984</xdr:rowOff>
    </xdr:from>
    <xdr:to>
      <xdr:col>36</xdr:col>
      <xdr:colOff>165100</xdr:colOff>
      <xdr:row>98</xdr:row>
      <xdr:rowOff>111584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102711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0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111615</xdr:rowOff>
    </xdr:from>
    <xdr:to>
      <xdr:col>85</xdr:col>
      <xdr:colOff>127000</xdr:colOff>
      <xdr:row>37</xdr:row>
      <xdr:rowOff>73243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83815"/>
          <a:ext cx="838200" cy="13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16093</xdr:rowOff>
    </xdr:from>
    <xdr:to>
      <xdr:col>81</xdr:col>
      <xdr:colOff>50800</xdr:colOff>
      <xdr:row>37</xdr:row>
      <xdr:rowOff>73243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5974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16093</xdr:rowOff>
    </xdr:from>
    <xdr:to>
      <xdr:col>76</xdr:col>
      <xdr:colOff>114300</xdr:colOff>
      <xdr:row>37</xdr:row>
      <xdr:rowOff>63935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59743"/>
          <a:ext cx="889000" cy="4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139029</xdr:rowOff>
    </xdr:from>
    <xdr:to>
      <xdr:col>76</xdr:col>
      <xdr:colOff>165100</xdr:colOff>
      <xdr:row>34</xdr:row>
      <xdr:rowOff>69179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79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85706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57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146558</xdr:rowOff>
    </xdr:from>
    <xdr:to>
      <xdr:col>71</xdr:col>
      <xdr:colOff>177800</xdr:colOff>
      <xdr:row>37</xdr:row>
      <xdr:rowOff>63935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18758"/>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152745</xdr:rowOff>
    </xdr:from>
    <xdr:to>
      <xdr:col>72</xdr:col>
      <xdr:colOff>38100</xdr:colOff>
      <xdr:row>34</xdr:row>
      <xdr:rowOff>82895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81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99422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58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122210</xdr:rowOff>
    </xdr:from>
    <xdr:to>
      <xdr:col>67</xdr:col>
      <xdr:colOff>101600</xdr:colOff>
      <xdr:row>35</xdr:row>
      <xdr:rowOff>52360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9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68887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72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60815</xdr:rowOff>
    </xdr:from>
    <xdr:to>
      <xdr:col>85</xdr:col>
      <xdr:colOff>177800</xdr:colOff>
      <xdr:row>36</xdr:row>
      <xdr:rowOff>162415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39242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22443</xdr:rowOff>
    </xdr:from>
    <xdr:to>
      <xdr:col>81</xdr:col>
      <xdr:colOff>101600</xdr:colOff>
      <xdr:row>37</xdr:row>
      <xdr:rowOff>124043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115170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5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136743</xdr:rowOff>
    </xdr:from>
    <xdr:to>
      <xdr:col>76</xdr:col>
      <xdr:colOff>165100</xdr:colOff>
      <xdr:row>37</xdr:row>
      <xdr:rowOff>66893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58020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0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13135</xdr:rowOff>
    </xdr:from>
    <xdr:to>
      <xdr:col>72</xdr:col>
      <xdr:colOff>38100</xdr:colOff>
      <xdr:row>37</xdr:row>
      <xdr:rowOff>114735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105862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4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95758</xdr:rowOff>
    </xdr:from>
    <xdr:to>
      <xdr:col>67</xdr:col>
      <xdr:colOff>101600</xdr:colOff>
      <xdr:row>37</xdr:row>
      <xdr:rowOff>25908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17035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147796</xdr:rowOff>
    </xdr:from>
    <xdr:to>
      <xdr:col>85</xdr:col>
      <xdr:colOff>127000</xdr:colOff>
      <xdr:row>58</xdr:row>
      <xdr:rowOff>16199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920446"/>
          <a:ext cx="8382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147796</xdr:rowOff>
    </xdr:from>
    <xdr:to>
      <xdr:col>81</xdr:col>
      <xdr:colOff>50800</xdr:colOff>
      <xdr:row>58</xdr:row>
      <xdr:rowOff>76416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20446"/>
          <a:ext cx="889000" cy="10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76416</xdr:rowOff>
    </xdr:from>
    <xdr:to>
      <xdr:col>76</xdr:col>
      <xdr:colOff>114300</xdr:colOff>
      <xdr:row>58</xdr:row>
      <xdr:rowOff>78911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10020516"/>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135894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127260</xdr:rowOff>
    </xdr:from>
    <xdr:to>
      <xdr:col>71</xdr:col>
      <xdr:colOff>177800</xdr:colOff>
      <xdr:row>58</xdr:row>
      <xdr:rowOff>78911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899910"/>
          <a:ext cx="8890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17727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136849</xdr:rowOff>
    </xdr:from>
    <xdr:to>
      <xdr:col>85</xdr:col>
      <xdr:colOff>177800</xdr:colOff>
      <xdr:row>58</xdr:row>
      <xdr:rowOff>66999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51776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96996</xdr:rowOff>
    </xdr:from>
    <xdr:to>
      <xdr:col>81</xdr:col>
      <xdr:colOff>101600</xdr:colOff>
      <xdr:row>58</xdr:row>
      <xdr:rowOff>27146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18273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6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25616</xdr:rowOff>
    </xdr:from>
    <xdr:to>
      <xdr:col>76</xdr:col>
      <xdr:colOff>165100</xdr:colOff>
      <xdr:row>58</xdr:row>
      <xdr:rowOff>127216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6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118343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6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28111</xdr:rowOff>
    </xdr:from>
    <xdr:to>
      <xdr:col>72</xdr:col>
      <xdr:colOff>38100</xdr:colOff>
      <xdr:row>58</xdr:row>
      <xdr:rowOff>129711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120838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6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76460</xdr:rowOff>
    </xdr:from>
    <xdr:to>
      <xdr:col>67</xdr:col>
      <xdr:colOff>101600</xdr:colOff>
      <xdr:row>58</xdr:row>
      <xdr:rowOff>6610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169187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4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54356</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27456"/>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54356</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27456"/>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78612</xdr:rowOff>
    </xdr:from>
    <xdr:to>
      <xdr:col>76</xdr:col>
      <xdr:colOff>165100</xdr:colOff>
      <xdr:row>79</xdr:row>
      <xdr:rowOff>8762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5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171339</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544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83565</xdr:rowOff>
    </xdr:from>
    <xdr:to>
      <xdr:col>72</xdr:col>
      <xdr:colOff>38100</xdr:colOff>
      <xdr:row>79</xdr:row>
      <xdr:rowOff>13715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30242</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3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76581</xdr:rowOff>
    </xdr:from>
    <xdr:to>
      <xdr:col>67</xdr:col>
      <xdr:colOff>101600</xdr:colOff>
      <xdr:row>79</xdr:row>
      <xdr:rowOff>6731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4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23258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24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3556</xdr:rowOff>
    </xdr:from>
    <xdr:to>
      <xdr:col>76</xdr:col>
      <xdr:colOff>165100</xdr:colOff>
      <xdr:row>78</xdr:row>
      <xdr:rowOff>105156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121683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15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81342</xdr:rowOff>
    </xdr:from>
    <xdr:to>
      <xdr:col>85</xdr:col>
      <xdr:colOff>127000</xdr:colOff>
      <xdr:row>96</xdr:row>
      <xdr:rowOff>111810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540542"/>
          <a:ext cx="8382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111810</xdr:rowOff>
    </xdr:from>
    <xdr:to>
      <xdr:col>81</xdr:col>
      <xdr:colOff>50800</xdr:colOff>
      <xdr:row>96</xdr:row>
      <xdr:rowOff>133169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571010"/>
          <a:ext cx="889000" cy="2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133169</xdr:rowOff>
    </xdr:from>
    <xdr:to>
      <xdr:col>76</xdr:col>
      <xdr:colOff>114300</xdr:colOff>
      <xdr:row>96</xdr:row>
      <xdr:rowOff>166805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592369"/>
          <a:ext cx="8890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103367</xdr:rowOff>
    </xdr:from>
    <xdr:to>
      <xdr:col>76</xdr:col>
      <xdr:colOff>165100</xdr:colOff>
      <xdr:row>96</xdr:row>
      <xdr:rowOff>33517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39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50044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16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166805</xdr:rowOff>
    </xdr:from>
    <xdr:to>
      <xdr:col>71</xdr:col>
      <xdr:colOff>177800</xdr:colOff>
      <xdr:row>96</xdr:row>
      <xdr:rowOff>170724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62600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132987</xdr:rowOff>
    </xdr:from>
    <xdr:to>
      <xdr:col>72</xdr:col>
      <xdr:colOff>38100</xdr:colOff>
      <xdr:row>96</xdr:row>
      <xdr:rowOff>63137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79664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19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91709</xdr:rowOff>
    </xdr:from>
    <xdr:to>
      <xdr:col>67</xdr:col>
      <xdr:colOff>101600</xdr:colOff>
      <xdr:row>96</xdr:row>
      <xdr:rowOff>21859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38386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30542</xdr:rowOff>
    </xdr:from>
    <xdr:to>
      <xdr:col>85</xdr:col>
      <xdr:colOff>177800</xdr:colOff>
      <xdr:row>96</xdr:row>
      <xdr:rowOff>132142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48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8969</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46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61010</xdr:rowOff>
    </xdr:from>
    <xdr:to>
      <xdr:col>81</xdr:col>
      <xdr:colOff>101600</xdr:colOff>
      <xdr:row>96</xdr:row>
      <xdr:rowOff>162610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5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153737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61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82369</xdr:rowOff>
    </xdr:from>
    <xdr:to>
      <xdr:col>76</xdr:col>
      <xdr:colOff>165100</xdr:colOff>
      <xdr:row>97</xdr:row>
      <xdr:rowOff>12519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54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3646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63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116005</xdr:rowOff>
    </xdr:from>
    <xdr:to>
      <xdr:col>72</xdr:col>
      <xdr:colOff>38100</xdr:colOff>
      <xdr:row>97</xdr:row>
      <xdr:rowOff>46155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5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37282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66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119924</xdr:rowOff>
    </xdr:from>
    <xdr:to>
      <xdr:col>67</xdr:col>
      <xdr:colOff>101600</xdr:colOff>
      <xdr:row>97</xdr:row>
      <xdr:rowOff>50074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57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41201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67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44297</xdr:rowOff>
    </xdr:from>
    <xdr:to>
      <xdr:col>116</xdr:col>
      <xdr:colOff>63500</xdr:colOff>
      <xdr:row>39</xdr:row>
      <xdr:rowOff>44297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08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44297</xdr:rowOff>
    </xdr:from>
    <xdr:to>
      <xdr:col>111</xdr:col>
      <xdr:colOff>177800</xdr:colOff>
      <xdr:row>39</xdr:row>
      <xdr:rowOff>44297</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08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44297</xdr:rowOff>
    </xdr:from>
    <xdr:to>
      <xdr:col>107</xdr:col>
      <xdr:colOff>50800</xdr:colOff>
      <xdr:row>39</xdr:row>
      <xdr:rowOff>44297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08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162166</xdr:rowOff>
    </xdr:from>
    <xdr:to>
      <xdr:col>107</xdr:col>
      <xdr:colOff>101600</xdr:colOff>
      <xdr:row>39</xdr:row>
      <xdr:rowOff>92316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7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108843</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52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44297</xdr:rowOff>
    </xdr:from>
    <xdr:to>
      <xdr:col>102</xdr:col>
      <xdr:colOff>114300</xdr:colOff>
      <xdr:row>39</xdr:row>
      <xdr:rowOff>44336</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18656300" y="6730847"/>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163157</xdr:rowOff>
    </xdr:from>
    <xdr:to>
      <xdr:col>102</xdr:col>
      <xdr:colOff>165100</xdr:colOff>
      <xdr:row>39</xdr:row>
      <xdr:rowOff>93307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7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109834</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53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162966</xdr:rowOff>
    </xdr:from>
    <xdr:to>
      <xdr:col>98</xdr:col>
      <xdr:colOff>38100</xdr:colOff>
      <xdr:row>39</xdr:row>
      <xdr:rowOff>93116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109643</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99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164947</xdr:rowOff>
    </xdr:from>
    <xdr:to>
      <xdr:col>116</xdr:col>
      <xdr:colOff>114300</xdr:colOff>
      <xdr:row>39</xdr:row>
      <xdr:rowOff>95097</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104931</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200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164947</xdr:rowOff>
    </xdr:from>
    <xdr:to>
      <xdr:col>112</xdr:col>
      <xdr:colOff>38100</xdr:colOff>
      <xdr:row>39</xdr:row>
      <xdr:rowOff>95097</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86224</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164947</xdr:rowOff>
    </xdr:from>
    <xdr:to>
      <xdr:col>107</xdr:col>
      <xdr:colOff>101600</xdr:colOff>
      <xdr:row>39</xdr:row>
      <xdr:rowOff>95097</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86224</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164947</xdr:rowOff>
    </xdr:from>
    <xdr:to>
      <xdr:col>102</xdr:col>
      <xdr:colOff>165100</xdr:colOff>
      <xdr:row>39</xdr:row>
      <xdr:rowOff>95097</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86224</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164986</xdr:rowOff>
    </xdr:from>
    <xdr:to>
      <xdr:col>98</xdr:col>
      <xdr:colOff>38100</xdr:colOff>
      <xdr:row>39</xdr:row>
      <xdr:rowOff>95136</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86263</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歳出決算額は、住民一人当たり</a:t>
          </a:r>
          <a:r>
            <a:rPr kumimoji="1" lang="en-US" altLang="ja-JP" sz="900">
              <a:latin typeface="ＭＳ Ｐゴシック" panose="020B0600070205080204" pitchFamily="50" charset="-128"/>
              <a:ea typeface="ＭＳ Ｐゴシック" panose="020B0600070205080204" pitchFamily="50" charset="-128"/>
            </a:rPr>
            <a:t>365,928</a:t>
          </a:r>
          <a:r>
            <a:rPr kumimoji="1" lang="ja-JP" altLang="en-US" sz="900">
              <a:latin typeface="ＭＳ Ｐゴシック" panose="020B0600070205080204" pitchFamily="50" charset="-128"/>
              <a:ea typeface="ＭＳ Ｐゴシック" panose="020B0600070205080204" pitchFamily="50" charset="-128"/>
            </a:rPr>
            <a:t>円に上り、前年度の</a:t>
          </a:r>
          <a:r>
            <a:rPr kumimoji="1" lang="en-US" altLang="ja-JP" sz="900">
              <a:latin typeface="ＭＳ Ｐゴシック" panose="020B0600070205080204" pitchFamily="50" charset="-128"/>
              <a:ea typeface="ＭＳ Ｐゴシック" panose="020B0600070205080204" pitchFamily="50" charset="-128"/>
            </a:rPr>
            <a:t>412,042</a:t>
          </a:r>
          <a:r>
            <a:rPr kumimoji="1" lang="ja-JP" altLang="en-US" sz="900">
              <a:latin typeface="ＭＳ Ｐゴシック" panose="020B0600070205080204" pitchFamily="50" charset="-128"/>
              <a:ea typeface="ＭＳ Ｐゴシック" panose="020B0600070205080204" pitchFamily="50" charset="-128"/>
            </a:rPr>
            <a:t>円を</a:t>
          </a:r>
          <a:r>
            <a:rPr kumimoji="1" lang="en-US" altLang="ja-JP" sz="900">
              <a:latin typeface="ＭＳ Ｐゴシック" panose="020B0600070205080204" pitchFamily="50" charset="-128"/>
              <a:ea typeface="ＭＳ Ｐゴシック" panose="020B0600070205080204" pitchFamily="50" charset="-128"/>
            </a:rPr>
            <a:t>46,114</a:t>
          </a:r>
          <a:r>
            <a:rPr kumimoji="1" lang="ja-JP" altLang="en-US" sz="900">
              <a:latin typeface="ＭＳ Ｐゴシック" panose="020B0600070205080204" pitchFamily="50" charset="-128"/>
              <a:ea typeface="ＭＳ Ｐゴシック" panose="020B0600070205080204" pitchFamily="50" charset="-128"/>
            </a:rPr>
            <a:t>円も下回った。新型コロナウイルス感染症対策関連経費、市制施行</a:t>
          </a:r>
          <a:r>
            <a:rPr kumimoji="1" lang="en-US" altLang="ja-JP" sz="900">
              <a:latin typeface="ＭＳ Ｐゴシック" panose="020B0600070205080204" pitchFamily="50" charset="-128"/>
              <a:ea typeface="ＭＳ Ｐゴシック" panose="020B0600070205080204" pitchFamily="50" charset="-128"/>
            </a:rPr>
            <a:t>100</a:t>
          </a:r>
          <a:r>
            <a:rPr kumimoji="1" lang="ja-JP" altLang="en-US" sz="900">
              <a:latin typeface="ＭＳ Ｐゴシック" panose="020B0600070205080204" pitchFamily="50" charset="-128"/>
              <a:ea typeface="ＭＳ Ｐゴシック" panose="020B0600070205080204" pitchFamily="50" charset="-128"/>
            </a:rPr>
            <a:t>周年関連経費、母子父子寡婦福祉資金貸付事業特別会計を新設した令和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年度の歳出による影響が大きい。中核市移行した令和</a:t>
          </a:r>
          <a:r>
            <a:rPr kumimoji="1" lang="en-US" altLang="ja-JP" sz="900">
              <a:latin typeface="ＭＳ Ｐゴシック" panose="020B0600070205080204" pitchFamily="50" charset="-128"/>
              <a:ea typeface="ＭＳ Ｐゴシック" panose="020B0600070205080204" pitchFamily="50" charset="-128"/>
            </a:rPr>
            <a:t>3</a:t>
          </a:r>
          <a:r>
            <a:rPr kumimoji="1" lang="ja-JP" altLang="en-US" sz="900">
              <a:latin typeface="ＭＳ Ｐゴシック" panose="020B0600070205080204" pitchFamily="50" charset="-128"/>
              <a:ea typeface="ＭＳ Ｐゴシック" panose="020B0600070205080204" pitchFamily="50" charset="-128"/>
            </a:rPr>
            <a:t>年度以降は、類似団体と比較して、全ての目的別一人当たりコストで類似団体平均値を下回っている。</a:t>
          </a:r>
        </a:p>
        <a:p>
          <a:r>
            <a:rPr kumimoji="1" lang="ja-JP" altLang="en-US" sz="900">
              <a:latin typeface="ＭＳ Ｐゴシック" panose="020B0600070205080204" pitchFamily="50" charset="-128"/>
              <a:ea typeface="ＭＳ Ｐゴシック" panose="020B0600070205080204" pitchFamily="50" charset="-128"/>
            </a:rPr>
            <a:t>　総務費は、競輪場跡地の売払収入の積立により令和３年度に大幅に増加した公共施設整備等基金積立金による影響に加え、財政調整基金積立金の減少により、一人当たり</a:t>
          </a:r>
          <a:r>
            <a:rPr kumimoji="1" lang="en-US" altLang="ja-JP" sz="900">
              <a:latin typeface="ＭＳ Ｐゴシック" panose="020B0600070205080204" pitchFamily="50" charset="-128"/>
              <a:ea typeface="ＭＳ Ｐゴシック" panose="020B0600070205080204" pitchFamily="50" charset="-128"/>
            </a:rPr>
            <a:t>4,879</a:t>
          </a:r>
          <a:r>
            <a:rPr kumimoji="1" lang="ja-JP" altLang="en-US" sz="900">
              <a:latin typeface="ＭＳ Ｐゴシック" panose="020B0600070205080204" pitchFamily="50" charset="-128"/>
              <a:ea typeface="ＭＳ Ｐゴシック" panose="020B0600070205080204" pitchFamily="50" charset="-128"/>
            </a:rPr>
            <a:t>円（</a:t>
          </a:r>
          <a:r>
            <a:rPr kumimoji="1" lang="en-US" altLang="ja-JP" sz="900">
              <a:latin typeface="ＭＳ Ｐゴシック" panose="020B0600070205080204" pitchFamily="50" charset="-128"/>
              <a:ea typeface="ＭＳ Ｐゴシック" panose="020B0600070205080204" pitchFamily="50" charset="-128"/>
            </a:rPr>
            <a:t>43,003→38,124</a:t>
          </a:r>
          <a:r>
            <a:rPr kumimoji="1" lang="ja-JP" altLang="en-US" sz="900">
              <a:latin typeface="ＭＳ Ｐゴシック" panose="020B0600070205080204" pitchFamily="50" charset="-128"/>
              <a:ea typeface="ＭＳ Ｐゴシック" panose="020B0600070205080204" pitchFamily="50" charset="-128"/>
            </a:rPr>
            <a:t>）減少した。</a:t>
          </a:r>
        </a:p>
        <a:p>
          <a:r>
            <a:rPr kumimoji="1" lang="ja-JP" altLang="en-US" sz="900">
              <a:latin typeface="ＭＳ Ｐゴシック" panose="020B0600070205080204" pitchFamily="50" charset="-128"/>
              <a:ea typeface="ＭＳ Ｐゴシック" panose="020B0600070205080204" pitchFamily="50" charset="-128"/>
            </a:rPr>
            <a:t>　民生費は、社会福祉や老人福祉を中心に扶助費が増加傾向にあるが、子育て世帯への臨時特別給付金・住民税非課税世帯等臨時特別給付金などコロナ対策関連経費の大幅な減少により一人当たり</a:t>
          </a:r>
          <a:r>
            <a:rPr kumimoji="1" lang="en-US" altLang="ja-JP" sz="900">
              <a:latin typeface="ＭＳ Ｐゴシック" panose="020B0600070205080204" pitchFamily="50" charset="-128"/>
              <a:ea typeface="ＭＳ Ｐゴシック" panose="020B0600070205080204" pitchFamily="50" charset="-128"/>
            </a:rPr>
            <a:t>4,136</a:t>
          </a:r>
          <a:r>
            <a:rPr kumimoji="1" lang="ja-JP" altLang="en-US" sz="900">
              <a:latin typeface="ＭＳ Ｐゴシック" panose="020B0600070205080204" pitchFamily="50" charset="-128"/>
              <a:ea typeface="ＭＳ Ｐゴシック" panose="020B0600070205080204" pitchFamily="50" charset="-128"/>
            </a:rPr>
            <a:t>円（</a:t>
          </a:r>
          <a:r>
            <a:rPr kumimoji="1" lang="en-US" altLang="ja-JP" sz="900">
              <a:latin typeface="ＭＳ Ｐゴシック" panose="020B0600070205080204" pitchFamily="50" charset="-128"/>
              <a:ea typeface="ＭＳ Ｐゴシック" panose="020B0600070205080204" pitchFamily="50" charset="-128"/>
            </a:rPr>
            <a:t>176,403→172,267</a:t>
          </a:r>
          <a:r>
            <a:rPr kumimoji="1" lang="ja-JP" altLang="en-US" sz="900">
              <a:latin typeface="ＭＳ Ｐゴシック" panose="020B0600070205080204" pitchFamily="50" charset="-128"/>
              <a:ea typeface="ＭＳ Ｐゴシック" panose="020B0600070205080204" pitchFamily="50" charset="-128"/>
            </a:rPr>
            <a:t>）減少した。</a:t>
          </a:r>
        </a:p>
        <a:p>
          <a:r>
            <a:rPr kumimoji="1" lang="ja-JP" altLang="en-US" sz="900">
              <a:latin typeface="ＭＳ Ｐゴシック" panose="020B0600070205080204" pitchFamily="50" charset="-128"/>
              <a:ea typeface="ＭＳ Ｐゴシック" panose="020B0600070205080204" pitchFamily="50" charset="-128"/>
            </a:rPr>
            <a:t>　衛生費は、コロナ感染症による自宅療養者を支援するための医療提供を行う医療機関等への交付金や物価高騰対策として水道基本料金</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か月間の減免実施による水道事業への負担金の増などにより、一人当たり</a:t>
          </a:r>
          <a:r>
            <a:rPr kumimoji="1" lang="en-US" altLang="ja-JP" sz="900">
              <a:latin typeface="ＭＳ Ｐゴシック" panose="020B0600070205080204" pitchFamily="50" charset="-128"/>
              <a:ea typeface="ＭＳ Ｐゴシック" panose="020B0600070205080204" pitchFamily="50" charset="-128"/>
            </a:rPr>
            <a:t>5,777</a:t>
          </a:r>
          <a:r>
            <a:rPr kumimoji="1" lang="ja-JP" altLang="en-US" sz="900">
              <a:latin typeface="ＭＳ Ｐゴシック" panose="020B0600070205080204" pitchFamily="50" charset="-128"/>
              <a:ea typeface="ＭＳ Ｐゴシック" panose="020B0600070205080204" pitchFamily="50" charset="-128"/>
            </a:rPr>
            <a:t>円（</a:t>
          </a:r>
          <a:r>
            <a:rPr kumimoji="1" lang="en-US" altLang="ja-JP" sz="900">
              <a:latin typeface="ＭＳ Ｐゴシック" panose="020B0600070205080204" pitchFamily="50" charset="-128"/>
              <a:ea typeface="ＭＳ Ｐゴシック" panose="020B0600070205080204" pitchFamily="50" charset="-128"/>
            </a:rPr>
            <a:t>38,000→43,777</a:t>
          </a:r>
          <a:r>
            <a:rPr kumimoji="1" lang="ja-JP" altLang="en-US" sz="900">
              <a:latin typeface="ＭＳ Ｐゴシック" panose="020B0600070205080204" pitchFamily="50" charset="-128"/>
              <a:ea typeface="ＭＳ Ｐゴシック" panose="020B0600070205080204" pitchFamily="50" charset="-128"/>
            </a:rPr>
            <a:t>）増加した。</a:t>
          </a:r>
        </a:p>
        <a:p>
          <a:r>
            <a:rPr kumimoji="1" lang="ja-JP" altLang="en-US" sz="900">
              <a:latin typeface="ＭＳ Ｐゴシック" panose="020B0600070205080204" pitchFamily="50" charset="-128"/>
              <a:ea typeface="ＭＳ Ｐゴシック" panose="020B0600070205080204" pitchFamily="50" charset="-128"/>
            </a:rPr>
            <a:t>　消防費は、消防団に配備している消防車両の更新台数の増や、消防職員の感染症対策のための消防署等の仮眠室完全個室化に係る改修工事により一人当たり</a:t>
          </a:r>
          <a:r>
            <a:rPr kumimoji="1" lang="en-US" altLang="ja-JP" sz="900">
              <a:latin typeface="ＭＳ Ｐゴシック" panose="020B0600070205080204" pitchFamily="50" charset="-128"/>
              <a:ea typeface="ＭＳ Ｐゴシック" panose="020B0600070205080204" pitchFamily="50" charset="-128"/>
            </a:rPr>
            <a:t>815</a:t>
          </a:r>
          <a:r>
            <a:rPr kumimoji="1" lang="ja-JP" altLang="en-US" sz="900">
              <a:latin typeface="ＭＳ Ｐゴシック" panose="020B0600070205080204" pitchFamily="50" charset="-128"/>
              <a:ea typeface="ＭＳ Ｐゴシック" panose="020B0600070205080204" pitchFamily="50" charset="-128"/>
            </a:rPr>
            <a:t>円（</a:t>
          </a:r>
          <a:r>
            <a:rPr kumimoji="1" lang="en-US" altLang="ja-JP" sz="900">
              <a:latin typeface="ＭＳ Ｐゴシック" panose="020B0600070205080204" pitchFamily="50" charset="-128"/>
              <a:ea typeface="ＭＳ Ｐゴシック" panose="020B0600070205080204" pitchFamily="50" charset="-128"/>
            </a:rPr>
            <a:t>10,257→11,072</a:t>
          </a:r>
          <a:r>
            <a:rPr kumimoji="1" lang="ja-JP" altLang="en-US" sz="900">
              <a:latin typeface="ＭＳ Ｐゴシック" panose="020B0600070205080204" pitchFamily="50" charset="-128"/>
              <a:ea typeface="ＭＳ Ｐゴシック" panose="020B0600070205080204" pitchFamily="50" charset="-128"/>
            </a:rPr>
            <a:t>）増加した。</a:t>
          </a:r>
          <a:endParaRPr kumimoji="1" lang="en-US" altLang="ja-JP" sz="9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教育費は、保護者の負担軽減対策としての学校給食費無償化補助金による増があった一方で、令和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年度実施の端末等の購入など小中学校の</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スクール構想整備事業の大幅な減などにより、一人当たり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2,092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32,575→30,483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p>
        <a:p>
          <a:r>
            <a:rPr kumimoji="1" lang="ja-JP" altLang="en-US" sz="900">
              <a:latin typeface="ＭＳ Ｐゴシック" panose="020B0600070205080204" pitchFamily="50" charset="-128"/>
              <a:ea typeface="ＭＳ Ｐゴシック" panose="020B0600070205080204" pitchFamily="50" charset="-128"/>
            </a:rPr>
            <a:t>　公債費は、臨時財政対策債をはじめとした市債残高の増加に伴う元金償還金の増加により、一人当たり</a:t>
          </a:r>
          <a:r>
            <a:rPr kumimoji="1" lang="en-US" altLang="ja-JP" sz="900">
              <a:latin typeface="ＭＳ Ｐゴシック" panose="020B0600070205080204" pitchFamily="50" charset="-128"/>
              <a:ea typeface="ＭＳ Ｐゴシック" panose="020B0600070205080204" pitchFamily="50" charset="-128"/>
            </a:rPr>
            <a:t>933</a:t>
          </a:r>
          <a:r>
            <a:rPr kumimoji="1" lang="ja-JP" altLang="en-US" sz="900">
              <a:latin typeface="ＭＳ Ｐゴシック" panose="020B0600070205080204" pitchFamily="50" charset="-128"/>
              <a:ea typeface="ＭＳ Ｐゴシック" panose="020B0600070205080204" pitchFamily="50" charset="-128"/>
            </a:rPr>
            <a:t>円（</a:t>
          </a:r>
          <a:r>
            <a:rPr kumimoji="1" lang="en-US" altLang="ja-JP" sz="900">
              <a:latin typeface="ＭＳ Ｐゴシック" panose="020B0600070205080204" pitchFamily="50" charset="-128"/>
              <a:ea typeface="ＭＳ Ｐゴシック" panose="020B0600070205080204" pitchFamily="50" charset="-128"/>
            </a:rPr>
            <a:t>25,354→26,287</a:t>
          </a:r>
          <a:r>
            <a:rPr kumimoji="1" lang="ja-JP" altLang="en-US" sz="900">
              <a:latin typeface="ＭＳ Ｐゴシック" panose="020B0600070205080204" pitchFamily="50" charset="-128"/>
              <a:ea typeface="ＭＳ Ｐゴシック" panose="020B0600070205080204" pitchFamily="50" charset="-128"/>
            </a:rPr>
            <a:t>）増加した。</a:t>
          </a:r>
        </a:p>
        <a:p>
          <a:r>
            <a:rPr kumimoji="1" lang="ja-JP" altLang="en-US" sz="900">
              <a:latin typeface="ＭＳ Ｐゴシック" panose="020B0600070205080204" pitchFamily="50" charset="-128"/>
              <a:ea typeface="ＭＳ Ｐゴシック" panose="020B0600070205080204" pitchFamily="50" charset="-128"/>
            </a:rPr>
            <a:t>　今後は、扶助費の経常的経費の伸びが避けられない民生費の増加が見込まれる中、公共施設等総合管理計画の下、施設の統廃合及び維持管理を経済的、効率的に進め、歳出の圧縮に努めていく必要がある。</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財政調整基金は、令和</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年度当初予算で</a:t>
          </a:r>
          <a:r>
            <a:rPr kumimoji="1" lang="en-US" altLang="ja-JP" sz="1050">
              <a:latin typeface="ＭＳ ゴシック" pitchFamily="49" charset="-128"/>
              <a:ea typeface="ＭＳ ゴシック" pitchFamily="49" charset="-128"/>
            </a:rPr>
            <a:t>32.0</a:t>
          </a:r>
          <a:r>
            <a:rPr kumimoji="1" lang="ja-JP" altLang="en-US" sz="1050">
              <a:latin typeface="ＭＳ ゴシック" pitchFamily="49" charset="-128"/>
              <a:ea typeface="ＭＳ ゴシック" pitchFamily="49" charset="-128"/>
            </a:rPr>
            <a:t>億円を取り崩したが、補正予算で</a:t>
          </a:r>
          <a:r>
            <a:rPr kumimoji="1" lang="en-US" altLang="ja-JP" sz="1050">
              <a:latin typeface="ＭＳ ゴシック" pitchFamily="49" charset="-128"/>
              <a:ea typeface="ＭＳ ゴシック" pitchFamily="49" charset="-128"/>
            </a:rPr>
            <a:t>43.0</a:t>
          </a:r>
          <a:r>
            <a:rPr kumimoji="1" lang="ja-JP" altLang="en-US" sz="1050">
              <a:latin typeface="ＭＳ ゴシック" pitchFamily="49" charset="-128"/>
              <a:ea typeface="ＭＳ ゴシック" pitchFamily="49" charset="-128"/>
            </a:rPr>
            <a:t>億円を積み立てたことにより、年度末残高は過去最高の</a:t>
          </a:r>
          <a:r>
            <a:rPr kumimoji="1" lang="en-US" altLang="ja-JP" sz="1050">
              <a:latin typeface="ＭＳ ゴシック" pitchFamily="49" charset="-128"/>
              <a:ea typeface="ＭＳ ゴシック" pitchFamily="49" charset="-128"/>
            </a:rPr>
            <a:t>69.7</a:t>
          </a:r>
          <a:r>
            <a:rPr kumimoji="1" lang="ja-JP" altLang="en-US" sz="1050">
              <a:latin typeface="ＭＳ ゴシック" pitchFamily="49" charset="-128"/>
              <a:ea typeface="ＭＳ ゴシック" pitchFamily="49" charset="-128"/>
            </a:rPr>
            <a:t>億円となった。標準財政規模比は</a:t>
          </a:r>
          <a:r>
            <a:rPr kumimoji="1" lang="en-US" altLang="ja-JP" sz="1050">
              <a:latin typeface="ＭＳ ゴシック" pitchFamily="49" charset="-128"/>
              <a:ea typeface="ＭＳ ゴシック" pitchFamily="49" charset="-128"/>
            </a:rPr>
            <a:t>8.85</a:t>
          </a:r>
          <a:r>
            <a:rPr kumimoji="1" lang="ja-JP" altLang="en-US" sz="1050">
              <a:latin typeface="ＭＳ ゴシック" pitchFamily="49" charset="-128"/>
              <a:ea typeface="ＭＳ ゴシック" pitchFamily="49" charset="-128"/>
            </a:rPr>
            <a:t>％となり、前年度から</a:t>
          </a:r>
          <a:r>
            <a:rPr kumimoji="1" lang="en-US" altLang="ja-JP" sz="1050">
              <a:latin typeface="ＭＳ ゴシック" pitchFamily="49" charset="-128"/>
              <a:ea typeface="ＭＳ ゴシック" pitchFamily="49" charset="-128"/>
            </a:rPr>
            <a:t>1.57</a:t>
          </a:r>
          <a:r>
            <a:rPr kumimoji="1" lang="ja-JP" altLang="en-US" sz="1050">
              <a:latin typeface="ＭＳ ゴシック" pitchFamily="49" charset="-128"/>
              <a:ea typeface="ＭＳ ゴシック" pitchFamily="49" charset="-128"/>
            </a:rPr>
            <a:t>ポイント上昇した。今後も財政調整基金の適正水準の維持に努めていく。</a:t>
          </a:r>
        </a:p>
        <a:p>
          <a:r>
            <a:rPr kumimoji="1" lang="ja-JP" altLang="en-US" sz="1050">
              <a:latin typeface="ＭＳ ゴシック" pitchFamily="49" charset="-128"/>
              <a:ea typeface="ＭＳ ゴシック" pitchFamily="49" charset="-128"/>
            </a:rPr>
            <a:t>　実質収支額は、市税や地方交付税が増加した一方で、臨時財政対策債の発行額の減少などもあり、前年度から</a:t>
          </a:r>
          <a:r>
            <a:rPr kumimoji="1" lang="en-US" altLang="ja-JP" sz="1050">
              <a:latin typeface="ＭＳ ゴシック" pitchFamily="49" charset="-128"/>
              <a:ea typeface="ＭＳ ゴシック" pitchFamily="49" charset="-128"/>
            </a:rPr>
            <a:t>9.5</a:t>
          </a:r>
          <a:r>
            <a:rPr kumimoji="1" lang="ja-JP" altLang="en-US" sz="1050">
              <a:latin typeface="ＭＳ ゴシック" pitchFamily="49" charset="-128"/>
              <a:ea typeface="ＭＳ ゴシック" pitchFamily="49" charset="-128"/>
            </a:rPr>
            <a:t>億円減少し</a:t>
          </a:r>
          <a:r>
            <a:rPr kumimoji="1" lang="en-US" altLang="ja-JP" sz="1050">
              <a:latin typeface="ＭＳ ゴシック" pitchFamily="49" charset="-128"/>
              <a:ea typeface="ＭＳ ゴシック" pitchFamily="49" charset="-128"/>
            </a:rPr>
            <a:t>59.7</a:t>
          </a:r>
          <a:r>
            <a:rPr kumimoji="1" lang="ja-JP" altLang="en-US" sz="1050">
              <a:latin typeface="ＭＳ ゴシック" pitchFamily="49" charset="-128"/>
              <a:ea typeface="ＭＳ ゴシック" pitchFamily="49" charset="-128"/>
            </a:rPr>
            <a:t>億円となった。標準財政規模比は</a:t>
          </a:r>
          <a:r>
            <a:rPr kumimoji="1" lang="en-US" altLang="ja-JP" sz="1050">
              <a:latin typeface="ＭＳ ゴシック" pitchFamily="49" charset="-128"/>
              <a:ea typeface="ＭＳ ゴシック" pitchFamily="49" charset="-128"/>
            </a:rPr>
            <a:t>7.58%</a:t>
          </a:r>
          <a:r>
            <a:rPr kumimoji="1" lang="ja-JP" altLang="en-US" sz="1050">
              <a:latin typeface="ＭＳ ゴシック" pitchFamily="49" charset="-128"/>
              <a:ea typeface="ＭＳ ゴシック" pitchFamily="49" charset="-128"/>
            </a:rPr>
            <a:t>となり、前年度から</a:t>
          </a:r>
          <a:r>
            <a:rPr kumimoji="1" lang="en-US" altLang="ja-JP" sz="1050">
              <a:latin typeface="ＭＳ ゴシック" pitchFamily="49" charset="-128"/>
              <a:ea typeface="ＭＳ ゴシック" pitchFamily="49" charset="-128"/>
            </a:rPr>
            <a:t>1.01</a:t>
          </a:r>
          <a:r>
            <a:rPr kumimoji="1" lang="ja-JP" altLang="en-US" sz="1050">
              <a:latin typeface="ＭＳ ゴシック" pitchFamily="49" charset="-128"/>
              <a:ea typeface="ＭＳ ゴシック" pitchFamily="49" charset="-128"/>
            </a:rPr>
            <a:t>ポイント低下した。</a:t>
          </a:r>
        </a:p>
        <a:p>
          <a:r>
            <a:rPr kumimoji="1" lang="ja-JP" altLang="en-US" sz="1050">
              <a:latin typeface="ＭＳ ゴシック" pitchFamily="49" charset="-128"/>
              <a:ea typeface="ＭＳ ゴシック" pitchFamily="49" charset="-128"/>
            </a:rPr>
            <a:t>　実質単年度収支は、単年度収支△</a:t>
          </a:r>
          <a:r>
            <a:rPr kumimoji="1" lang="en-US" altLang="ja-JP" sz="1050">
              <a:latin typeface="ＭＳ ゴシック" pitchFamily="49" charset="-128"/>
              <a:ea typeface="ＭＳ ゴシック" pitchFamily="49" charset="-128"/>
            </a:rPr>
            <a:t>9.5</a:t>
          </a:r>
          <a:r>
            <a:rPr kumimoji="1" lang="ja-JP" altLang="en-US" sz="1050">
              <a:latin typeface="ＭＳ ゴシック" pitchFamily="49" charset="-128"/>
              <a:ea typeface="ＭＳ ゴシック" pitchFamily="49" charset="-128"/>
            </a:rPr>
            <a:t>億円、財政調整基金の増加額</a:t>
          </a:r>
          <a:r>
            <a:rPr kumimoji="1" lang="en-US" altLang="ja-JP" sz="1050">
              <a:latin typeface="ＭＳ ゴシック" pitchFamily="49" charset="-128"/>
              <a:ea typeface="ＭＳ ゴシック" pitchFamily="49" charset="-128"/>
            </a:rPr>
            <a:t>11.0</a:t>
          </a:r>
          <a:r>
            <a:rPr kumimoji="1" lang="ja-JP" altLang="en-US" sz="1050">
              <a:latin typeface="ＭＳ ゴシック" pitchFamily="49" charset="-128"/>
              <a:ea typeface="ＭＳ ゴシック" pitchFamily="49" charset="-128"/>
            </a:rPr>
            <a:t>億円より、</a:t>
          </a:r>
          <a:r>
            <a:rPr kumimoji="1" lang="en-US" altLang="ja-JP" sz="1050">
              <a:latin typeface="ＭＳ ゴシック" pitchFamily="49" charset="-128"/>
              <a:ea typeface="ＭＳ ゴシック" pitchFamily="49" charset="-128"/>
            </a:rPr>
            <a:t>1.5</a:t>
          </a:r>
          <a:r>
            <a:rPr kumimoji="1" lang="ja-JP" altLang="en-US" sz="1050">
              <a:latin typeface="ＭＳ ゴシック" pitchFamily="49" charset="-128"/>
              <a:ea typeface="ＭＳ ゴシック" pitchFamily="49" charset="-128"/>
            </a:rPr>
            <a:t>億円となり、前年度から</a:t>
          </a:r>
          <a:r>
            <a:rPr kumimoji="1" lang="en-US" altLang="ja-JP" sz="1050">
              <a:latin typeface="ＭＳ ゴシック" pitchFamily="49" charset="-128"/>
              <a:ea typeface="ＭＳ ゴシック" pitchFamily="49" charset="-128"/>
            </a:rPr>
            <a:t>50.2</a:t>
          </a:r>
          <a:r>
            <a:rPr kumimoji="1" lang="ja-JP" altLang="en-US" sz="1050">
              <a:latin typeface="ＭＳ ゴシック" pitchFamily="49" charset="-128"/>
              <a:ea typeface="ＭＳ ゴシック" pitchFamily="49" charset="-128"/>
            </a:rPr>
            <a:t>億円減少した。標準財政規模比は</a:t>
          </a:r>
          <a:r>
            <a:rPr kumimoji="1" lang="en-US" altLang="ja-JP" sz="1050">
              <a:latin typeface="ＭＳ ゴシック" pitchFamily="49" charset="-128"/>
              <a:ea typeface="ＭＳ ゴシック" pitchFamily="49" charset="-128"/>
            </a:rPr>
            <a:t>0.19</a:t>
          </a:r>
          <a:r>
            <a:rPr kumimoji="1" lang="ja-JP" altLang="en-US" sz="1050">
              <a:latin typeface="ＭＳ ゴシック" pitchFamily="49" charset="-128"/>
              <a:ea typeface="ＭＳ ゴシック" pitchFamily="49" charset="-128"/>
            </a:rPr>
            <a:t>％と前年度から</a:t>
          </a:r>
          <a:r>
            <a:rPr kumimoji="1" lang="en-US" altLang="ja-JP" sz="1050">
              <a:latin typeface="ＭＳ ゴシック" pitchFamily="49" charset="-128"/>
              <a:ea typeface="ＭＳ ゴシック" pitchFamily="49" charset="-128"/>
            </a:rPr>
            <a:t>6.23</a:t>
          </a:r>
          <a:r>
            <a:rPr kumimoji="1" lang="ja-JP" altLang="en-US" sz="1050">
              <a:latin typeface="ＭＳ ゴシック" pitchFamily="49" charset="-128"/>
              <a:ea typeface="ＭＳ ゴシック" pitchFamily="49" charset="-128"/>
            </a:rPr>
            <a:t>ポイント低下した。</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愛知県一宮市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年度の国民健康保険事業特別会計は、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年連続で黒字（歳入歳出差引額がプラス）となり、黒字額は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億円となった。主要な事業費である保険給付費についてみると、前年度に比べて給付費総額は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している。これは、ボリュームの大きい高齢者層が後期高齢者へ移行しており被保険者数が減少しているためと考えられる。一方、国民健康保険事業費納付金は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一般会計からの繰出しについて見直しを行うなど、適切な水準の被保険者負担に基づいた保険税財源を確保するとともに、給付費抑制のため特定健診受診率向上等の取組みを進め、健全な財政運営を図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それ以外の会計は、赤字もなく良好に推移している。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145599914</v>
      </c>
      <c r="BO4" s="449"/>
      <c r="BP4" s="449"/>
      <c r="BQ4" s="449"/>
      <c r="BR4" s="449"/>
      <c r="BS4" s="449"/>
      <c r="BT4" s="449"/>
      <c r="BU4" s="450"/>
      <c r="BV4" s="448">
        <v>148589155</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7.6</v>
      </c>
      <c r="CU4" s="589"/>
      <c r="CV4" s="589"/>
      <c r="CW4" s="589"/>
      <c r="CX4" s="589"/>
      <c r="CY4" s="589"/>
      <c r="CZ4" s="589"/>
      <c r="DA4" s="590"/>
      <c r="DB4" s="588">
        <v>8.6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139126187</v>
      </c>
      <c r="BO5" s="420"/>
      <c r="BP5" s="420"/>
      <c r="BQ5" s="420"/>
      <c r="BR5" s="420"/>
      <c r="BS5" s="420"/>
      <c r="BT5" s="420"/>
      <c r="BU5" s="421"/>
      <c r="BV5" s="419">
        <v>141473946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89.1</v>
      </c>
      <c r="CU5" s="417"/>
      <c r="CV5" s="417"/>
      <c r="CW5" s="417"/>
      <c r="CX5" s="417"/>
      <c r="CY5" s="417"/>
      <c r="CZ5" s="417"/>
      <c r="DA5" s="418"/>
      <c r="DB5" s="416">
        <v>87.3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6473727</v>
      </c>
      <c r="BO6" s="420"/>
      <c r="BP6" s="420"/>
      <c r="BQ6" s="420"/>
      <c r="BR6" s="420"/>
      <c r="BS6" s="420"/>
      <c r="BT6" s="420"/>
      <c r="BU6" s="421"/>
      <c r="BV6" s="419">
        <v>7115209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93.3</v>
      </c>
      <c r="CU6" s="563"/>
      <c r="CV6" s="563"/>
      <c r="CW6" s="563"/>
      <c r="CX6" s="563"/>
      <c r="CY6" s="563"/>
      <c r="CZ6" s="563"/>
      <c r="DA6" s="564"/>
      <c r="DB6" s="562">
        <v>94.5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507862</v>
      </c>
      <c r="BO7" s="420"/>
      <c r="BP7" s="420"/>
      <c r="BQ7" s="420"/>
      <c r="BR7" s="420"/>
      <c r="BS7" s="420"/>
      <c r="BT7" s="420"/>
      <c r="BU7" s="421"/>
      <c r="BV7" s="419">
        <v>196655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78711980</v>
      </c>
      <c r="CU7" s="420"/>
      <c r="CV7" s="420"/>
      <c r="CW7" s="420"/>
      <c r="CX7" s="420"/>
      <c r="CY7" s="420"/>
      <c r="CZ7" s="420"/>
      <c r="DA7" s="421"/>
      <c r="DB7" s="419">
        <v>80569327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5965865</v>
      </c>
      <c r="BO8" s="420"/>
      <c r="BP8" s="420"/>
      <c r="BQ8" s="420"/>
      <c r="BR8" s="420"/>
      <c r="BS8" s="420"/>
      <c r="BT8" s="420"/>
      <c r="BU8" s="421"/>
      <c r="BV8" s="419">
        <v>6918554</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0.79</v>
      </c>
      <c r="CU8" s="523"/>
      <c r="CV8" s="523"/>
      <c r="CW8" s="523"/>
      <c r="CX8" s="523"/>
      <c r="CY8" s="523"/>
      <c r="CZ8" s="523"/>
      <c r="DA8" s="524"/>
      <c r="DB8" s="522">
        <v>0.81</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380073</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-952689</v>
      </c>
      <c r="BO9" s="420"/>
      <c r="BP9" s="420"/>
      <c r="BQ9" s="420"/>
      <c r="BR9" s="420"/>
      <c r="BS9" s="420"/>
      <c r="BT9" s="420"/>
      <c r="BU9" s="421"/>
      <c r="BV9" s="419">
        <v>2770638</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10.1</v>
      </c>
      <c r="CU9" s="417"/>
      <c r="CV9" s="417"/>
      <c r="CW9" s="417"/>
      <c r="CX9" s="417"/>
      <c r="CY9" s="417"/>
      <c r="CZ9" s="417"/>
      <c r="DA9" s="418"/>
      <c r="DB9" s="416">
        <v>9.6999999999999993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380868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4304621</v>
      </c>
      <c r="BO10" s="420"/>
      <c r="BP10" s="420"/>
      <c r="BQ10" s="420"/>
      <c r="BR10" s="420"/>
      <c r="BS10" s="420"/>
      <c r="BT10" s="420"/>
      <c r="BU10" s="421"/>
      <c r="BV10" s="419">
        <v>5104430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380201</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96</v>
      </c>
      <c r="AV12" s="478"/>
      <c r="AW12" s="478"/>
      <c r="AX12" s="478"/>
      <c r="AY12" s="433" t="s">
        <v>137</v>
      </c>
      <c r="AZ12" s="434"/>
      <c r="BA12" s="434"/>
      <c r="BB12" s="434"/>
      <c r="BC12" s="434"/>
      <c r="BD12" s="434"/>
      <c r="BE12" s="434"/>
      <c r="BF12" s="434"/>
      <c r="BG12" s="434"/>
      <c r="BH12" s="434"/>
      <c r="BI12" s="434"/>
      <c r="BJ12" s="434"/>
      <c r="BK12" s="434"/>
      <c r="BL12" s="434"/>
      <c r="BM12" s="435"/>
      <c r="BN12" s="419">
        <v>3200000</v>
      </c>
      <c r="BO12" s="420"/>
      <c r="BP12" s="420"/>
      <c r="BQ12" s="420"/>
      <c r="BR12" s="420"/>
      <c r="BS12" s="420"/>
      <c r="BT12" s="420"/>
      <c r="BU12" s="421"/>
      <c r="BV12" s="419">
        <v>2700000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372902</v>
      </c>
      <c r="S13" s="507"/>
      <c r="T13" s="507"/>
      <c r="U13" s="507"/>
      <c r="V13" s="508"/>
      <c r="W13" s="509" t="s">
        <v>141</v>
      </c>
      <c r="X13" s="405"/>
      <c r="Y13" s="405"/>
      <c r="Z13" s="405"/>
      <c r="AA13" s="405"/>
      <c r="AB13" s="406"/>
      <c r="AC13" s="372">
        <v>1625</v>
      </c>
      <c r="AD13" s="373"/>
      <c r="AE13" s="373"/>
      <c r="AF13" s="373"/>
      <c r="AG13" s="374"/>
      <c r="AH13" s="372">
        <v>1820</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151932</v>
      </c>
      <c r="BO13" s="420"/>
      <c r="BP13" s="420"/>
      <c r="BQ13" s="420"/>
      <c r="BR13" s="420"/>
      <c r="BS13" s="420"/>
      <c r="BT13" s="420"/>
      <c r="BU13" s="421"/>
      <c r="BV13" s="419">
        <v>5175068</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3.4</v>
      </c>
      <c r="CU13" s="417"/>
      <c r="CV13" s="417"/>
      <c r="CW13" s="417"/>
      <c r="CX13" s="417"/>
      <c r="CY13" s="417"/>
      <c r="CZ13" s="417"/>
      <c r="DA13" s="418"/>
      <c r="DB13" s="416">
        <v>3.4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382349</v>
      </c>
      <c r="S14" s="507"/>
      <c r="T14" s="507"/>
      <c r="U14" s="507"/>
      <c r="V14" s="508"/>
      <c r="W14" s="510"/>
      <c r="X14" s="408"/>
      <c r="Y14" s="408"/>
      <c r="Z14" s="408"/>
      <c r="AA14" s="408"/>
      <c r="AB14" s="409"/>
      <c r="AC14" s="499">
        <v>1</v>
      </c>
      <c r="AD14" s="500"/>
      <c r="AE14" s="500"/>
      <c r="AF14" s="500"/>
      <c r="AG14" s="501"/>
      <c r="AH14" s="499">
        <v>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16.5</v>
      </c>
      <c r="CU14" s="517"/>
      <c r="CV14" s="517"/>
      <c r="CW14" s="517"/>
      <c r="CX14" s="517"/>
      <c r="CY14" s="517"/>
      <c r="CZ14" s="517"/>
      <c r="DA14" s="518"/>
      <c r="DB14" s="516">
        <v>22.9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375602</v>
      </c>
      <c r="S15" s="507"/>
      <c r="T15" s="507"/>
      <c r="U15" s="507"/>
      <c r="V15" s="508"/>
      <c r="W15" s="509" t="s">
        <v>149</v>
      </c>
      <c r="X15" s="405"/>
      <c r="Y15" s="405"/>
      <c r="Z15" s="405"/>
      <c r="AA15" s="405"/>
      <c r="AB15" s="406"/>
      <c r="AC15" s="372">
        <v>49227</v>
      </c>
      <c r="AD15" s="373"/>
      <c r="AE15" s="373"/>
      <c r="AF15" s="373"/>
      <c r="AG15" s="374"/>
      <c r="AH15" s="372">
        <v>54668</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47750789</v>
      </c>
      <c r="BO15" s="449"/>
      <c r="BP15" s="449"/>
      <c r="BQ15" s="449"/>
      <c r="BR15" s="449"/>
      <c r="BS15" s="449"/>
      <c r="BT15" s="449"/>
      <c r="BU15" s="450"/>
      <c r="BV15" s="448">
        <v>45837973</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29.4</v>
      </c>
      <c r="AD16" s="500"/>
      <c r="AE16" s="500"/>
      <c r="AF16" s="500"/>
      <c r="AG16" s="501"/>
      <c r="AH16" s="499">
        <v>31.2</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62417517</v>
      </c>
      <c r="BO16" s="420"/>
      <c r="BP16" s="420"/>
      <c r="BQ16" s="420"/>
      <c r="BR16" s="420"/>
      <c r="BS16" s="420"/>
      <c r="BT16" s="420"/>
      <c r="BU16" s="421"/>
      <c r="BV16" s="419">
        <v>59770581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116819</v>
      </c>
      <c r="AD17" s="373"/>
      <c r="AE17" s="373"/>
      <c r="AF17" s="373"/>
      <c r="AG17" s="374"/>
      <c r="AH17" s="372">
        <v>119010</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60445081</v>
      </c>
      <c r="BO17" s="420"/>
      <c r="BP17" s="420"/>
      <c r="BQ17" s="420"/>
      <c r="BR17" s="420"/>
      <c r="BS17" s="420"/>
      <c r="BT17" s="420"/>
      <c r="BU17" s="421"/>
      <c r="BV17" s="419">
        <v>58105327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113.82</v>
      </c>
      <c r="M18" s="472"/>
      <c r="N18" s="472"/>
      <c r="O18" s="472"/>
      <c r="P18" s="472"/>
      <c r="Q18" s="472"/>
      <c r="R18" s="473"/>
      <c r="S18" s="473"/>
      <c r="T18" s="473"/>
      <c r="U18" s="473"/>
      <c r="V18" s="474"/>
      <c r="W18" s="490"/>
      <c r="X18" s="491"/>
      <c r="Y18" s="491"/>
      <c r="Z18" s="491"/>
      <c r="AA18" s="491"/>
      <c r="AB18" s="515"/>
      <c r="AC18" s="389">
        <v>69.7</v>
      </c>
      <c r="AD18" s="390"/>
      <c r="AE18" s="390"/>
      <c r="AF18" s="390"/>
      <c r="AG18" s="475"/>
      <c r="AH18" s="389">
        <v>67.8</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71363509</v>
      </c>
      <c r="BO18" s="420"/>
      <c r="BP18" s="420"/>
      <c r="BQ18" s="420"/>
      <c r="BR18" s="420"/>
      <c r="BS18" s="420"/>
      <c r="BT18" s="420"/>
      <c r="BU18" s="421"/>
      <c r="BV18" s="419">
        <v>70365633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3339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98351066</v>
      </c>
      <c r="BO19" s="420"/>
      <c r="BP19" s="420"/>
      <c r="BQ19" s="420"/>
      <c r="BR19" s="420"/>
      <c r="BS19" s="420"/>
      <c r="BT19" s="420"/>
      <c r="BU19" s="421"/>
      <c r="BV19" s="419">
        <v>98412932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152075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104064168</v>
      </c>
      <c r="BO22" s="449"/>
      <c r="BP22" s="449"/>
      <c r="BQ22" s="449"/>
      <c r="BR22" s="449"/>
      <c r="BS22" s="449"/>
      <c r="BT22" s="449"/>
      <c r="BU22" s="450"/>
      <c r="BV22" s="448">
        <v>107123475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67731636</v>
      </c>
      <c r="BO23" s="420"/>
      <c r="BP23" s="420"/>
      <c r="BQ23" s="420"/>
      <c r="BR23" s="420"/>
      <c r="BS23" s="420"/>
      <c r="BT23" s="420"/>
      <c r="BU23" s="421"/>
      <c r="BV23" s="419">
        <v>69693209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10820</v>
      </c>
      <c r="R24" s="373"/>
      <c r="S24" s="373"/>
      <c r="T24" s="373"/>
      <c r="U24" s="373"/>
      <c r="V24" s="374"/>
      <c r="W24" s="462"/>
      <c r="X24" s="399"/>
      <c r="Y24" s="400"/>
      <c r="Z24" s="375" t="s">
        <v>174</v>
      </c>
      <c r="AA24" s="376"/>
      <c r="AB24" s="376"/>
      <c r="AC24" s="376"/>
      <c r="AD24" s="376"/>
      <c r="AE24" s="376"/>
      <c r="AF24" s="376"/>
      <c r="AG24" s="377"/>
      <c r="AH24" s="372">
        <v>2469</v>
      </c>
      <c r="AI24" s="373"/>
      <c r="AJ24" s="373"/>
      <c r="AK24" s="373"/>
      <c r="AL24" s="374"/>
      <c r="AM24" s="372">
        <v>7350213</v>
      </c>
      <c r="AN24" s="373"/>
      <c r="AO24" s="373"/>
      <c r="AP24" s="373"/>
      <c r="AQ24" s="373"/>
      <c r="AR24" s="374"/>
      <c r="AS24" s="372">
        <v>2977</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42652376</v>
      </c>
      <c r="BO24" s="420"/>
      <c r="BP24" s="420"/>
      <c r="BQ24" s="420"/>
      <c r="BR24" s="420"/>
      <c r="BS24" s="420"/>
      <c r="BT24" s="420"/>
      <c r="BU24" s="421"/>
      <c r="BV24" s="419">
        <v>44229569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2</v>
      </c>
      <c r="M25" s="373"/>
      <c r="N25" s="373"/>
      <c r="O25" s="373"/>
      <c r="P25" s="374"/>
      <c r="Q25" s="372">
        <v>8890</v>
      </c>
      <c r="R25" s="373"/>
      <c r="S25" s="373"/>
      <c r="T25" s="373"/>
      <c r="U25" s="373"/>
      <c r="V25" s="374"/>
      <c r="W25" s="462"/>
      <c r="X25" s="399"/>
      <c r="Y25" s="400"/>
      <c r="Z25" s="375" t="s">
        <v>177</v>
      </c>
      <c r="AA25" s="376"/>
      <c r="AB25" s="376"/>
      <c r="AC25" s="376"/>
      <c r="AD25" s="376"/>
      <c r="AE25" s="376"/>
      <c r="AF25" s="376"/>
      <c r="AG25" s="377"/>
      <c r="AH25" s="372">
        <v>403</v>
      </c>
      <c r="AI25" s="373"/>
      <c r="AJ25" s="373"/>
      <c r="AK25" s="373"/>
      <c r="AL25" s="374"/>
      <c r="AM25" s="372">
        <v>1282346</v>
      </c>
      <c r="AN25" s="373"/>
      <c r="AO25" s="373"/>
      <c r="AP25" s="373"/>
      <c r="AQ25" s="373"/>
      <c r="AR25" s="374"/>
      <c r="AS25" s="372">
        <v>3182</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15968733</v>
      </c>
      <c r="BO25" s="449"/>
      <c r="BP25" s="449"/>
      <c r="BQ25" s="449"/>
      <c r="BR25" s="449"/>
      <c r="BS25" s="449"/>
      <c r="BT25" s="449"/>
      <c r="BU25" s="450"/>
      <c r="BV25" s="448">
        <v>15683363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7830</v>
      </c>
      <c r="R26" s="373"/>
      <c r="S26" s="373"/>
      <c r="T26" s="373"/>
      <c r="U26" s="373"/>
      <c r="V26" s="374"/>
      <c r="W26" s="462"/>
      <c r="X26" s="399"/>
      <c r="Y26" s="400"/>
      <c r="Z26" s="375" t="s">
        <v>180</v>
      </c>
      <c r="AA26" s="430"/>
      <c r="AB26" s="430"/>
      <c r="AC26" s="430"/>
      <c r="AD26" s="430"/>
      <c r="AE26" s="430"/>
      <c r="AF26" s="430"/>
      <c r="AG26" s="431"/>
      <c r="AH26" s="372">
        <v>93</v>
      </c>
      <c r="AI26" s="373"/>
      <c r="AJ26" s="373"/>
      <c r="AK26" s="373"/>
      <c r="AL26" s="374"/>
      <c r="AM26" s="372">
        <v>288393</v>
      </c>
      <c r="AN26" s="373"/>
      <c r="AO26" s="373"/>
      <c r="AP26" s="373"/>
      <c r="AQ26" s="373"/>
      <c r="AR26" s="374"/>
      <c r="AS26" s="372">
        <v>3101</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182</v>
      </c>
      <c r="BO26" s="420"/>
      <c r="BP26" s="420"/>
      <c r="BQ26" s="420"/>
      <c r="BR26" s="420"/>
      <c r="BS26" s="420"/>
      <c r="BT26" s="420"/>
      <c r="BU26" s="421"/>
      <c r="BV26" s="419" t="s">
        <v>182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6390</v>
      </c>
      <c r="R27" s="373"/>
      <c r="S27" s="373"/>
      <c r="T27" s="373"/>
      <c r="U27" s="373"/>
      <c r="V27" s="374"/>
      <c r="W27" s="462"/>
      <c r="X27" s="399"/>
      <c r="Y27" s="400"/>
      <c r="Z27" s="375" t="s">
        <v>184</v>
      </c>
      <c r="AA27" s="376"/>
      <c r="AB27" s="376"/>
      <c r="AC27" s="376"/>
      <c r="AD27" s="376"/>
      <c r="AE27" s="376"/>
      <c r="AF27" s="376"/>
      <c r="AG27" s="377"/>
      <c r="AH27" s="372">
        <v>18</v>
      </c>
      <c r="AI27" s="373"/>
      <c r="AJ27" s="373"/>
      <c r="AK27" s="373"/>
      <c r="AL27" s="374"/>
      <c r="AM27" s="372">
        <v>75330</v>
      </c>
      <c r="AN27" s="373"/>
      <c r="AO27" s="373"/>
      <c r="AP27" s="373"/>
      <c r="AQ27" s="373"/>
      <c r="AR27" s="374"/>
      <c r="AS27" s="372">
        <v>4185</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762635</v>
      </c>
      <c r="BO27" s="454"/>
      <c r="BP27" s="454"/>
      <c r="BQ27" s="454"/>
      <c r="BR27" s="454"/>
      <c r="BS27" s="454"/>
      <c r="BT27" s="454"/>
      <c r="BU27" s="455"/>
      <c r="BV27" s="453">
        <v>762635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5870</v>
      </c>
      <c r="R28" s="373"/>
      <c r="S28" s="373"/>
      <c r="T28" s="373"/>
      <c r="U28" s="373"/>
      <c r="V28" s="374"/>
      <c r="W28" s="462"/>
      <c r="X28" s="399"/>
      <c r="Y28" s="400"/>
      <c r="Z28" s="375" t="s">
        <v>187</v>
      </c>
      <c r="AA28" s="376"/>
      <c r="AB28" s="376"/>
      <c r="AC28" s="376"/>
      <c r="AD28" s="376"/>
      <c r="AE28" s="376"/>
      <c r="AF28" s="376"/>
      <c r="AG28" s="377"/>
      <c r="AH28" s="372" t="s">
        <v>182</v>
      </c>
      <c r="AI28" s="373"/>
      <c r="AJ28" s="373"/>
      <c r="AK28" s="373"/>
      <c r="AL28" s="374"/>
      <c r="AM28" s="372" t="s">
        <v>139</v>
      </c>
      <c r="AN28" s="373"/>
      <c r="AO28" s="373"/>
      <c r="AP28" s="373"/>
      <c r="AQ28" s="373"/>
      <c r="AR28" s="374"/>
      <c r="AS28" s="372" t="s">
        <v>139</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6969789</v>
      </c>
      <c r="BO28" s="449"/>
      <c r="BP28" s="449"/>
      <c r="BQ28" s="449"/>
      <c r="BR28" s="449"/>
      <c r="BS28" s="449"/>
      <c r="BT28" s="449"/>
      <c r="BU28" s="450"/>
      <c r="BV28" s="448">
        <v>5865168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36</v>
      </c>
      <c r="M29" s="373"/>
      <c r="N29" s="373"/>
      <c r="O29" s="373"/>
      <c r="P29" s="374"/>
      <c r="Q29" s="372">
        <v>5450</v>
      </c>
      <c r="R29" s="373"/>
      <c r="S29" s="373"/>
      <c r="T29" s="373"/>
      <c r="U29" s="373"/>
      <c r="V29" s="374"/>
      <c r="W29" s="463"/>
      <c r="X29" s="464"/>
      <c r="Y29" s="465"/>
      <c r="Z29" s="375" t="s">
        <v>190</v>
      </c>
      <c r="AA29" s="376"/>
      <c r="AB29" s="376"/>
      <c r="AC29" s="376"/>
      <c r="AD29" s="376"/>
      <c r="AE29" s="376"/>
      <c r="AF29" s="376"/>
      <c r="AG29" s="377"/>
      <c r="AH29" s="372">
        <v>2487</v>
      </c>
      <c r="AI29" s="373"/>
      <c r="AJ29" s="373"/>
      <c r="AK29" s="373"/>
      <c r="AL29" s="374"/>
      <c r="AM29" s="372">
        <v>7425543</v>
      </c>
      <c r="AN29" s="373"/>
      <c r="AO29" s="373"/>
      <c r="AP29" s="373"/>
      <c r="AQ29" s="373"/>
      <c r="AR29" s="374"/>
      <c r="AS29" s="372">
        <v>2986</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50012</v>
      </c>
      <c r="BO29" s="420"/>
      <c r="BP29" s="420"/>
      <c r="BQ29" s="420"/>
      <c r="BR29" s="420"/>
      <c r="BS29" s="420"/>
      <c r="BT29" s="420"/>
      <c r="BU29" s="421"/>
      <c r="BV29" s="419">
        <v>50007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100.4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9191100</v>
      </c>
      <c r="BO30" s="454"/>
      <c r="BP30" s="454"/>
      <c r="BQ30" s="454"/>
      <c r="BR30" s="454"/>
      <c r="BS30" s="454"/>
      <c r="BT30" s="454"/>
      <c r="BU30" s="455"/>
      <c r="BV30" s="453">
        <v>7203316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199</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199</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IF('各会計、関係団体の財政状況及び健全化判断比率'!B35="","",'各会計、関係団体の財政状況及び健全化判断比率'!B35)</f>
        <v>外崎土地区画整理事業特別会計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愛知県後期高齢者医療広域連合（一般会計）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一宮市学校給食会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母子父子寡婦福祉資金貸付事業特別会計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愛知県後期高齢者医療広域連合（後期高齢者医療特別会計）</v>
      </c>
      <c r="BZ35" s="368"/>
      <c r="CA35" s="368"/>
      <c r="CB35" s="368"/>
      <c r="CC35" s="368"/>
      <c r="CD35" s="368"/>
      <c r="CE35" s="368"/>
      <c r="CF35" s="368"/>
      <c r="CG35" s="368"/>
      <c r="CH35" s="368"/>
      <c r="CI35" s="368"/>
      <c r="CJ35" s="368"/>
      <c r="CK35" s="368"/>
      <c r="CL35" s="368"/>
      <c r="CM35" s="368"/>
      <c r="CN35" s="181"/>
      <c r="CO35" s="367">
        <f t="shared" ref="CO35:CO43" si="3">IF(CQ35="","",CO34+1)</f>
        <v>14</v>
      </c>
      <c r="CP35" s="367"/>
      <c r="CQ35" s="368" t="str">
        <f>IF('各会計、関係団体の財政状況及び健全化判断比率'!BS8="","",'各会計、関係団体の財政状況及び健全化判断比率'!BS8)</f>
        <v>一宮地方総合卸売市場(株)</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IF('各会計、関係団体の財政状況及び健全化判断比率'!B34="","",'各会計、関係団体の財政状況及び健全化判断比率'!B34)</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f t="shared" si="3"/>
        <v>15</v>
      </c>
      <c r="CP36" s="367"/>
      <c r="CQ36" s="368" t="str">
        <f>IF('各会計、関係団体の財政状況及び健全化判断比率'!BS9="","",'各会計、関係団体の財政状況及び健全化判断比率'!BS9)</f>
        <v>一宮市土地開発公社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〇</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公共駐車場事業特別会計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nyyiINwj75kJpcllxo+DMPCOICJqJQ4wdKj+CW+cXGkkNYqHKh9EGESRThcXpGuOFp1PN0u7KBnvUag3hePtcA==" saltValue="Oy9oSskheskunGxH/bsg6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57" t="s">
        <v>579</v>
      </c>
      <c r="D34" s="1157"/>
      <c r="E34" s="1158"/>
      <c r="F34" s="32">
        <v>8.6199999999999992</v>
      </c>
      <c r="G34" s="33">
        <v>6.65</v>
      </c>
      <c r="H34" s="33">
        <v>7.52</v>
      </c>
      <c r="I34" s="33">
        <v>9.3000000000000007</v>
      </c>
      <c r="J34" s="34">
        <v>11.02</v>
      </c>
      <c r="K34" s="22"/>
      <c r="L34" s="22"/>
      <c r="M34" s="22"/>
      <c r="N34" s="22"/>
      <c r="O34" s="22"/>
      <c r="P34" s="22"/>
    </row>
    <row r="35" spans="1:16" ht="39" customHeight="1" x14ac:dyDescent="0.15">
      <c r="A35" s="22"/>
      <c r="B35" s="35"/>
      <c r="C35" s="1151" t="s">
        <v>580</v>
      </c>
      <c r="D35" s="1152"/>
      <c r="E35" s="1153"/>
      <c r="F35" s="36">
        <v>3.62</v>
      </c>
      <c r="G35" s="37">
        <v>3.65</v>
      </c>
      <c r="H35" s="37">
        <v>5.54</v>
      </c>
      <c r="I35" s="37">
        <v>8.57</v>
      </c>
      <c r="J35" s="38">
        <v>7.55</v>
      </c>
      <c r="K35" s="22"/>
      <c r="L35" s="22"/>
      <c r="M35" s="22"/>
      <c r="N35" s="22"/>
      <c r="O35" s="22"/>
      <c r="P35" s="22"/>
    </row>
    <row r="36" spans="1:16" ht="39" customHeight="1" x14ac:dyDescent="0.15">
      <c r="A36" s="22"/>
      <c r="B36" s="35"/>
      <c r="C36" s="1151" t="s">
        <v>581</v>
      </c>
      <c r="D36" s="1152"/>
      <c r="E36" s="1153"/>
      <c r="F36" s="36">
        <v>7.21</v>
      </c>
      <c r="G36" s="37">
        <v>7.28</v>
      </c>
      <c r="H36" s="37">
        <v>7.5</v>
      </c>
      <c r="I36" s="37">
        <v>6.9</v>
      </c>
      <c r="J36" s="38">
        <v>6.66</v>
      </c>
      <c r="K36" s="22"/>
      <c r="L36" s="22"/>
      <c r="M36" s="22"/>
      <c r="N36" s="22"/>
      <c r="O36" s="22"/>
      <c r="P36" s="22"/>
    </row>
    <row r="37" spans="1:16" ht="39" customHeight="1" x14ac:dyDescent="0.15">
      <c r="A37" s="22"/>
      <c r="B37" s="35"/>
      <c r="C37" s="1151" t="s">
        <v>582</v>
      </c>
      <c r="D37" s="1152"/>
      <c r="E37" s="1153"/>
      <c r="F37" s="36">
        <v>5.35</v>
      </c>
      <c r="G37" s="37">
        <v>5.13</v>
      </c>
      <c r="H37" s="37">
        <v>4.8</v>
      </c>
      <c r="I37" s="37">
        <v>4.3899999999999997</v>
      </c>
      <c r="J37" s="38">
        <v>3.85</v>
      </c>
      <c r="K37" s="22"/>
      <c r="L37" s="22"/>
      <c r="M37" s="22"/>
      <c r="N37" s="22"/>
      <c r="O37" s="22"/>
      <c r="P37" s="22"/>
    </row>
    <row r="38" spans="1:16" ht="39" customHeight="1" x14ac:dyDescent="0.15">
      <c r="A38" s="22"/>
      <c r="B38" s="35"/>
      <c r="C38" s="1151" t="s">
        <v>583</v>
      </c>
      <c r="D38" s="1152"/>
      <c r="E38" s="1153"/>
      <c r="F38" s="36">
        <v>1.0900000000000001</v>
      </c>
      <c r="G38" s="37">
        <v>1.31</v>
      </c>
      <c r="H38" s="37">
        <v>1.34</v>
      </c>
      <c r="I38" s="37">
        <v>1.43</v>
      </c>
      <c r="J38" s="38">
        <v>1.44</v>
      </c>
      <c r="K38" s="22"/>
      <c r="L38" s="22"/>
      <c r="M38" s="22"/>
      <c r="N38" s="22"/>
      <c r="O38" s="22"/>
      <c r="P38" s="22"/>
    </row>
    <row r="39" spans="1:16" ht="39" customHeight="1" x14ac:dyDescent="0.15">
      <c r="A39" s="22"/>
      <c r="B39" s="35"/>
      <c r="C39" s="1151" t="s">
        <v>584</v>
      </c>
      <c r="D39" s="1152"/>
      <c r="E39" s="1153"/>
      <c r="F39" s="36" t="s">
        <v>585</v>
      </c>
      <c r="G39" s="37" t="s">
        <v>586</v>
      </c>
      <c r="H39" s="37">
        <v>0.53</v>
      </c>
      <c r="I39" s="37">
        <v>1.19</v>
      </c>
      <c r="J39" s="38">
        <v>1.43</v>
      </c>
      <c r="K39" s="22"/>
      <c r="L39" s="22"/>
      <c r="M39" s="22"/>
      <c r="N39" s="22"/>
      <c r="O39" s="22"/>
      <c r="P39" s="22"/>
    </row>
    <row r="40" spans="1:16" ht="39" customHeight="1" x14ac:dyDescent="0.15">
      <c r="A40" s="22"/>
      <c r="B40" s="35"/>
      <c r="C40" s="1151" t="s">
        <v>587</v>
      </c>
      <c r="D40" s="1152"/>
      <c r="E40" s="1153"/>
      <c r="F40" s="36">
        <v>0.02</v>
      </c>
      <c r="G40" s="37">
        <v>0.15</v>
      </c>
      <c r="H40" s="37">
        <v>0</v>
      </c>
      <c r="I40" s="37">
        <v>0.01</v>
      </c>
      <c r="J40" s="38">
        <v>0.06</v>
      </c>
      <c r="K40" s="22"/>
      <c r="L40" s="22"/>
      <c r="M40" s="22"/>
      <c r="N40" s="22"/>
      <c r="O40" s="22"/>
      <c r="P40" s="22"/>
    </row>
    <row r="41" spans="1:16" ht="39" customHeight="1" x14ac:dyDescent="0.15">
      <c r="A41" s="22"/>
      <c r="B41" s="35"/>
      <c r="C41" s="1151" t="s">
        <v>588</v>
      </c>
      <c r="D41" s="1152"/>
      <c r="E41" s="1153"/>
      <c r="F41" s="36" t="s">
        <v>532</v>
      </c>
      <c r="G41" s="37" t="s">
        <v>532</v>
      </c>
      <c r="H41" s="37" t="s">
        <v>532</v>
      </c>
      <c r="I41" s="37">
        <v>0.01</v>
      </c>
      <c r="J41" s="38">
        <v>0.02</v>
      </c>
      <c r="K41" s="22"/>
      <c r="L41" s="22"/>
      <c r="M41" s="22"/>
      <c r="N41" s="22"/>
      <c r="O41" s="22"/>
      <c r="P41" s="22"/>
    </row>
    <row r="42" spans="1:16" ht="39" customHeight="1" x14ac:dyDescent="0.15">
      <c r="A42" s="22"/>
      <c r="B42" s="39"/>
      <c r="C42" s="1151" t="s">
        <v>589</v>
      </c>
      <c r="D42" s="1152"/>
      <c r="E42" s="1153"/>
      <c r="F42" s="36" t="s">
        <v>532</v>
      </c>
      <c r="G42" s="37" t="s">
        <v>532</v>
      </c>
      <c r="H42" s="37" t="s">
        <v>532</v>
      </c>
      <c r="I42" s="37" t="s">
        <v>532</v>
      </c>
      <c r="J42" s="38" t="s">
        <v>532</v>
      </c>
      <c r="K42" s="22"/>
      <c r="L42" s="22"/>
      <c r="M42" s="22"/>
      <c r="N42" s="22"/>
      <c r="O42" s="22"/>
      <c r="P42" s="22"/>
    </row>
    <row r="43" spans="1:16" ht="39" customHeight="1" thickBot="1" x14ac:dyDescent="0.2">
      <c r="A43" s="22"/>
      <c r="B43" s="40"/>
      <c r="C43" s="1154" t="s">
        <v>590</v>
      </c>
      <c r="D43" s="1155"/>
      <c r="E43" s="1156"/>
      <c r="F43" s="41">
        <v>0.03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x6SYSxKpxQqZHt20Xtpt1jnhzneCK6vJkeKNFYEDNzkrS3REpna8JgoN9k5pC9bYacnoB+nq+mDdS3TaNPH5Q==" saltValue="DjTqXztoZnjo4KPgUnzC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9081</v>
      </c>
      <c r="L45" s="60">
        <v>9118</v>
      </c>
      <c r="M45" s="60">
        <v>9491</v>
      </c>
      <c r="N45" s="60">
        <v>9694</v>
      </c>
      <c r="O45" s="61">
        <v>9994</v>
      </c>
      <c r="P45" s="48"/>
      <c r="Q45" s="48"/>
      <c r="R45" s="48"/>
      <c r="S45" s="48"/>
      <c r="T45" s="48"/>
      <c r="U45" s="48"/>
    </row>
    <row r="46" spans="1:21" ht="30.75" customHeight="1" x14ac:dyDescent="0.15">
      <c r="A46" s="48"/>
      <c r="B46" s="1184"/>
      <c r="C46" s="1185"/>
      <c r="D46" s="62"/>
      <c r="E46" s="1161" t="s">
        <v>13</v>
      </c>
      <c r="F46" s="1161"/>
      <c r="G46" s="1161"/>
      <c r="H46" s="1161"/>
      <c r="I46" s="1161"/>
      <c r="J46" s="1162"/>
      <c r="K46" s="63" t="s">
        <v>532</v>
      </c>
      <c r="L46" s="64" t="s">
        <v>532</v>
      </c>
      <c r="M46" s="64" t="s">
        <v>532</v>
      </c>
      <c r="N46" s="64" t="s">
        <v>532</v>
      </c>
      <c r="O46" s="65" t="s">
        <v>532</v>
      </c>
      <c r="P46" s="48"/>
      <c r="Q46" s="48"/>
      <c r="R46" s="48"/>
      <c r="S46" s="48"/>
      <c r="T46" s="48"/>
      <c r="U46" s="48"/>
    </row>
    <row r="47" spans="1:21" ht="30.75" customHeight="1" x14ac:dyDescent="0.15">
      <c r="A47" s="48"/>
      <c r="B47" s="1184"/>
      <c r="C47" s="1185"/>
      <c r="D47" s="62"/>
      <c r="E47" s="1161" t="s">
        <v>14</v>
      </c>
      <c r="F47" s="1161"/>
      <c r="G47" s="1161"/>
      <c r="H47" s="1161"/>
      <c r="I47" s="1161"/>
      <c r="J47" s="1162"/>
      <c r="K47" s="63" t="s">
        <v>532</v>
      </c>
      <c r="L47" s="64" t="s">
        <v>532</v>
      </c>
      <c r="M47" s="64" t="s">
        <v>532</v>
      </c>
      <c r="N47" s="64" t="s">
        <v>532</v>
      </c>
      <c r="O47" s="65" t="s">
        <v>532</v>
      </c>
      <c r="P47" s="48"/>
      <c r="Q47" s="48"/>
      <c r="R47" s="48"/>
      <c r="S47" s="48"/>
      <c r="T47" s="48"/>
      <c r="U47" s="48"/>
    </row>
    <row r="48" spans="1:21" ht="30.75" customHeight="1" x14ac:dyDescent="0.15">
      <c r="A48" s="48"/>
      <c r="B48" s="1184"/>
      <c r="C48" s="1185"/>
      <c r="D48" s="62"/>
      <c r="E48" s="1161" t="s">
        <v>15</v>
      </c>
      <c r="F48" s="1161"/>
      <c r="G48" s="1161"/>
      <c r="H48" s="1161"/>
      <c r="I48" s="1161"/>
      <c r="J48" s="1162"/>
      <c r="K48" s="63">
        <v>3900</v>
      </c>
      <c r="L48" s="64">
        <v>3809</v>
      </c>
      <c r="M48" s="64">
        <v>3764</v>
      </c>
      <c r="N48" s="64">
        <v>3646</v>
      </c>
      <c r="O48" s="65">
        <v>3604</v>
      </c>
      <c r="P48" s="48"/>
      <c r="Q48" s="48"/>
      <c r="R48" s="48"/>
      <c r="S48" s="48"/>
      <c r="T48" s="48"/>
      <c r="U48" s="48"/>
    </row>
    <row r="49" spans="1:21" ht="30.75" customHeight="1" x14ac:dyDescent="0.15">
      <c r="A49" s="48"/>
      <c r="B49" s="1184"/>
      <c r="C49" s="1185"/>
      <c r="D49" s="62"/>
      <c r="E49" s="1161" t="s">
        <v>16</v>
      </c>
      <c r="F49" s="1161"/>
      <c r="G49" s="1161"/>
      <c r="H49" s="1161"/>
      <c r="I49" s="1161"/>
      <c r="J49" s="1162"/>
      <c r="K49" s="63" t="s">
        <v>532</v>
      </c>
      <c r="L49" s="64" t="s">
        <v>532</v>
      </c>
      <c r="M49" s="64" t="s">
        <v>532</v>
      </c>
      <c r="N49" s="64" t="s">
        <v>532</v>
      </c>
      <c r="O49" s="65" t="s">
        <v>532</v>
      </c>
      <c r="P49" s="48"/>
      <c r="Q49" s="48"/>
      <c r="R49" s="48"/>
      <c r="S49" s="48"/>
      <c r="T49" s="48"/>
      <c r="U49" s="48"/>
    </row>
    <row r="50" spans="1:21" ht="30.75" customHeight="1" x14ac:dyDescent="0.15">
      <c r="A50" s="48"/>
      <c r="B50" s="1184"/>
      <c r="C50" s="1185"/>
      <c r="D50" s="62"/>
      <c r="E50" s="1161" t="s">
        <v>17</v>
      </c>
      <c r="F50" s="1161"/>
      <c r="G50" s="1161"/>
      <c r="H50" s="1161"/>
      <c r="I50" s="1161"/>
      <c r="J50" s="1162"/>
      <c r="K50" s="63">
        <v>3</v>
      </c>
      <c r="L50" s="64">
        <v>11</v>
      </c>
      <c r="M50" s="64">
        <v>1</v>
      </c>
      <c r="N50" s="64" t="s">
        <v>532</v>
      </c>
      <c r="O50" s="65">
        <v>55</v>
      </c>
      <c r="P50" s="48"/>
      <c r="Q50" s="48"/>
      <c r="R50" s="48"/>
      <c r="S50" s="48"/>
      <c r="T50" s="48"/>
      <c r="U50" s="48"/>
    </row>
    <row r="51" spans="1:21" ht="30.75" customHeight="1" x14ac:dyDescent="0.15">
      <c r="A51" s="48"/>
      <c r="B51" s="1186"/>
      <c r="C51" s="1187"/>
      <c r="D51" s="66"/>
      <c r="E51" s="1161" t="s">
        <v>18</v>
      </c>
      <c r="F51" s="1161"/>
      <c r="G51" s="1161"/>
      <c r="H51" s="1161"/>
      <c r="I51" s="1161"/>
      <c r="J51" s="1162"/>
      <c r="K51" s="63" t="s">
        <v>532</v>
      </c>
      <c r="L51" s="64" t="s">
        <v>532</v>
      </c>
      <c r="M51" s="64" t="s">
        <v>532</v>
      </c>
      <c r="N51" s="64" t="s">
        <v>532</v>
      </c>
      <c r="O51" s="65" t="s">
        <v>532</v>
      </c>
      <c r="P51" s="48"/>
      <c r="Q51" s="48"/>
      <c r="R51" s="48"/>
      <c r="S51" s="48"/>
      <c r="T51" s="48"/>
      <c r="U51" s="48"/>
    </row>
    <row r="52" spans="1:21" ht="30.75" customHeight="1" x14ac:dyDescent="0.15">
      <c r="A52" s="48"/>
      <c r="B52" s="1159" t="s">
        <v>19</v>
      </c>
      <c r="C52" s="1160"/>
      <c r="D52" s="66"/>
      <c r="E52" s="1161" t="s">
        <v>20</v>
      </c>
      <c r="F52" s="1161"/>
      <c r="G52" s="1161"/>
      <c r="H52" s="1161"/>
      <c r="I52" s="1161"/>
      <c r="J52" s="1162"/>
      <c r="K52" s="63">
        <v>10730</v>
      </c>
      <c r="L52" s="64">
        <v>10736</v>
      </c>
      <c r="M52" s="64">
        <v>10921</v>
      </c>
      <c r="N52" s="64">
        <v>10982</v>
      </c>
      <c r="O52" s="65">
        <v>11133</v>
      </c>
      <c r="P52" s="48"/>
      <c r="Q52" s="48"/>
      <c r="R52" s="48"/>
      <c r="S52" s="48"/>
      <c r="T52" s="48"/>
      <c r="U52" s="48"/>
    </row>
    <row r="53" spans="1:21" ht="30.75" customHeight="1" thickBot="1" x14ac:dyDescent="0.2">
      <c r="A53" s="48"/>
      <c r="B53" s="1163" t="s">
        <v>21</v>
      </c>
      <c r="C53" s="1164"/>
      <c r="D53" s="67"/>
      <c r="E53" s="1165" t="s">
        <v>22</v>
      </c>
      <c r="F53" s="1165"/>
      <c r="G53" s="1165"/>
      <c r="H53" s="1165"/>
      <c r="I53" s="1165"/>
      <c r="J53" s="1166"/>
      <c r="K53" s="68">
        <v>2254</v>
      </c>
      <c r="L53" s="69">
        <v>2202</v>
      </c>
      <c r="M53" s="69">
        <v>2335</v>
      </c>
      <c r="N53" s="69">
        <v>2358</v>
      </c>
      <c r="O53" s="70">
        <v>2520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x14ac:dyDescent="0.2">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x14ac:dyDescent="0.15">
      <c r="B58" s="1167" t="s">
        <v>26</v>
      </c>
      <c r="C58" s="1168"/>
      <c r="D58" s="1173" t="s">
        <v>27</v>
      </c>
      <c r="E58" s="1174"/>
      <c r="F58" s="1174"/>
      <c r="G58" s="1174"/>
      <c r="H58" s="1174"/>
      <c r="I58" s="1174"/>
      <c r="J58" s="1175"/>
      <c r="K58" s="83" t="s">
        <v>532</v>
      </c>
      <c r="L58" s="84" t="s">
        <v>532</v>
      </c>
      <c r="M58" s="84" t="s">
        <v>532</v>
      </c>
      <c r="N58" s="84" t="s">
        <v>532</v>
      </c>
      <c r="O58" s="85" t="s">
        <v>532</v>
      </c>
    </row>
    <row r="59" spans="1:21" ht="31.5" customHeight="1" x14ac:dyDescent="0.15">
      <c r="B59" s="1169"/>
      <c r="C59" s="1170"/>
      <c r="D59" s="1176" t="s">
        <v>28</v>
      </c>
      <c r="E59" s="1177"/>
      <c r="F59" s="1177"/>
      <c r="G59" s="1177"/>
      <c r="H59" s="1177"/>
      <c r="I59" s="1177"/>
      <c r="J59" s="1178"/>
      <c r="K59" s="86" t="s">
        <v>532</v>
      </c>
      <c r="L59" s="87" t="s">
        <v>532</v>
      </c>
      <c r="M59" s="87" t="s">
        <v>532</v>
      </c>
      <c r="N59" s="87" t="s">
        <v>532</v>
      </c>
      <c r="O59" s="88" t="s">
        <v>532</v>
      </c>
    </row>
    <row r="60" spans="1:21" ht="31.5" customHeight="1" thickBot="1" x14ac:dyDescent="0.2">
      <c r="B60" s="1171"/>
      <c r="C60" s="1172"/>
      <c r="D60" s="1179" t="s">
        <v>29</v>
      </c>
      <c r="E60" s="1180"/>
      <c r="F60" s="1180"/>
      <c r="G60" s="1180"/>
      <c r="H60" s="1180"/>
      <c r="I60" s="1180"/>
      <c r="J60" s="1181"/>
      <c r="K60" s="89" t="s">
        <v>532</v>
      </c>
      <c r="L60" s="90" t="s">
        <v>532</v>
      </c>
      <c r="M60" s="90" t="s">
        <v>532</v>
      </c>
      <c r="N60" s="90" t="s">
        <v>532</v>
      </c>
      <c r="O60" s="91" t="s">
        <v>532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V9rhC+G9Qk0BYkFwzXOyXrqGiTmeOOHL+JZEIGf0cniBF3DhsuAx/l8wg93kzDRm2PCb5wbhEVjxMsTvFNXQ==" saltValue="q4mxS+DmmISUYnDjXOd6h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573</v>
      </c>
      <c r="J40" s="103" t="s">
        <v>574</v>
      </c>
      <c r="K40" s="103" t="s">
        <v>575</v>
      </c>
      <c r="L40" s="103" t="s">
        <v>576</v>
      </c>
      <c r="M40" s="104" t="s">
        <v>577</v>
      </c>
    </row>
    <row r="41" spans="2:13" ht="27.75" customHeight="1" x14ac:dyDescent="0.15">
      <c r="B41" s="1202" t="s">
        <v>32</v>
      </c>
      <c r="C41" s="1203"/>
      <c r="D41" s="105"/>
      <c r="E41" s="1204" t="s">
        <v>33</v>
      </c>
      <c r="F41" s="1204"/>
      <c r="G41" s="1204"/>
      <c r="H41" s="1205"/>
      <c r="I41" s="355">
        <v>107580</v>
      </c>
      <c r="J41" s="356">
        <v>107279</v>
      </c>
      <c r="K41" s="356">
        <v>106797</v>
      </c>
      <c r="L41" s="356">
        <v>107123</v>
      </c>
      <c r="M41" s="357">
        <v>104064</v>
      </c>
    </row>
    <row r="42" spans="2:13" ht="27.75" customHeight="1" x14ac:dyDescent="0.15">
      <c r="B42" s="1192"/>
      <c r="C42" s="1193"/>
      <c r="D42" s="106"/>
      <c r="E42" s="1196" t="s">
        <v>34</v>
      </c>
      <c r="F42" s="1196"/>
      <c r="G42" s="1196"/>
      <c r="H42" s="1197"/>
      <c r="I42" s="358">
        <v>638</v>
      </c>
      <c r="J42" s="359">
        <v>309</v>
      </c>
      <c r="K42" s="359">
        <v>267</v>
      </c>
      <c r="L42" s="359">
        <v>280</v>
      </c>
      <c r="M42" s="360">
        <v>225</v>
      </c>
    </row>
    <row r="43" spans="2:13" ht="27.75" customHeight="1" x14ac:dyDescent="0.15">
      <c r="B43" s="1192"/>
      <c r="C43" s="1193"/>
      <c r="D43" s="106"/>
      <c r="E43" s="1196" t="s">
        <v>35</v>
      </c>
      <c r="F43" s="1196"/>
      <c r="G43" s="1196"/>
      <c r="H43" s="1197"/>
      <c r="I43" s="358">
        <v>67619</v>
      </c>
      <c r="J43" s="359">
        <v>65327</v>
      </c>
      <c r="K43" s="359">
        <v>63083</v>
      </c>
      <c r="L43" s="359">
        <v>60575</v>
      </c>
      <c r="M43" s="360">
        <v>57962</v>
      </c>
    </row>
    <row r="44" spans="2:13" ht="27.75" customHeight="1" x14ac:dyDescent="0.15">
      <c r="B44" s="1192"/>
      <c r="C44" s="1193"/>
      <c r="D44" s="106"/>
      <c r="E44" s="1196" t="s">
        <v>36</v>
      </c>
      <c r="F44" s="1196"/>
      <c r="G44" s="1196"/>
      <c r="H44" s="1197"/>
      <c r="I44" s="358" t="s">
        <v>532</v>
      </c>
      <c r="J44" s="359" t="s">
        <v>532</v>
      </c>
      <c r="K44" s="359" t="s">
        <v>532</v>
      </c>
      <c r="L44" s="359" t="s">
        <v>532</v>
      </c>
      <c r="M44" s="360" t="s">
        <v>532</v>
      </c>
    </row>
    <row r="45" spans="2:13" ht="27.75" customHeight="1" x14ac:dyDescent="0.15">
      <c r="B45" s="1192"/>
      <c r="C45" s="1193"/>
      <c r="D45" s="106"/>
      <c r="E45" s="1196" t="s">
        <v>37</v>
      </c>
      <c r="F45" s="1196"/>
      <c r="G45" s="1196"/>
      <c r="H45" s="1197"/>
      <c r="I45" s="358">
        <v>14644</v>
      </c>
      <c r="J45" s="359">
        <v>15284</v>
      </c>
      <c r="K45" s="359">
        <v>14322</v>
      </c>
      <c r="L45" s="359">
        <v>14505</v>
      </c>
      <c r="M45" s="360">
        <v>14501</v>
      </c>
    </row>
    <row r="46" spans="2:13" ht="27.75" customHeight="1" x14ac:dyDescent="0.15">
      <c r="B46" s="1192"/>
      <c r="C46" s="1193"/>
      <c r="D46" s="107"/>
      <c r="E46" s="1196" t="s">
        <v>38</v>
      </c>
      <c r="F46" s="1196"/>
      <c r="G46" s="1196"/>
      <c r="H46" s="1197"/>
      <c r="I46" s="358">
        <v>101</v>
      </c>
      <c r="J46" s="359">
        <v>94</v>
      </c>
      <c r="K46" s="359">
        <v>89</v>
      </c>
      <c r="L46" s="359">
        <v>86</v>
      </c>
      <c r="M46" s="360">
        <v>83</v>
      </c>
    </row>
    <row r="47" spans="2:13" ht="27.75" customHeight="1" x14ac:dyDescent="0.15">
      <c r="B47" s="1192"/>
      <c r="C47" s="1193"/>
      <c r="D47" s="108"/>
      <c r="E47" s="1206" t="s">
        <v>39</v>
      </c>
      <c r="F47" s="1207"/>
      <c r="G47" s="1207"/>
      <c r="H47" s="1208"/>
      <c r="I47" s="358" t="s">
        <v>532</v>
      </c>
      <c r="J47" s="359" t="s">
        <v>532</v>
      </c>
      <c r="K47" s="359" t="s">
        <v>532</v>
      </c>
      <c r="L47" s="359" t="s">
        <v>532</v>
      </c>
      <c r="M47" s="360" t="s">
        <v>532</v>
      </c>
    </row>
    <row r="48" spans="2:13" ht="27.75" customHeight="1" x14ac:dyDescent="0.15">
      <c r="B48" s="1192"/>
      <c r="C48" s="1193"/>
      <c r="D48" s="106"/>
      <c r="E48" s="1196" t="s">
        <v>40</v>
      </c>
      <c r="F48" s="1196"/>
      <c r="G48" s="1196"/>
      <c r="H48" s="1197"/>
      <c r="I48" s="358" t="s">
        <v>532</v>
      </c>
      <c r="J48" s="359" t="s">
        <v>532</v>
      </c>
      <c r="K48" s="359" t="s">
        <v>532</v>
      </c>
      <c r="L48" s="359" t="s">
        <v>532</v>
      </c>
      <c r="M48" s="360" t="s">
        <v>532</v>
      </c>
    </row>
    <row r="49" spans="2:13" ht="27.75" customHeight="1" x14ac:dyDescent="0.15">
      <c r="B49" s="1194"/>
      <c r="C49" s="1195"/>
      <c r="D49" s="106"/>
      <c r="E49" s="1196" t="s">
        <v>41</v>
      </c>
      <c r="F49" s="1196"/>
      <c r="G49" s="1196"/>
      <c r="H49" s="1197"/>
      <c r="I49" s="358" t="s">
        <v>532</v>
      </c>
      <c r="J49" s="359" t="s">
        <v>532</v>
      </c>
      <c r="K49" s="359" t="s">
        <v>532</v>
      </c>
      <c r="L49" s="359" t="s">
        <v>532</v>
      </c>
      <c r="M49" s="360" t="s">
        <v>532</v>
      </c>
    </row>
    <row r="50" spans="2:13" ht="27.75" customHeight="1" x14ac:dyDescent="0.15">
      <c r="B50" s="1190" t="s">
        <v>42</v>
      </c>
      <c r="C50" s="1191"/>
      <c r="D50" s="109"/>
      <c r="E50" s="1196" t="s">
        <v>43</v>
      </c>
      <c r="F50" s="1196"/>
      <c r="G50" s="1196"/>
      <c r="H50" s="1197"/>
      <c r="I50" s="358">
        <v>10195</v>
      </c>
      <c r="J50" s="359">
        <v>9981</v>
      </c>
      <c r="K50" s="359">
        <v>9161</v>
      </c>
      <c r="L50" s="359">
        <v>15622</v>
      </c>
      <c r="M50" s="360">
        <v>18698</v>
      </c>
    </row>
    <row r="51" spans="2:13" ht="27.75" customHeight="1" x14ac:dyDescent="0.15">
      <c r="B51" s="1192"/>
      <c r="C51" s="1193"/>
      <c r="D51" s="106"/>
      <c r="E51" s="1196" t="s">
        <v>44</v>
      </c>
      <c r="F51" s="1196"/>
      <c r="G51" s="1196"/>
      <c r="H51" s="1197"/>
      <c r="I51" s="358">
        <v>26258</v>
      </c>
      <c r="J51" s="359">
        <v>28999</v>
      </c>
      <c r="K51" s="359">
        <v>27943</v>
      </c>
      <c r="L51" s="359">
        <v>27243</v>
      </c>
      <c r="M51" s="360">
        <v>26308</v>
      </c>
    </row>
    <row r="52" spans="2:13" ht="27.75" customHeight="1" x14ac:dyDescent="0.15">
      <c r="B52" s="1194"/>
      <c r="C52" s="1195"/>
      <c r="D52" s="106"/>
      <c r="E52" s="1196" t="s">
        <v>45</v>
      </c>
      <c r="F52" s="1196"/>
      <c r="G52" s="1196"/>
      <c r="H52" s="1197"/>
      <c r="I52" s="358">
        <v>124891</v>
      </c>
      <c r="J52" s="359">
        <v>124509</v>
      </c>
      <c r="K52" s="359">
        <v>122989</v>
      </c>
      <c r="L52" s="359">
        <v>123300</v>
      </c>
      <c r="M52" s="360">
        <v>120315</v>
      </c>
    </row>
    <row r="53" spans="2:13" ht="27.75" customHeight="1" thickBot="1" x14ac:dyDescent="0.2">
      <c r="B53" s="1198" t="s">
        <v>46</v>
      </c>
      <c r="C53" s="1199"/>
      <c r="D53" s="110"/>
      <c r="E53" s="1200" t="s">
        <v>47</v>
      </c>
      <c r="F53" s="1200"/>
      <c r="G53" s="1200"/>
      <c r="H53" s="1201"/>
      <c r="I53" s="361">
        <v>29238</v>
      </c>
      <c r="J53" s="362">
        <v>24806</v>
      </c>
      <c r="K53" s="362">
        <v>24466</v>
      </c>
      <c r="L53" s="362">
        <v>16403</v>
      </c>
      <c r="M53" s="363">
        <v>11514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cQb91H6YlIdctsccqc/bVLX2MgVIRNGoVPo6rpV/qOC/r8bULMYC2y1JkrHDYC5WbJCdnAQ0DTq2xOzxeOBfzw==" saltValue="Ym1PBwlo95FezBddlEy9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575</v>
      </c>
      <c r="G54" s="119" t="s">
        <v>576</v>
      </c>
      <c r="H54" s="120" t="s">
        <v>577</v>
      </c>
    </row>
    <row r="55" spans="2:8" ht="52.5" customHeight="1" x14ac:dyDescent="0.15">
      <c r="B55" s="121"/>
      <c r="C55" s="1217" t="s">
        <v>50</v>
      </c>
      <c r="D55" s="1217"/>
      <c r="E55" s="1218"/>
      <c r="F55" s="122">
        <v>3461</v>
      </c>
      <c r="G55" s="122">
        <v>5865</v>
      </c>
      <c r="H55" s="123">
        <v>6970</v>
      </c>
    </row>
    <row r="56" spans="2:8" ht="52.5" customHeight="1" x14ac:dyDescent="0.15">
      <c r="B56" s="124"/>
      <c r="C56" s="1219" t="s">
        <v>51</v>
      </c>
      <c r="D56" s="1219"/>
      <c r="E56" s="1220"/>
      <c r="F56" s="125">
        <v>50</v>
      </c>
      <c r="G56" s="125">
        <v>50</v>
      </c>
      <c r="H56" s="126">
        <v>50</v>
      </c>
    </row>
    <row r="57" spans="2:8" ht="53.25" customHeight="1" x14ac:dyDescent="0.15">
      <c r="B57" s="124"/>
      <c r="C57" s="1221" t="s">
        <v>52</v>
      </c>
      <c r="D57" s="1221"/>
      <c r="E57" s="1222"/>
      <c r="F57" s="127">
        <v>3486</v>
      </c>
      <c r="G57" s="127">
        <v>7203</v>
      </c>
      <c r="H57" s="128">
        <v>9191</v>
      </c>
    </row>
    <row r="58" spans="2:8" ht="45.75" customHeight="1" x14ac:dyDescent="0.15">
      <c r="B58" s="129"/>
      <c r="C58" s="1209" t="s">
        <v>605</v>
      </c>
      <c r="D58" s="1210"/>
      <c r="E58" s="1211"/>
      <c r="F58" s="130">
        <v>2364</v>
      </c>
      <c r="G58" s="130">
        <v>5981</v>
      </c>
      <c r="H58" s="131">
        <v>7981</v>
      </c>
    </row>
    <row r="59" spans="2:8" ht="45.75" customHeight="1" x14ac:dyDescent="0.15">
      <c r="B59" s="129"/>
      <c r="C59" s="1209" t="s">
        <v>606</v>
      </c>
      <c r="D59" s="1210"/>
      <c r="E59" s="1211"/>
      <c r="F59" s="130">
        <v>425</v>
      </c>
      <c r="G59" s="130">
        <v>491</v>
      </c>
      <c r="H59" s="131">
        <v>488</v>
      </c>
    </row>
    <row r="60" spans="2:8" ht="45.75" customHeight="1" x14ac:dyDescent="0.15">
      <c r="B60" s="129"/>
      <c r="C60" s="1209" t="s">
        <v>607</v>
      </c>
      <c r="D60" s="1210"/>
      <c r="E60" s="1211"/>
      <c r="F60" s="130">
        <v>293</v>
      </c>
      <c r="G60" s="130">
        <v>314</v>
      </c>
      <c r="H60" s="131">
        <v>337</v>
      </c>
    </row>
    <row r="61" spans="2:8" ht="45.75" customHeight="1" x14ac:dyDescent="0.15">
      <c r="B61" s="129"/>
      <c r="C61" s="1209" t="s">
        <v>608</v>
      </c>
      <c r="D61" s="1210"/>
      <c r="E61" s="1211"/>
      <c r="F61" s="130">
        <v>195</v>
      </c>
      <c r="G61" s="130">
        <v>195</v>
      </c>
      <c r="H61" s="131">
        <v>195</v>
      </c>
    </row>
    <row r="62" spans="2:8" ht="45.75" customHeight="1" thickBot="1" x14ac:dyDescent="0.2">
      <c r="B62" s="132"/>
      <c r="C62" s="1212" t="s">
        <v>609</v>
      </c>
      <c r="D62" s="1213"/>
      <c r="E62" s="1214"/>
      <c r="F62" s="133">
        <v>61</v>
      </c>
      <c r="G62" s="133">
        <v>61</v>
      </c>
      <c r="H62" s="134">
        <v>61</v>
      </c>
    </row>
    <row r="63" spans="2:8" ht="52.5" customHeight="1" thickBot="1" x14ac:dyDescent="0.2">
      <c r="B63" s="135"/>
      <c r="C63" s="1215" t="s">
        <v>53</v>
      </c>
      <c r="D63" s="1215"/>
      <c r="E63" s="1216"/>
      <c r="F63" s="136">
        <v>6997</v>
      </c>
      <c r="G63" s="136">
        <v>13118</v>
      </c>
      <c r="H63" s="137">
        <v>16211</v>
      </c>
    </row>
    <row r="64" spans="2:8" x14ac:dyDescent="0.15"/>
  </sheetData>
  <sheetProtection algorithmName="SHA-512" hashValue="z86vMAsdFk+d8ecy8iIdbCWFjenjvs04h5NlnhucWeTcKGFX8LQLbI+xzZQZrQ4xN5gBUd/zLDpqw1m1++h1AQ==" saltValue="MKMjIVlyE7jLNKGb2mtc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570</v>
      </c>
      <c r="G2" s="151"/>
      <c r="H2" s="152"/>
    </row>
    <row r="3" spans="1:8" x14ac:dyDescent="0.15">
      <c r="A3" s="148" t="s">
        <v>563</v>
      </c>
      <c r="B3" s="153"/>
      <c r="C3" s="154"/>
      <c r="D3" s="155">
        <v>36187</v>
      </c>
      <c r="E3" s="156"/>
      <c r="F3" s="157">
        <v>45022</v>
      </c>
      <c r="G3" s="158"/>
      <c r="H3" s="159"/>
    </row>
    <row r="4" spans="1:8" x14ac:dyDescent="0.15">
      <c r="A4" s="160"/>
      <c r="B4" s="161"/>
      <c r="C4" s="162"/>
      <c r="D4" s="163">
        <v>25675</v>
      </c>
      <c r="E4" s="164"/>
      <c r="F4" s="165">
        <v>25247</v>
      </c>
      <c r="G4" s="166"/>
      <c r="H4" s="167"/>
    </row>
    <row r="5" spans="1:8" x14ac:dyDescent="0.15">
      <c r="A5" s="148" t="s">
        <v>565</v>
      </c>
      <c r="B5" s="153"/>
      <c r="C5" s="154"/>
      <c r="D5" s="155">
        <v>25793</v>
      </c>
      <c r="E5" s="156"/>
      <c r="F5" s="157">
        <v>46035</v>
      </c>
      <c r="G5" s="158"/>
      <c r="H5" s="159"/>
    </row>
    <row r="6" spans="1:8" x14ac:dyDescent="0.15">
      <c r="A6" s="160"/>
      <c r="B6" s="161"/>
      <c r="C6" s="162"/>
      <c r="D6" s="163">
        <v>20354</v>
      </c>
      <c r="E6" s="164"/>
      <c r="F6" s="165">
        <v>25158</v>
      </c>
      <c r="G6" s="166"/>
      <c r="H6" s="167"/>
    </row>
    <row r="7" spans="1:8" x14ac:dyDescent="0.15">
      <c r="A7" s="148" t="s">
        <v>566</v>
      </c>
      <c r="B7" s="153"/>
      <c r="C7" s="154"/>
      <c r="D7" s="155">
        <v>25705</v>
      </c>
      <c r="E7" s="156"/>
      <c r="F7" s="157">
        <v>43261</v>
      </c>
      <c r="G7" s="158"/>
      <c r="H7" s="159"/>
    </row>
    <row r="8" spans="1:8" x14ac:dyDescent="0.15">
      <c r="A8" s="160"/>
      <c r="B8" s="161"/>
      <c r="C8" s="162"/>
      <c r="D8" s="163">
        <v>18132</v>
      </c>
      <c r="E8" s="164"/>
      <c r="F8" s="165">
        <v>24721</v>
      </c>
      <c r="G8" s="166"/>
      <c r="H8" s="167"/>
    </row>
    <row r="9" spans="1:8" x14ac:dyDescent="0.15">
      <c r="A9" s="148" t="s">
        <v>567</v>
      </c>
      <c r="B9" s="153"/>
      <c r="C9" s="154"/>
      <c r="D9" s="155">
        <v>24056</v>
      </c>
      <c r="E9" s="156"/>
      <c r="F9" s="157">
        <v>48105</v>
      </c>
      <c r="G9" s="158"/>
      <c r="H9" s="159"/>
    </row>
    <row r="10" spans="1:8" x14ac:dyDescent="0.15">
      <c r="A10" s="160"/>
      <c r="B10" s="161"/>
      <c r="C10" s="162"/>
      <c r="D10" s="163">
        <v>17855</v>
      </c>
      <c r="E10" s="164"/>
      <c r="F10" s="165">
        <v>24072</v>
      </c>
      <c r="G10" s="166"/>
      <c r="H10" s="167"/>
    </row>
    <row r="11" spans="1:8" x14ac:dyDescent="0.15">
      <c r="A11" s="148" t="s">
        <v>568</v>
      </c>
      <c r="B11" s="153"/>
      <c r="C11" s="154"/>
      <c r="D11" s="155">
        <v>25927</v>
      </c>
      <c r="E11" s="156"/>
      <c r="F11" s="157">
        <v>47446</v>
      </c>
      <c r="G11" s="158"/>
      <c r="H11" s="159"/>
    </row>
    <row r="12" spans="1:8" x14ac:dyDescent="0.15">
      <c r="A12" s="160"/>
      <c r="B12" s="161"/>
      <c r="C12" s="168"/>
      <c r="D12" s="163">
        <v>19079</v>
      </c>
      <c r="E12" s="164"/>
      <c r="F12" s="165">
        <v>24371</v>
      </c>
      <c r="G12" s="166"/>
      <c r="H12" s="167"/>
    </row>
    <row r="13" spans="1:8" x14ac:dyDescent="0.15">
      <c r="A13" s="148"/>
      <c r="B13" s="153"/>
      <c r="C13" s="169"/>
      <c r="D13" s="170">
        <v>27534</v>
      </c>
      <c r="E13" s="171"/>
      <c r="F13" s="172">
        <v>45974</v>
      </c>
      <c r="G13" s="173"/>
      <c r="H13" s="159"/>
    </row>
    <row r="14" spans="1:8" x14ac:dyDescent="0.15">
      <c r="A14" s="160"/>
      <c r="B14" s="161"/>
      <c r="C14" s="162"/>
      <c r="D14" s="163">
        <v>20219</v>
      </c>
      <c r="E14" s="164"/>
      <c r="F14" s="165">
        <v>24714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3.62</v>
      </c>
      <c r="C19" s="174">
        <f>ROUND(VALUE(SUBSTITUTE(実質収支比率等に係る経年分析!G$48,"▲","-")),2)</f>
        <v>3.65</v>
      </c>
      <c r="D19" s="174">
        <f>ROUND(VALUE(SUBSTITUTE(実質収支比率等に係る経年分析!H$48,"▲","-")),2)</f>
        <v>5.54</v>
      </c>
      <c r="E19" s="174">
        <f>ROUND(VALUE(SUBSTITUTE(実質収支比率等に係る経年分析!I$48,"▲","-")),2)</f>
        <v>8.59</v>
      </c>
      <c r="F19" s="174">
        <f>ROUND(VALUE(SUBSTITUTE(実質収支比率等に係る経年分析!J$48,"▲","-")),2)</f>
        <v>7.58</v>
      </c>
    </row>
    <row r="20" spans="1:11" x14ac:dyDescent="0.15">
      <c r="A20" s="174" t="s">
        <v>57</v>
      </c>
      <c r="B20" s="174">
        <f>ROUND(VALUE(SUBSTITUTE(実質収支比率等に係る経年分析!F$47,"▲","-")),2)</f>
        <v>6.18</v>
      </c>
      <c r="C20" s="174">
        <f>ROUND(VALUE(SUBSTITUTE(実質収支比率等に係る経年分析!G$47,"▲","-")),2)</f>
        <v>5.88</v>
      </c>
      <c r="D20" s="174">
        <f>ROUND(VALUE(SUBSTITUTE(実質収支比率等に係る経年分析!H$47,"▲","-")),2)</f>
        <v>4.62</v>
      </c>
      <c r="E20" s="174">
        <f>ROUND(VALUE(SUBSTITUTE(実質収支比率等に係る経年分析!I$47,"▲","-")),2)</f>
        <v>7.28</v>
      </c>
      <c r="F20" s="174">
        <f>ROUND(VALUE(SUBSTITUTE(実質収支比率等に係る経年分析!J$47,"▲","-")),2)</f>
        <v>8.85</v>
      </c>
    </row>
    <row r="21" spans="1:11" x14ac:dyDescent="0.15">
      <c r="A21" s="174" t="s">
        <v>58</v>
      </c>
      <c r="B21" s="174">
        <f>IF(ISNUMBER(VALUE(SUBSTITUTE(実質収支比率等に係る経年分析!F$49,"▲","-"))),ROUND(VALUE(SUBSTITUTE(実質収支比率等に係る経年分析!F$49,"▲","-")),2),NA())</f>
        <v>0.16</v>
      </c>
      <c r="C21" s="174">
        <f>IF(ISNUMBER(VALUE(SUBSTITUTE(実質収支比率等に係る経年分析!G$49,"▲","-"))),ROUND(VALUE(SUBSTITUTE(実質収支比率等に係る経年分析!G$49,"▲","-")),2),NA())</f>
        <v>-0.23</v>
      </c>
      <c r="D21" s="174">
        <f>IF(ISNUMBER(VALUE(SUBSTITUTE(実質収支比率等に係る経年分析!H$49,"▲","-"))),ROUND(VALUE(SUBSTITUTE(実質収支比率等に係る経年分析!H$49,"▲","-")),2),NA())</f>
        <v>0.95</v>
      </c>
      <c r="E21" s="174">
        <f>IF(ISNUMBER(VALUE(SUBSTITUTE(実質収支比率等に係る経年分析!I$49,"▲","-"))),ROUND(VALUE(SUBSTITUTE(実質収支比率等に係る経年分析!I$49,"▲","-")),2),NA())</f>
        <v>6.42</v>
      </c>
      <c r="F21" s="174">
        <f>IF(ISNUMBER(VALUE(SUBSTITUTE(実質収支比率等に係る経年分析!J$49,"▲","-"))),ROUND(VALUE(SUBSTITUTE(実質収支比率等に係る経年分析!J$49,"▲","-")),2),NA())</f>
        <v>0.19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母子父子寡婦福祉資金貸付事業特別会計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国民健康保険事業特別会計</v>
      </c>
      <c r="B31" s="175">
        <f>IF(ROUND(VALUE(SUBSTITUTE(連結実質赤字比率に係る赤字・黒字の構成分析!F$39,"▲", "-")), 2) &lt; 0, ABS(ROUND(VALUE(SUBSTITUTE(連結実質赤字比率に係る赤字・黒字の構成分析!F$39,"▲", "-")), 2)), NA())</f>
        <v>1.0900000000000001</v>
      </c>
      <c r="C31" s="175" t="e">
        <f>IF(ROUND(VALUE(SUBSTITUTE(連結実質赤字比率に係る赤字・黒字の構成分析!F$39,"▲", "-")), 2) &gt;= 0, ABS(ROUND(VALUE(SUBSTITUTE(連結実質赤字比率に係る赤字・黒字の構成分析!F$39,"▲", "-")), 2)), NA())</f>
        <v>#N/A</v>
      </c>
      <c r="D31" s="175">
        <f>IF(ROUND(VALUE(SUBSTITUTE(連結実質赤字比率に係る赤字・黒字の構成分析!G$39,"▲", "-")), 2) &lt; 0, ABS(ROUND(VALUE(SUBSTITUTE(連結実質赤字比率に係る赤字・黒字の構成分析!G$39,"▲", "-")), 2)), NA())</f>
        <v>0.44</v>
      </c>
      <c r="E31" s="175" t="e">
        <f>IF(ROUND(VALUE(SUBSTITUTE(連結実質赤字比率に係る赤字・黒字の構成分析!G$39,"▲", "-")), 2) &gt;= 0, ABS(ROUND(VALUE(SUBSTITUTE(連結実質赤字比率に係る赤字・黒字の構成分析!G$39,"▲", "-")), 2)), NA())</f>
        <v>#N/A</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1.19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1.43</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1.0900000000000001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1.43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1.44</v>
      </c>
    </row>
    <row r="33" spans="1:16" x14ac:dyDescent="0.15">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5.35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5.13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4.3899999999999997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3.85</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7.21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7.28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6.66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3.62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5.54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8.57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7.55</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8.6199999999999992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6.65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9.3000000000000007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11.02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10730</v>
      </c>
      <c r="E42" s="176"/>
      <c r="F42" s="176"/>
      <c r="G42" s="176">
        <f>'実質公債費比率（分子）の構造'!L$52</f>
        <v>10736</v>
      </c>
      <c r="H42" s="176"/>
      <c r="I42" s="176"/>
      <c r="J42" s="176">
        <f>'実質公債費比率（分子）の構造'!M$52</f>
        <v>10921</v>
      </c>
      <c r="K42" s="176"/>
      <c r="L42" s="176"/>
      <c r="M42" s="176">
        <f>'実質公債費比率（分子）の構造'!N$52</f>
        <v>10982</v>
      </c>
      <c r="N42" s="176"/>
      <c r="O42" s="176"/>
      <c r="P42" s="176">
        <f>'実質公債費比率（分子）の構造'!O$52</f>
        <v>11133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v>
      </c>
      <c r="C44" s="176"/>
      <c r="D44" s="176"/>
      <c r="E44" s="176">
        <f>'実質公債費比率（分子）の構造'!L$50</f>
        <v>11</v>
      </c>
      <c r="F44" s="176"/>
      <c r="G44" s="176"/>
      <c r="H44" s="176">
        <f>'実質公債費比率（分子）の構造'!M$50</f>
        <v>1</v>
      </c>
      <c r="I44" s="176"/>
      <c r="J44" s="176"/>
      <c r="K44" s="176" t="str">
        <f>'実質公債費比率（分子）の構造'!N$50</f>
        <v>-</v>
      </c>
      <c r="L44" s="176"/>
      <c r="M44" s="176"/>
      <c r="N44" s="176">
        <f>'実質公債費比率（分子）の構造'!O$50</f>
        <v>55</v>
      </c>
      <c r="O44" s="176"/>
      <c r="P44" s="176"/>
    </row>
    <row r="45" spans="1:16" x14ac:dyDescent="0.15">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3900</v>
      </c>
      <c r="C46" s="176"/>
      <c r="D46" s="176"/>
      <c r="E46" s="176">
        <f>'実質公債費比率（分子）の構造'!L$48</f>
        <v>3809</v>
      </c>
      <c r="F46" s="176"/>
      <c r="G46" s="176"/>
      <c r="H46" s="176">
        <f>'実質公債費比率（分子）の構造'!M$48</f>
        <v>3764</v>
      </c>
      <c r="I46" s="176"/>
      <c r="J46" s="176"/>
      <c r="K46" s="176">
        <f>'実質公債費比率（分子）の構造'!N$48</f>
        <v>3646</v>
      </c>
      <c r="L46" s="176"/>
      <c r="M46" s="176"/>
      <c r="N46" s="176">
        <f>'実質公債費比率（分子）の構造'!O$48</f>
        <v>3604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9081</v>
      </c>
      <c r="C49" s="176"/>
      <c r="D49" s="176"/>
      <c r="E49" s="176">
        <f>'実質公債費比率（分子）の構造'!L$45</f>
        <v>9118</v>
      </c>
      <c r="F49" s="176"/>
      <c r="G49" s="176"/>
      <c r="H49" s="176">
        <f>'実質公債費比率（分子）の構造'!M$45</f>
        <v>9491</v>
      </c>
      <c r="I49" s="176"/>
      <c r="J49" s="176"/>
      <c r="K49" s="176">
        <f>'実質公債費比率（分子）の構造'!N$45</f>
        <v>9694</v>
      </c>
      <c r="L49" s="176"/>
      <c r="M49" s="176"/>
      <c r="N49" s="176">
        <f>'実質公債費比率（分子）の構造'!O$45</f>
        <v>9994</v>
      </c>
      <c r="O49" s="176"/>
      <c r="P49" s="176"/>
    </row>
    <row r="50" spans="1:16" x14ac:dyDescent="0.15">
      <c r="A50" s="176" t="s">
        <v>73</v>
      </c>
      <c r="B50" s="176" t="e">
        <f>NA()</f>
        <v>#N/A</v>
      </c>
      <c r="C50" s="176">
        <f>IF(ISNUMBER('実質公債費比率（分子）の構造'!K$53),'実質公債費比率（分子）の構造'!K$53,NA())</f>
        <v>2254</v>
      </c>
      <c r="D50" s="176" t="e">
        <f>NA()</f>
        <v>#N/A</v>
      </c>
      <c r="E50" s="176" t="e">
        <f>NA()</f>
        <v>#N/A</v>
      </c>
      <c r="F50" s="176">
        <f>IF(ISNUMBER('実質公債費比率（分子）の構造'!L$53),'実質公債費比率（分子）の構造'!L$53,NA())</f>
        <v>2202</v>
      </c>
      <c r="G50" s="176" t="e">
        <f>NA()</f>
        <v>#N/A</v>
      </c>
      <c r="H50" s="176" t="e">
        <f>NA()</f>
        <v>#N/A</v>
      </c>
      <c r="I50" s="176">
        <f>IF(ISNUMBER('実質公債費比率（分子）の構造'!M$53),'実質公債費比率（分子）の構造'!M$53,NA())</f>
        <v>2335</v>
      </c>
      <c r="J50" s="176" t="e">
        <f>NA()</f>
        <v>#N/A</v>
      </c>
      <c r="K50" s="176" t="e">
        <f>NA()</f>
        <v>#N/A</v>
      </c>
      <c r="L50" s="176">
        <f>IF(ISNUMBER('実質公債費比率（分子）の構造'!N$53),'実質公債費比率（分子）の構造'!N$53,NA())</f>
        <v>2358</v>
      </c>
      <c r="M50" s="176" t="e">
        <f>NA()</f>
        <v>#N/A</v>
      </c>
      <c r="N50" s="176" t="e">
        <f>NA()</f>
        <v>#N/A</v>
      </c>
      <c r="O50" s="176">
        <f>IF(ISNUMBER('実質公債費比率（分子）の構造'!O$53),'実質公債費比率（分子）の構造'!O$53,NA())</f>
        <v>2520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124891</v>
      </c>
      <c r="E56" s="175"/>
      <c r="F56" s="175"/>
      <c r="G56" s="175">
        <f>'将来負担比率（分子）の構造'!J$52</f>
        <v>124509</v>
      </c>
      <c r="H56" s="175"/>
      <c r="I56" s="175"/>
      <c r="J56" s="175">
        <f>'将来負担比率（分子）の構造'!K$52</f>
        <v>122989</v>
      </c>
      <c r="K56" s="175"/>
      <c r="L56" s="175"/>
      <c r="M56" s="175">
        <f>'将来負担比率（分子）の構造'!L$52</f>
        <v>123300</v>
      </c>
      <c r="N56" s="175"/>
      <c r="O56" s="175"/>
      <c r="P56" s="175">
        <f>'将来負担比率（分子）の構造'!M$52</f>
        <v>120315</v>
      </c>
    </row>
    <row r="57" spans="1:16" x14ac:dyDescent="0.15">
      <c r="A57" s="175" t="s">
        <v>44</v>
      </c>
      <c r="B57" s="175"/>
      <c r="C57" s="175"/>
      <c r="D57" s="175">
        <f>'将来負担比率（分子）の構造'!I$51</f>
        <v>26258</v>
      </c>
      <c r="E57" s="175"/>
      <c r="F57" s="175"/>
      <c r="G57" s="175">
        <f>'将来負担比率（分子）の構造'!J$51</f>
        <v>28999</v>
      </c>
      <c r="H57" s="175"/>
      <c r="I57" s="175"/>
      <c r="J57" s="175">
        <f>'将来負担比率（分子）の構造'!K$51</f>
        <v>27943</v>
      </c>
      <c r="K57" s="175"/>
      <c r="L57" s="175"/>
      <c r="M57" s="175">
        <f>'将来負担比率（分子）の構造'!L$51</f>
        <v>27243</v>
      </c>
      <c r="N57" s="175"/>
      <c r="O57" s="175"/>
      <c r="P57" s="175">
        <f>'将来負担比率（分子）の構造'!M$51</f>
        <v>26308</v>
      </c>
    </row>
    <row r="58" spans="1:16" x14ac:dyDescent="0.15">
      <c r="A58" s="175" t="s">
        <v>43</v>
      </c>
      <c r="B58" s="175"/>
      <c r="C58" s="175"/>
      <c r="D58" s="175">
        <f>'将来負担比率（分子）の構造'!I$50</f>
        <v>10195</v>
      </c>
      <c r="E58" s="175"/>
      <c r="F58" s="175"/>
      <c r="G58" s="175">
        <f>'将来負担比率（分子）の構造'!J$50</f>
        <v>9981</v>
      </c>
      <c r="H58" s="175"/>
      <c r="I58" s="175"/>
      <c r="J58" s="175">
        <f>'将来負担比率（分子）の構造'!K$50</f>
        <v>9161</v>
      </c>
      <c r="K58" s="175"/>
      <c r="L58" s="175"/>
      <c r="M58" s="175">
        <f>'将来負担比率（分子）の構造'!L$50</f>
        <v>15622</v>
      </c>
      <c r="N58" s="175"/>
      <c r="O58" s="175"/>
      <c r="P58" s="175">
        <f>'将来負担比率（分子）の構造'!M$50</f>
        <v>18698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101</v>
      </c>
      <c r="C61" s="175"/>
      <c r="D61" s="175"/>
      <c r="E61" s="175">
        <f>'将来負担比率（分子）の構造'!J$46</f>
        <v>94</v>
      </c>
      <c r="F61" s="175"/>
      <c r="G61" s="175"/>
      <c r="H61" s="175">
        <f>'将来負担比率（分子）の構造'!K$46</f>
        <v>89</v>
      </c>
      <c r="I61" s="175"/>
      <c r="J61" s="175"/>
      <c r="K61" s="175">
        <f>'将来負担比率（分子）の構造'!L$46</f>
        <v>86</v>
      </c>
      <c r="L61" s="175"/>
      <c r="M61" s="175"/>
      <c r="N61" s="175">
        <f>'将来負担比率（分子）の構造'!M$46</f>
        <v>83</v>
      </c>
      <c r="O61" s="175"/>
      <c r="P61" s="175"/>
    </row>
    <row r="62" spans="1:16" x14ac:dyDescent="0.15">
      <c r="A62" s="175" t="s">
        <v>37</v>
      </c>
      <c r="B62" s="175">
        <f>'将来負担比率（分子）の構造'!I$45</f>
        <v>14644</v>
      </c>
      <c r="C62" s="175"/>
      <c r="D62" s="175"/>
      <c r="E62" s="175">
        <f>'将来負担比率（分子）の構造'!J$45</f>
        <v>15284</v>
      </c>
      <c r="F62" s="175"/>
      <c r="G62" s="175"/>
      <c r="H62" s="175">
        <f>'将来負担比率（分子）の構造'!K$45</f>
        <v>14322</v>
      </c>
      <c r="I62" s="175"/>
      <c r="J62" s="175"/>
      <c r="K62" s="175">
        <f>'将来負担比率（分子）の構造'!L$45</f>
        <v>14505</v>
      </c>
      <c r="L62" s="175"/>
      <c r="M62" s="175"/>
      <c r="N62" s="175">
        <f>'将来負担比率（分子）の構造'!M$45</f>
        <v>14501</v>
      </c>
      <c r="O62" s="175"/>
      <c r="P62" s="175"/>
    </row>
    <row r="63" spans="1:16" x14ac:dyDescent="0.15">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67619</v>
      </c>
      <c r="C64" s="175"/>
      <c r="D64" s="175"/>
      <c r="E64" s="175">
        <f>'将来負担比率（分子）の構造'!J$43</f>
        <v>65327</v>
      </c>
      <c r="F64" s="175"/>
      <c r="G64" s="175"/>
      <c r="H64" s="175">
        <f>'将来負担比率（分子）の構造'!K$43</f>
        <v>63083</v>
      </c>
      <c r="I64" s="175"/>
      <c r="J64" s="175"/>
      <c r="K64" s="175">
        <f>'将来負担比率（分子）の構造'!L$43</f>
        <v>60575</v>
      </c>
      <c r="L64" s="175"/>
      <c r="M64" s="175"/>
      <c r="N64" s="175">
        <f>'将来負担比率（分子）の構造'!M$43</f>
        <v>57962</v>
      </c>
      <c r="O64" s="175"/>
      <c r="P64" s="175"/>
    </row>
    <row r="65" spans="1:16" x14ac:dyDescent="0.15">
      <c r="A65" s="175" t="s">
        <v>34</v>
      </c>
      <c r="B65" s="175">
        <f>'将来負担比率（分子）の構造'!I$42</f>
        <v>638</v>
      </c>
      <c r="C65" s="175"/>
      <c r="D65" s="175"/>
      <c r="E65" s="175">
        <f>'将来負担比率（分子）の構造'!J$42</f>
        <v>309</v>
      </c>
      <c r="F65" s="175"/>
      <c r="G65" s="175"/>
      <c r="H65" s="175">
        <f>'将来負担比率（分子）の構造'!K$42</f>
        <v>267</v>
      </c>
      <c r="I65" s="175"/>
      <c r="J65" s="175"/>
      <c r="K65" s="175">
        <f>'将来負担比率（分子）の構造'!L$42</f>
        <v>280</v>
      </c>
      <c r="L65" s="175"/>
      <c r="M65" s="175"/>
      <c r="N65" s="175">
        <f>'将来負担比率（分子）の構造'!M$42</f>
        <v>225</v>
      </c>
      <c r="O65" s="175"/>
      <c r="P65" s="175"/>
    </row>
    <row r="66" spans="1:16" x14ac:dyDescent="0.15">
      <c r="A66" s="175" t="s">
        <v>33</v>
      </c>
      <c r="B66" s="175">
        <f>'将来負担比率（分子）の構造'!I$41</f>
        <v>107580</v>
      </c>
      <c r="C66" s="175"/>
      <c r="D66" s="175"/>
      <c r="E66" s="175">
        <f>'将来負担比率（分子）の構造'!J$41</f>
        <v>107279</v>
      </c>
      <c r="F66" s="175"/>
      <c r="G66" s="175"/>
      <c r="H66" s="175">
        <f>'将来負担比率（分子）の構造'!K$41</f>
        <v>106797</v>
      </c>
      <c r="I66" s="175"/>
      <c r="J66" s="175"/>
      <c r="K66" s="175">
        <f>'将来負担比率（分子）の構造'!L$41</f>
        <v>107123</v>
      </c>
      <c r="L66" s="175"/>
      <c r="M66" s="175"/>
      <c r="N66" s="175">
        <f>'将来負担比率（分子）の構造'!M$41</f>
        <v>104064</v>
      </c>
      <c r="O66" s="175"/>
      <c r="P66" s="175"/>
    </row>
    <row r="67" spans="1:16" x14ac:dyDescent="0.15">
      <c r="A67" s="175" t="s">
        <v>77</v>
      </c>
      <c r="B67" s="175" t="e">
        <f>NA()</f>
        <v>#N/A</v>
      </c>
      <c r="C67" s="175">
        <f>IF(ISNUMBER('将来負担比率（分子）の構造'!I$53), IF('将来負担比率（分子）の構造'!I$53 &lt; 0, 0, '将来負担比率（分子）の構造'!I$53), NA())</f>
        <v>29238</v>
      </c>
      <c r="D67" s="175" t="e">
        <f>NA()</f>
        <v>#N/A</v>
      </c>
      <c r="E67" s="175" t="e">
        <f>NA()</f>
        <v>#N/A</v>
      </c>
      <c r="F67" s="175">
        <f>IF(ISNUMBER('将来負担比率（分子）の構造'!J$53), IF('将来負担比率（分子）の構造'!J$53 &lt; 0, 0, '将来負担比率（分子）の構造'!J$53), NA())</f>
        <v>24806</v>
      </c>
      <c r="G67" s="175" t="e">
        <f>NA()</f>
        <v>#N/A</v>
      </c>
      <c r="H67" s="175" t="e">
        <f>NA()</f>
        <v>#N/A</v>
      </c>
      <c r="I67" s="175">
        <f>IF(ISNUMBER('将来負担比率（分子）の構造'!K$53), IF('将来負担比率（分子）の構造'!K$53 &lt; 0, 0, '将来負担比率（分子）の構造'!K$53), NA())</f>
        <v>24466</v>
      </c>
      <c r="J67" s="175" t="e">
        <f>NA()</f>
        <v>#N/A</v>
      </c>
      <c r="K67" s="175" t="e">
        <f>NA()</f>
        <v>#N/A</v>
      </c>
      <c r="L67" s="175">
        <f>IF(ISNUMBER('将来負担比率（分子）の構造'!L$53), IF('将来負担比率（分子）の構造'!L$53 &lt; 0, 0, '将来負担比率（分子）の構造'!L$53), NA())</f>
        <v>16403</v>
      </c>
      <c r="M67" s="175" t="e">
        <f>NA()</f>
        <v>#N/A</v>
      </c>
      <c r="N67" s="175" t="e">
        <f>NA()</f>
        <v>#N/A</v>
      </c>
      <c r="O67" s="175">
        <f>IF(ISNUMBER('将来負担比率（分子）の構造'!M$53), IF('将来負担比率（分子）の構造'!M$53 &lt; 0, 0, '将来負担比率（分子）の構造'!M$53), NA())</f>
        <v>11514</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3461</v>
      </c>
      <c r="C72" s="179">
        <f>基金残高に係る経年分析!G55</f>
        <v>5865</v>
      </c>
      <c r="D72" s="179">
        <f>基金残高に係る経年分析!H55</f>
        <v>6970</v>
      </c>
    </row>
    <row r="73" spans="1:16" x14ac:dyDescent="0.15">
      <c r="A73" s="178" t="s">
        <v>80</v>
      </c>
      <c r="B73" s="179">
        <f>基金残高に係る経年分析!F56</f>
        <v>50</v>
      </c>
      <c r="C73" s="179">
        <f>基金残高に係る経年分析!G56</f>
        <v>50</v>
      </c>
      <c r="D73" s="179">
        <f>基金残高に係る経年分析!H56</f>
        <v>50</v>
      </c>
    </row>
    <row r="74" spans="1:16" x14ac:dyDescent="0.15">
      <c r="A74" s="178" t="s">
        <v>81</v>
      </c>
      <c r="B74" s="179">
        <f>基金残高に係る経年分析!F57</f>
        <v>3486</v>
      </c>
      <c r="C74" s="179">
        <f>基金残高に係る経年分析!G57</f>
        <v>7203</v>
      </c>
      <c r="D74" s="179">
        <f>基金残高に係る経年分析!H57</f>
        <v>9191</v>
      </c>
    </row>
  </sheetData>
  <sheetProtection algorithmName="SHA-512" hashValue="NRfIPOmo1p9Ckin3fjybjN863BJ9ZoH1L+vRdCeJ/Ymp5YoVFIG4WgxL22+ROC/wCMwldlSxOEKPg38G5TzTmQ==" saltValue="V5w8fGqTRlz/3Yd2u8xn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229</v>
      </c>
      <c r="C5" s="680"/>
      <c r="D5" s="680"/>
      <c r="E5" s="680"/>
      <c r="F5" s="680"/>
      <c r="G5" s="680"/>
      <c r="H5" s="680"/>
      <c r="I5" s="680"/>
      <c r="J5" s="680"/>
      <c r="K5" s="680"/>
      <c r="L5" s="680"/>
      <c r="M5" s="680"/>
      <c r="N5" s="680"/>
      <c r="O5" s="680"/>
      <c r="P5" s="680"/>
      <c r="Q5" s="681"/>
      <c r="R5" s="676">
        <v>51875002</v>
      </c>
      <c r="S5" s="677"/>
      <c r="T5" s="677"/>
      <c r="U5" s="677"/>
      <c r="V5" s="677"/>
      <c r="W5" s="677"/>
      <c r="X5" s="677"/>
      <c r="Y5" s="702"/>
      <c r="Z5" s="715">
        <v>35.6</v>
      </c>
      <c r="AA5" s="715"/>
      <c r="AB5" s="715"/>
      <c r="AC5" s="715"/>
      <c r="AD5" s="716">
        <v>48917018</v>
      </c>
      <c r="AE5" s="716"/>
      <c r="AF5" s="716"/>
      <c r="AG5" s="716"/>
      <c r="AH5" s="716"/>
      <c r="AI5" s="716"/>
      <c r="AJ5" s="716"/>
      <c r="AK5" s="716"/>
      <c r="AL5" s="703">
        <v>64</v>
      </c>
      <c r="AM5" s="685"/>
      <c r="AN5" s="685"/>
      <c r="AO5" s="704"/>
      <c r="AP5" s="679" t="s">
        <v>230</v>
      </c>
      <c r="AQ5" s="680"/>
      <c r="AR5" s="680"/>
      <c r="AS5" s="680"/>
      <c r="AT5" s="680"/>
      <c r="AU5" s="680"/>
      <c r="AV5" s="680"/>
      <c r="AW5" s="680"/>
      <c r="AX5" s="680"/>
      <c r="AY5" s="680"/>
      <c r="AZ5" s="680"/>
      <c r="BA5" s="680"/>
      <c r="BB5" s="680"/>
      <c r="BC5" s="680"/>
      <c r="BD5" s="680"/>
      <c r="BE5" s="680"/>
      <c r="BF5" s="681"/>
      <c r="BG5" s="621">
        <v>47773112</v>
      </c>
      <c r="BH5" s="622"/>
      <c r="BI5" s="622"/>
      <c r="BJ5" s="622"/>
      <c r="BK5" s="622"/>
      <c r="BL5" s="622"/>
      <c r="BM5" s="622"/>
      <c r="BN5" s="623"/>
      <c r="BO5" s="659">
        <v>92.1</v>
      </c>
      <c r="BP5" s="659"/>
      <c r="BQ5" s="659"/>
      <c r="BR5" s="659"/>
      <c r="BS5" s="660" t="s">
        <v>231</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223</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987076</v>
      </c>
      <c r="S6" s="622"/>
      <c r="T6" s="622"/>
      <c r="U6" s="622"/>
      <c r="V6" s="622"/>
      <c r="W6" s="622"/>
      <c r="X6" s="622"/>
      <c r="Y6" s="623"/>
      <c r="Z6" s="659">
        <v>0.7</v>
      </c>
      <c r="AA6" s="659"/>
      <c r="AB6" s="659"/>
      <c r="AC6" s="659"/>
      <c r="AD6" s="660">
        <v>987076</v>
      </c>
      <c r="AE6" s="660"/>
      <c r="AF6" s="660"/>
      <c r="AG6" s="660"/>
      <c r="AH6" s="660"/>
      <c r="AI6" s="660"/>
      <c r="AJ6" s="660"/>
      <c r="AK6" s="660"/>
      <c r="AL6" s="624">
        <v>1.3</v>
      </c>
      <c r="AM6" s="625"/>
      <c r="AN6" s="625"/>
      <c r="AO6" s="661"/>
      <c r="AP6" s="618" t="s">
        <v>236</v>
      </c>
      <c r="AQ6" s="619"/>
      <c r="AR6" s="619"/>
      <c r="AS6" s="619"/>
      <c r="AT6" s="619"/>
      <c r="AU6" s="619"/>
      <c r="AV6" s="619"/>
      <c r="AW6" s="619"/>
      <c r="AX6" s="619"/>
      <c r="AY6" s="619"/>
      <c r="AZ6" s="619"/>
      <c r="BA6" s="619"/>
      <c r="BB6" s="619"/>
      <c r="BC6" s="619"/>
      <c r="BD6" s="619"/>
      <c r="BE6" s="619"/>
      <c r="BF6" s="620"/>
      <c r="BG6" s="621">
        <v>47773112</v>
      </c>
      <c r="BH6" s="622"/>
      <c r="BI6" s="622"/>
      <c r="BJ6" s="622"/>
      <c r="BK6" s="622"/>
      <c r="BL6" s="622"/>
      <c r="BM6" s="622"/>
      <c r="BN6" s="623"/>
      <c r="BO6" s="659">
        <v>92.1</v>
      </c>
      <c r="BP6" s="659"/>
      <c r="BQ6" s="659"/>
      <c r="BR6" s="659"/>
      <c r="BS6" s="660" t="s">
        <v>139</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586329</v>
      </c>
      <c r="CS6" s="622"/>
      <c r="CT6" s="622"/>
      <c r="CU6" s="622"/>
      <c r="CV6" s="622"/>
      <c r="CW6" s="622"/>
      <c r="CX6" s="622"/>
      <c r="CY6" s="623"/>
      <c r="CZ6" s="703">
        <v>0.4</v>
      </c>
      <c r="DA6" s="685"/>
      <c r="DB6" s="685"/>
      <c r="DC6" s="705"/>
      <c r="DD6" s="627" t="s">
        <v>238</v>
      </c>
      <c r="DE6" s="622"/>
      <c r="DF6" s="622"/>
      <c r="DG6" s="622"/>
      <c r="DH6" s="622"/>
      <c r="DI6" s="622"/>
      <c r="DJ6" s="622"/>
      <c r="DK6" s="622"/>
      <c r="DL6" s="622"/>
      <c r="DM6" s="622"/>
      <c r="DN6" s="622"/>
      <c r="DO6" s="622"/>
      <c r="DP6" s="623"/>
      <c r="DQ6" s="627">
        <v>586321</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24154</v>
      </c>
      <c r="S7" s="622"/>
      <c r="T7" s="622"/>
      <c r="U7" s="622"/>
      <c r="V7" s="622"/>
      <c r="W7" s="622"/>
      <c r="X7" s="622"/>
      <c r="Y7" s="623"/>
      <c r="Z7" s="659">
        <v>0</v>
      </c>
      <c r="AA7" s="659"/>
      <c r="AB7" s="659"/>
      <c r="AC7" s="659"/>
      <c r="AD7" s="660">
        <v>24154</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24193208</v>
      </c>
      <c r="BH7" s="622"/>
      <c r="BI7" s="622"/>
      <c r="BJ7" s="622"/>
      <c r="BK7" s="622"/>
      <c r="BL7" s="622"/>
      <c r="BM7" s="622"/>
      <c r="BN7" s="623"/>
      <c r="BO7" s="659">
        <v>46.6</v>
      </c>
      <c r="BP7" s="659"/>
      <c r="BQ7" s="659"/>
      <c r="BR7" s="659"/>
      <c r="BS7" s="660" t="s">
        <v>231</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14494737</v>
      </c>
      <c r="CS7" s="622"/>
      <c r="CT7" s="622"/>
      <c r="CU7" s="622"/>
      <c r="CV7" s="622"/>
      <c r="CW7" s="622"/>
      <c r="CX7" s="622"/>
      <c r="CY7" s="623"/>
      <c r="CZ7" s="659">
        <v>10.4</v>
      </c>
      <c r="DA7" s="659"/>
      <c r="DB7" s="659"/>
      <c r="DC7" s="659"/>
      <c r="DD7" s="627">
        <v>300439</v>
      </c>
      <c r="DE7" s="622"/>
      <c r="DF7" s="622"/>
      <c r="DG7" s="622"/>
      <c r="DH7" s="622"/>
      <c r="DI7" s="622"/>
      <c r="DJ7" s="622"/>
      <c r="DK7" s="622"/>
      <c r="DL7" s="622"/>
      <c r="DM7" s="622"/>
      <c r="DN7" s="622"/>
      <c r="DO7" s="622"/>
      <c r="DP7" s="623"/>
      <c r="DQ7" s="627">
        <v>13046035</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424653</v>
      </c>
      <c r="S8" s="622"/>
      <c r="T8" s="622"/>
      <c r="U8" s="622"/>
      <c r="V8" s="622"/>
      <c r="W8" s="622"/>
      <c r="X8" s="622"/>
      <c r="Y8" s="623"/>
      <c r="Z8" s="659">
        <v>0.3</v>
      </c>
      <c r="AA8" s="659"/>
      <c r="AB8" s="659"/>
      <c r="AC8" s="659"/>
      <c r="AD8" s="660">
        <v>424653</v>
      </c>
      <c r="AE8" s="660"/>
      <c r="AF8" s="660"/>
      <c r="AG8" s="660"/>
      <c r="AH8" s="660"/>
      <c r="AI8" s="660"/>
      <c r="AJ8" s="660"/>
      <c r="AK8" s="660"/>
      <c r="AL8" s="624">
        <v>0.6</v>
      </c>
      <c r="AM8" s="625"/>
      <c r="AN8" s="625"/>
      <c r="AO8" s="661"/>
      <c r="AP8" s="618" t="s">
        <v>243</v>
      </c>
      <c r="AQ8" s="619"/>
      <c r="AR8" s="619"/>
      <c r="AS8" s="619"/>
      <c r="AT8" s="619"/>
      <c r="AU8" s="619"/>
      <c r="AV8" s="619"/>
      <c r="AW8" s="619"/>
      <c r="AX8" s="619"/>
      <c r="AY8" s="619"/>
      <c r="AZ8" s="619"/>
      <c r="BA8" s="619"/>
      <c r="BB8" s="619"/>
      <c r="BC8" s="619"/>
      <c r="BD8" s="619"/>
      <c r="BE8" s="619"/>
      <c r="BF8" s="620"/>
      <c r="BG8" s="621">
        <v>674724</v>
      </c>
      <c r="BH8" s="622"/>
      <c r="BI8" s="622"/>
      <c r="BJ8" s="622"/>
      <c r="BK8" s="622"/>
      <c r="BL8" s="622"/>
      <c r="BM8" s="622"/>
      <c r="BN8" s="623"/>
      <c r="BO8" s="659">
        <v>1.3</v>
      </c>
      <c r="BP8" s="659"/>
      <c r="BQ8" s="659"/>
      <c r="BR8" s="659"/>
      <c r="BS8" s="660" t="s">
        <v>231</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65495997</v>
      </c>
      <c r="CS8" s="622"/>
      <c r="CT8" s="622"/>
      <c r="CU8" s="622"/>
      <c r="CV8" s="622"/>
      <c r="CW8" s="622"/>
      <c r="CX8" s="622"/>
      <c r="CY8" s="623"/>
      <c r="CZ8" s="659">
        <v>47.1</v>
      </c>
      <c r="DA8" s="659"/>
      <c r="DB8" s="659"/>
      <c r="DC8" s="659"/>
      <c r="DD8" s="627">
        <v>1323512</v>
      </c>
      <c r="DE8" s="622"/>
      <c r="DF8" s="622"/>
      <c r="DG8" s="622"/>
      <c r="DH8" s="622"/>
      <c r="DI8" s="622"/>
      <c r="DJ8" s="622"/>
      <c r="DK8" s="622"/>
      <c r="DL8" s="622"/>
      <c r="DM8" s="622"/>
      <c r="DN8" s="622"/>
      <c r="DO8" s="622"/>
      <c r="DP8" s="623"/>
      <c r="DQ8" s="627">
        <v>33674615</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292954</v>
      </c>
      <c r="S9" s="622"/>
      <c r="T9" s="622"/>
      <c r="U9" s="622"/>
      <c r="V9" s="622"/>
      <c r="W9" s="622"/>
      <c r="X9" s="622"/>
      <c r="Y9" s="623"/>
      <c r="Z9" s="659">
        <v>0.2</v>
      </c>
      <c r="AA9" s="659"/>
      <c r="AB9" s="659"/>
      <c r="AC9" s="659"/>
      <c r="AD9" s="660">
        <v>292954</v>
      </c>
      <c r="AE9" s="660"/>
      <c r="AF9" s="660"/>
      <c r="AG9" s="660"/>
      <c r="AH9" s="660"/>
      <c r="AI9" s="660"/>
      <c r="AJ9" s="660"/>
      <c r="AK9" s="660"/>
      <c r="AL9" s="624">
        <v>0.4</v>
      </c>
      <c r="AM9" s="625"/>
      <c r="AN9" s="625"/>
      <c r="AO9" s="661"/>
      <c r="AP9" s="618" t="s">
        <v>246</v>
      </c>
      <c r="AQ9" s="619"/>
      <c r="AR9" s="619"/>
      <c r="AS9" s="619"/>
      <c r="AT9" s="619"/>
      <c r="AU9" s="619"/>
      <c r="AV9" s="619"/>
      <c r="AW9" s="619"/>
      <c r="AX9" s="619"/>
      <c r="AY9" s="619"/>
      <c r="AZ9" s="619"/>
      <c r="BA9" s="619"/>
      <c r="BB9" s="619"/>
      <c r="BC9" s="619"/>
      <c r="BD9" s="619"/>
      <c r="BE9" s="619"/>
      <c r="BF9" s="620"/>
      <c r="BG9" s="621">
        <v>21329877</v>
      </c>
      <c r="BH9" s="622"/>
      <c r="BI9" s="622"/>
      <c r="BJ9" s="622"/>
      <c r="BK9" s="622"/>
      <c r="BL9" s="622"/>
      <c r="BM9" s="622"/>
      <c r="BN9" s="623"/>
      <c r="BO9" s="659">
        <v>41.1</v>
      </c>
      <c r="BP9" s="659"/>
      <c r="BQ9" s="659"/>
      <c r="BR9" s="659"/>
      <c r="BS9" s="660" t="s">
        <v>231</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16644238</v>
      </c>
      <c r="CS9" s="622"/>
      <c r="CT9" s="622"/>
      <c r="CU9" s="622"/>
      <c r="CV9" s="622"/>
      <c r="CW9" s="622"/>
      <c r="CX9" s="622"/>
      <c r="CY9" s="623"/>
      <c r="CZ9" s="659">
        <v>12</v>
      </c>
      <c r="DA9" s="659"/>
      <c r="DB9" s="659"/>
      <c r="DC9" s="659"/>
      <c r="DD9" s="627">
        <v>160677</v>
      </c>
      <c r="DE9" s="622"/>
      <c r="DF9" s="622"/>
      <c r="DG9" s="622"/>
      <c r="DH9" s="622"/>
      <c r="DI9" s="622"/>
      <c r="DJ9" s="622"/>
      <c r="DK9" s="622"/>
      <c r="DL9" s="622"/>
      <c r="DM9" s="622"/>
      <c r="DN9" s="622"/>
      <c r="DO9" s="622"/>
      <c r="DP9" s="623"/>
      <c r="DQ9" s="627">
        <v>9929664</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231</v>
      </c>
      <c r="S10" s="622"/>
      <c r="T10" s="622"/>
      <c r="U10" s="622"/>
      <c r="V10" s="622"/>
      <c r="W10" s="622"/>
      <c r="X10" s="622"/>
      <c r="Y10" s="623"/>
      <c r="Z10" s="659" t="s">
        <v>231</v>
      </c>
      <c r="AA10" s="659"/>
      <c r="AB10" s="659"/>
      <c r="AC10" s="659"/>
      <c r="AD10" s="660" t="s">
        <v>238</v>
      </c>
      <c r="AE10" s="660"/>
      <c r="AF10" s="660"/>
      <c r="AG10" s="660"/>
      <c r="AH10" s="660"/>
      <c r="AI10" s="660"/>
      <c r="AJ10" s="660"/>
      <c r="AK10" s="660"/>
      <c r="AL10" s="624" t="s">
        <v>231</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915084</v>
      </c>
      <c r="BH10" s="622"/>
      <c r="BI10" s="622"/>
      <c r="BJ10" s="622"/>
      <c r="BK10" s="622"/>
      <c r="BL10" s="622"/>
      <c r="BM10" s="622"/>
      <c r="BN10" s="623"/>
      <c r="BO10" s="659">
        <v>1.8</v>
      </c>
      <c r="BP10" s="659"/>
      <c r="BQ10" s="659"/>
      <c r="BR10" s="659"/>
      <c r="BS10" s="660" t="s">
        <v>231</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99386</v>
      </c>
      <c r="CS10" s="622"/>
      <c r="CT10" s="622"/>
      <c r="CU10" s="622"/>
      <c r="CV10" s="622"/>
      <c r="CW10" s="622"/>
      <c r="CX10" s="622"/>
      <c r="CY10" s="623"/>
      <c r="CZ10" s="659">
        <v>0.1</v>
      </c>
      <c r="DA10" s="659"/>
      <c r="DB10" s="659"/>
      <c r="DC10" s="659"/>
      <c r="DD10" s="627" t="s">
        <v>139</v>
      </c>
      <c r="DE10" s="622"/>
      <c r="DF10" s="622"/>
      <c r="DG10" s="622"/>
      <c r="DH10" s="622"/>
      <c r="DI10" s="622"/>
      <c r="DJ10" s="622"/>
      <c r="DK10" s="622"/>
      <c r="DL10" s="622"/>
      <c r="DM10" s="622"/>
      <c r="DN10" s="622"/>
      <c r="DO10" s="622"/>
      <c r="DP10" s="623"/>
      <c r="DQ10" s="627">
        <v>18636</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9146201</v>
      </c>
      <c r="S11" s="622"/>
      <c r="T11" s="622"/>
      <c r="U11" s="622"/>
      <c r="V11" s="622"/>
      <c r="W11" s="622"/>
      <c r="X11" s="622"/>
      <c r="Y11" s="623"/>
      <c r="Z11" s="624">
        <v>6.3</v>
      </c>
      <c r="AA11" s="625"/>
      <c r="AB11" s="625"/>
      <c r="AC11" s="626"/>
      <c r="AD11" s="627">
        <v>9146201</v>
      </c>
      <c r="AE11" s="622"/>
      <c r="AF11" s="622"/>
      <c r="AG11" s="622"/>
      <c r="AH11" s="622"/>
      <c r="AI11" s="622"/>
      <c r="AJ11" s="622"/>
      <c r="AK11" s="623"/>
      <c r="AL11" s="624">
        <v>12</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1273523</v>
      </c>
      <c r="BH11" s="622"/>
      <c r="BI11" s="622"/>
      <c r="BJ11" s="622"/>
      <c r="BK11" s="622"/>
      <c r="BL11" s="622"/>
      <c r="BM11" s="622"/>
      <c r="BN11" s="623"/>
      <c r="BO11" s="659">
        <v>2.5</v>
      </c>
      <c r="BP11" s="659"/>
      <c r="BQ11" s="659"/>
      <c r="BR11" s="659"/>
      <c r="BS11" s="660" t="s">
        <v>231</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2005686</v>
      </c>
      <c r="CS11" s="622"/>
      <c r="CT11" s="622"/>
      <c r="CU11" s="622"/>
      <c r="CV11" s="622"/>
      <c r="CW11" s="622"/>
      <c r="CX11" s="622"/>
      <c r="CY11" s="623"/>
      <c r="CZ11" s="659">
        <v>1.4</v>
      </c>
      <c r="DA11" s="659"/>
      <c r="DB11" s="659"/>
      <c r="DC11" s="659"/>
      <c r="DD11" s="627">
        <v>1582912</v>
      </c>
      <c r="DE11" s="622"/>
      <c r="DF11" s="622"/>
      <c r="DG11" s="622"/>
      <c r="DH11" s="622"/>
      <c r="DI11" s="622"/>
      <c r="DJ11" s="622"/>
      <c r="DK11" s="622"/>
      <c r="DL11" s="622"/>
      <c r="DM11" s="622"/>
      <c r="DN11" s="622"/>
      <c r="DO11" s="622"/>
      <c r="DP11" s="623"/>
      <c r="DQ11" s="627">
        <v>923879</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231</v>
      </c>
      <c r="S12" s="622"/>
      <c r="T12" s="622"/>
      <c r="U12" s="622"/>
      <c r="V12" s="622"/>
      <c r="W12" s="622"/>
      <c r="X12" s="622"/>
      <c r="Y12" s="623"/>
      <c r="Z12" s="659" t="s">
        <v>139</v>
      </c>
      <c r="AA12" s="659"/>
      <c r="AB12" s="659"/>
      <c r="AC12" s="659"/>
      <c r="AD12" s="660" t="s">
        <v>238</v>
      </c>
      <c r="AE12" s="660"/>
      <c r="AF12" s="660"/>
      <c r="AG12" s="660"/>
      <c r="AH12" s="660"/>
      <c r="AI12" s="660"/>
      <c r="AJ12" s="660"/>
      <c r="AK12" s="660"/>
      <c r="AL12" s="624" t="s">
        <v>238</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20371112</v>
      </c>
      <c r="BH12" s="622"/>
      <c r="BI12" s="622"/>
      <c r="BJ12" s="622"/>
      <c r="BK12" s="622"/>
      <c r="BL12" s="622"/>
      <c r="BM12" s="622"/>
      <c r="BN12" s="623"/>
      <c r="BO12" s="659">
        <v>39.299999999999997</v>
      </c>
      <c r="BP12" s="659"/>
      <c r="BQ12" s="659"/>
      <c r="BR12" s="659"/>
      <c r="BS12" s="660" t="s">
        <v>238</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2341244</v>
      </c>
      <c r="CS12" s="622"/>
      <c r="CT12" s="622"/>
      <c r="CU12" s="622"/>
      <c r="CV12" s="622"/>
      <c r="CW12" s="622"/>
      <c r="CX12" s="622"/>
      <c r="CY12" s="623"/>
      <c r="CZ12" s="659">
        <v>1.7</v>
      </c>
      <c r="DA12" s="659"/>
      <c r="DB12" s="659"/>
      <c r="DC12" s="659"/>
      <c r="DD12" s="627">
        <v>38585</v>
      </c>
      <c r="DE12" s="622"/>
      <c r="DF12" s="622"/>
      <c r="DG12" s="622"/>
      <c r="DH12" s="622"/>
      <c r="DI12" s="622"/>
      <c r="DJ12" s="622"/>
      <c r="DK12" s="622"/>
      <c r="DL12" s="622"/>
      <c r="DM12" s="622"/>
      <c r="DN12" s="622"/>
      <c r="DO12" s="622"/>
      <c r="DP12" s="623"/>
      <c r="DQ12" s="627">
        <v>1123371</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231</v>
      </c>
      <c r="S13" s="622"/>
      <c r="T13" s="622"/>
      <c r="U13" s="622"/>
      <c r="V13" s="622"/>
      <c r="W13" s="622"/>
      <c r="X13" s="622"/>
      <c r="Y13" s="623"/>
      <c r="Z13" s="659" t="s">
        <v>231</v>
      </c>
      <c r="AA13" s="659"/>
      <c r="AB13" s="659"/>
      <c r="AC13" s="659"/>
      <c r="AD13" s="660" t="s">
        <v>231</v>
      </c>
      <c r="AE13" s="660"/>
      <c r="AF13" s="660"/>
      <c r="AG13" s="660"/>
      <c r="AH13" s="660"/>
      <c r="AI13" s="660"/>
      <c r="AJ13" s="660"/>
      <c r="AK13" s="660"/>
      <c r="AL13" s="624" t="s">
        <v>238</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20277220</v>
      </c>
      <c r="BH13" s="622"/>
      <c r="BI13" s="622"/>
      <c r="BJ13" s="622"/>
      <c r="BK13" s="622"/>
      <c r="BL13" s="622"/>
      <c r="BM13" s="622"/>
      <c r="BN13" s="623"/>
      <c r="BO13" s="659">
        <v>39.1</v>
      </c>
      <c r="BP13" s="659"/>
      <c r="BQ13" s="659"/>
      <c r="BR13" s="659"/>
      <c r="BS13" s="660" t="s">
        <v>231</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11663603</v>
      </c>
      <c r="CS13" s="622"/>
      <c r="CT13" s="622"/>
      <c r="CU13" s="622"/>
      <c r="CV13" s="622"/>
      <c r="CW13" s="622"/>
      <c r="CX13" s="622"/>
      <c r="CY13" s="623"/>
      <c r="CZ13" s="659">
        <v>8.4</v>
      </c>
      <c r="DA13" s="659"/>
      <c r="DB13" s="659"/>
      <c r="DC13" s="659"/>
      <c r="DD13" s="627">
        <v>3839638</v>
      </c>
      <c r="DE13" s="622"/>
      <c r="DF13" s="622"/>
      <c r="DG13" s="622"/>
      <c r="DH13" s="622"/>
      <c r="DI13" s="622"/>
      <c r="DJ13" s="622"/>
      <c r="DK13" s="622"/>
      <c r="DL13" s="622"/>
      <c r="DM13" s="622"/>
      <c r="DN13" s="622"/>
      <c r="DO13" s="622"/>
      <c r="DP13" s="623"/>
      <c r="DQ13" s="627">
        <v>9055146</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v>13</v>
      </c>
      <c r="S14" s="622"/>
      <c r="T14" s="622"/>
      <c r="U14" s="622"/>
      <c r="V14" s="622"/>
      <c r="W14" s="622"/>
      <c r="X14" s="622"/>
      <c r="Y14" s="623"/>
      <c r="Z14" s="659">
        <v>0</v>
      </c>
      <c r="AA14" s="659"/>
      <c r="AB14" s="659"/>
      <c r="AC14" s="659"/>
      <c r="AD14" s="660">
        <v>13</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935068</v>
      </c>
      <c r="BH14" s="622"/>
      <c r="BI14" s="622"/>
      <c r="BJ14" s="622"/>
      <c r="BK14" s="622"/>
      <c r="BL14" s="622"/>
      <c r="BM14" s="622"/>
      <c r="BN14" s="623"/>
      <c r="BO14" s="659">
        <v>1.8</v>
      </c>
      <c r="BP14" s="659"/>
      <c r="BQ14" s="659"/>
      <c r="BR14" s="659"/>
      <c r="BS14" s="660" t="s">
        <v>231</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4209560</v>
      </c>
      <c r="CS14" s="622"/>
      <c r="CT14" s="622"/>
      <c r="CU14" s="622"/>
      <c r="CV14" s="622"/>
      <c r="CW14" s="622"/>
      <c r="CX14" s="622"/>
      <c r="CY14" s="623"/>
      <c r="CZ14" s="659">
        <v>3</v>
      </c>
      <c r="DA14" s="659"/>
      <c r="DB14" s="659"/>
      <c r="DC14" s="659"/>
      <c r="DD14" s="627">
        <v>416865</v>
      </c>
      <c r="DE14" s="622"/>
      <c r="DF14" s="622"/>
      <c r="DG14" s="622"/>
      <c r="DH14" s="622"/>
      <c r="DI14" s="622"/>
      <c r="DJ14" s="622"/>
      <c r="DK14" s="622"/>
      <c r="DL14" s="622"/>
      <c r="DM14" s="622"/>
      <c r="DN14" s="622"/>
      <c r="DO14" s="622"/>
      <c r="DP14" s="623"/>
      <c r="DQ14" s="627">
        <v>3959275</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238</v>
      </c>
      <c r="S15" s="622"/>
      <c r="T15" s="622"/>
      <c r="U15" s="622"/>
      <c r="V15" s="622"/>
      <c r="W15" s="622"/>
      <c r="X15" s="622"/>
      <c r="Y15" s="623"/>
      <c r="Z15" s="659" t="s">
        <v>238</v>
      </c>
      <c r="AA15" s="659"/>
      <c r="AB15" s="659"/>
      <c r="AC15" s="659"/>
      <c r="AD15" s="660" t="s">
        <v>231</v>
      </c>
      <c r="AE15" s="660"/>
      <c r="AF15" s="660"/>
      <c r="AG15" s="660"/>
      <c r="AH15" s="660"/>
      <c r="AI15" s="660"/>
      <c r="AJ15" s="660"/>
      <c r="AK15" s="660"/>
      <c r="AL15" s="624" t="s">
        <v>231</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2273724</v>
      </c>
      <c r="BH15" s="622"/>
      <c r="BI15" s="622"/>
      <c r="BJ15" s="622"/>
      <c r="BK15" s="622"/>
      <c r="BL15" s="622"/>
      <c r="BM15" s="622"/>
      <c r="BN15" s="623"/>
      <c r="BO15" s="659">
        <v>4.4000000000000004</v>
      </c>
      <c r="BP15" s="659"/>
      <c r="BQ15" s="659"/>
      <c r="BR15" s="659"/>
      <c r="BS15" s="660" t="s">
        <v>238</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11589780</v>
      </c>
      <c r="CS15" s="622"/>
      <c r="CT15" s="622"/>
      <c r="CU15" s="622"/>
      <c r="CV15" s="622"/>
      <c r="CW15" s="622"/>
      <c r="CX15" s="622"/>
      <c r="CY15" s="623"/>
      <c r="CZ15" s="659">
        <v>8.3000000000000007</v>
      </c>
      <c r="DA15" s="659"/>
      <c r="DB15" s="659"/>
      <c r="DC15" s="659"/>
      <c r="DD15" s="627">
        <v>2193439</v>
      </c>
      <c r="DE15" s="622"/>
      <c r="DF15" s="622"/>
      <c r="DG15" s="622"/>
      <c r="DH15" s="622"/>
      <c r="DI15" s="622"/>
      <c r="DJ15" s="622"/>
      <c r="DK15" s="622"/>
      <c r="DL15" s="622"/>
      <c r="DM15" s="622"/>
      <c r="DN15" s="622"/>
      <c r="DO15" s="622"/>
      <c r="DP15" s="623"/>
      <c r="DQ15" s="627">
        <v>9648414</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223767</v>
      </c>
      <c r="S16" s="622"/>
      <c r="T16" s="622"/>
      <c r="U16" s="622"/>
      <c r="V16" s="622"/>
      <c r="W16" s="622"/>
      <c r="X16" s="622"/>
      <c r="Y16" s="623"/>
      <c r="Z16" s="659">
        <v>0.2</v>
      </c>
      <c r="AA16" s="659"/>
      <c r="AB16" s="659"/>
      <c r="AC16" s="659"/>
      <c r="AD16" s="660">
        <v>223767</v>
      </c>
      <c r="AE16" s="660"/>
      <c r="AF16" s="660"/>
      <c r="AG16" s="660"/>
      <c r="AH16" s="660"/>
      <c r="AI16" s="660"/>
      <c r="AJ16" s="660"/>
      <c r="AK16" s="660"/>
      <c r="AL16" s="624">
        <v>0.3</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231</v>
      </c>
      <c r="BH16" s="622"/>
      <c r="BI16" s="622"/>
      <c r="BJ16" s="622"/>
      <c r="BK16" s="622"/>
      <c r="BL16" s="622"/>
      <c r="BM16" s="622"/>
      <c r="BN16" s="623"/>
      <c r="BO16" s="659" t="s">
        <v>231</v>
      </c>
      <c r="BP16" s="659"/>
      <c r="BQ16" s="659"/>
      <c r="BR16" s="659"/>
      <c r="BS16" s="660" t="s">
        <v>238</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t="s">
        <v>238</v>
      </c>
      <c r="CS16" s="622"/>
      <c r="CT16" s="622"/>
      <c r="CU16" s="622"/>
      <c r="CV16" s="622"/>
      <c r="CW16" s="622"/>
      <c r="CX16" s="622"/>
      <c r="CY16" s="623"/>
      <c r="CZ16" s="659" t="s">
        <v>238</v>
      </c>
      <c r="DA16" s="659"/>
      <c r="DB16" s="659"/>
      <c r="DC16" s="659"/>
      <c r="DD16" s="627" t="s">
        <v>231</v>
      </c>
      <c r="DE16" s="622"/>
      <c r="DF16" s="622"/>
      <c r="DG16" s="622"/>
      <c r="DH16" s="622"/>
      <c r="DI16" s="622"/>
      <c r="DJ16" s="622"/>
      <c r="DK16" s="622"/>
      <c r="DL16" s="622"/>
      <c r="DM16" s="622"/>
      <c r="DN16" s="622"/>
      <c r="DO16" s="622"/>
      <c r="DP16" s="623"/>
      <c r="DQ16" s="627" t="s">
        <v>238</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864414</v>
      </c>
      <c r="S17" s="622"/>
      <c r="T17" s="622"/>
      <c r="U17" s="622"/>
      <c r="V17" s="622"/>
      <c r="W17" s="622"/>
      <c r="X17" s="622"/>
      <c r="Y17" s="623"/>
      <c r="Z17" s="659">
        <v>0.6</v>
      </c>
      <c r="AA17" s="659"/>
      <c r="AB17" s="659"/>
      <c r="AC17" s="659"/>
      <c r="AD17" s="660">
        <v>864414</v>
      </c>
      <c r="AE17" s="660"/>
      <c r="AF17" s="660"/>
      <c r="AG17" s="660"/>
      <c r="AH17" s="660"/>
      <c r="AI17" s="660"/>
      <c r="AJ17" s="660"/>
      <c r="AK17" s="660"/>
      <c r="AL17" s="624">
        <v>1.1000000000000001</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231</v>
      </c>
      <c r="BH17" s="622"/>
      <c r="BI17" s="622"/>
      <c r="BJ17" s="622"/>
      <c r="BK17" s="622"/>
      <c r="BL17" s="622"/>
      <c r="BM17" s="622"/>
      <c r="BN17" s="623"/>
      <c r="BO17" s="659" t="s">
        <v>231</v>
      </c>
      <c r="BP17" s="659"/>
      <c r="BQ17" s="659"/>
      <c r="BR17" s="659"/>
      <c r="BS17" s="660" t="s">
        <v>238</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9994243</v>
      </c>
      <c r="CS17" s="622"/>
      <c r="CT17" s="622"/>
      <c r="CU17" s="622"/>
      <c r="CV17" s="622"/>
      <c r="CW17" s="622"/>
      <c r="CX17" s="622"/>
      <c r="CY17" s="623"/>
      <c r="CZ17" s="659">
        <v>7.2</v>
      </c>
      <c r="DA17" s="659"/>
      <c r="DB17" s="659"/>
      <c r="DC17" s="659"/>
      <c r="DD17" s="627" t="s">
        <v>231</v>
      </c>
      <c r="DE17" s="622"/>
      <c r="DF17" s="622"/>
      <c r="DG17" s="622"/>
      <c r="DH17" s="622"/>
      <c r="DI17" s="622"/>
      <c r="DJ17" s="622"/>
      <c r="DK17" s="622"/>
      <c r="DL17" s="622"/>
      <c r="DM17" s="622"/>
      <c r="DN17" s="622"/>
      <c r="DO17" s="622"/>
      <c r="DP17" s="623"/>
      <c r="DQ17" s="627">
        <v>9910599</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497280</v>
      </c>
      <c r="S18" s="622"/>
      <c r="T18" s="622"/>
      <c r="U18" s="622"/>
      <c r="V18" s="622"/>
      <c r="W18" s="622"/>
      <c r="X18" s="622"/>
      <c r="Y18" s="623"/>
      <c r="Z18" s="659">
        <v>0.3</v>
      </c>
      <c r="AA18" s="659"/>
      <c r="AB18" s="659"/>
      <c r="AC18" s="659"/>
      <c r="AD18" s="660">
        <v>497280</v>
      </c>
      <c r="AE18" s="660"/>
      <c r="AF18" s="660"/>
      <c r="AG18" s="660"/>
      <c r="AH18" s="660"/>
      <c r="AI18" s="660"/>
      <c r="AJ18" s="660"/>
      <c r="AK18" s="660"/>
      <c r="AL18" s="624">
        <v>0.7</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231</v>
      </c>
      <c r="BH18" s="622"/>
      <c r="BI18" s="622"/>
      <c r="BJ18" s="622"/>
      <c r="BK18" s="622"/>
      <c r="BL18" s="622"/>
      <c r="BM18" s="622"/>
      <c r="BN18" s="623"/>
      <c r="BO18" s="659" t="s">
        <v>231</v>
      </c>
      <c r="BP18" s="659"/>
      <c r="BQ18" s="659"/>
      <c r="BR18" s="659"/>
      <c r="BS18" s="660" t="s">
        <v>231</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v>1384</v>
      </c>
      <c r="CS18" s="622"/>
      <c r="CT18" s="622"/>
      <c r="CU18" s="622"/>
      <c r="CV18" s="622"/>
      <c r="CW18" s="622"/>
      <c r="CX18" s="622"/>
      <c r="CY18" s="623"/>
      <c r="CZ18" s="659">
        <v>0</v>
      </c>
      <c r="DA18" s="659"/>
      <c r="DB18" s="659"/>
      <c r="DC18" s="659"/>
      <c r="DD18" s="627">
        <v>1384</v>
      </c>
      <c r="DE18" s="622"/>
      <c r="DF18" s="622"/>
      <c r="DG18" s="622"/>
      <c r="DH18" s="622"/>
      <c r="DI18" s="622"/>
      <c r="DJ18" s="622"/>
      <c r="DK18" s="622"/>
      <c r="DL18" s="622"/>
      <c r="DM18" s="622"/>
      <c r="DN18" s="622"/>
      <c r="DO18" s="622"/>
      <c r="DP18" s="623"/>
      <c r="DQ18" s="627">
        <v>1384</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482122</v>
      </c>
      <c r="S19" s="622"/>
      <c r="T19" s="622"/>
      <c r="U19" s="622"/>
      <c r="V19" s="622"/>
      <c r="W19" s="622"/>
      <c r="X19" s="622"/>
      <c r="Y19" s="623"/>
      <c r="Z19" s="659">
        <v>0.3</v>
      </c>
      <c r="AA19" s="659"/>
      <c r="AB19" s="659"/>
      <c r="AC19" s="659"/>
      <c r="AD19" s="660">
        <v>482122</v>
      </c>
      <c r="AE19" s="660"/>
      <c r="AF19" s="660"/>
      <c r="AG19" s="660"/>
      <c r="AH19" s="660"/>
      <c r="AI19" s="660"/>
      <c r="AJ19" s="660"/>
      <c r="AK19" s="660"/>
      <c r="AL19" s="624">
        <v>0.6</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4101890</v>
      </c>
      <c r="BH19" s="622"/>
      <c r="BI19" s="622"/>
      <c r="BJ19" s="622"/>
      <c r="BK19" s="622"/>
      <c r="BL19" s="622"/>
      <c r="BM19" s="622"/>
      <c r="BN19" s="623"/>
      <c r="BO19" s="659">
        <v>7.9</v>
      </c>
      <c r="BP19" s="659"/>
      <c r="BQ19" s="659"/>
      <c r="BR19" s="659"/>
      <c r="BS19" s="660" t="s">
        <v>231</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231</v>
      </c>
      <c r="CS19" s="622"/>
      <c r="CT19" s="622"/>
      <c r="CU19" s="622"/>
      <c r="CV19" s="622"/>
      <c r="CW19" s="622"/>
      <c r="CX19" s="622"/>
      <c r="CY19" s="623"/>
      <c r="CZ19" s="659" t="s">
        <v>231</v>
      </c>
      <c r="DA19" s="659"/>
      <c r="DB19" s="659"/>
      <c r="DC19" s="659"/>
      <c r="DD19" s="627" t="s">
        <v>231</v>
      </c>
      <c r="DE19" s="622"/>
      <c r="DF19" s="622"/>
      <c r="DG19" s="622"/>
      <c r="DH19" s="622"/>
      <c r="DI19" s="622"/>
      <c r="DJ19" s="622"/>
      <c r="DK19" s="622"/>
      <c r="DL19" s="622"/>
      <c r="DM19" s="622"/>
      <c r="DN19" s="622"/>
      <c r="DO19" s="622"/>
      <c r="DP19" s="623"/>
      <c r="DQ19" s="627" t="s">
        <v>231</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v>15158</v>
      </c>
      <c r="S20" s="622"/>
      <c r="T20" s="622"/>
      <c r="U20" s="622"/>
      <c r="V20" s="622"/>
      <c r="W20" s="622"/>
      <c r="X20" s="622"/>
      <c r="Y20" s="623"/>
      <c r="Z20" s="659">
        <v>0</v>
      </c>
      <c r="AA20" s="659"/>
      <c r="AB20" s="659"/>
      <c r="AC20" s="659"/>
      <c r="AD20" s="660">
        <v>15158</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4101890</v>
      </c>
      <c r="BH20" s="622"/>
      <c r="BI20" s="622"/>
      <c r="BJ20" s="622"/>
      <c r="BK20" s="622"/>
      <c r="BL20" s="622"/>
      <c r="BM20" s="622"/>
      <c r="BN20" s="623"/>
      <c r="BO20" s="659">
        <v>7.9</v>
      </c>
      <c r="BP20" s="659"/>
      <c r="BQ20" s="659"/>
      <c r="BR20" s="659"/>
      <c r="BS20" s="660" t="s">
        <v>231</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139126187</v>
      </c>
      <c r="CS20" s="622"/>
      <c r="CT20" s="622"/>
      <c r="CU20" s="622"/>
      <c r="CV20" s="622"/>
      <c r="CW20" s="622"/>
      <c r="CX20" s="622"/>
      <c r="CY20" s="623"/>
      <c r="CZ20" s="659">
        <v>100</v>
      </c>
      <c r="DA20" s="659"/>
      <c r="DB20" s="659"/>
      <c r="DC20" s="659"/>
      <c r="DD20" s="627">
        <v>9857451</v>
      </c>
      <c r="DE20" s="622"/>
      <c r="DF20" s="622"/>
      <c r="DG20" s="622"/>
      <c r="DH20" s="622"/>
      <c r="DI20" s="622"/>
      <c r="DJ20" s="622"/>
      <c r="DK20" s="622"/>
      <c r="DL20" s="622"/>
      <c r="DM20" s="622"/>
      <c r="DN20" s="622"/>
      <c r="DO20" s="622"/>
      <c r="DP20" s="623"/>
      <c r="DQ20" s="627">
        <v>91877339</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14948555</v>
      </c>
      <c r="S21" s="622"/>
      <c r="T21" s="622"/>
      <c r="U21" s="622"/>
      <c r="V21" s="622"/>
      <c r="W21" s="622"/>
      <c r="X21" s="622"/>
      <c r="Y21" s="623"/>
      <c r="Z21" s="659">
        <v>10.3</v>
      </c>
      <c r="AA21" s="659"/>
      <c r="AB21" s="659"/>
      <c r="AC21" s="659"/>
      <c r="AD21" s="660">
        <v>14664420</v>
      </c>
      <c r="AE21" s="660"/>
      <c r="AF21" s="660"/>
      <c r="AG21" s="660"/>
      <c r="AH21" s="660"/>
      <c r="AI21" s="660"/>
      <c r="AJ21" s="660"/>
      <c r="AK21" s="660"/>
      <c r="AL21" s="624">
        <v>19.2</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v>278</v>
      </c>
      <c r="BH21" s="622"/>
      <c r="BI21" s="622"/>
      <c r="BJ21" s="622"/>
      <c r="BK21" s="622"/>
      <c r="BL21" s="622"/>
      <c r="BM21" s="622"/>
      <c r="BN21" s="623"/>
      <c r="BO21" s="659">
        <v>0</v>
      </c>
      <c r="BP21" s="659"/>
      <c r="BQ21" s="659"/>
      <c r="BR21" s="659"/>
      <c r="BS21" s="660" t="s">
        <v>231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14664420</v>
      </c>
      <c r="S22" s="622"/>
      <c r="T22" s="622"/>
      <c r="U22" s="622"/>
      <c r="V22" s="622"/>
      <c r="W22" s="622"/>
      <c r="X22" s="622"/>
      <c r="Y22" s="623"/>
      <c r="Z22" s="659">
        <v>10.1</v>
      </c>
      <c r="AA22" s="659"/>
      <c r="AB22" s="659"/>
      <c r="AC22" s="659"/>
      <c r="AD22" s="660">
        <v>14664420</v>
      </c>
      <c r="AE22" s="660"/>
      <c r="AF22" s="660"/>
      <c r="AG22" s="660"/>
      <c r="AH22" s="660"/>
      <c r="AI22" s="660"/>
      <c r="AJ22" s="660"/>
      <c r="AK22" s="660"/>
      <c r="AL22" s="624">
        <v>19.2</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v>1143628</v>
      </c>
      <c r="BH22" s="622"/>
      <c r="BI22" s="622"/>
      <c r="BJ22" s="622"/>
      <c r="BK22" s="622"/>
      <c r="BL22" s="622"/>
      <c r="BM22" s="622"/>
      <c r="BN22" s="623"/>
      <c r="BO22" s="659">
        <v>2.2000000000000002</v>
      </c>
      <c r="BP22" s="659"/>
      <c r="BQ22" s="659"/>
      <c r="BR22" s="659"/>
      <c r="BS22" s="660" t="s">
        <v>231</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284135</v>
      </c>
      <c r="S23" s="622"/>
      <c r="T23" s="622"/>
      <c r="U23" s="622"/>
      <c r="V23" s="622"/>
      <c r="W23" s="622"/>
      <c r="X23" s="622"/>
      <c r="Y23" s="623"/>
      <c r="Z23" s="659">
        <v>0.2</v>
      </c>
      <c r="AA23" s="659"/>
      <c r="AB23" s="659"/>
      <c r="AC23" s="659"/>
      <c r="AD23" s="660" t="s">
        <v>238</v>
      </c>
      <c r="AE23" s="660"/>
      <c r="AF23" s="660"/>
      <c r="AG23" s="660"/>
      <c r="AH23" s="660"/>
      <c r="AI23" s="660"/>
      <c r="AJ23" s="660"/>
      <c r="AK23" s="660"/>
      <c r="AL23" s="624" t="s">
        <v>238</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v>2957984</v>
      </c>
      <c r="BH23" s="622"/>
      <c r="BI23" s="622"/>
      <c r="BJ23" s="622"/>
      <c r="BK23" s="622"/>
      <c r="BL23" s="622"/>
      <c r="BM23" s="622"/>
      <c r="BN23" s="623"/>
      <c r="BO23" s="659">
        <v>5.7</v>
      </c>
      <c r="BP23" s="659"/>
      <c r="BQ23" s="659"/>
      <c r="BR23" s="659"/>
      <c r="BS23" s="660" t="s">
        <v>139</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231</v>
      </c>
      <c r="S24" s="622"/>
      <c r="T24" s="622"/>
      <c r="U24" s="622"/>
      <c r="V24" s="622"/>
      <c r="W24" s="622"/>
      <c r="X24" s="622"/>
      <c r="Y24" s="623"/>
      <c r="Z24" s="659" t="s">
        <v>294</v>
      </c>
      <c r="AA24" s="659"/>
      <c r="AB24" s="659"/>
      <c r="AC24" s="659"/>
      <c r="AD24" s="660" t="s">
        <v>238</v>
      </c>
      <c r="AE24" s="660"/>
      <c r="AF24" s="660"/>
      <c r="AG24" s="660"/>
      <c r="AH24" s="660"/>
      <c r="AI24" s="660"/>
      <c r="AJ24" s="660"/>
      <c r="AK24" s="660"/>
      <c r="AL24" s="624" t="s">
        <v>231</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231</v>
      </c>
      <c r="BH24" s="622"/>
      <c r="BI24" s="622"/>
      <c r="BJ24" s="622"/>
      <c r="BK24" s="622"/>
      <c r="BL24" s="622"/>
      <c r="BM24" s="622"/>
      <c r="BN24" s="623"/>
      <c r="BO24" s="659" t="s">
        <v>294</v>
      </c>
      <c r="BP24" s="659"/>
      <c r="BQ24" s="659"/>
      <c r="BR24" s="659"/>
      <c r="BS24" s="660" t="s">
        <v>231</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71250121</v>
      </c>
      <c r="CS24" s="677"/>
      <c r="CT24" s="677"/>
      <c r="CU24" s="677"/>
      <c r="CV24" s="677"/>
      <c r="CW24" s="677"/>
      <c r="CX24" s="677"/>
      <c r="CY24" s="702"/>
      <c r="CZ24" s="703">
        <v>51.2</v>
      </c>
      <c r="DA24" s="685"/>
      <c r="DB24" s="685"/>
      <c r="DC24" s="705"/>
      <c r="DD24" s="701">
        <v>41816868</v>
      </c>
      <c r="DE24" s="677"/>
      <c r="DF24" s="677"/>
      <c r="DG24" s="677"/>
      <c r="DH24" s="677"/>
      <c r="DI24" s="677"/>
      <c r="DJ24" s="677"/>
      <c r="DK24" s="702"/>
      <c r="DL24" s="701">
        <v>41428474</v>
      </c>
      <c r="DM24" s="677"/>
      <c r="DN24" s="677"/>
      <c r="DO24" s="677"/>
      <c r="DP24" s="677"/>
      <c r="DQ24" s="677"/>
      <c r="DR24" s="677"/>
      <c r="DS24" s="677"/>
      <c r="DT24" s="677"/>
      <c r="DU24" s="677"/>
      <c r="DV24" s="702"/>
      <c r="DW24" s="703">
        <v>51.7</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79284069</v>
      </c>
      <c r="S25" s="622"/>
      <c r="T25" s="622"/>
      <c r="U25" s="622"/>
      <c r="V25" s="622"/>
      <c r="W25" s="622"/>
      <c r="X25" s="622"/>
      <c r="Y25" s="623"/>
      <c r="Z25" s="659">
        <v>54.5</v>
      </c>
      <c r="AA25" s="659"/>
      <c r="AB25" s="659"/>
      <c r="AC25" s="659"/>
      <c r="AD25" s="660">
        <v>76041950</v>
      </c>
      <c r="AE25" s="660"/>
      <c r="AF25" s="660"/>
      <c r="AG25" s="660"/>
      <c r="AH25" s="660"/>
      <c r="AI25" s="660"/>
      <c r="AJ25" s="660"/>
      <c r="AK25" s="660"/>
      <c r="AL25" s="624">
        <v>99.5</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231</v>
      </c>
      <c r="BH25" s="622"/>
      <c r="BI25" s="622"/>
      <c r="BJ25" s="622"/>
      <c r="BK25" s="622"/>
      <c r="BL25" s="622"/>
      <c r="BM25" s="622"/>
      <c r="BN25" s="623"/>
      <c r="BO25" s="659" t="s">
        <v>231</v>
      </c>
      <c r="BP25" s="659"/>
      <c r="BQ25" s="659"/>
      <c r="BR25" s="659"/>
      <c r="BS25" s="660" t="s">
        <v>294</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21362070</v>
      </c>
      <c r="CS25" s="634"/>
      <c r="CT25" s="634"/>
      <c r="CU25" s="634"/>
      <c r="CV25" s="634"/>
      <c r="CW25" s="634"/>
      <c r="CX25" s="634"/>
      <c r="CY25" s="635"/>
      <c r="CZ25" s="624">
        <v>15.4</v>
      </c>
      <c r="DA25" s="636"/>
      <c r="DB25" s="636"/>
      <c r="DC25" s="637"/>
      <c r="DD25" s="627">
        <v>19500201</v>
      </c>
      <c r="DE25" s="634"/>
      <c r="DF25" s="634"/>
      <c r="DG25" s="634"/>
      <c r="DH25" s="634"/>
      <c r="DI25" s="634"/>
      <c r="DJ25" s="634"/>
      <c r="DK25" s="635"/>
      <c r="DL25" s="627">
        <v>19295895</v>
      </c>
      <c r="DM25" s="634"/>
      <c r="DN25" s="634"/>
      <c r="DO25" s="634"/>
      <c r="DP25" s="634"/>
      <c r="DQ25" s="634"/>
      <c r="DR25" s="634"/>
      <c r="DS25" s="634"/>
      <c r="DT25" s="634"/>
      <c r="DU25" s="634"/>
      <c r="DV25" s="635"/>
      <c r="DW25" s="624">
        <v>24.1</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v>52780</v>
      </c>
      <c r="S26" s="622"/>
      <c r="T26" s="622"/>
      <c r="U26" s="622"/>
      <c r="V26" s="622"/>
      <c r="W26" s="622"/>
      <c r="X26" s="622"/>
      <c r="Y26" s="623"/>
      <c r="Z26" s="659">
        <v>0</v>
      </c>
      <c r="AA26" s="659"/>
      <c r="AB26" s="659"/>
      <c r="AC26" s="659"/>
      <c r="AD26" s="660">
        <v>52780</v>
      </c>
      <c r="AE26" s="660"/>
      <c r="AF26" s="660"/>
      <c r="AG26" s="660"/>
      <c r="AH26" s="660"/>
      <c r="AI26" s="660"/>
      <c r="AJ26" s="660"/>
      <c r="AK26" s="660"/>
      <c r="AL26" s="624">
        <v>0.1</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231</v>
      </c>
      <c r="BH26" s="622"/>
      <c r="BI26" s="622"/>
      <c r="BJ26" s="622"/>
      <c r="BK26" s="622"/>
      <c r="BL26" s="622"/>
      <c r="BM26" s="622"/>
      <c r="BN26" s="623"/>
      <c r="BO26" s="659" t="s">
        <v>231</v>
      </c>
      <c r="BP26" s="659"/>
      <c r="BQ26" s="659"/>
      <c r="BR26" s="659"/>
      <c r="BS26" s="660" t="s">
        <v>231</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13658630</v>
      </c>
      <c r="CS26" s="622"/>
      <c r="CT26" s="622"/>
      <c r="CU26" s="622"/>
      <c r="CV26" s="622"/>
      <c r="CW26" s="622"/>
      <c r="CX26" s="622"/>
      <c r="CY26" s="623"/>
      <c r="CZ26" s="624">
        <v>9.8000000000000007</v>
      </c>
      <c r="DA26" s="636"/>
      <c r="DB26" s="636"/>
      <c r="DC26" s="637"/>
      <c r="DD26" s="627">
        <v>12170795</v>
      </c>
      <c r="DE26" s="622"/>
      <c r="DF26" s="622"/>
      <c r="DG26" s="622"/>
      <c r="DH26" s="622"/>
      <c r="DI26" s="622"/>
      <c r="DJ26" s="622"/>
      <c r="DK26" s="623"/>
      <c r="DL26" s="627" t="s">
        <v>231</v>
      </c>
      <c r="DM26" s="622"/>
      <c r="DN26" s="622"/>
      <c r="DO26" s="622"/>
      <c r="DP26" s="622"/>
      <c r="DQ26" s="622"/>
      <c r="DR26" s="622"/>
      <c r="DS26" s="622"/>
      <c r="DT26" s="622"/>
      <c r="DU26" s="622"/>
      <c r="DV26" s="623"/>
      <c r="DW26" s="624" t="s">
        <v>238</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262171</v>
      </c>
      <c r="S27" s="622"/>
      <c r="T27" s="622"/>
      <c r="U27" s="622"/>
      <c r="V27" s="622"/>
      <c r="W27" s="622"/>
      <c r="X27" s="622"/>
      <c r="Y27" s="623"/>
      <c r="Z27" s="659">
        <v>0.2</v>
      </c>
      <c r="AA27" s="659"/>
      <c r="AB27" s="659"/>
      <c r="AC27" s="659"/>
      <c r="AD27" s="660" t="s">
        <v>139</v>
      </c>
      <c r="AE27" s="660"/>
      <c r="AF27" s="660"/>
      <c r="AG27" s="660"/>
      <c r="AH27" s="660"/>
      <c r="AI27" s="660"/>
      <c r="AJ27" s="660"/>
      <c r="AK27" s="660"/>
      <c r="AL27" s="624" t="s">
        <v>238</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51875002</v>
      </c>
      <c r="BH27" s="622"/>
      <c r="BI27" s="622"/>
      <c r="BJ27" s="622"/>
      <c r="BK27" s="622"/>
      <c r="BL27" s="622"/>
      <c r="BM27" s="622"/>
      <c r="BN27" s="623"/>
      <c r="BO27" s="659">
        <v>100</v>
      </c>
      <c r="BP27" s="659"/>
      <c r="BQ27" s="659"/>
      <c r="BR27" s="659"/>
      <c r="BS27" s="660" t="s">
        <v>238</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39893808</v>
      </c>
      <c r="CS27" s="634"/>
      <c r="CT27" s="634"/>
      <c r="CU27" s="634"/>
      <c r="CV27" s="634"/>
      <c r="CW27" s="634"/>
      <c r="CX27" s="634"/>
      <c r="CY27" s="635"/>
      <c r="CZ27" s="624">
        <v>28.7</v>
      </c>
      <c r="DA27" s="636"/>
      <c r="DB27" s="636"/>
      <c r="DC27" s="637"/>
      <c r="DD27" s="627">
        <v>12406068</v>
      </c>
      <c r="DE27" s="634"/>
      <c r="DF27" s="634"/>
      <c r="DG27" s="634"/>
      <c r="DH27" s="634"/>
      <c r="DI27" s="634"/>
      <c r="DJ27" s="634"/>
      <c r="DK27" s="635"/>
      <c r="DL27" s="627">
        <v>12221980</v>
      </c>
      <c r="DM27" s="634"/>
      <c r="DN27" s="634"/>
      <c r="DO27" s="634"/>
      <c r="DP27" s="634"/>
      <c r="DQ27" s="634"/>
      <c r="DR27" s="634"/>
      <c r="DS27" s="634"/>
      <c r="DT27" s="634"/>
      <c r="DU27" s="634"/>
      <c r="DV27" s="635"/>
      <c r="DW27" s="624">
        <v>15.3</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1394142</v>
      </c>
      <c r="S28" s="622"/>
      <c r="T28" s="622"/>
      <c r="U28" s="622"/>
      <c r="V28" s="622"/>
      <c r="W28" s="622"/>
      <c r="X28" s="622"/>
      <c r="Y28" s="623"/>
      <c r="Z28" s="659">
        <v>1</v>
      </c>
      <c r="AA28" s="659"/>
      <c r="AB28" s="659"/>
      <c r="AC28" s="659"/>
      <c r="AD28" s="660">
        <v>252391</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9994243</v>
      </c>
      <c r="CS28" s="622"/>
      <c r="CT28" s="622"/>
      <c r="CU28" s="622"/>
      <c r="CV28" s="622"/>
      <c r="CW28" s="622"/>
      <c r="CX28" s="622"/>
      <c r="CY28" s="623"/>
      <c r="CZ28" s="624">
        <v>7.2</v>
      </c>
      <c r="DA28" s="636"/>
      <c r="DB28" s="636"/>
      <c r="DC28" s="637"/>
      <c r="DD28" s="627">
        <v>9910599</v>
      </c>
      <c r="DE28" s="622"/>
      <c r="DF28" s="622"/>
      <c r="DG28" s="622"/>
      <c r="DH28" s="622"/>
      <c r="DI28" s="622"/>
      <c r="DJ28" s="622"/>
      <c r="DK28" s="623"/>
      <c r="DL28" s="627">
        <v>9910599</v>
      </c>
      <c r="DM28" s="622"/>
      <c r="DN28" s="622"/>
      <c r="DO28" s="622"/>
      <c r="DP28" s="622"/>
      <c r="DQ28" s="622"/>
      <c r="DR28" s="622"/>
      <c r="DS28" s="622"/>
      <c r="DT28" s="622"/>
      <c r="DU28" s="622"/>
      <c r="DV28" s="623"/>
      <c r="DW28" s="624">
        <v>12.4</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991762</v>
      </c>
      <c r="S29" s="622"/>
      <c r="T29" s="622"/>
      <c r="U29" s="622"/>
      <c r="V29" s="622"/>
      <c r="W29" s="622"/>
      <c r="X29" s="622"/>
      <c r="Y29" s="623"/>
      <c r="Z29" s="659">
        <v>0.7</v>
      </c>
      <c r="AA29" s="659"/>
      <c r="AB29" s="659"/>
      <c r="AC29" s="659"/>
      <c r="AD29" s="660" t="s">
        <v>231</v>
      </c>
      <c r="AE29" s="660"/>
      <c r="AF29" s="660"/>
      <c r="AG29" s="660"/>
      <c r="AH29" s="660"/>
      <c r="AI29" s="660"/>
      <c r="AJ29" s="660"/>
      <c r="AK29" s="660"/>
      <c r="AL29" s="624" t="s">
        <v>231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9994243</v>
      </c>
      <c r="CS29" s="634"/>
      <c r="CT29" s="634"/>
      <c r="CU29" s="634"/>
      <c r="CV29" s="634"/>
      <c r="CW29" s="634"/>
      <c r="CX29" s="634"/>
      <c r="CY29" s="635"/>
      <c r="CZ29" s="624">
        <v>7.2</v>
      </c>
      <c r="DA29" s="636"/>
      <c r="DB29" s="636"/>
      <c r="DC29" s="637"/>
      <c r="DD29" s="627">
        <v>9910599</v>
      </c>
      <c r="DE29" s="634"/>
      <c r="DF29" s="634"/>
      <c r="DG29" s="634"/>
      <c r="DH29" s="634"/>
      <c r="DI29" s="634"/>
      <c r="DJ29" s="634"/>
      <c r="DK29" s="635"/>
      <c r="DL29" s="627">
        <v>9910599</v>
      </c>
      <c r="DM29" s="634"/>
      <c r="DN29" s="634"/>
      <c r="DO29" s="634"/>
      <c r="DP29" s="634"/>
      <c r="DQ29" s="634"/>
      <c r="DR29" s="634"/>
      <c r="DS29" s="634"/>
      <c r="DT29" s="634"/>
      <c r="DU29" s="634"/>
      <c r="DV29" s="635"/>
      <c r="DW29" s="624">
        <v>12.4</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30024314</v>
      </c>
      <c r="S30" s="622"/>
      <c r="T30" s="622"/>
      <c r="U30" s="622"/>
      <c r="V30" s="622"/>
      <c r="W30" s="622"/>
      <c r="X30" s="622"/>
      <c r="Y30" s="623"/>
      <c r="Z30" s="659">
        <v>20.6</v>
      </c>
      <c r="AA30" s="659"/>
      <c r="AB30" s="659"/>
      <c r="AC30" s="659"/>
      <c r="AD30" s="660" t="s">
        <v>231</v>
      </c>
      <c r="AE30" s="660"/>
      <c r="AF30" s="660"/>
      <c r="AG30" s="660"/>
      <c r="AH30" s="660"/>
      <c r="AI30" s="660"/>
      <c r="AJ30" s="660"/>
      <c r="AK30" s="660"/>
      <c r="AL30" s="624" t="s">
        <v>231</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312</v>
      </c>
      <c r="BH30" s="691"/>
      <c r="BI30" s="691"/>
      <c r="BJ30" s="691"/>
      <c r="BK30" s="691"/>
      <c r="BL30" s="691"/>
      <c r="BM30" s="691"/>
      <c r="BN30" s="691"/>
      <c r="BO30" s="691"/>
      <c r="BP30" s="691"/>
      <c r="BQ30" s="692"/>
      <c r="BR30" s="673" t="s">
        <v>313</v>
      </c>
      <c r="BS30" s="691"/>
      <c r="BT30" s="691"/>
      <c r="BU30" s="691"/>
      <c r="BV30" s="691"/>
      <c r="BW30" s="691"/>
      <c r="BX30" s="691"/>
      <c r="BY30" s="691"/>
      <c r="BZ30" s="691"/>
      <c r="CA30" s="691"/>
      <c r="CB30" s="692"/>
      <c r="CD30" s="642"/>
      <c r="CE30" s="643"/>
      <c r="CF30" s="618" t="s">
        <v>314</v>
      </c>
      <c r="CG30" s="619"/>
      <c r="CH30" s="619"/>
      <c r="CI30" s="619"/>
      <c r="CJ30" s="619"/>
      <c r="CK30" s="619"/>
      <c r="CL30" s="619"/>
      <c r="CM30" s="619"/>
      <c r="CN30" s="619"/>
      <c r="CO30" s="619"/>
      <c r="CP30" s="619"/>
      <c r="CQ30" s="620"/>
      <c r="CR30" s="621">
        <v>9660307</v>
      </c>
      <c r="CS30" s="622"/>
      <c r="CT30" s="622"/>
      <c r="CU30" s="622"/>
      <c r="CV30" s="622"/>
      <c r="CW30" s="622"/>
      <c r="CX30" s="622"/>
      <c r="CY30" s="623"/>
      <c r="CZ30" s="624">
        <v>6.9</v>
      </c>
      <c r="DA30" s="636"/>
      <c r="DB30" s="636"/>
      <c r="DC30" s="637"/>
      <c r="DD30" s="627">
        <v>9576663</v>
      </c>
      <c r="DE30" s="622"/>
      <c r="DF30" s="622"/>
      <c r="DG30" s="622"/>
      <c r="DH30" s="622"/>
      <c r="DI30" s="622"/>
      <c r="DJ30" s="622"/>
      <c r="DK30" s="623"/>
      <c r="DL30" s="627">
        <v>9576663</v>
      </c>
      <c r="DM30" s="622"/>
      <c r="DN30" s="622"/>
      <c r="DO30" s="622"/>
      <c r="DP30" s="622"/>
      <c r="DQ30" s="622"/>
      <c r="DR30" s="622"/>
      <c r="DS30" s="622"/>
      <c r="DT30" s="622"/>
      <c r="DU30" s="622"/>
      <c r="DV30" s="623"/>
      <c r="DW30" s="624">
        <v>12</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231</v>
      </c>
      <c r="S31" s="622"/>
      <c r="T31" s="622"/>
      <c r="U31" s="622"/>
      <c r="V31" s="622"/>
      <c r="W31" s="622"/>
      <c r="X31" s="622"/>
      <c r="Y31" s="623"/>
      <c r="Z31" s="659" t="s">
        <v>231</v>
      </c>
      <c r="AA31" s="659"/>
      <c r="AB31" s="659"/>
      <c r="AC31" s="659"/>
      <c r="AD31" s="660" t="s">
        <v>231</v>
      </c>
      <c r="AE31" s="660"/>
      <c r="AF31" s="660"/>
      <c r="AG31" s="660"/>
      <c r="AH31" s="660"/>
      <c r="AI31" s="660"/>
      <c r="AJ31" s="660"/>
      <c r="AK31" s="660"/>
      <c r="AL31" s="624" t="s">
        <v>231</v>
      </c>
      <c r="AM31" s="625"/>
      <c r="AN31" s="625"/>
      <c r="AO31" s="661"/>
      <c r="AP31" s="693" t="s">
        <v>316</v>
      </c>
      <c r="AQ31" s="694"/>
      <c r="AR31" s="694"/>
      <c r="AS31" s="694"/>
      <c r="AT31" s="695" t="s">
        <v>317</v>
      </c>
      <c r="AU31" s="218"/>
      <c r="AV31" s="218"/>
      <c r="AW31" s="218"/>
      <c r="AX31" s="679" t="s">
        <v>190</v>
      </c>
      <c r="AY31" s="680"/>
      <c r="AZ31" s="680"/>
      <c r="BA31" s="680"/>
      <c r="BB31" s="680"/>
      <c r="BC31" s="680"/>
      <c r="BD31" s="680"/>
      <c r="BE31" s="680"/>
      <c r="BF31" s="681"/>
      <c r="BG31" s="683">
        <v>99.3</v>
      </c>
      <c r="BH31" s="684"/>
      <c r="BI31" s="684"/>
      <c r="BJ31" s="684"/>
      <c r="BK31" s="684"/>
      <c r="BL31" s="684"/>
      <c r="BM31" s="685">
        <v>98</v>
      </c>
      <c r="BN31" s="684"/>
      <c r="BO31" s="684"/>
      <c r="BP31" s="684"/>
      <c r="BQ31" s="686"/>
      <c r="BR31" s="683">
        <v>99.4</v>
      </c>
      <c r="BS31" s="684"/>
      <c r="BT31" s="684"/>
      <c r="BU31" s="684"/>
      <c r="BV31" s="684"/>
      <c r="BW31" s="684"/>
      <c r="BX31" s="685">
        <v>97.9</v>
      </c>
      <c r="BY31" s="684"/>
      <c r="BZ31" s="684"/>
      <c r="CA31" s="684"/>
      <c r="CB31" s="686"/>
      <c r="CD31" s="642"/>
      <c r="CE31" s="643"/>
      <c r="CF31" s="618" t="s">
        <v>318</v>
      </c>
      <c r="CG31" s="619"/>
      <c r="CH31" s="619"/>
      <c r="CI31" s="619"/>
      <c r="CJ31" s="619"/>
      <c r="CK31" s="619"/>
      <c r="CL31" s="619"/>
      <c r="CM31" s="619"/>
      <c r="CN31" s="619"/>
      <c r="CO31" s="619"/>
      <c r="CP31" s="619"/>
      <c r="CQ31" s="620"/>
      <c r="CR31" s="621">
        <v>333936</v>
      </c>
      <c r="CS31" s="634"/>
      <c r="CT31" s="634"/>
      <c r="CU31" s="634"/>
      <c r="CV31" s="634"/>
      <c r="CW31" s="634"/>
      <c r="CX31" s="634"/>
      <c r="CY31" s="635"/>
      <c r="CZ31" s="624">
        <v>0.2</v>
      </c>
      <c r="DA31" s="636"/>
      <c r="DB31" s="636"/>
      <c r="DC31" s="637"/>
      <c r="DD31" s="627">
        <v>333936</v>
      </c>
      <c r="DE31" s="634"/>
      <c r="DF31" s="634"/>
      <c r="DG31" s="634"/>
      <c r="DH31" s="634"/>
      <c r="DI31" s="634"/>
      <c r="DJ31" s="634"/>
      <c r="DK31" s="635"/>
      <c r="DL31" s="627">
        <v>333936</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13185328</v>
      </c>
      <c r="S32" s="622"/>
      <c r="T32" s="622"/>
      <c r="U32" s="622"/>
      <c r="V32" s="622"/>
      <c r="W32" s="622"/>
      <c r="X32" s="622"/>
      <c r="Y32" s="623"/>
      <c r="Z32" s="659">
        <v>9.1</v>
      </c>
      <c r="AA32" s="659"/>
      <c r="AB32" s="659"/>
      <c r="AC32" s="659"/>
      <c r="AD32" s="660" t="s">
        <v>231</v>
      </c>
      <c r="AE32" s="660"/>
      <c r="AF32" s="660"/>
      <c r="AG32" s="660"/>
      <c r="AH32" s="660"/>
      <c r="AI32" s="660"/>
      <c r="AJ32" s="660"/>
      <c r="AK32" s="660"/>
      <c r="AL32" s="624" t="s">
        <v>294</v>
      </c>
      <c r="AM32" s="625"/>
      <c r="AN32" s="625"/>
      <c r="AO32" s="661"/>
      <c r="AP32" s="662"/>
      <c r="AQ32" s="663"/>
      <c r="AR32" s="663"/>
      <c r="AS32" s="663"/>
      <c r="AT32" s="696"/>
      <c r="AU32" s="214" t="s">
        <v>320</v>
      </c>
      <c r="AX32" s="618" t="s">
        <v>321</v>
      </c>
      <c r="AY32" s="619"/>
      <c r="AZ32" s="619"/>
      <c r="BA32" s="619"/>
      <c r="BB32" s="619"/>
      <c r="BC32" s="619"/>
      <c r="BD32" s="619"/>
      <c r="BE32" s="619"/>
      <c r="BF32" s="620"/>
      <c r="BG32" s="687">
        <v>99.1</v>
      </c>
      <c r="BH32" s="634"/>
      <c r="BI32" s="634"/>
      <c r="BJ32" s="634"/>
      <c r="BK32" s="634"/>
      <c r="BL32" s="634"/>
      <c r="BM32" s="625">
        <v>97.5</v>
      </c>
      <c r="BN32" s="634"/>
      <c r="BO32" s="634"/>
      <c r="BP32" s="634"/>
      <c r="BQ32" s="657"/>
      <c r="BR32" s="687">
        <v>99.3</v>
      </c>
      <c r="BS32" s="634"/>
      <c r="BT32" s="634"/>
      <c r="BU32" s="634"/>
      <c r="BV32" s="634"/>
      <c r="BW32" s="634"/>
      <c r="BX32" s="625">
        <v>97.5</v>
      </c>
      <c r="BY32" s="634"/>
      <c r="BZ32" s="634"/>
      <c r="CA32" s="634"/>
      <c r="CB32" s="657"/>
      <c r="CD32" s="644"/>
      <c r="CE32" s="645"/>
      <c r="CF32" s="618" t="s">
        <v>322</v>
      </c>
      <c r="CG32" s="619"/>
      <c r="CH32" s="619"/>
      <c r="CI32" s="619"/>
      <c r="CJ32" s="619"/>
      <c r="CK32" s="619"/>
      <c r="CL32" s="619"/>
      <c r="CM32" s="619"/>
      <c r="CN32" s="619"/>
      <c r="CO32" s="619"/>
      <c r="CP32" s="619"/>
      <c r="CQ32" s="620"/>
      <c r="CR32" s="621" t="s">
        <v>238</v>
      </c>
      <c r="CS32" s="622"/>
      <c r="CT32" s="622"/>
      <c r="CU32" s="622"/>
      <c r="CV32" s="622"/>
      <c r="CW32" s="622"/>
      <c r="CX32" s="622"/>
      <c r="CY32" s="623"/>
      <c r="CZ32" s="624" t="s">
        <v>294</v>
      </c>
      <c r="DA32" s="636"/>
      <c r="DB32" s="636"/>
      <c r="DC32" s="637"/>
      <c r="DD32" s="627" t="s">
        <v>238</v>
      </c>
      <c r="DE32" s="622"/>
      <c r="DF32" s="622"/>
      <c r="DG32" s="622"/>
      <c r="DH32" s="622"/>
      <c r="DI32" s="622"/>
      <c r="DJ32" s="622"/>
      <c r="DK32" s="623"/>
      <c r="DL32" s="627" t="s">
        <v>139</v>
      </c>
      <c r="DM32" s="622"/>
      <c r="DN32" s="622"/>
      <c r="DO32" s="622"/>
      <c r="DP32" s="622"/>
      <c r="DQ32" s="622"/>
      <c r="DR32" s="622"/>
      <c r="DS32" s="622"/>
      <c r="DT32" s="622"/>
      <c r="DU32" s="622"/>
      <c r="DV32" s="623"/>
      <c r="DW32" s="624" t="s">
        <v>238</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510937</v>
      </c>
      <c r="S33" s="622"/>
      <c r="T33" s="622"/>
      <c r="U33" s="622"/>
      <c r="V33" s="622"/>
      <c r="W33" s="622"/>
      <c r="X33" s="622"/>
      <c r="Y33" s="623"/>
      <c r="Z33" s="659">
        <v>0.4</v>
      </c>
      <c r="AA33" s="659"/>
      <c r="AB33" s="659"/>
      <c r="AC33" s="659"/>
      <c r="AD33" s="660">
        <v>99484</v>
      </c>
      <c r="AE33" s="660"/>
      <c r="AF33" s="660"/>
      <c r="AG33" s="660"/>
      <c r="AH33" s="660"/>
      <c r="AI33" s="660"/>
      <c r="AJ33" s="660"/>
      <c r="AK33" s="660"/>
      <c r="AL33" s="624">
        <v>0.1</v>
      </c>
      <c r="AM33" s="625"/>
      <c r="AN33" s="625"/>
      <c r="AO33" s="661"/>
      <c r="AP33" s="664"/>
      <c r="AQ33" s="665"/>
      <c r="AR33" s="665"/>
      <c r="AS33" s="665"/>
      <c r="AT33" s="697"/>
      <c r="AU33" s="219"/>
      <c r="AV33" s="219"/>
      <c r="AW33" s="219"/>
      <c r="AX33" s="602" t="s">
        <v>324</v>
      </c>
      <c r="AY33" s="603"/>
      <c r="AZ33" s="603"/>
      <c r="BA33" s="603"/>
      <c r="BB33" s="603"/>
      <c r="BC33" s="603"/>
      <c r="BD33" s="603"/>
      <c r="BE33" s="603"/>
      <c r="BF33" s="604"/>
      <c r="BG33" s="682">
        <v>99.5</v>
      </c>
      <c r="BH33" s="606"/>
      <c r="BI33" s="606"/>
      <c r="BJ33" s="606"/>
      <c r="BK33" s="606"/>
      <c r="BL33" s="606"/>
      <c r="BM33" s="652">
        <v>98.2</v>
      </c>
      <c r="BN33" s="606"/>
      <c r="BO33" s="606"/>
      <c r="BP33" s="606"/>
      <c r="BQ33" s="669"/>
      <c r="BR33" s="682">
        <v>99.5</v>
      </c>
      <c r="BS33" s="606"/>
      <c r="BT33" s="606"/>
      <c r="BU33" s="606"/>
      <c r="BV33" s="606"/>
      <c r="BW33" s="606"/>
      <c r="BX33" s="652">
        <v>98</v>
      </c>
      <c r="BY33" s="606"/>
      <c r="BZ33" s="606"/>
      <c r="CA33" s="606"/>
      <c r="CB33" s="669"/>
      <c r="CD33" s="618" t="s">
        <v>325</v>
      </c>
      <c r="CE33" s="619"/>
      <c r="CF33" s="619"/>
      <c r="CG33" s="619"/>
      <c r="CH33" s="619"/>
      <c r="CI33" s="619"/>
      <c r="CJ33" s="619"/>
      <c r="CK33" s="619"/>
      <c r="CL33" s="619"/>
      <c r="CM33" s="619"/>
      <c r="CN33" s="619"/>
      <c r="CO33" s="619"/>
      <c r="CP33" s="619"/>
      <c r="CQ33" s="620"/>
      <c r="CR33" s="621">
        <v>58018615</v>
      </c>
      <c r="CS33" s="634"/>
      <c r="CT33" s="634"/>
      <c r="CU33" s="634"/>
      <c r="CV33" s="634"/>
      <c r="CW33" s="634"/>
      <c r="CX33" s="634"/>
      <c r="CY33" s="635"/>
      <c r="CZ33" s="624">
        <v>41.7</v>
      </c>
      <c r="DA33" s="636"/>
      <c r="DB33" s="636"/>
      <c r="DC33" s="637"/>
      <c r="DD33" s="627">
        <v>45007246</v>
      </c>
      <c r="DE33" s="634"/>
      <c r="DF33" s="634"/>
      <c r="DG33" s="634"/>
      <c r="DH33" s="634"/>
      <c r="DI33" s="634"/>
      <c r="DJ33" s="634"/>
      <c r="DK33" s="635"/>
      <c r="DL33" s="627">
        <v>29935035</v>
      </c>
      <c r="DM33" s="634"/>
      <c r="DN33" s="634"/>
      <c r="DO33" s="634"/>
      <c r="DP33" s="634"/>
      <c r="DQ33" s="634"/>
      <c r="DR33" s="634"/>
      <c r="DS33" s="634"/>
      <c r="DT33" s="634"/>
      <c r="DU33" s="634"/>
      <c r="DV33" s="635"/>
      <c r="DW33" s="624">
        <v>37.4</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88386</v>
      </c>
      <c r="S34" s="622"/>
      <c r="T34" s="622"/>
      <c r="U34" s="622"/>
      <c r="V34" s="622"/>
      <c r="W34" s="622"/>
      <c r="X34" s="622"/>
      <c r="Y34" s="623"/>
      <c r="Z34" s="659">
        <v>0.1</v>
      </c>
      <c r="AA34" s="659"/>
      <c r="AB34" s="659"/>
      <c r="AC34" s="659"/>
      <c r="AD34" s="660" t="s">
        <v>231</v>
      </c>
      <c r="AE34" s="660"/>
      <c r="AF34" s="660"/>
      <c r="AG34" s="660"/>
      <c r="AH34" s="660"/>
      <c r="AI34" s="660"/>
      <c r="AJ34" s="660"/>
      <c r="AK34" s="660"/>
      <c r="AL34" s="624" t="s">
        <v>231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21118777</v>
      </c>
      <c r="CS34" s="622"/>
      <c r="CT34" s="622"/>
      <c r="CU34" s="622"/>
      <c r="CV34" s="622"/>
      <c r="CW34" s="622"/>
      <c r="CX34" s="622"/>
      <c r="CY34" s="623"/>
      <c r="CZ34" s="624">
        <v>15.2</v>
      </c>
      <c r="DA34" s="636"/>
      <c r="DB34" s="636"/>
      <c r="DC34" s="637"/>
      <c r="DD34" s="627">
        <v>14865396</v>
      </c>
      <c r="DE34" s="622"/>
      <c r="DF34" s="622"/>
      <c r="DG34" s="622"/>
      <c r="DH34" s="622"/>
      <c r="DI34" s="622"/>
      <c r="DJ34" s="622"/>
      <c r="DK34" s="623"/>
      <c r="DL34" s="627">
        <v>12518019</v>
      </c>
      <c r="DM34" s="622"/>
      <c r="DN34" s="622"/>
      <c r="DO34" s="622"/>
      <c r="DP34" s="622"/>
      <c r="DQ34" s="622"/>
      <c r="DR34" s="622"/>
      <c r="DS34" s="622"/>
      <c r="DT34" s="622"/>
      <c r="DU34" s="622"/>
      <c r="DV34" s="623"/>
      <c r="DW34" s="624">
        <v>15.6</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3345471</v>
      </c>
      <c r="S35" s="622"/>
      <c r="T35" s="622"/>
      <c r="U35" s="622"/>
      <c r="V35" s="622"/>
      <c r="W35" s="622"/>
      <c r="X35" s="622"/>
      <c r="Y35" s="623"/>
      <c r="Z35" s="659">
        <v>2.2999999999999998</v>
      </c>
      <c r="AA35" s="659"/>
      <c r="AB35" s="659"/>
      <c r="AC35" s="659"/>
      <c r="AD35" s="660" t="s">
        <v>231</v>
      </c>
      <c r="AE35" s="660"/>
      <c r="AF35" s="660"/>
      <c r="AG35" s="660"/>
      <c r="AH35" s="660"/>
      <c r="AI35" s="660"/>
      <c r="AJ35" s="660"/>
      <c r="AK35" s="660"/>
      <c r="AL35" s="624" t="s">
        <v>231</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783358</v>
      </c>
      <c r="CS35" s="634"/>
      <c r="CT35" s="634"/>
      <c r="CU35" s="634"/>
      <c r="CV35" s="634"/>
      <c r="CW35" s="634"/>
      <c r="CX35" s="634"/>
      <c r="CY35" s="635"/>
      <c r="CZ35" s="624">
        <v>0.6</v>
      </c>
      <c r="DA35" s="636"/>
      <c r="DB35" s="636"/>
      <c r="DC35" s="637"/>
      <c r="DD35" s="627">
        <v>694236</v>
      </c>
      <c r="DE35" s="634"/>
      <c r="DF35" s="634"/>
      <c r="DG35" s="634"/>
      <c r="DH35" s="634"/>
      <c r="DI35" s="634"/>
      <c r="DJ35" s="634"/>
      <c r="DK35" s="635"/>
      <c r="DL35" s="627">
        <v>671634</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7115209</v>
      </c>
      <c r="S36" s="622"/>
      <c r="T36" s="622"/>
      <c r="U36" s="622"/>
      <c r="V36" s="622"/>
      <c r="W36" s="622"/>
      <c r="X36" s="622"/>
      <c r="Y36" s="623"/>
      <c r="Z36" s="659">
        <v>4.9000000000000004</v>
      </c>
      <c r="AA36" s="659"/>
      <c r="AB36" s="659"/>
      <c r="AC36" s="659"/>
      <c r="AD36" s="660" t="s">
        <v>231</v>
      </c>
      <c r="AE36" s="660"/>
      <c r="AF36" s="660"/>
      <c r="AG36" s="660"/>
      <c r="AH36" s="660"/>
      <c r="AI36" s="660"/>
      <c r="AJ36" s="660"/>
      <c r="AK36" s="660"/>
      <c r="AL36" s="624" t="s">
        <v>231</v>
      </c>
      <c r="AM36" s="625"/>
      <c r="AN36" s="625"/>
      <c r="AO36" s="661"/>
      <c r="AP36" s="222"/>
      <c r="AQ36" s="670" t="s">
        <v>333</v>
      </c>
      <c r="AR36" s="671"/>
      <c r="AS36" s="671"/>
      <c r="AT36" s="671"/>
      <c r="AU36" s="671"/>
      <c r="AV36" s="671"/>
      <c r="AW36" s="671"/>
      <c r="AX36" s="671"/>
      <c r="AY36" s="672"/>
      <c r="AZ36" s="676">
        <v>20132463</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1127773</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15074787</v>
      </c>
      <c r="CS36" s="622"/>
      <c r="CT36" s="622"/>
      <c r="CU36" s="622"/>
      <c r="CV36" s="622"/>
      <c r="CW36" s="622"/>
      <c r="CX36" s="622"/>
      <c r="CY36" s="623"/>
      <c r="CZ36" s="624">
        <v>10.8</v>
      </c>
      <c r="DA36" s="636"/>
      <c r="DB36" s="636"/>
      <c r="DC36" s="637"/>
      <c r="DD36" s="627">
        <v>12234811</v>
      </c>
      <c r="DE36" s="622"/>
      <c r="DF36" s="622"/>
      <c r="DG36" s="622"/>
      <c r="DH36" s="622"/>
      <c r="DI36" s="622"/>
      <c r="DJ36" s="622"/>
      <c r="DK36" s="623"/>
      <c r="DL36" s="627">
        <v>6689720</v>
      </c>
      <c r="DM36" s="622"/>
      <c r="DN36" s="622"/>
      <c r="DO36" s="622"/>
      <c r="DP36" s="622"/>
      <c r="DQ36" s="622"/>
      <c r="DR36" s="622"/>
      <c r="DS36" s="622"/>
      <c r="DT36" s="622"/>
      <c r="DU36" s="622"/>
      <c r="DV36" s="623"/>
      <c r="DW36" s="624">
        <v>8.4</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2744345</v>
      </c>
      <c r="S37" s="622"/>
      <c r="T37" s="622"/>
      <c r="U37" s="622"/>
      <c r="V37" s="622"/>
      <c r="W37" s="622"/>
      <c r="X37" s="622"/>
      <c r="Y37" s="623"/>
      <c r="Z37" s="659">
        <v>1.9</v>
      </c>
      <c r="AA37" s="659"/>
      <c r="AB37" s="659"/>
      <c r="AC37" s="659"/>
      <c r="AD37" s="660">
        <v>10109</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4557206</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415083</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58261</v>
      </c>
      <c r="CS37" s="634"/>
      <c r="CT37" s="634"/>
      <c r="CU37" s="634"/>
      <c r="CV37" s="634"/>
      <c r="CW37" s="634"/>
      <c r="CX37" s="634"/>
      <c r="CY37" s="635"/>
      <c r="CZ37" s="624">
        <v>0</v>
      </c>
      <c r="DA37" s="636"/>
      <c r="DB37" s="636"/>
      <c r="DC37" s="637"/>
      <c r="DD37" s="627">
        <v>58261</v>
      </c>
      <c r="DE37" s="634"/>
      <c r="DF37" s="634"/>
      <c r="DG37" s="634"/>
      <c r="DH37" s="634"/>
      <c r="DI37" s="634"/>
      <c r="DJ37" s="634"/>
      <c r="DK37" s="635"/>
      <c r="DL37" s="627">
        <v>58261</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6601000</v>
      </c>
      <c r="S38" s="622"/>
      <c r="T38" s="622"/>
      <c r="U38" s="622"/>
      <c r="V38" s="622"/>
      <c r="W38" s="622"/>
      <c r="X38" s="622"/>
      <c r="Y38" s="623"/>
      <c r="Z38" s="659">
        <v>4.5</v>
      </c>
      <c r="AA38" s="659"/>
      <c r="AB38" s="659"/>
      <c r="AC38" s="659"/>
      <c r="AD38" s="660" t="s">
        <v>231</v>
      </c>
      <c r="AE38" s="660"/>
      <c r="AF38" s="660"/>
      <c r="AG38" s="660"/>
      <c r="AH38" s="660"/>
      <c r="AI38" s="660"/>
      <c r="AJ38" s="660"/>
      <c r="AK38" s="660"/>
      <c r="AL38" s="624" t="s">
        <v>238</v>
      </c>
      <c r="AM38" s="625"/>
      <c r="AN38" s="625"/>
      <c r="AO38" s="661"/>
      <c r="AQ38" s="654" t="s">
        <v>341</v>
      </c>
      <c r="AR38" s="655"/>
      <c r="AS38" s="655"/>
      <c r="AT38" s="655"/>
      <c r="AU38" s="655"/>
      <c r="AV38" s="655"/>
      <c r="AW38" s="655"/>
      <c r="AX38" s="655"/>
      <c r="AY38" s="656"/>
      <c r="AZ38" s="621">
        <v>1639493</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44839</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13398691</v>
      </c>
      <c r="CS38" s="622"/>
      <c r="CT38" s="622"/>
      <c r="CU38" s="622"/>
      <c r="CV38" s="622"/>
      <c r="CW38" s="622"/>
      <c r="CX38" s="622"/>
      <c r="CY38" s="623"/>
      <c r="CZ38" s="624">
        <v>9.6</v>
      </c>
      <c r="DA38" s="636"/>
      <c r="DB38" s="636"/>
      <c r="DC38" s="637"/>
      <c r="DD38" s="627">
        <v>10860555</v>
      </c>
      <c r="DE38" s="622"/>
      <c r="DF38" s="622"/>
      <c r="DG38" s="622"/>
      <c r="DH38" s="622"/>
      <c r="DI38" s="622"/>
      <c r="DJ38" s="622"/>
      <c r="DK38" s="623"/>
      <c r="DL38" s="627">
        <v>10055662</v>
      </c>
      <c r="DM38" s="622"/>
      <c r="DN38" s="622"/>
      <c r="DO38" s="622"/>
      <c r="DP38" s="622"/>
      <c r="DQ38" s="622"/>
      <c r="DR38" s="622"/>
      <c r="DS38" s="622"/>
      <c r="DT38" s="622"/>
      <c r="DU38" s="622"/>
      <c r="DV38" s="623"/>
      <c r="DW38" s="624">
        <v>12.6</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238</v>
      </c>
      <c r="S39" s="622"/>
      <c r="T39" s="622"/>
      <c r="U39" s="622"/>
      <c r="V39" s="622"/>
      <c r="W39" s="622"/>
      <c r="X39" s="622"/>
      <c r="Y39" s="623"/>
      <c r="Z39" s="659" t="s">
        <v>231</v>
      </c>
      <c r="AA39" s="659"/>
      <c r="AB39" s="659"/>
      <c r="AC39" s="659"/>
      <c r="AD39" s="660" t="s">
        <v>231</v>
      </c>
      <c r="AE39" s="660"/>
      <c r="AF39" s="660"/>
      <c r="AG39" s="660"/>
      <c r="AH39" s="660"/>
      <c r="AI39" s="660"/>
      <c r="AJ39" s="660"/>
      <c r="AK39" s="660"/>
      <c r="AL39" s="624" t="s">
        <v>238</v>
      </c>
      <c r="AM39" s="625"/>
      <c r="AN39" s="625"/>
      <c r="AO39" s="661"/>
      <c r="AQ39" s="654" t="s">
        <v>345</v>
      </c>
      <c r="AR39" s="655"/>
      <c r="AS39" s="655"/>
      <c r="AT39" s="655"/>
      <c r="AU39" s="655"/>
      <c r="AV39" s="655"/>
      <c r="AW39" s="655"/>
      <c r="AX39" s="655"/>
      <c r="AY39" s="656"/>
      <c r="AZ39" s="621">
        <v>537073</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68240</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6404433</v>
      </c>
      <c r="CS39" s="634"/>
      <c r="CT39" s="634"/>
      <c r="CU39" s="634"/>
      <c r="CV39" s="634"/>
      <c r="CW39" s="634"/>
      <c r="CX39" s="634"/>
      <c r="CY39" s="635"/>
      <c r="CZ39" s="624">
        <v>4.5999999999999996</v>
      </c>
      <c r="DA39" s="636"/>
      <c r="DB39" s="636"/>
      <c r="DC39" s="637"/>
      <c r="DD39" s="627">
        <v>6300028</v>
      </c>
      <c r="DE39" s="634"/>
      <c r="DF39" s="634"/>
      <c r="DG39" s="634"/>
      <c r="DH39" s="634"/>
      <c r="DI39" s="634"/>
      <c r="DJ39" s="634"/>
      <c r="DK39" s="635"/>
      <c r="DL39" s="627" t="s">
        <v>139</v>
      </c>
      <c r="DM39" s="634"/>
      <c r="DN39" s="634"/>
      <c r="DO39" s="634"/>
      <c r="DP39" s="634"/>
      <c r="DQ39" s="634"/>
      <c r="DR39" s="634"/>
      <c r="DS39" s="634"/>
      <c r="DT39" s="634"/>
      <c r="DU39" s="634"/>
      <c r="DV39" s="635"/>
      <c r="DW39" s="624" t="s">
        <v>238</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3602400</v>
      </c>
      <c r="S40" s="622"/>
      <c r="T40" s="622"/>
      <c r="U40" s="622"/>
      <c r="V40" s="622"/>
      <c r="W40" s="622"/>
      <c r="X40" s="622"/>
      <c r="Y40" s="623"/>
      <c r="Z40" s="659">
        <v>2.5</v>
      </c>
      <c r="AA40" s="659"/>
      <c r="AB40" s="659"/>
      <c r="AC40" s="659"/>
      <c r="AD40" s="660" t="s">
        <v>231</v>
      </c>
      <c r="AE40" s="660"/>
      <c r="AF40" s="660"/>
      <c r="AG40" s="660"/>
      <c r="AH40" s="660"/>
      <c r="AI40" s="660"/>
      <c r="AJ40" s="660"/>
      <c r="AK40" s="660"/>
      <c r="AL40" s="624" t="s">
        <v>231</v>
      </c>
      <c r="AM40" s="625"/>
      <c r="AN40" s="625"/>
      <c r="AO40" s="661"/>
      <c r="AQ40" s="654" t="s">
        <v>349</v>
      </c>
      <c r="AR40" s="655"/>
      <c r="AS40" s="655"/>
      <c r="AT40" s="655"/>
      <c r="AU40" s="655"/>
      <c r="AV40" s="655"/>
      <c r="AW40" s="655"/>
      <c r="AX40" s="655"/>
      <c r="AY40" s="656"/>
      <c r="AZ40" s="621">
        <v>48064</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106</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1238569</v>
      </c>
      <c r="CS40" s="622"/>
      <c r="CT40" s="622"/>
      <c r="CU40" s="622"/>
      <c r="CV40" s="622"/>
      <c r="CW40" s="622"/>
      <c r="CX40" s="622"/>
      <c r="CY40" s="623"/>
      <c r="CZ40" s="624">
        <v>0.9</v>
      </c>
      <c r="DA40" s="636"/>
      <c r="DB40" s="636"/>
      <c r="DC40" s="637"/>
      <c r="DD40" s="627">
        <v>52220</v>
      </c>
      <c r="DE40" s="622"/>
      <c r="DF40" s="622"/>
      <c r="DG40" s="622"/>
      <c r="DH40" s="622"/>
      <c r="DI40" s="622"/>
      <c r="DJ40" s="622"/>
      <c r="DK40" s="623"/>
      <c r="DL40" s="627" t="s">
        <v>231</v>
      </c>
      <c r="DM40" s="622"/>
      <c r="DN40" s="622"/>
      <c r="DO40" s="622"/>
      <c r="DP40" s="622"/>
      <c r="DQ40" s="622"/>
      <c r="DR40" s="622"/>
      <c r="DS40" s="622"/>
      <c r="DT40" s="622"/>
      <c r="DU40" s="622"/>
      <c r="DV40" s="623"/>
      <c r="DW40" s="624" t="s">
        <v>238</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145599914</v>
      </c>
      <c r="S41" s="646"/>
      <c r="T41" s="646"/>
      <c r="U41" s="646"/>
      <c r="V41" s="646"/>
      <c r="W41" s="646"/>
      <c r="X41" s="646"/>
      <c r="Y41" s="649"/>
      <c r="Z41" s="650">
        <v>100</v>
      </c>
      <c r="AA41" s="650"/>
      <c r="AB41" s="650"/>
      <c r="AC41" s="650"/>
      <c r="AD41" s="651">
        <v>76456714</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3211485</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238</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238</v>
      </c>
      <c r="CS41" s="634"/>
      <c r="CT41" s="634"/>
      <c r="CU41" s="634"/>
      <c r="CV41" s="634"/>
      <c r="CW41" s="634"/>
      <c r="CX41" s="634"/>
      <c r="CY41" s="635"/>
      <c r="CZ41" s="624" t="s">
        <v>238</v>
      </c>
      <c r="DA41" s="636"/>
      <c r="DB41" s="636"/>
      <c r="DC41" s="637"/>
      <c r="DD41" s="627" t="s">
        <v>231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10139142</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336</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9857451</v>
      </c>
      <c r="CS42" s="634"/>
      <c r="CT42" s="634"/>
      <c r="CU42" s="634"/>
      <c r="CV42" s="634"/>
      <c r="CW42" s="634"/>
      <c r="CX42" s="634"/>
      <c r="CY42" s="635"/>
      <c r="CZ42" s="624">
        <v>7.1</v>
      </c>
      <c r="DA42" s="636"/>
      <c r="DB42" s="636"/>
      <c r="DC42" s="637"/>
      <c r="DD42" s="627">
        <v>5053225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554828</v>
      </c>
      <c r="CS43" s="634"/>
      <c r="CT43" s="634"/>
      <c r="CU43" s="634"/>
      <c r="CV43" s="634"/>
      <c r="CW43" s="634"/>
      <c r="CX43" s="634"/>
      <c r="CY43" s="635"/>
      <c r="CZ43" s="624">
        <v>0.4</v>
      </c>
      <c r="DA43" s="636"/>
      <c r="DB43" s="636"/>
      <c r="DC43" s="637"/>
      <c r="DD43" s="627">
        <v>554828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9857451</v>
      </c>
      <c r="CS44" s="622"/>
      <c r="CT44" s="622"/>
      <c r="CU44" s="622"/>
      <c r="CV44" s="622"/>
      <c r="CW44" s="622"/>
      <c r="CX44" s="622"/>
      <c r="CY44" s="623"/>
      <c r="CZ44" s="624">
        <v>7.1</v>
      </c>
      <c r="DA44" s="625"/>
      <c r="DB44" s="625"/>
      <c r="DC44" s="626"/>
      <c r="DD44" s="627">
        <v>5053225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2468872</v>
      </c>
      <c r="CS45" s="634"/>
      <c r="CT45" s="634"/>
      <c r="CU45" s="634"/>
      <c r="CV45" s="634"/>
      <c r="CW45" s="634"/>
      <c r="CX45" s="634"/>
      <c r="CY45" s="635"/>
      <c r="CZ45" s="624">
        <v>1.8</v>
      </c>
      <c r="DA45" s="636"/>
      <c r="DB45" s="636"/>
      <c r="DC45" s="637"/>
      <c r="DD45" s="627">
        <v>411777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7253832</v>
      </c>
      <c r="CS46" s="622"/>
      <c r="CT46" s="622"/>
      <c r="CU46" s="622"/>
      <c r="CV46" s="622"/>
      <c r="CW46" s="622"/>
      <c r="CX46" s="622"/>
      <c r="CY46" s="623"/>
      <c r="CZ46" s="624">
        <v>5.2</v>
      </c>
      <c r="DA46" s="625"/>
      <c r="DB46" s="625"/>
      <c r="DC46" s="626"/>
      <c r="DD46" s="627">
        <v>4506701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t="s">
        <v>231</v>
      </c>
      <c r="CS47" s="634"/>
      <c r="CT47" s="634"/>
      <c r="CU47" s="634"/>
      <c r="CV47" s="634"/>
      <c r="CW47" s="634"/>
      <c r="CX47" s="634"/>
      <c r="CY47" s="635"/>
      <c r="CZ47" s="624" t="s">
        <v>231</v>
      </c>
      <c r="DA47" s="636"/>
      <c r="DB47" s="636"/>
      <c r="DC47" s="637"/>
      <c r="DD47" s="627" t="s">
        <v>231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238</v>
      </c>
      <c r="CS48" s="622"/>
      <c r="CT48" s="622"/>
      <c r="CU48" s="622"/>
      <c r="CV48" s="622"/>
      <c r="CW48" s="622"/>
      <c r="CX48" s="622"/>
      <c r="CY48" s="623"/>
      <c r="CZ48" s="624" t="s">
        <v>231</v>
      </c>
      <c r="DA48" s="625"/>
      <c r="DB48" s="625"/>
      <c r="DC48" s="626"/>
      <c r="DD48" s="627" t="s">
        <v>238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139126187</v>
      </c>
      <c r="CS49" s="606"/>
      <c r="CT49" s="606"/>
      <c r="CU49" s="606"/>
      <c r="CV49" s="606"/>
      <c r="CW49" s="606"/>
      <c r="CX49" s="606"/>
      <c r="CY49" s="607"/>
      <c r="CZ49" s="608">
        <v>100</v>
      </c>
      <c r="DA49" s="609"/>
      <c r="DB49" s="609"/>
      <c r="DC49" s="610"/>
      <c r="DD49" s="611">
        <v>91877339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bCgRvqvvSH649zGTevYfMUsKFIVxuC7X7NQZYXVMEOAPMb2yylwHsW6Q4uLSqKg+EVDgan6s3gk82EOC8Z/z6w==" saltValue="9BoxHiGK0KPJa09PTZTiQ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6" t="s">
        <v>370</v>
      </c>
      <c r="B2" s="1096"/>
      <c r="C2" s="1096"/>
      <c r="D2" s="1096"/>
      <c r="E2" s="1096"/>
      <c r="F2" s="1096"/>
      <c r="G2" s="1096"/>
      <c r="H2" s="1096"/>
      <c r="I2" s="1096"/>
      <c r="J2" s="1096"/>
      <c r="K2" s="1096"/>
      <c r="L2" s="1096"/>
      <c r="M2" s="1096"/>
      <c r="N2" s="1096"/>
      <c r="O2" s="1096"/>
      <c r="P2" s="1096"/>
      <c r="Q2" s="1096"/>
      <c r="R2" s="1096"/>
      <c r="S2" s="1096"/>
      <c r="T2" s="1096"/>
      <c r="U2" s="1096"/>
      <c r="V2" s="1096"/>
      <c r="W2" s="1096"/>
      <c r="X2" s="1096"/>
      <c r="Y2" s="1096"/>
      <c r="Z2" s="1096"/>
      <c r="AA2" s="1096"/>
      <c r="AB2" s="1096"/>
      <c r="AC2" s="1096"/>
      <c r="AD2" s="1096"/>
      <c r="AE2" s="1096"/>
      <c r="AF2" s="1096"/>
      <c r="AG2" s="1096"/>
      <c r="AH2" s="1096"/>
      <c r="AI2" s="1096"/>
      <c r="AJ2" s="1096"/>
      <c r="AK2" s="1096"/>
      <c r="AL2" s="1096"/>
      <c r="AM2" s="1096"/>
      <c r="AN2" s="1096"/>
      <c r="AO2" s="1096"/>
      <c r="AP2" s="1096"/>
      <c r="AQ2" s="1096"/>
      <c r="AR2" s="1096"/>
      <c r="AS2" s="1096"/>
      <c r="AT2" s="1096"/>
      <c r="AU2" s="1096"/>
      <c r="AV2" s="1096"/>
      <c r="AW2" s="1096"/>
      <c r="AX2" s="1096"/>
      <c r="AY2" s="1096"/>
      <c r="AZ2" s="1096"/>
      <c r="BA2" s="1096"/>
      <c r="BB2" s="1096"/>
      <c r="BC2" s="1096"/>
      <c r="BD2" s="1096"/>
      <c r="BE2" s="1096"/>
      <c r="BF2" s="1096"/>
      <c r="BG2" s="1096"/>
      <c r="BH2" s="1096"/>
      <c r="BI2" s="109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7" t="s">
        <v>371</v>
      </c>
      <c r="DK2" s="1098"/>
      <c r="DL2" s="1098"/>
      <c r="DM2" s="1098"/>
      <c r="DN2" s="1098"/>
      <c r="DO2" s="1099"/>
      <c r="DP2" s="228"/>
      <c r="DQ2" s="1097" t="s">
        <v>372</v>
      </c>
      <c r="DR2" s="1098"/>
      <c r="DS2" s="1098"/>
      <c r="DT2" s="1098"/>
      <c r="DU2" s="1098"/>
      <c r="DV2" s="1098"/>
      <c r="DW2" s="1098"/>
      <c r="DX2" s="1098"/>
      <c r="DY2" s="1098"/>
      <c r="DZ2" s="109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5" t="s">
        <v>373</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100"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90" t="s">
        <v>389</v>
      </c>
      <c r="DH5" s="1091"/>
      <c r="DI5" s="1091"/>
      <c r="DJ5" s="1091"/>
      <c r="DK5" s="1092"/>
      <c r="DL5" s="1090" t="s">
        <v>390</v>
      </c>
      <c r="DM5" s="1091"/>
      <c r="DN5" s="1091"/>
      <c r="DO5" s="1091"/>
      <c r="DP5" s="1092"/>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0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3"/>
      <c r="DH6" s="1094"/>
      <c r="DI6" s="1094"/>
      <c r="DJ6" s="1094"/>
      <c r="DK6" s="1095"/>
      <c r="DL6" s="1093"/>
      <c r="DM6" s="1094"/>
      <c r="DN6" s="1094"/>
      <c r="DO6" s="1094"/>
      <c r="DP6" s="1095"/>
      <c r="DQ6" s="1004"/>
      <c r="DR6" s="1005"/>
      <c r="DS6" s="1005"/>
      <c r="DT6" s="1005"/>
      <c r="DU6" s="1006"/>
      <c r="DV6" s="1004"/>
      <c r="DW6" s="1005"/>
      <c r="DX6" s="1005"/>
      <c r="DY6" s="1005"/>
      <c r="DZ6" s="1016"/>
      <c r="EA6" s="234"/>
    </row>
    <row r="7" spans="1:131" s="235" customFormat="1" ht="26.25" customHeight="1" thickTop="1" x14ac:dyDescent="0.15">
      <c r="A7" s="236">
        <v>1</v>
      </c>
      <c r="B7" s="1053" t="s">
        <v>392</v>
      </c>
      <c r="C7" s="1054"/>
      <c r="D7" s="1054"/>
      <c r="E7" s="1054"/>
      <c r="F7" s="1054"/>
      <c r="G7" s="1054"/>
      <c r="H7" s="1054"/>
      <c r="I7" s="1054"/>
      <c r="J7" s="1054"/>
      <c r="K7" s="1054"/>
      <c r="L7" s="1054"/>
      <c r="M7" s="1054"/>
      <c r="N7" s="1054"/>
      <c r="O7" s="1054"/>
      <c r="P7" s="1055"/>
      <c r="Q7" s="1108">
        <v>145564</v>
      </c>
      <c r="R7" s="1109"/>
      <c r="S7" s="1109"/>
      <c r="T7" s="1109"/>
      <c r="U7" s="1109"/>
      <c r="V7" s="1109">
        <v>139106</v>
      </c>
      <c r="W7" s="1109"/>
      <c r="X7" s="1109"/>
      <c r="Y7" s="1109"/>
      <c r="Z7" s="1109"/>
      <c r="AA7" s="1109">
        <v>6458</v>
      </c>
      <c r="AB7" s="1109"/>
      <c r="AC7" s="1109"/>
      <c r="AD7" s="1109"/>
      <c r="AE7" s="1110"/>
      <c r="AF7" s="1111">
        <v>5950</v>
      </c>
      <c r="AG7" s="1112"/>
      <c r="AH7" s="1112"/>
      <c r="AI7" s="1112"/>
      <c r="AJ7" s="1113"/>
      <c r="AK7" s="1114">
        <v>3345</v>
      </c>
      <c r="AL7" s="1115"/>
      <c r="AM7" s="1115"/>
      <c r="AN7" s="1115"/>
      <c r="AO7" s="1115"/>
      <c r="AP7" s="1115">
        <v>104064</v>
      </c>
      <c r="AQ7" s="1115"/>
      <c r="AR7" s="1115"/>
      <c r="AS7" s="1115"/>
      <c r="AT7" s="1115"/>
      <c r="AU7" s="1116"/>
      <c r="AV7" s="1116"/>
      <c r="AW7" s="1116"/>
      <c r="AX7" s="1116"/>
      <c r="AY7" s="1117"/>
      <c r="AZ7" s="232"/>
      <c r="BA7" s="232"/>
      <c r="BB7" s="232"/>
      <c r="BC7" s="232"/>
      <c r="BD7" s="232"/>
      <c r="BE7" s="233"/>
      <c r="BF7" s="233"/>
      <c r="BG7" s="233"/>
      <c r="BH7" s="233"/>
      <c r="BI7" s="233"/>
      <c r="BJ7" s="233"/>
      <c r="BK7" s="233"/>
      <c r="BL7" s="233"/>
      <c r="BM7" s="233"/>
      <c r="BN7" s="233"/>
      <c r="BO7" s="233"/>
      <c r="BP7" s="233"/>
      <c r="BQ7" s="236">
        <v>1</v>
      </c>
      <c r="BR7" s="237"/>
      <c r="BS7" s="1105" t="s">
        <v>600</v>
      </c>
      <c r="BT7" s="1106"/>
      <c r="BU7" s="1106"/>
      <c r="BV7" s="1106"/>
      <c r="BW7" s="1106"/>
      <c r="BX7" s="1106"/>
      <c r="BY7" s="1106"/>
      <c r="BZ7" s="1106"/>
      <c r="CA7" s="1106"/>
      <c r="CB7" s="1106"/>
      <c r="CC7" s="1106"/>
      <c r="CD7" s="1106"/>
      <c r="CE7" s="1106"/>
      <c r="CF7" s="1106"/>
      <c r="CG7" s="1118"/>
      <c r="CH7" s="1102">
        <v>0</v>
      </c>
      <c r="CI7" s="1103"/>
      <c r="CJ7" s="1103"/>
      <c r="CK7" s="1103"/>
      <c r="CL7" s="1104"/>
      <c r="CM7" s="1102">
        <v>10</v>
      </c>
      <c r="CN7" s="1103"/>
      <c r="CO7" s="1103"/>
      <c r="CP7" s="1103"/>
      <c r="CQ7" s="1104"/>
      <c r="CR7" s="1102">
        <v>10</v>
      </c>
      <c r="CS7" s="1103"/>
      <c r="CT7" s="1103"/>
      <c r="CU7" s="1103"/>
      <c r="CV7" s="1104"/>
      <c r="CW7" s="1102">
        <v>625</v>
      </c>
      <c r="CX7" s="1103"/>
      <c r="CY7" s="1103"/>
      <c r="CZ7" s="1103"/>
      <c r="DA7" s="1104"/>
      <c r="DB7" s="1102" t="s">
        <v>597</v>
      </c>
      <c r="DC7" s="1103"/>
      <c r="DD7" s="1103"/>
      <c r="DE7" s="1103"/>
      <c r="DF7" s="1104"/>
      <c r="DG7" s="1102" t="s">
        <v>597</v>
      </c>
      <c r="DH7" s="1103"/>
      <c r="DI7" s="1103"/>
      <c r="DJ7" s="1103"/>
      <c r="DK7" s="1104"/>
      <c r="DL7" s="1102" t="s">
        <v>597</v>
      </c>
      <c r="DM7" s="1103"/>
      <c r="DN7" s="1103"/>
      <c r="DO7" s="1103"/>
      <c r="DP7" s="1104"/>
      <c r="DQ7" s="1102" t="s">
        <v>597</v>
      </c>
      <c r="DR7" s="1103"/>
      <c r="DS7" s="1103"/>
      <c r="DT7" s="1103"/>
      <c r="DU7" s="1104"/>
      <c r="DV7" s="1105"/>
      <c r="DW7" s="1106"/>
      <c r="DX7" s="1106"/>
      <c r="DY7" s="1106"/>
      <c r="DZ7" s="1107"/>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44">
        <v>22</v>
      </c>
      <c r="R8" s="1045"/>
      <c r="S8" s="1045"/>
      <c r="T8" s="1045"/>
      <c r="U8" s="1045"/>
      <c r="V8" s="1045">
        <v>6</v>
      </c>
      <c r="W8" s="1045"/>
      <c r="X8" s="1045"/>
      <c r="Y8" s="1045"/>
      <c r="Z8" s="1045"/>
      <c r="AA8" s="1045">
        <v>16</v>
      </c>
      <c r="AB8" s="1045"/>
      <c r="AC8" s="1045"/>
      <c r="AD8" s="1045"/>
      <c r="AE8" s="1046"/>
      <c r="AF8" s="1035">
        <v>16</v>
      </c>
      <c r="AG8" s="1036"/>
      <c r="AH8" s="1036"/>
      <c r="AI8" s="1036"/>
      <c r="AJ8" s="1037"/>
      <c r="AK8" s="1086">
        <v>5</v>
      </c>
      <c r="AL8" s="1087"/>
      <c r="AM8" s="1087"/>
      <c r="AN8" s="1087"/>
      <c r="AO8" s="1087"/>
      <c r="AP8" s="1087" t="s">
        <v>597</v>
      </c>
      <c r="AQ8" s="1087"/>
      <c r="AR8" s="1087"/>
      <c r="AS8" s="1087"/>
      <c r="AT8" s="1087"/>
      <c r="AU8" s="1088"/>
      <c r="AV8" s="1088"/>
      <c r="AW8" s="1088"/>
      <c r="AX8" s="1088"/>
      <c r="AY8" s="1089"/>
      <c r="AZ8" s="232"/>
      <c r="BA8" s="232"/>
      <c r="BB8" s="232"/>
      <c r="BC8" s="232"/>
      <c r="BD8" s="232"/>
      <c r="BE8" s="233"/>
      <c r="BF8" s="233"/>
      <c r="BG8" s="233"/>
      <c r="BH8" s="233"/>
      <c r="BI8" s="233"/>
      <c r="BJ8" s="233"/>
      <c r="BK8" s="233"/>
      <c r="BL8" s="233"/>
      <c r="BM8" s="233"/>
      <c r="BN8" s="233"/>
      <c r="BO8" s="233"/>
      <c r="BP8" s="233"/>
      <c r="BQ8" s="238">
        <v>2</v>
      </c>
      <c r="BR8" s="239"/>
      <c r="BS8" s="992" t="s">
        <v>601</v>
      </c>
      <c r="BT8" s="993"/>
      <c r="BU8" s="993"/>
      <c r="BV8" s="993"/>
      <c r="BW8" s="993"/>
      <c r="BX8" s="993"/>
      <c r="BY8" s="993"/>
      <c r="BZ8" s="993"/>
      <c r="CA8" s="993"/>
      <c r="CB8" s="993"/>
      <c r="CC8" s="993"/>
      <c r="CD8" s="993"/>
      <c r="CE8" s="993"/>
      <c r="CF8" s="993"/>
      <c r="CG8" s="1014"/>
      <c r="CH8" s="989">
        <v>23</v>
      </c>
      <c r="CI8" s="990"/>
      <c r="CJ8" s="990"/>
      <c r="CK8" s="990"/>
      <c r="CL8" s="991"/>
      <c r="CM8" s="989">
        <v>658</v>
      </c>
      <c r="CN8" s="990"/>
      <c r="CO8" s="990"/>
      <c r="CP8" s="990"/>
      <c r="CQ8" s="991"/>
      <c r="CR8" s="989">
        <v>429</v>
      </c>
      <c r="CS8" s="990"/>
      <c r="CT8" s="990"/>
      <c r="CU8" s="990"/>
      <c r="CV8" s="991"/>
      <c r="CW8" s="989" t="s">
        <v>597</v>
      </c>
      <c r="CX8" s="990"/>
      <c r="CY8" s="990"/>
      <c r="CZ8" s="990"/>
      <c r="DA8" s="991"/>
      <c r="DB8" s="989">
        <v>436</v>
      </c>
      <c r="DC8" s="990"/>
      <c r="DD8" s="990"/>
      <c r="DE8" s="990"/>
      <c r="DF8" s="991"/>
      <c r="DG8" s="989" t="s">
        <v>597</v>
      </c>
      <c r="DH8" s="990"/>
      <c r="DI8" s="990"/>
      <c r="DJ8" s="990"/>
      <c r="DK8" s="991"/>
      <c r="DL8" s="989" t="s">
        <v>597</v>
      </c>
      <c r="DM8" s="990"/>
      <c r="DN8" s="990"/>
      <c r="DO8" s="990"/>
      <c r="DP8" s="991"/>
      <c r="DQ8" s="989" t="s">
        <v>597</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44"/>
      <c r="R9" s="1045"/>
      <c r="S9" s="1045"/>
      <c r="T9" s="1045"/>
      <c r="U9" s="1045"/>
      <c r="V9" s="1045"/>
      <c r="W9" s="1045"/>
      <c r="X9" s="1045"/>
      <c r="Y9" s="1045"/>
      <c r="Z9" s="1045"/>
      <c r="AA9" s="1045"/>
      <c r="AB9" s="1045"/>
      <c r="AC9" s="1045"/>
      <c r="AD9" s="1045"/>
      <c r="AE9" s="1046"/>
      <c r="AF9" s="1035"/>
      <c r="AG9" s="1036"/>
      <c r="AH9" s="1036"/>
      <c r="AI9" s="1036"/>
      <c r="AJ9" s="1037"/>
      <c r="AK9" s="1086"/>
      <c r="AL9" s="1087"/>
      <c r="AM9" s="1087"/>
      <c r="AN9" s="1087"/>
      <c r="AO9" s="1087"/>
      <c r="AP9" s="1087"/>
      <c r="AQ9" s="1087"/>
      <c r="AR9" s="1087"/>
      <c r="AS9" s="1087"/>
      <c r="AT9" s="1087"/>
      <c r="AU9" s="1088"/>
      <c r="AV9" s="1088"/>
      <c r="AW9" s="1088"/>
      <c r="AX9" s="1088"/>
      <c r="AY9" s="1089"/>
      <c r="AZ9" s="232"/>
      <c r="BA9" s="232"/>
      <c r="BB9" s="232"/>
      <c r="BC9" s="232"/>
      <c r="BD9" s="232"/>
      <c r="BE9" s="233"/>
      <c r="BF9" s="233"/>
      <c r="BG9" s="233"/>
      <c r="BH9" s="233"/>
      <c r="BI9" s="233"/>
      <c r="BJ9" s="233"/>
      <c r="BK9" s="233"/>
      <c r="BL9" s="233"/>
      <c r="BM9" s="233"/>
      <c r="BN9" s="233"/>
      <c r="BO9" s="233"/>
      <c r="BP9" s="233"/>
      <c r="BQ9" s="238">
        <v>3</v>
      </c>
      <c r="BR9" s="239" t="s">
        <v>602</v>
      </c>
      <c r="BS9" s="992" t="s">
        <v>603</v>
      </c>
      <c r="BT9" s="993"/>
      <c r="BU9" s="993"/>
      <c r="BV9" s="993"/>
      <c r="BW9" s="993"/>
      <c r="BX9" s="993"/>
      <c r="BY9" s="993"/>
      <c r="BZ9" s="993"/>
      <c r="CA9" s="993"/>
      <c r="CB9" s="993"/>
      <c r="CC9" s="993"/>
      <c r="CD9" s="993"/>
      <c r="CE9" s="993"/>
      <c r="CF9" s="993"/>
      <c r="CG9" s="1014"/>
      <c r="CH9" s="989">
        <v>2</v>
      </c>
      <c r="CI9" s="990"/>
      <c r="CJ9" s="990"/>
      <c r="CK9" s="990"/>
      <c r="CL9" s="991"/>
      <c r="CM9" s="989">
        <v>101</v>
      </c>
      <c r="CN9" s="990"/>
      <c r="CO9" s="990"/>
      <c r="CP9" s="990"/>
      <c r="CQ9" s="991"/>
      <c r="CR9" s="989">
        <v>10</v>
      </c>
      <c r="CS9" s="990"/>
      <c r="CT9" s="990"/>
      <c r="CU9" s="990"/>
      <c r="CV9" s="991"/>
      <c r="CW9" s="989">
        <v>1</v>
      </c>
      <c r="CX9" s="990"/>
      <c r="CY9" s="990"/>
      <c r="CZ9" s="990"/>
      <c r="DA9" s="991"/>
      <c r="DB9" s="989">
        <v>763</v>
      </c>
      <c r="DC9" s="990"/>
      <c r="DD9" s="990"/>
      <c r="DE9" s="990"/>
      <c r="DF9" s="991"/>
      <c r="DG9" s="989">
        <v>377</v>
      </c>
      <c r="DH9" s="990"/>
      <c r="DI9" s="990"/>
      <c r="DJ9" s="990"/>
      <c r="DK9" s="991"/>
      <c r="DL9" s="989" t="s">
        <v>597</v>
      </c>
      <c r="DM9" s="990"/>
      <c r="DN9" s="990"/>
      <c r="DO9" s="990"/>
      <c r="DP9" s="991"/>
      <c r="DQ9" s="989">
        <v>83</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44"/>
      <c r="R10" s="1045"/>
      <c r="S10" s="1045"/>
      <c r="T10" s="1045"/>
      <c r="U10" s="1045"/>
      <c r="V10" s="1045"/>
      <c r="W10" s="1045"/>
      <c r="X10" s="1045"/>
      <c r="Y10" s="1045"/>
      <c r="Z10" s="1045"/>
      <c r="AA10" s="1045"/>
      <c r="AB10" s="1045"/>
      <c r="AC10" s="1045"/>
      <c r="AD10" s="1045"/>
      <c r="AE10" s="1046"/>
      <c r="AF10" s="1035"/>
      <c r="AG10" s="1036"/>
      <c r="AH10" s="1036"/>
      <c r="AI10" s="1036"/>
      <c r="AJ10" s="1037"/>
      <c r="AK10" s="1086"/>
      <c r="AL10" s="1087"/>
      <c r="AM10" s="1087"/>
      <c r="AN10" s="1087"/>
      <c r="AO10" s="1087"/>
      <c r="AP10" s="1087"/>
      <c r="AQ10" s="1087"/>
      <c r="AR10" s="1087"/>
      <c r="AS10" s="1087"/>
      <c r="AT10" s="1087"/>
      <c r="AU10" s="1088"/>
      <c r="AV10" s="1088"/>
      <c r="AW10" s="1088"/>
      <c r="AX10" s="1088"/>
      <c r="AY10" s="1089"/>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44"/>
      <c r="R11" s="1045"/>
      <c r="S11" s="1045"/>
      <c r="T11" s="1045"/>
      <c r="U11" s="1045"/>
      <c r="V11" s="1045"/>
      <c r="W11" s="1045"/>
      <c r="X11" s="1045"/>
      <c r="Y11" s="1045"/>
      <c r="Z11" s="1045"/>
      <c r="AA11" s="1045"/>
      <c r="AB11" s="1045"/>
      <c r="AC11" s="1045"/>
      <c r="AD11" s="1045"/>
      <c r="AE11" s="1046"/>
      <c r="AF11" s="1035"/>
      <c r="AG11" s="1036"/>
      <c r="AH11" s="1036"/>
      <c r="AI11" s="1036"/>
      <c r="AJ11" s="1037"/>
      <c r="AK11" s="1086"/>
      <c r="AL11" s="1087"/>
      <c r="AM11" s="1087"/>
      <c r="AN11" s="1087"/>
      <c r="AO11" s="1087"/>
      <c r="AP11" s="1087"/>
      <c r="AQ11" s="1087"/>
      <c r="AR11" s="1087"/>
      <c r="AS11" s="1087"/>
      <c r="AT11" s="1087"/>
      <c r="AU11" s="1088"/>
      <c r="AV11" s="1088"/>
      <c r="AW11" s="1088"/>
      <c r="AX11" s="1088"/>
      <c r="AY11" s="1089"/>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44"/>
      <c r="R12" s="1045"/>
      <c r="S12" s="1045"/>
      <c r="T12" s="1045"/>
      <c r="U12" s="1045"/>
      <c r="V12" s="1045"/>
      <c r="W12" s="1045"/>
      <c r="X12" s="1045"/>
      <c r="Y12" s="1045"/>
      <c r="Z12" s="1045"/>
      <c r="AA12" s="1045"/>
      <c r="AB12" s="1045"/>
      <c r="AC12" s="1045"/>
      <c r="AD12" s="1045"/>
      <c r="AE12" s="1046"/>
      <c r="AF12" s="1035"/>
      <c r="AG12" s="1036"/>
      <c r="AH12" s="1036"/>
      <c r="AI12" s="1036"/>
      <c r="AJ12" s="1037"/>
      <c r="AK12" s="1086"/>
      <c r="AL12" s="1087"/>
      <c r="AM12" s="1087"/>
      <c r="AN12" s="1087"/>
      <c r="AO12" s="1087"/>
      <c r="AP12" s="1087"/>
      <c r="AQ12" s="1087"/>
      <c r="AR12" s="1087"/>
      <c r="AS12" s="1087"/>
      <c r="AT12" s="1087"/>
      <c r="AU12" s="1088"/>
      <c r="AV12" s="1088"/>
      <c r="AW12" s="1088"/>
      <c r="AX12" s="1088"/>
      <c r="AY12" s="1089"/>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44"/>
      <c r="R13" s="1045"/>
      <c r="S13" s="1045"/>
      <c r="T13" s="1045"/>
      <c r="U13" s="1045"/>
      <c r="V13" s="1045"/>
      <c r="W13" s="1045"/>
      <c r="X13" s="1045"/>
      <c r="Y13" s="1045"/>
      <c r="Z13" s="1045"/>
      <c r="AA13" s="1045"/>
      <c r="AB13" s="1045"/>
      <c r="AC13" s="1045"/>
      <c r="AD13" s="1045"/>
      <c r="AE13" s="1046"/>
      <c r="AF13" s="1035"/>
      <c r="AG13" s="1036"/>
      <c r="AH13" s="1036"/>
      <c r="AI13" s="1036"/>
      <c r="AJ13" s="1037"/>
      <c r="AK13" s="1086"/>
      <c r="AL13" s="1087"/>
      <c r="AM13" s="1087"/>
      <c r="AN13" s="1087"/>
      <c r="AO13" s="1087"/>
      <c r="AP13" s="1087"/>
      <c r="AQ13" s="1087"/>
      <c r="AR13" s="1087"/>
      <c r="AS13" s="1087"/>
      <c r="AT13" s="1087"/>
      <c r="AU13" s="1088"/>
      <c r="AV13" s="1088"/>
      <c r="AW13" s="1088"/>
      <c r="AX13" s="1088"/>
      <c r="AY13" s="1089"/>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44"/>
      <c r="R14" s="1045"/>
      <c r="S14" s="1045"/>
      <c r="T14" s="1045"/>
      <c r="U14" s="1045"/>
      <c r="V14" s="1045"/>
      <c r="W14" s="1045"/>
      <c r="X14" s="1045"/>
      <c r="Y14" s="1045"/>
      <c r="Z14" s="1045"/>
      <c r="AA14" s="1045"/>
      <c r="AB14" s="1045"/>
      <c r="AC14" s="1045"/>
      <c r="AD14" s="1045"/>
      <c r="AE14" s="1046"/>
      <c r="AF14" s="1035"/>
      <c r="AG14" s="1036"/>
      <c r="AH14" s="1036"/>
      <c r="AI14" s="1036"/>
      <c r="AJ14" s="1037"/>
      <c r="AK14" s="1086"/>
      <c r="AL14" s="1087"/>
      <c r="AM14" s="1087"/>
      <c r="AN14" s="1087"/>
      <c r="AO14" s="1087"/>
      <c r="AP14" s="1087"/>
      <c r="AQ14" s="1087"/>
      <c r="AR14" s="1087"/>
      <c r="AS14" s="1087"/>
      <c r="AT14" s="1087"/>
      <c r="AU14" s="1088"/>
      <c r="AV14" s="1088"/>
      <c r="AW14" s="1088"/>
      <c r="AX14" s="1088"/>
      <c r="AY14" s="1089"/>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44"/>
      <c r="R15" s="1045"/>
      <c r="S15" s="1045"/>
      <c r="T15" s="1045"/>
      <c r="U15" s="1045"/>
      <c r="V15" s="1045"/>
      <c r="W15" s="1045"/>
      <c r="X15" s="1045"/>
      <c r="Y15" s="1045"/>
      <c r="Z15" s="1045"/>
      <c r="AA15" s="1045"/>
      <c r="AB15" s="1045"/>
      <c r="AC15" s="1045"/>
      <c r="AD15" s="1045"/>
      <c r="AE15" s="1046"/>
      <c r="AF15" s="1035"/>
      <c r="AG15" s="1036"/>
      <c r="AH15" s="1036"/>
      <c r="AI15" s="1036"/>
      <c r="AJ15" s="1037"/>
      <c r="AK15" s="1086"/>
      <c r="AL15" s="1087"/>
      <c r="AM15" s="1087"/>
      <c r="AN15" s="1087"/>
      <c r="AO15" s="1087"/>
      <c r="AP15" s="1087"/>
      <c r="AQ15" s="1087"/>
      <c r="AR15" s="1087"/>
      <c r="AS15" s="1087"/>
      <c r="AT15" s="1087"/>
      <c r="AU15" s="1088"/>
      <c r="AV15" s="1088"/>
      <c r="AW15" s="1088"/>
      <c r="AX15" s="1088"/>
      <c r="AY15" s="1089"/>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44"/>
      <c r="R16" s="1045"/>
      <c r="S16" s="1045"/>
      <c r="T16" s="1045"/>
      <c r="U16" s="1045"/>
      <c r="V16" s="1045"/>
      <c r="W16" s="1045"/>
      <c r="X16" s="1045"/>
      <c r="Y16" s="1045"/>
      <c r="Z16" s="1045"/>
      <c r="AA16" s="1045"/>
      <c r="AB16" s="1045"/>
      <c r="AC16" s="1045"/>
      <c r="AD16" s="1045"/>
      <c r="AE16" s="1046"/>
      <c r="AF16" s="1035"/>
      <c r="AG16" s="1036"/>
      <c r="AH16" s="1036"/>
      <c r="AI16" s="1036"/>
      <c r="AJ16" s="1037"/>
      <c r="AK16" s="1086"/>
      <c r="AL16" s="1087"/>
      <c r="AM16" s="1087"/>
      <c r="AN16" s="1087"/>
      <c r="AO16" s="1087"/>
      <c r="AP16" s="1087"/>
      <c r="AQ16" s="1087"/>
      <c r="AR16" s="1087"/>
      <c r="AS16" s="1087"/>
      <c r="AT16" s="1087"/>
      <c r="AU16" s="1088"/>
      <c r="AV16" s="1088"/>
      <c r="AW16" s="1088"/>
      <c r="AX16" s="1088"/>
      <c r="AY16" s="1089"/>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44"/>
      <c r="R17" s="1045"/>
      <c r="S17" s="1045"/>
      <c r="T17" s="1045"/>
      <c r="U17" s="1045"/>
      <c r="V17" s="1045"/>
      <c r="W17" s="1045"/>
      <c r="X17" s="1045"/>
      <c r="Y17" s="1045"/>
      <c r="Z17" s="1045"/>
      <c r="AA17" s="1045"/>
      <c r="AB17" s="1045"/>
      <c r="AC17" s="1045"/>
      <c r="AD17" s="1045"/>
      <c r="AE17" s="1046"/>
      <c r="AF17" s="1035"/>
      <c r="AG17" s="1036"/>
      <c r="AH17" s="1036"/>
      <c r="AI17" s="1036"/>
      <c r="AJ17" s="1037"/>
      <c r="AK17" s="1086"/>
      <c r="AL17" s="1087"/>
      <c r="AM17" s="1087"/>
      <c r="AN17" s="1087"/>
      <c r="AO17" s="1087"/>
      <c r="AP17" s="1087"/>
      <c r="AQ17" s="1087"/>
      <c r="AR17" s="1087"/>
      <c r="AS17" s="1087"/>
      <c r="AT17" s="1087"/>
      <c r="AU17" s="1088"/>
      <c r="AV17" s="1088"/>
      <c r="AW17" s="1088"/>
      <c r="AX17" s="1088"/>
      <c r="AY17" s="1089"/>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44"/>
      <c r="R18" s="1045"/>
      <c r="S18" s="1045"/>
      <c r="T18" s="1045"/>
      <c r="U18" s="1045"/>
      <c r="V18" s="1045"/>
      <c r="W18" s="1045"/>
      <c r="X18" s="1045"/>
      <c r="Y18" s="1045"/>
      <c r="Z18" s="1045"/>
      <c r="AA18" s="1045"/>
      <c r="AB18" s="1045"/>
      <c r="AC18" s="1045"/>
      <c r="AD18" s="1045"/>
      <c r="AE18" s="1046"/>
      <c r="AF18" s="1035"/>
      <c r="AG18" s="1036"/>
      <c r="AH18" s="1036"/>
      <c r="AI18" s="1036"/>
      <c r="AJ18" s="1037"/>
      <c r="AK18" s="1086"/>
      <c r="AL18" s="1087"/>
      <c r="AM18" s="1087"/>
      <c r="AN18" s="1087"/>
      <c r="AO18" s="1087"/>
      <c r="AP18" s="1087"/>
      <c r="AQ18" s="1087"/>
      <c r="AR18" s="1087"/>
      <c r="AS18" s="1087"/>
      <c r="AT18" s="1087"/>
      <c r="AU18" s="1088"/>
      <c r="AV18" s="1088"/>
      <c r="AW18" s="1088"/>
      <c r="AX18" s="1088"/>
      <c r="AY18" s="1089"/>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44"/>
      <c r="R19" s="1045"/>
      <c r="S19" s="1045"/>
      <c r="T19" s="1045"/>
      <c r="U19" s="1045"/>
      <c r="V19" s="1045"/>
      <c r="W19" s="1045"/>
      <c r="X19" s="1045"/>
      <c r="Y19" s="1045"/>
      <c r="Z19" s="1045"/>
      <c r="AA19" s="1045"/>
      <c r="AB19" s="1045"/>
      <c r="AC19" s="1045"/>
      <c r="AD19" s="1045"/>
      <c r="AE19" s="1046"/>
      <c r="AF19" s="1035"/>
      <c r="AG19" s="1036"/>
      <c r="AH19" s="1036"/>
      <c r="AI19" s="1036"/>
      <c r="AJ19" s="1037"/>
      <c r="AK19" s="1086"/>
      <c r="AL19" s="1087"/>
      <c r="AM19" s="1087"/>
      <c r="AN19" s="1087"/>
      <c r="AO19" s="1087"/>
      <c r="AP19" s="1087"/>
      <c r="AQ19" s="1087"/>
      <c r="AR19" s="1087"/>
      <c r="AS19" s="1087"/>
      <c r="AT19" s="1087"/>
      <c r="AU19" s="1088"/>
      <c r="AV19" s="1088"/>
      <c r="AW19" s="1088"/>
      <c r="AX19" s="1088"/>
      <c r="AY19" s="1089"/>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44"/>
      <c r="R20" s="1045"/>
      <c r="S20" s="1045"/>
      <c r="T20" s="1045"/>
      <c r="U20" s="1045"/>
      <c r="V20" s="1045"/>
      <c r="W20" s="1045"/>
      <c r="X20" s="1045"/>
      <c r="Y20" s="1045"/>
      <c r="Z20" s="1045"/>
      <c r="AA20" s="1045"/>
      <c r="AB20" s="1045"/>
      <c r="AC20" s="1045"/>
      <c r="AD20" s="1045"/>
      <c r="AE20" s="1046"/>
      <c r="AF20" s="1035"/>
      <c r="AG20" s="1036"/>
      <c r="AH20" s="1036"/>
      <c r="AI20" s="1036"/>
      <c r="AJ20" s="1037"/>
      <c r="AK20" s="1086"/>
      <c r="AL20" s="1087"/>
      <c r="AM20" s="1087"/>
      <c r="AN20" s="1087"/>
      <c r="AO20" s="1087"/>
      <c r="AP20" s="1087"/>
      <c r="AQ20" s="1087"/>
      <c r="AR20" s="1087"/>
      <c r="AS20" s="1087"/>
      <c r="AT20" s="1087"/>
      <c r="AU20" s="1088"/>
      <c r="AV20" s="1088"/>
      <c r="AW20" s="1088"/>
      <c r="AX20" s="1088"/>
      <c r="AY20" s="1089"/>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44"/>
      <c r="R21" s="1045"/>
      <c r="S21" s="1045"/>
      <c r="T21" s="1045"/>
      <c r="U21" s="1045"/>
      <c r="V21" s="1045"/>
      <c r="W21" s="1045"/>
      <c r="X21" s="1045"/>
      <c r="Y21" s="1045"/>
      <c r="Z21" s="1045"/>
      <c r="AA21" s="1045"/>
      <c r="AB21" s="1045"/>
      <c r="AC21" s="1045"/>
      <c r="AD21" s="1045"/>
      <c r="AE21" s="1046"/>
      <c r="AF21" s="1035"/>
      <c r="AG21" s="1036"/>
      <c r="AH21" s="1036"/>
      <c r="AI21" s="1036"/>
      <c r="AJ21" s="1037"/>
      <c r="AK21" s="1086"/>
      <c r="AL21" s="1087"/>
      <c r="AM21" s="1087"/>
      <c r="AN21" s="1087"/>
      <c r="AO21" s="1087"/>
      <c r="AP21" s="1087"/>
      <c r="AQ21" s="1087"/>
      <c r="AR21" s="1087"/>
      <c r="AS21" s="1087"/>
      <c r="AT21" s="1087"/>
      <c r="AU21" s="1088"/>
      <c r="AV21" s="1088"/>
      <c r="AW21" s="1088"/>
      <c r="AX21" s="1088"/>
      <c r="AY21" s="1089"/>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9"/>
      <c r="R22" s="1080"/>
      <c r="S22" s="1080"/>
      <c r="T22" s="1080"/>
      <c r="U22" s="1080"/>
      <c r="V22" s="1080"/>
      <c r="W22" s="1080"/>
      <c r="X22" s="1080"/>
      <c r="Y22" s="1080"/>
      <c r="Z22" s="1080"/>
      <c r="AA22" s="1080"/>
      <c r="AB22" s="1080"/>
      <c r="AC22" s="1080"/>
      <c r="AD22" s="1080"/>
      <c r="AE22" s="1081"/>
      <c r="AF22" s="1035"/>
      <c r="AG22" s="1036"/>
      <c r="AH22" s="1036"/>
      <c r="AI22" s="1036"/>
      <c r="AJ22" s="1037"/>
      <c r="AK22" s="1082"/>
      <c r="AL22" s="1083"/>
      <c r="AM22" s="1083"/>
      <c r="AN22" s="1083"/>
      <c r="AO22" s="1083"/>
      <c r="AP22" s="1083"/>
      <c r="AQ22" s="1083"/>
      <c r="AR22" s="1083"/>
      <c r="AS22" s="1083"/>
      <c r="AT22" s="1083"/>
      <c r="AU22" s="1084"/>
      <c r="AV22" s="1084"/>
      <c r="AW22" s="1084"/>
      <c r="AX22" s="1084"/>
      <c r="AY22" s="1085"/>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395</v>
      </c>
      <c r="B23" s="937" t="s">
        <v>396</v>
      </c>
      <c r="C23" s="938"/>
      <c r="D23" s="938"/>
      <c r="E23" s="938"/>
      <c r="F23" s="938"/>
      <c r="G23" s="938"/>
      <c r="H23" s="938"/>
      <c r="I23" s="938"/>
      <c r="J23" s="938"/>
      <c r="K23" s="938"/>
      <c r="L23" s="938"/>
      <c r="M23" s="938"/>
      <c r="N23" s="938"/>
      <c r="O23" s="938"/>
      <c r="P23" s="948"/>
      <c r="Q23" s="1073">
        <v>145581</v>
      </c>
      <c r="R23" s="1067"/>
      <c r="S23" s="1067"/>
      <c r="T23" s="1067"/>
      <c r="U23" s="1067"/>
      <c r="V23" s="1067">
        <v>139107</v>
      </c>
      <c r="W23" s="1067"/>
      <c r="X23" s="1067"/>
      <c r="Y23" s="1067"/>
      <c r="Z23" s="1067"/>
      <c r="AA23" s="1067">
        <v>6474</v>
      </c>
      <c r="AB23" s="1067"/>
      <c r="AC23" s="1067"/>
      <c r="AD23" s="1067"/>
      <c r="AE23" s="1074"/>
      <c r="AF23" s="1075">
        <v>5966</v>
      </c>
      <c r="AG23" s="1067"/>
      <c r="AH23" s="1067"/>
      <c r="AI23" s="1067"/>
      <c r="AJ23" s="1076"/>
      <c r="AK23" s="1077"/>
      <c r="AL23" s="1078"/>
      <c r="AM23" s="1078"/>
      <c r="AN23" s="1078"/>
      <c r="AO23" s="1078"/>
      <c r="AP23" s="1067">
        <v>104064</v>
      </c>
      <c r="AQ23" s="1067"/>
      <c r="AR23" s="1067"/>
      <c r="AS23" s="1067"/>
      <c r="AT23" s="1067"/>
      <c r="AU23" s="1068"/>
      <c r="AV23" s="1068"/>
      <c r="AW23" s="1068"/>
      <c r="AX23" s="1068"/>
      <c r="AY23" s="1069"/>
      <c r="AZ23" s="1070" t="s">
        <v>397</v>
      </c>
      <c r="BA23" s="1071"/>
      <c r="BB23" s="1071"/>
      <c r="BC23" s="1071"/>
      <c r="BD23" s="1072"/>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6" t="s">
        <v>398</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65" t="s">
        <v>399</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61" t="s">
        <v>403</v>
      </c>
      <c r="AG26" s="1008"/>
      <c r="AH26" s="1008"/>
      <c r="AI26" s="1008"/>
      <c r="AJ26" s="1062"/>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3"/>
      <c r="AG27" s="1011"/>
      <c r="AH27" s="1011"/>
      <c r="AI27" s="1011"/>
      <c r="AJ27" s="1064"/>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53" t="s">
        <v>408</v>
      </c>
      <c r="C28" s="1054"/>
      <c r="D28" s="1054"/>
      <c r="E28" s="1054"/>
      <c r="F28" s="1054"/>
      <c r="G28" s="1054"/>
      <c r="H28" s="1054"/>
      <c r="I28" s="1054"/>
      <c r="J28" s="1054"/>
      <c r="K28" s="1054"/>
      <c r="L28" s="1054"/>
      <c r="M28" s="1054"/>
      <c r="N28" s="1054"/>
      <c r="O28" s="1054"/>
      <c r="P28" s="1055"/>
      <c r="Q28" s="1056">
        <v>34979</v>
      </c>
      <c r="R28" s="1057"/>
      <c r="S28" s="1057"/>
      <c r="T28" s="1057"/>
      <c r="U28" s="1057"/>
      <c r="V28" s="1057">
        <v>33852</v>
      </c>
      <c r="W28" s="1057"/>
      <c r="X28" s="1057"/>
      <c r="Y28" s="1057"/>
      <c r="Z28" s="1057"/>
      <c r="AA28" s="1057">
        <v>1128</v>
      </c>
      <c r="AB28" s="1057"/>
      <c r="AC28" s="1057"/>
      <c r="AD28" s="1057"/>
      <c r="AE28" s="1058"/>
      <c r="AF28" s="1059">
        <v>1128</v>
      </c>
      <c r="AG28" s="1057"/>
      <c r="AH28" s="1057"/>
      <c r="AI28" s="1057"/>
      <c r="AJ28" s="1060"/>
      <c r="AK28" s="1048">
        <v>3211</v>
      </c>
      <c r="AL28" s="1049"/>
      <c r="AM28" s="1049"/>
      <c r="AN28" s="1049"/>
      <c r="AO28" s="1049"/>
      <c r="AP28" s="1049" t="s">
        <v>597</v>
      </c>
      <c r="AQ28" s="1049"/>
      <c r="AR28" s="1049"/>
      <c r="AS28" s="1049"/>
      <c r="AT28" s="1049"/>
      <c r="AU28" s="1049" t="s">
        <v>597</v>
      </c>
      <c r="AV28" s="1049"/>
      <c r="AW28" s="1049"/>
      <c r="AX28" s="1049"/>
      <c r="AY28" s="1049"/>
      <c r="AZ28" s="1050"/>
      <c r="BA28" s="1050"/>
      <c r="BB28" s="1050"/>
      <c r="BC28" s="1050"/>
      <c r="BD28" s="1050"/>
      <c r="BE28" s="1051"/>
      <c r="BF28" s="1051"/>
      <c r="BG28" s="1051"/>
      <c r="BH28" s="1051"/>
      <c r="BI28" s="1052"/>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409</v>
      </c>
      <c r="C29" s="1031"/>
      <c r="D29" s="1031"/>
      <c r="E29" s="1031"/>
      <c r="F29" s="1031"/>
      <c r="G29" s="1031"/>
      <c r="H29" s="1031"/>
      <c r="I29" s="1031"/>
      <c r="J29" s="1031"/>
      <c r="K29" s="1031"/>
      <c r="L29" s="1031"/>
      <c r="M29" s="1031"/>
      <c r="N29" s="1031"/>
      <c r="O29" s="1031"/>
      <c r="P29" s="1032"/>
      <c r="Q29" s="1044">
        <v>32306</v>
      </c>
      <c r="R29" s="1045"/>
      <c r="S29" s="1045"/>
      <c r="T29" s="1045"/>
      <c r="U29" s="1045"/>
      <c r="V29" s="1045">
        <v>31167</v>
      </c>
      <c r="W29" s="1045"/>
      <c r="X29" s="1045"/>
      <c r="Y29" s="1045"/>
      <c r="Z29" s="1045"/>
      <c r="AA29" s="1045">
        <v>1140</v>
      </c>
      <c r="AB29" s="1045"/>
      <c r="AC29" s="1045"/>
      <c r="AD29" s="1045"/>
      <c r="AE29" s="1046"/>
      <c r="AF29" s="1035">
        <v>1140</v>
      </c>
      <c r="AG29" s="1036"/>
      <c r="AH29" s="1036"/>
      <c r="AI29" s="1036"/>
      <c r="AJ29" s="1037"/>
      <c r="AK29" s="980">
        <v>4593</v>
      </c>
      <c r="AL29" s="971"/>
      <c r="AM29" s="971"/>
      <c r="AN29" s="971"/>
      <c r="AO29" s="971"/>
      <c r="AP29" s="971" t="s">
        <v>597</v>
      </c>
      <c r="AQ29" s="971"/>
      <c r="AR29" s="971"/>
      <c r="AS29" s="971"/>
      <c r="AT29" s="971"/>
      <c r="AU29" s="971" t="s">
        <v>597</v>
      </c>
      <c r="AV29" s="971"/>
      <c r="AW29" s="971"/>
      <c r="AX29" s="971"/>
      <c r="AY29" s="971"/>
      <c r="AZ29" s="1047"/>
      <c r="BA29" s="1047"/>
      <c r="BB29" s="1047"/>
      <c r="BC29" s="1047"/>
      <c r="BD29" s="1047"/>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410</v>
      </c>
      <c r="C30" s="1031"/>
      <c r="D30" s="1031"/>
      <c r="E30" s="1031"/>
      <c r="F30" s="1031"/>
      <c r="G30" s="1031"/>
      <c r="H30" s="1031"/>
      <c r="I30" s="1031"/>
      <c r="J30" s="1031"/>
      <c r="K30" s="1031"/>
      <c r="L30" s="1031"/>
      <c r="M30" s="1031"/>
      <c r="N30" s="1031"/>
      <c r="O30" s="1031"/>
      <c r="P30" s="1032"/>
      <c r="Q30" s="1044">
        <v>5674</v>
      </c>
      <c r="R30" s="1045"/>
      <c r="S30" s="1045"/>
      <c r="T30" s="1045"/>
      <c r="U30" s="1045"/>
      <c r="V30" s="1045">
        <v>5627</v>
      </c>
      <c r="W30" s="1045"/>
      <c r="X30" s="1045"/>
      <c r="Y30" s="1045"/>
      <c r="Z30" s="1045"/>
      <c r="AA30" s="1045">
        <v>47</v>
      </c>
      <c r="AB30" s="1045"/>
      <c r="AC30" s="1045"/>
      <c r="AD30" s="1045"/>
      <c r="AE30" s="1046"/>
      <c r="AF30" s="1035">
        <v>47</v>
      </c>
      <c r="AG30" s="1036"/>
      <c r="AH30" s="1036"/>
      <c r="AI30" s="1036"/>
      <c r="AJ30" s="1037"/>
      <c r="AK30" s="980">
        <v>1130</v>
      </c>
      <c r="AL30" s="971"/>
      <c r="AM30" s="971"/>
      <c r="AN30" s="971"/>
      <c r="AO30" s="971"/>
      <c r="AP30" s="971" t="s">
        <v>597</v>
      </c>
      <c r="AQ30" s="971"/>
      <c r="AR30" s="971"/>
      <c r="AS30" s="971"/>
      <c r="AT30" s="971"/>
      <c r="AU30" s="971" t="s">
        <v>597</v>
      </c>
      <c r="AV30" s="971"/>
      <c r="AW30" s="971"/>
      <c r="AX30" s="971"/>
      <c r="AY30" s="971"/>
      <c r="AZ30" s="1047"/>
      <c r="BA30" s="1047"/>
      <c r="BB30" s="1047"/>
      <c r="BC30" s="1047"/>
      <c r="BD30" s="1047"/>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411</v>
      </c>
      <c r="C31" s="1031"/>
      <c r="D31" s="1031"/>
      <c r="E31" s="1031"/>
      <c r="F31" s="1031"/>
      <c r="G31" s="1031"/>
      <c r="H31" s="1031"/>
      <c r="I31" s="1031"/>
      <c r="J31" s="1031"/>
      <c r="K31" s="1031"/>
      <c r="L31" s="1031"/>
      <c r="M31" s="1031"/>
      <c r="N31" s="1031"/>
      <c r="O31" s="1031"/>
      <c r="P31" s="1032"/>
      <c r="Q31" s="1044">
        <v>99</v>
      </c>
      <c r="R31" s="1045"/>
      <c r="S31" s="1045"/>
      <c r="T31" s="1045"/>
      <c r="U31" s="1045"/>
      <c r="V31" s="1045">
        <v>91</v>
      </c>
      <c r="W31" s="1045"/>
      <c r="X31" s="1045"/>
      <c r="Y31" s="1045"/>
      <c r="Z31" s="1045"/>
      <c r="AA31" s="1045">
        <v>8</v>
      </c>
      <c r="AB31" s="1045"/>
      <c r="AC31" s="1045"/>
      <c r="AD31" s="1045"/>
      <c r="AE31" s="1046"/>
      <c r="AF31" s="1035">
        <v>8</v>
      </c>
      <c r="AG31" s="1036"/>
      <c r="AH31" s="1036"/>
      <c r="AI31" s="1036"/>
      <c r="AJ31" s="1037"/>
      <c r="AK31" s="980" t="s">
        <v>597</v>
      </c>
      <c r="AL31" s="971"/>
      <c r="AM31" s="971"/>
      <c r="AN31" s="971"/>
      <c r="AO31" s="971"/>
      <c r="AP31" s="971" t="s">
        <v>597</v>
      </c>
      <c r="AQ31" s="971"/>
      <c r="AR31" s="971"/>
      <c r="AS31" s="971"/>
      <c r="AT31" s="971"/>
      <c r="AU31" s="971" t="s">
        <v>597</v>
      </c>
      <c r="AV31" s="971"/>
      <c r="AW31" s="971"/>
      <c r="AX31" s="971"/>
      <c r="AY31" s="971"/>
      <c r="AZ31" s="1047"/>
      <c r="BA31" s="1047"/>
      <c r="BB31" s="1047"/>
      <c r="BC31" s="1047"/>
      <c r="BD31" s="1047"/>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44">
        <v>4992</v>
      </c>
      <c r="R32" s="1045"/>
      <c r="S32" s="1045"/>
      <c r="T32" s="1045"/>
      <c r="U32" s="1045"/>
      <c r="V32" s="1045">
        <v>4934</v>
      </c>
      <c r="W32" s="1045"/>
      <c r="X32" s="1045"/>
      <c r="Y32" s="1045"/>
      <c r="Z32" s="1045"/>
      <c r="AA32" s="1045">
        <v>58</v>
      </c>
      <c r="AB32" s="1045"/>
      <c r="AC32" s="1045"/>
      <c r="AD32" s="1045"/>
      <c r="AE32" s="1046"/>
      <c r="AF32" s="1035">
        <v>3034</v>
      </c>
      <c r="AG32" s="1036"/>
      <c r="AH32" s="1036"/>
      <c r="AI32" s="1036"/>
      <c r="AJ32" s="1037"/>
      <c r="AK32" s="980">
        <v>67</v>
      </c>
      <c r="AL32" s="971"/>
      <c r="AM32" s="971"/>
      <c r="AN32" s="971"/>
      <c r="AO32" s="971"/>
      <c r="AP32" s="971">
        <v>25161</v>
      </c>
      <c r="AQ32" s="971"/>
      <c r="AR32" s="971"/>
      <c r="AS32" s="971"/>
      <c r="AT32" s="971"/>
      <c r="AU32" s="971">
        <v>101</v>
      </c>
      <c r="AV32" s="971"/>
      <c r="AW32" s="971"/>
      <c r="AX32" s="971"/>
      <c r="AY32" s="971"/>
      <c r="AZ32" s="1047" t="s">
        <v>597</v>
      </c>
      <c r="BA32" s="1047"/>
      <c r="BB32" s="1047"/>
      <c r="BC32" s="1047"/>
      <c r="BD32" s="1047"/>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44">
        <v>27012</v>
      </c>
      <c r="R33" s="1045"/>
      <c r="S33" s="1045"/>
      <c r="T33" s="1045"/>
      <c r="U33" s="1045"/>
      <c r="V33" s="1045">
        <v>26427</v>
      </c>
      <c r="W33" s="1045"/>
      <c r="X33" s="1045"/>
      <c r="Y33" s="1045"/>
      <c r="Z33" s="1045"/>
      <c r="AA33" s="1045">
        <v>585</v>
      </c>
      <c r="AB33" s="1045"/>
      <c r="AC33" s="1045"/>
      <c r="AD33" s="1045"/>
      <c r="AE33" s="1046"/>
      <c r="AF33" s="1035">
        <v>8680</v>
      </c>
      <c r="AG33" s="1036"/>
      <c r="AH33" s="1036"/>
      <c r="AI33" s="1036"/>
      <c r="AJ33" s="1037"/>
      <c r="AK33" s="980">
        <v>1626</v>
      </c>
      <c r="AL33" s="971"/>
      <c r="AM33" s="971"/>
      <c r="AN33" s="971"/>
      <c r="AO33" s="971"/>
      <c r="AP33" s="971">
        <v>11792</v>
      </c>
      <c r="AQ33" s="971"/>
      <c r="AR33" s="971"/>
      <c r="AS33" s="971"/>
      <c r="AT33" s="971"/>
      <c r="AU33" s="971">
        <v>6662</v>
      </c>
      <c r="AV33" s="971"/>
      <c r="AW33" s="971"/>
      <c r="AX33" s="971"/>
      <c r="AY33" s="971"/>
      <c r="AZ33" s="1047" t="s">
        <v>597</v>
      </c>
      <c r="BA33" s="1047"/>
      <c r="BB33" s="1047"/>
      <c r="BC33" s="1047"/>
      <c r="BD33" s="1047"/>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415</v>
      </c>
      <c r="C34" s="1031"/>
      <c r="D34" s="1031"/>
      <c r="E34" s="1031"/>
      <c r="F34" s="1031"/>
      <c r="G34" s="1031"/>
      <c r="H34" s="1031"/>
      <c r="I34" s="1031"/>
      <c r="J34" s="1031"/>
      <c r="K34" s="1031"/>
      <c r="L34" s="1031"/>
      <c r="M34" s="1031"/>
      <c r="N34" s="1031"/>
      <c r="O34" s="1031"/>
      <c r="P34" s="1032"/>
      <c r="Q34" s="1044">
        <v>7698</v>
      </c>
      <c r="R34" s="1045"/>
      <c r="S34" s="1045"/>
      <c r="T34" s="1045"/>
      <c r="U34" s="1045"/>
      <c r="V34" s="1045">
        <v>7773</v>
      </c>
      <c r="W34" s="1045"/>
      <c r="X34" s="1045"/>
      <c r="Y34" s="1045"/>
      <c r="Z34" s="1045"/>
      <c r="AA34" s="1045">
        <v>-76</v>
      </c>
      <c r="AB34" s="1045"/>
      <c r="AC34" s="1045"/>
      <c r="AD34" s="1045"/>
      <c r="AE34" s="1046"/>
      <c r="AF34" s="1035">
        <v>5247</v>
      </c>
      <c r="AG34" s="1036"/>
      <c r="AH34" s="1036"/>
      <c r="AI34" s="1036"/>
      <c r="AJ34" s="1037"/>
      <c r="AK34" s="980">
        <v>4557</v>
      </c>
      <c r="AL34" s="971"/>
      <c r="AM34" s="971"/>
      <c r="AN34" s="971"/>
      <c r="AO34" s="971"/>
      <c r="AP34" s="971">
        <v>72316</v>
      </c>
      <c r="AQ34" s="971"/>
      <c r="AR34" s="971"/>
      <c r="AS34" s="971"/>
      <c r="AT34" s="971"/>
      <c r="AU34" s="971">
        <v>51200</v>
      </c>
      <c r="AV34" s="971"/>
      <c r="AW34" s="971"/>
      <c r="AX34" s="971"/>
      <c r="AY34" s="971"/>
      <c r="AZ34" s="1047" t="s">
        <v>597</v>
      </c>
      <c r="BA34" s="1047"/>
      <c r="BB34" s="1047"/>
      <c r="BC34" s="1047"/>
      <c r="BD34" s="1047"/>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416</v>
      </c>
      <c r="C35" s="1031"/>
      <c r="D35" s="1031"/>
      <c r="E35" s="1031"/>
      <c r="F35" s="1031"/>
      <c r="G35" s="1031"/>
      <c r="H35" s="1031"/>
      <c r="I35" s="1031"/>
      <c r="J35" s="1031"/>
      <c r="K35" s="1031"/>
      <c r="L35" s="1031"/>
      <c r="M35" s="1031"/>
      <c r="N35" s="1031"/>
      <c r="O35" s="1031"/>
      <c r="P35" s="1032"/>
      <c r="Q35" s="1044">
        <v>86</v>
      </c>
      <c r="R35" s="1045"/>
      <c r="S35" s="1045"/>
      <c r="T35" s="1045"/>
      <c r="U35" s="1045"/>
      <c r="V35" s="1045">
        <v>86</v>
      </c>
      <c r="W35" s="1045"/>
      <c r="X35" s="1045"/>
      <c r="Y35" s="1045"/>
      <c r="Z35" s="1045"/>
      <c r="AA35" s="1045" t="s">
        <v>597</v>
      </c>
      <c r="AB35" s="1045"/>
      <c r="AC35" s="1045"/>
      <c r="AD35" s="1045"/>
      <c r="AE35" s="1046"/>
      <c r="AF35" s="1035" t="s">
        <v>417</v>
      </c>
      <c r="AG35" s="1036"/>
      <c r="AH35" s="1036"/>
      <c r="AI35" s="1036"/>
      <c r="AJ35" s="1037"/>
      <c r="AK35" s="980">
        <v>48</v>
      </c>
      <c r="AL35" s="971"/>
      <c r="AM35" s="971"/>
      <c r="AN35" s="971"/>
      <c r="AO35" s="971"/>
      <c r="AP35" s="971" t="s">
        <v>597</v>
      </c>
      <c r="AQ35" s="971"/>
      <c r="AR35" s="971"/>
      <c r="AS35" s="971"/>
      <c r="AT35" s="971"/>
      <c r="AU35" s="971" t="s">
        <v>597</v>
      </c>
      <c r="AV35" s="971"/>
      <c r="AW35" s="971"/>
      <c r="AX35" s="971"/>
      <c r="AY35" s="971"/>
      <c r="AZ35" s="1047" t="s">
        <v>597</v>
      </c>
      <c r="BA35" s="1047"/>
      <c r="BB35" s="1047"/>
      <c r="BC35" s="1047"/>
      <c r="BD35" s="1047"/>
      <c r="BE35" s="972" t="s">
        <v>418</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44"/>
      <c r="R36" s="1045"/>
      <c r="S36" s="1045"/>
      <c r="T36" s="1045"/>
      <c r="U36" s="1045"/>
      <c r="V36" s="1045"/>
      <c r="W36" s="1045"/>
      <c r="X36" s="1045"/>
      <c r="Y36" s="1045"/>
      <c r="Z36" s="1045"/>
      <c r="AA36" s="1045"/>
      <c r="AB36" s="1045"/>
      <c r="AC36" s="1045"/>
      <c r="AD36" s="1045"/>
      <c r="AE36" s="1046"/>
      <c r="AF36" s="1035"/>
      <c r="AG36" s="1036"/>
      <c r="AH36" s="1036"/>
      <c r="AI36" s="1036"/>
      <c r="AJ36" s="1037"/>
      <c r="AK36" s="980"/>
      <c r="AL36" s="971"/>
      <c r="AM36" s="971"/>
      <c r="AN36" s="971"/>
      <c r="AO36" s="971"/>
      <c r="AP36" s="971"/>
      <c r="AQ36" s="971"/>
      <c r="AR36" s="971"/>
      <c r="AS36" s="971"/>
      <c r="AT36" s="971"/>
      <c r="AU36" s="971"/>
      <c r="AV36" s="971"/>
      <c r="AW36" s="971"/>
      <c r="AX36" s="971"/>
      <c r="AY36" s="971"/>
      <c r="AZ36" s="1047"/>
      <c r="BA36" s="1047"/>
      <c r="BB36" s="1047"/>
      <c r="BC36" s="1047"/>
      <c r="BD36" s="1047"/>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44"/>
      <c r="R37" s="1045"/>
      <c r="S37" s="1045"/>
      <c r="T37" s="1045"/>
      <c r="U37" s="1045"/>
      <c r="V37" s="1045"/>
      <c r="W37" s="1045"/>
      <c r="X37" s="1045"/>
      <c r="Y37" s="1045"/>
      <c r="Z37" s="1045"/>
      <c r="AA37" s="1045"/>
      <c r="AB37" s="1045"/>
      <c r="AC37" s="1045"/>
      <c r="AD37" s="1045"/>
      <c r="AE37" s="1046"/>
      <c r="AF37" s="1035"/>
      <c r="AG37" s="1036"/>
      <c r="AH37" s="1036"/>
      <c r="AI37" s="1036"/>
      <c r="AJ37" s="1037"/>
      <c r="AK37" s="980"/>
      <c r="AL37" s="971"/>
      <c r="AM37" s="971"/>
      <c r="AN37" s="971"/>
      <c r="AO37" s="971"/>
      <c r="AP37" s="971"/>
      <c r="AQ37" s="971"/>
      <c r="AR37" s="971"/>
      <c r="AS37" s="971"/>
      <c r="AT37" s="971"/>
      <c r="AU37" s="971"/>
      <c r="AV37" s="971"/>
      <c r="AW37" s="971"/>
      <c r="AX37" s="971"/>
      <c r="AY37" s="971"/>
      <c r="AZ37" s="1047"/>
      <c r="BA37" s="1047"/>
      <c r="BB37" s="1047"/>
      <c r="BC37" s="1047"/>
      <c r="BD37" s="1047"/>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44"/>
      <c r="R38" s="1045"/>
      <c r="S38" s="1045"/>
      <c r="T38" s="1045"/>
      <c r="U38" s="1045"/>
      <c r="V38" s="1045"/>
      <c r="W38" s="1045"/>
      <c r="X38" s="1045"/>
      <c r="Y38" s="1045"/>
      <c r="Z38" s="1045"/>
      <c r="AA38" s="1045"/>
      <c r="AB38" s="1045"/>
      <c r="AC38" s="1045"/>
      <c r="AD38" s="1045"/>
      <c r="AE38" s="1046"/>
      <c r="AF38" s="1035"/>
      <c r="AG38" s="1036"/>
      <c r="AH38" s="1036"/>
      <c r="AI38" s="1036"/>
      <c r="AJ38" s="1037"/>
      <c r="AK38" s="980"/>
      <c r="AL38" s="971"/>
      <c r="AM38" s="971"/>
      <c r="AN38" s="971"/>
      <c r="AO38" s="971"/>
      <c r="AP38" s="971"/>
      <c r="AQ38" s="971"/>
      <c r="AR38" s="971"/>
      <c r="AS38" s="971"/>
      <c r="AT38" s="971"/>
      <c r="AU38" s="971"/>
      <c r="AV38" s="971"/>
      <c r="AW38" s="971"/>
      <c r="AX38" s="971"/>
      <c r="AY38" s="971"/>
      <c r="AZ38" s="1047"/>
      <c r="BA38" s="1047"/>
      <c r="BB38" s="1047"/>
      <c r="BC38" s="1047"/>
      <c r="BD38" s="1047"/>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44"/>
      <c r="R39" s="1045"/>
      <c r="S39" s="1045"/>
      <c r="T39" s="1045"/>
      <c r="U39" s="1045"/>
      <c r="V39" s="1045"/>
      <c r="W39" s="1045"/>
      <c r="X39" s="1045"/>
      <c r="Y39" s="1045"/>
      <c r="Z39" s="1045"/>
      <c r="AA39" s="1045"/>
      <c r="AB39" s="1045"/>
      <c r="AC39" s="1045"/>
      <c r="AD39" s="1045"/>
      <c r="AE39" s="1046"/>
      <c r="AF39" s="1035"/>
      <c r="AG39" s="1036"/>
      <c r="AH39" s="1036"/>
      <c r="AI39" s="1036"/>
      <c r="AJ39" s="1037"/>
      <c r="AK39" s="980"/>
      <c r="AL39" s="971"/>
      <c r="AM39" s="971"/>
      <c r="AN39" s="971"/>
      <c r="AO39" s="971"/>
      <c r="AP39" s="971"/>
      <c r="AQ39" s="971"/>
      <c r="AR39" s="971"/>
      <c r="AS39" s="971"/>
      <c r="AT39" s="971"/>
      <c r="AU39" s="971"/>
      <c r="AV39" s="971"/>
      <c r="AW39" s="971"/>
      <c r="AX39" s="971"/>
      <c r="AY39" s="971"/>
      <c r="AZ39" s="1047"/>
      <c r="BA39" s="1047"/>
      <c r="BB39" s="1047"/>
      <c r="BC39" s="1047"/>
      <c r="BD39" s="1047"/>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44"/>
      <c r="R40" s="1045"/>
      <c r="S40" s="1045"/>
      <c r="T40" s="1045"/>
      <c r="U40" s="1045"/>
      <c r="V40" s="1045"/>
      <c r="W40" s="1045"/>
      <c r="X40" s="1045"/>
      <c r="Y40" s="1045"/>
      <c r="Z40" s="1045"/>
      <c r="AA40" s="1045"/>
      <c r="AB40" s="1045"/>
      <c r="AC40" s="1045"/>
      <c r="AD40" s="1045"/>
      <c r="AE40" s="1046"/>
      <c r="AF40" s="1035"/>
      <c r="AG40" s="1036"/>
      <c r="AH40" s="1036"/>
      <c r="AI40" s="1036"/>
      <c r="AJ40" s="1037"/>
      <c r="AK40" s="980"/>
      <c r="AL40" s="971"/>
      <c r="AM40" s="971"/>
      <c r="AN40" s="971"/>
      <c r="AO40" s="971"/>
      <c r="AP40" s="971"/>
      <c r="AQ40" s="971"/>
      <c r="AR40" s="971"/>
      <c r="AS40" s="971"/>
      <c r="AT40" s="971"/>
      <c r="AU40" s="971"/>
      <c r="AV40" s="971"/>
      <c r="AW40" s="971"/>
      <c r="AX40" s="971"/>
      <c r="AY40" s="971"/>
      <c r="AZ40" s="1047"/>
      <c r="BA40" s="1047"/>
      <c r="BB40" s="1047"/>
      <c r="BC40" s="1047"/>
      <c r="BD40" s="1047"/>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44"/>
      <c r="R41" s="1045"/>
      <c r="S41" s="1045"/>
      <c r="T41" s="1045"/>
      <c r="U41" s="1045"/>
      <c r="V41" s="1045"/>
      <c r="W41" s="1045"/>
      <c r="X41" s="1045"/>
      <c r="Y41" s="1045"/>
      <c r="Z41" s="1045"/>
      <c r="AA41" s="1045"/>
      <c r="AB41" s="1045"/>
      <c r="AC41" s="1045"/>
      <c r="AD41" s="1045"/>
      <c r="AE41" s="1046"/>
      <c r="AF41" s="1035"/>
      <c r="AG41" s="1036"/>
      <c r="AH41" s="1036"/>
      <c r="AI41" s="1036"/>
      <c r="AJ41" s="1037"/>
      <c r="AK41" s="980"/>
      <c r="AL41" s="971"/>
      <c r="AM41" s="971"/>
      <c r="AN41" s="971"/>
      <c r="AO41" s="971"/>
      <c r="AP41" s="971"/>
      <c r="AQ41" s="971"/>
      <c r="AR41" s="971"/>
      <c r="AS41" s="971"/>
      <c r="AT41" s="971"/>
      <c r="AU41" s="971"/>
      <c r="AV41" s="971"/>
      <c r="AW41" s="971"/>
      <c r="AX41" s="971"/>
      <c r="AY41" s="971"/>
      <c r="AZ41" s="1047"/>
      <c r="BA41" s="1047"/>
      <c r="BB41" s="1047"/>
      <c r="BC41" s="1047"/>
      <c r="BD41" s="1047"/>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44"/>
      <c r="R42" s="1045"/>
      <c r="S42" s="1045"/>
      <c r="T42" s="1045"/>
      <c r="U42" s="1045"/>
      <c r="V42" s="1045"/>
      <c r="W42" s="1045"/>
      <c r="X42" s="1045"/>
      <c r="Y42" s="1045"/>
      <c r="Z42" s="1045"/>
      <c r="AA42" s="1045"/>
      <c r="AB42" s="1045"/>
      <c r="AC42" s="1045"/>
      <c r="AD42" s="1045"/>
      <c r="AE42" s="1046"/>
      <c r="AF42" s="1035"/>
      <c r="AG42" s="1036"/>
      <c r="AH42" s="1036"/>
      <c r="AI42" s="1036"/>
      <c r="AJ42" s="1037"/>
      <c r="AK42" s="980"/>
      <c r="AL42" s="971"/>
      <c r="AM42" s="971"/>
      <c r="AN42" s="971"/>
      <c r="AO42" s="971"/>
      <c r="AP42" s="971"/>
      <c r="AQ42" s="971"/>
      <c r="AR42" s="971"/>
      <c r="AS42" s="971"/>
      <c r="AT42" s="971"/>
      <c r="AU42" s="971"/>
      <c r="AV42" s="971"/>
      <c r="AW42" s="971"/>
      <c r="AX42" s="971"/>
      <c r="AY42" s="971"/>
      <c r="AZ42" s="1047"/>
      <c r="BA42" s="1047"/>
      <c r="BB42" s="1047"/>
      <c r="BC42" s="1047"/>
      <c r="BD42" s="1047"/>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44"/>
      <c r="R43" s="1045"/>
      <c r="S43" s="1045"/>
      <c r="T43" s="1045"/>
      <c r="U43" s="1045"/>
      <c r="V43" s="1045"/>
      <c r="W43" s="1045"/>
      <c r="X43" s="1045"/>
      <c r="Y43" s="1045"/>
      <c r="Z43" s="1045"/>
      <c r="AA43" s="1045"/>
      <c r="AB43" s="1045"/>
      <c r="AC43" s="1045"/>
      <c r="AD43" s="1045"/>
      <c r="AE43" s="1046"/>
      <c r="AF43" s="1035"/>
      <c r="AG43" s="1036"/>
      <c r="AH43" s="1036"/>
      <c r="AI43" s="1036"/>
      <c r="AJ43" s="1037"/>
      <c r="AK43" s="980"/>
      <c r="AL43" s="971"/>
      <c r="AM43" s="971"/>
      <c r="AN43" s="971"/>
      <c r="AO43" s="971"/>
      <c r="AP43" s="971"/>
      <c r="AQ43" s="971"/>
      <c r="AR43" s="971"/>
      <c r="AS43" s="971"/>
      <c r="AT43" s="971"/>
      <c r="AU43" s="971"/>
      <c r="AV43" s="971"/>
      <c r="AW43" s="971"/>
      <c r="AX43" s="971"/>
      <c r="AY43" s="971"/>
      <c r="AZ43" s="1047"/>
      <c r="BA43" s="1047"/>
      <c r="BB43" s="1047"/>
      <c r="BC43" s="1047"/>
      <c r="BD43" s="1047"/>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44"/>
      <c r="R44" s="1045"/>
      <c r="S44" s="1045"/>
      <c r="T44" s="1045"/>
      <c r="U44" s="1045"/>
      <c r="V44" s="1045"/>
      <c r="W44" s="1045"/>
      <c r="X44" s="1045"/>
      <c r="Y44" s="1045"/>
      <c r="Z44" s="1045"/>
      <c r="AA44" s="1045"/>
      <c r="AB44" s="1045"/>
      <c r="AC44" s="1045"/>
      <c r="AD44" s="1045"/>
      <c r="AE44" s="1046"/>
      <c r="AF44" s="1035"/>
      <c r="AG44" s="1036"/>
      <c r="AH44" s="1036"/>
      <c r="AI44" s="1036"/>
      <c r="AJ44" s="1037"/>
      <c r="AK44" s="980"/>
      <c r="AL44" s="971"/>
      <c r="AM44" s="971"/>
      <c r="AN44" s="971"/>
      <c r="AO44" s="971"/>
      <c r="AP44" s="971"/>
      <c r="AQ44" s="971"/>
      <c r="AR44" s="971"/>
      <c r="AS44" s="971"/>
      <c r="AT44" s="971"/>
      <c r="AU44" s="971"/>
      <c r="AV44" s="971"/>
      <c r="AW44" s="971"/>
      <c r="AX44" s="971"/>
      <c r="AY44" s="971"/>
      <c r="AZ44" s="1047"/>
      <c r="BA44" s="1047"/>
      <c r="BB44" s="1047"/>
      <c r="BC44" s="1047"/>
      <c r="BD44" s="1047"/>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44"/>
      <c r="R45" s="1045"/>
      <c r="S45" s="1045"/>
      <c r="T45" s="1045"/>
      <c r="U45" s="1045"/>
      <c r="V45" s="1045"/>
      <c r="W45" s="1045"/>
      <c r="X45" s="1045"/>
      <c r="Y45" s="1045"/>
      <c r="Z45" s="1045"/>
      <c r="AA45" s="1045"/>
      <c r="AB45" s="1045"/>
      <c r="AC45" s="1045"/>
      <c r="AD45" s="1045"/>
      <c r="AE45" s="1046"/>
      <c r="AF45" s="1035"/>
      <c r="AG45" s="1036"/>
      <c r="AH45" s="1036"/>
      <c r="AI45" s="1036"/>
      <c r="AJ45" s="1037"/>
      <c r="AK45" s="980"/>
      <c r="AL45" s="971"/>
      <c r="AM45" s="971"/>
      <c r="AN45" s="971"/>
      <c r="AO45" s="971"/>
      <c r="AP45" s="971"/>
      <c r="AQ45" s="971"/>
      <c r="AR45" s="971"/>
      <c r="AS45" s="971"/>
      <c r="AT45" s="971"/>
      <c r="AU45" s="971"/>
      <c r="AV45" s="971"/>
      <c r="AW45" s="971"/>
      <c r="AX45" s="971"/>
      <c r="AY45" s="971"/>
      <c r="AZ45" s="1047"/>
      <c r="BA45" s="1047"/>
      <c r="BB45" s="1047"/>
      <c r="BC45" s="1047"/>
      <c r="BD45" s="1047"/>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44"/>
      <c r="R46" s="1045"/>
      <c r="S46" s="1045"/>
      <c r="T46" s="1045"/>
      <c r="U46" s="1045"/>
      <c r="V46" s="1045"/>
      <c r="W46" s="1045"/>
      <c r="X46" s="1045"/>
      <c r="Y46" s="1045"/>
      <c r="Z46" s="1045"/>
      <c r="AA46" s="1045"/>
      <c r="AB46" s="1045"/>
      <c r="AC46" s="1045"/>
      <c r="AD46" s="1045"/>
      <c r="AE46" s="1046"/>
      <c r="AF46" s="1035"/>
      <c r="AG46" s="1036"/>
      <c r="AH46" s="1036"/>
      <c r="AI46" s="1036"/>
      <c r="AJ46" s="1037"/>
      <c r="AK46" s="980"/>
      <c r="AL46" s="971"/>
      <c r="AM46" s="971"/>
      <c r="AN46" s="971"/>
      <c r="AO46" s="971"/>
      <c r="AP46" s="971"/>
      <c r="AQ46" s="971"/>
      <c r="AR46" s="971"/>
      <c r="AS46" s="971"/>
      <c r="AT46" s="971"/>
      <c r="AU46" s="971"/>
      <c r="AV46" s="971"/>
      <c r="AW46" s="971"/>
      <c r="AX46" s="971"/>
      <c r="AY46" s="971"/>
      <c r="AZ46" s="1047"/>
      <c r="BA46" s="1047"/>
      <c r="BB46" s="1047"/>
      <c r="BC46" s="1047"/>
      <c r="BD46" s="1047"/>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44"/>
      <c r="R47" s="1045"/>
      <c r="S47" s="1045"/>
      <c r="T47" s="1045"/>
      <c r="U47" s="1045"/>
      <c r="V47" s="1045"/>
      <c r="W47" s="1045"/>
      <c r="X47" s="1045"/>
      <c r="Y47" s="1045"/>
      <c r="Z47" s="1045"/>
      <c r="AA47" s="1045"/>
      <c r="AB47" s="1045"/>
      <c r="AC47" s="1045"/>
      <c r="AD47" s="1045"/>
      <c r="AE47" s="1046"/>
      <c r="AF47" s="1035"/>
      <c r="AG47" s="1036"/>
      <c r="AH47" s="1036"/>
      <c r="AI47" s="1036"/>
      <c r="AJ47" s="1037"/>
      <c r="AK47" s="980"/>
      <c r="AL47" s="971"/>
      <c r="AM47" s="971"/>
      <c r="AN47" s="971"/>
      <c r="AO47" s="971"/>
      <c r="AP47" s="971"/>
      <c r="AQ47" s="971"/>
      <c r="AR47" s="971"/>
      <c r="AS47" s="971"/>
      <c r="AT47" s="971"/>
      <c r="AU47" s="971"/>
      <c r="AV47" s="971"/>
      <c r="AW47" s="971"/>
      <c r="AX47" s="971"/>
      <c r="AY47" s="971"/>
      <c r="AZ47" s="1047"/>
      <c r="BA47" s="1047"/>
      <c r="BB47" s="1047"/>
      <c r="BC47" s="1047"/>
      <c r="BD47" s="1047"/>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44"/>
      <c r="R48" s="1045"/>
      <c r="S48" s="1045"/>
      <c r="T48" s="1045"/>
      <c r="U48" s="1045"/>
      <c r="V48" s="1045"/>
      <c r="W48" s="1045"/>
      <c r="X48" s="1045"/>
      <c r="Y48" s="1045"/>
      <c r="Z48" s="1045"/>
      <c r="AA48" s="1045"/>
      <c r="AB48" s="1045"/>
      <c r="AC48" s="1045"/>
      <c r="AD48" s="1045"/>
      <c r="AE48" s="1046"/>
      <c r="AF48" s="1035"/>
      <c r="AG48" s="1036"/>
      <c r="AH48" s="1036"/>
      <c r="AI48" s="1036"/>
      <c r="AJ48" s="1037"/>
      <c r="AK48" s="980"/>
      <c r="AL48" s="971"/>
      <c r="AM48" s="971"/>
      <c r="AN48" s="971"/>
      <c r="AO48" s="971"/>
      <c r="AP48" s="971"/>
      <c r="AQ48" s="971"/>
      <c r="AR48" s="971"/>
      <c r="AS48" s="971"/>
      <c r="AT48" s="971"/>
      <c r="AU48" s="971"/>
      <c r="AV48" s="971"/>
      <c r="AW48" s="971"/>
      <c r="AX48" s="971"/>
      <c r="AY48" s="971"/>
      <c r="AZ48" s="1047"/>
      <c r="BA48" s="1047"/>
      <c r="BB48" s="1047"/>
      <c r="BC48" s="1047"/>
      <c r="BD48" s="1047"/>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44"/>
      <c r="R49" s="1045"/>
      <c r="S49" s="1045"/>
      <c r="T49" s="1045"/>
      <c r="U49" s="1045"/>
      <c r="V49" s="1045"/>
      <c r="W49" s="1045"/>
      <c r="X49" s="1045"/>
      <c r="Y49" s="1045"/>
      <c r="Z49" s="1045"/>
      <c r="AA49" s="1045"/>
      <c r="AB49" s="1045"/>
      <c r="AC49" s="1045"/>
      <c r="AD49" s="1045"/>
      <c r="AE49" s="1046"/>
      <c r="AF49" s="1035"/>
      <c r="AG49" s="1036"/>
      <c r="AH49" s="1036"/>
      <c r="AI49" s="1036"/>
      <c r="AJ49" s="1037"/>
      <c r="AK49" s="980"/>
      <c r="AL49" s="971"/>
      <c r="AM49" s="971"/>
      <c r="AN49" s="971"/>
      <c r="AO49" s="971"/>
      <c r="AP49" s="971"/>
      <c r="AQ49" s="971"/>
      <c r="AR49" s="971"/>
      <c r="AS49" s="971"/>
      <c r="AT49" s="971"/>
      <c r="AU49" s="971"/>
      <c r="AV49" s="971"/>
      <c r="AW49" s="971"/>
      <c r="AX49" s="971"/>
      <c r="AY49" s="971"/>
      <c r="AZ49" s="1047"/>
      <c r="BA49" s="1047"/>
      <c r="BB49" s="1047"/>
      <c r="BC49" s="1047"/>
      <c r="BD49" s="1047"/>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34"/>
      <c r="AV56" s="1038"/>
      <c r="AW56" s="1038"/>
      <c r="AX56" s="1038"/>
      <c r="AY56" s="1024"/>
      <c r="AZ56" s="1039"/>
      <c r="BA56" s="1040"/>
      <c r="BB56" s="1040"/>
      <c r="BC56" s="1040"/>
      <c r="BD56" s="1041"/>
      <c r="BE56" s="1042"/>
      <c r="BF56" s="975"/>
      <c r="BG56" s="975"/>
      <c r="BH56" s="975"/>
      <c r="BI56" s="104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34"/>
      <c r="AV57" s="1038"/>
      <c r="AW57" s="1038"/>
      <c r="AX57" s="1038"/>
      <c r="AY57" s="1024"/>
      <c r="AZ57" s="1039"/>
      <c r="BA57" s="1040"/>
      <c r="BB57" s="1040"/>
      <c r="BC57" s="1040"/>
      <c r="BD57" s="1041"/>
      <c r="BE57" s="1042"/>
      <c r="BF57" s="975"/>
      <c r="BG57" s="975"/>
      <c r="BH57" s="975"/>
      <c r="BI57" s="104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395</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19284</v>
      </c>
      <c r="AG63" s="959"/>
      <c r="AH63" s="959"/>
      <c r="AI63" s="959"/>
      <c r="AJ63" s="1022"/>
      <c r="AK63" s="1023"/>
      <c r="AL63" s="963"/>
      <c r="AM63" s="963"/>
      <c r="AN63" s="963"/>
      <c r="AO63" s="963"/>
      <c r="AP63" s="959">
        <v>109269</v>
      </c>
      <c r="AQ63" s="959"/>
      <c r="AR63" s="959"/>
      <c r="AS63" s="959"/>
      <c r="AT63" s="959"/>
      <c r="AU63" s="959">
        <v>57963</v>
      </c>
      <c r="AV63" s="959"/>
      <c r="AW63" s="959"/>
      <c r="AX63" s="959"/>
      <c r="AY63" s="959"/>
      <c r="AZ63" s="1017"/>
      <c r="BA63" s="1017"/>
      <c r="BB63" s="1017"/>
      <c r="BC63" s="1017"/>
      <c r="BD63" s="1017"/>
      <c r="BE63" s="960"/>
      <c r="BF63" s="960"/>
      <c r="BG63" s="960"/>
      <c r="BH63" s="960"/>
      <c r="BI63" s="961"/>
      <c r="BJ63" s="1018" t="s">
        <v>421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423</v>
      </c>
      <c r="B66" s="996"/>
      <c r="C66" s="996"/>
      <c r="D66" s="996"/>
      <c r="E66" s="996"/>
      <c r="F66" s="996"/>
      <c r="G66" s="996"/>
      <c r="H66" s="996"/>
      <c r="I66" s="996"/>
      <c r="J66" s="996"/>
      <c r="K66" s="996"/>
      <c r="L66" s="996"/>
      <c r="M66" s="996"/>
      <c r="N66" s="996"/>
      <c r="O66" s="996"/>
      <c r="P66" s="997"/>
      <c r="Q66" s="1001" t="s">
        <v>424</v>
      </c>
      <c r="R66" s="1002"/>
      <c r="S66" s="1002"/>
      <c r="T66" s="1002"/>
      <c r="U66" s="1003"/>
      <c r="V66" s="1001" t="s">
        <v>425</v>
      </c>
      <c r="W66" s="1002"/>
      <c r="X66" s="1002"/>
      <c r="Y66" s="1002"/>
      <c r="Z66" s="1003"/>
      <c r="AA66" s="1001" t="s">
        <v>426</v>
      </c>
      <c r="AB66" s="1002"/>
      <c r="AC66" s="1002"/>
      <c r="AD66" s="1002"/>
      <c r="AE66" s="1003"/>
      <c r="AF66" s="1007" t="s">
        <v>427</v>
      </c>
      <c r="AG66" s="1008"/>
      <c r="AH66" s="1008"/>
      <c r="AI66" s="1008"/>
      <c r="AJ66" s="1009"/>
      <c r="AK66" s="1001" t="s">
        <v>428</v>
      </c>
      <c r="AL66" s="996"/>
      <c r="AM66" s="996"/>
      <c r="AN66" s="996"/>
      <c r="AO66" s="997"/>
      <c r="AP66" s="1001" t="s">
        <v>429</v>
      </c>
      <c r="AQ66" s="1002"/>
      <c r="AR66" s="1002"/>
      <c r="AS66" s="1002"/>
      <c r="AT66" s="1003"/>
      <c r="AU66" s="1001" t="s">
        <v>430</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598</v>
      </c>
      <c r="C68" s="986"/>
      <c r="D68" s="986"/>
      <c r="E68" s="986"/>
      <c r="F68" s="986"/>
      <c r="G68" s="986"/>
      <c r="H68" s="986"/>
      <c r="I68" s="986"/>
      <c r="J68" s="986"/>
      <c r="K68" s="986"/>
      <c r="L68" s="986"/>
      <c r="M68" s="986"/>
      <c r="N68" s="986"/>
      <c r="O68" s="986"/>
      <c r="P68" s="987"/>
      <c r="Q68" s="988">
        <v>2273</v>
      </c>
      <c r="R68" s="982"/>
      <c r="S68" s="982"/>
      <c r="T68" s="982"/>
      <c r="U68" s="982"/>
      <c r="V68" s="982">
        <v>2162</v>
      </c>
      <c r="W68" s="982"/>
      <c r="X68" s="982"/>
      <c r="Y68" s="982"/>
      <c r="Z68" s="982"/>
      <c r="AA68" s="982">
        <v>111</v>
      </c>
      <c r="AB68" s="982"/>
      <c r="AC68" s="982"/>
      <c r="AD68" s="982"/>
      <c r="AE68" s="982"/>
      <c r="AF68" s="982">
        <v>111</v>
      </c>
      <c r="AG68" s="982"/>
      <c r="AH68" s="982"/>
      <c r="AI68" s="982"/>
      <c r="AJ68" s="982"/>
      <c r="AK68" s="982" t="s">
        <v>604</v>
      </c>
      <c r="AL68" s="982"/>
      <c r="AM68" s="982"/>
      <c r="AN68" s="982"/>
      <c r="AO68" s="982"/>
      <c r="AP68" s="982" t="s">
        <v>604</v>
      </c>
      <c r="AQ68" s="982"/>
      <c r="AR68" s="982"/>
      <c r="AS68" s="982"/>
      <c r="AT68" s="982"/>
      <c r="AU68" s="982" t="s">
        <v>604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599</v>
      </c>
      <c r="C69" s="975"/>
      <c r="D69" s="975"/>
      <c r="E69" s="975"/>
      <c r="F69" s="975"/>
      <c r="G69" s="975"/>
      <c r="H69" s="975"/>
      <c r="I69" s="975"/>
      <c r="J69" s="975"/>
      <c r="K69" s="975"/>
      <c r="L69" s="975"/>
      <c r="M69" s="975"/>
      <c r="N69" s="975"/>
      <c r="O69" s="975"/>
      <c r="P69" s="976"/>
      <c r="Q69" s="977">
        <v>983883</v>
      </c>
      <c r="R69" s="971"/>
      <c r="S69" s="971"/>
      <c r="T69" s="971"/>
      <c r="U69" s="971"/>
      <c r="V69" s="971">
        <v>942967</v>
      </c>
      <c r="W69" s="971"/>
      <c r="X69" s="971"/>
      <c r="Y69" s="971"/>
      <c r="Z69" s="971"/>
      <c r="AA69" s="971">
        <v>40916</v>
      </c>
      <c r="AB69" s="971"/>
      <c r="AC69" s="971"/>
      <c r="AD69" s="971"/>
      <c r="AE69" s="971"/>
      <c r="AF69" s="971">
        <v>40916</v>
      </c>
      <c r="AG69" s="971"/>
      <c r="AH69" s="971"/>
      <c r="AI69" s="971"/>
      <c r="AJ69" s="971"/>
      <c r="AK69" s="971">
        <v>1</v>
      </c>
      <c r="AL69" s="971"/>
      <c r="AM69" s="971"/>
      <c r="AN69" s="971"/>
      <c r="AO69" s="971"/>
      <c r="AP69" s="971" t="s">
        <v>604</v>
      </c>
      <c r="AQ69" s="971"/>
      <c r="AR69" s="971"/>
      <c r="AS69" s="971"/>
      <c r="AT69" s="971"/>
      <c r="AU69" s="971" t="s">
        <v>604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395</v>
      </c>
      <c r="B88" s="937" t="s">
        <v>431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41027</v>
      </c>
      <c r="AG88" s="959"/>
      <c r="AH88" s="959"/>
      <c r="AI88" s="959"/>
      <c r="AJ88" s="959"/>
      <c r="AK88" s="963"/>
      <c r="AL88" s="963"/>
      <c r="AM88" s="963"/>
      <c r="AN88" s="963"/>
      <c r="AO88" s="963"/>
      <c r="AP88" s="959" t="s">
        <v>604</v>
      </c>
      <c r="AQ88" s="959"/>
      <c r="AR88" s="959"/>
      <c r="AS88" s="959"/>
      <c r="AT88" s="959"/>
      <c r="AU88" s="959" t="s">
        <v>604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432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449</v>
      </c>
      <c r="CS102" s="953"/>
      <c r="CT102" s="953"/>
      <c r="CU102" s="953"/>
      <c r="CV102" s="954"/>
      <c r="CW102" s="952">
        <v>626</v>
      </c>
      <c r="CX102" s="953"/>
      <c r="CY102" s="953"/>
      <c r="CZ102" s="953"/>
      <c r="DA102" s="954"/>
      <c r="DB102" s="952">
        <v>1199</v>
      </c>
      <c r="DC102" s="953"/>
      <c r="DD102" s="953"/>
      <c r="DE102" s="953"/>
      <c r="DF102" s="954"/>
      <c r="DG102" s="952">
        <v>377</v>
      </c>
      <c r="DH102" s="953"/>
      <c r="DI102" s="953"/>
      <c r="DJ102" s="953"/>
      <c r="DK102" s="954"/>
      <c r="DL102" s="952" t="s">
        <v>597</v>
      </c>
      <c r="DM102" s="953"/>
      <c r="DN102" s="953"/>
      <c r="DO102" s="953"/>
      <c r="DP102" s="954"/>
      <c r="DQ102" s="952">
        <v>83</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440</v>
      </c>
      <c r="AB109" s="896"/>
      <c r="AC109" s="896"/>
      <c r="AD109" s="896"/>
      <c r="AE109" s="897"/>
      <c r="AF109" s="898" t="s">
        <v>441</v>
      </c>
      <c r="AG109" s="896"/>
      <c r="AH109" s="896"/>
      <c r="AI109" s="896"/>
      <c r="AJ109" s="897"/>
      <c r="AK109" s="898" t="s">
        <v>312</v>
      </c>
      <c r="AL109" s="896"/>
      <c r="AM109" s="896"/>
      <c r="AN109" s="896"/>
      <c r="AO109" s="897"/>
      <c r="AP109" s="898" t="s">
        <v>442</v>
      </c>
      <c r="AQ109" s="896"/>
      <c r="AR109" s="896"/>
      <c r="AS109" s="896"/>
      <c r="AT109" s="929"/>
      <c r="AU109" s="895" t="s">
        <v>439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440</v>
      </c>
      <c r="BR109" s="896"/>
      <c r="BS109" s="896"/>
      <c r="BT109" s="896"/>
      <c r="BU109" s="897"/>
      <c r="BV109" s="898" t="s">
        <v>441</v>
      </c>
      <c r="BW109" s="896"/>
      <c r="BX109" s="896"/>
      <c r="BY109" s="896"/>
      <c r="BZ109" s="897"/>
      <c r="CA109" s="898" t="s">
        <v>312</v>
      </c>
      <c r="CB109" s="896"/>
      <c r="CC109" s="896"/>
      <c r="CD109" s="896"/>
      <c r="CE109" s="897"/>
      <c r="CF109" s="936" t="s">
        <v>442</v>
      </c>
      <c r="CG109" s="936"/>
      <c r="CH109" s="936"/>
      <c r="CI109" s="936"/>
      <c r="CJ109" s="936"/>
      <c r="CK109" s="898" t="s">
        <v>443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440</v>
      </c>
      <c r="DH109" s="896"/>
      <c r="DI109" s="896"/>
      <c r="DJ109" s="896"/>
      <c r="DK109" s="897"/>
      <c r="DL109" s="898" t="s">
        <v>441</v>
      </c>
      <c r="DM109" s="896"/>
      <c r="DN109" s="896"/>
      <c r="DO109" s="896"/>
      <c r="DP109" s="897"/>
      <c r="DQ109" s="898" t="s">
        <v>312</v>
      </c>
      <c r="DR109" s="896"/>
      <c r="DS109" s="896"/>
      <c r="DT109" s="896"/>
      <c r="DU109" s="897"/>
      <c r="DV109" s="898" t="s">
        <v>442</v>
      </c>
      <c r="DW109" s="896"/>
      <c r="DX109" s="896"/>
      <c r="DY109" s="896"/>
      <c r="DZ109" s="929"/>
    </row>
    <row r="110" spans="1:131" s="230" customFormat="1" ht="26.25" customHeight="1" x14ac:dyDescent="0.15">
      <c r="A110" s="807" t="s">
        <v>444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9490663</v>
      </c>
      <c r="AB110" s="889"/>
      <c r="AC110" s="889"/>
      <c r="AD110" s="889"/>
      <c r="AE110" s="890"/>
      <c r="AF110" s="891">
        <v>9694020</v>
      </c>
      <c r="AG110" s="889"/>
      <c r="AH110" s="889"/>
      <c r="AI110" s="889"/>
      <c r="AJ110" s="890"/>
      <c r="AK110" s="891">
        <v>9994243</v>
      </c>
      <c r="AL110" s="889"/>
      <c r="AM110" s="889"/>
      <c r="AN110" s="889"/>
      <c r="AO110" s="890"/>
      <c r="AP110" s="892">
        <v>14.4</v>
      </c>
      <c r="AQ110" s="893"/>
      <c r="AR110" s="893"/>
      <c r="AS110" s="893"/>
      <c r="AT110" s="894"/>
      <c r="AU110" s="930" t="s">
        <v>75</v>
      </c>
      <c r="AV110" s="931"/>
      <c r="AW110" s="931"/>
      <c r="AX110" s="931"/>
      <c r="AY110" s="931"/>
      <c r="AZ110" s="860" t="s">
        <v>445</v>
      </c>
      <c r="BA110" s="808"/>
      <c r="BB110" s="808"/>
      <c r="BC110" s="808"/>
      <c r="BD110" s="808"/>
      <c r="BE110" s="808"/>
      <c r="BF110" s="808"/>
      <c r="BG110" s="808"/>
      <c r="BH110" s="808"/>
      <c r="BI110" s="808"/>
      <c r="BJ110" s="808"/>
      <c r="BK110" s="808"/>
      <c r="BL110" s="808"/>
      <c r="BM110" s="808"/>
      <c r="BN110" s="808"/>
      <c r="BO110" s="808"/>
      <c r="BP110" s="809"/>
      <c r="BQ110" s="861">
        <v>106797121</v>
      </c>
      <c r="BR110" s="842"/>
      <c r="BS110" s="842"/>
      <c r="BT110" s="842"/>
      <c r="BU110" s="842"/>
      <c r="BV110" s="842">
        <v>107123475</v>
      </c>
      <c r="BW110" s="842"/>
      <c r="BX110" s="842"/>
      <c r="BY110" s="842"/>
      <c r="BZ110" s="842"/>
      <c r="CA110" s="842">
        <v>104064168</v>
      </c>
      <c r="CB110" s="842"/>
      <c r="CC110" s="842"/>
      <c r="CD110" s="842"/>
      <c r="CE110" s="842"/>
      <c r="CF110" s="866">
        <v>149.9</v>
      </c>
      <c r="CG110" s="867"/>
      <c r="CH110" s="867"/>
      <c r="CI110" s="867"/>
      <c r="CJ110" s="867"/>
      <c r="CK110" s="926" t="s">
        <v>446</v>
      </c>
      <c r="CL110" s="819"/>
      <c r="CM110" s="860" t="s">
        <v>447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231</v>
      </c>
      <c r="DH110" s="842"/>
      <c r="DI110" s="842"/>
      <c r="DJ110" s="842"/>
      <c r="DK110" s="842"/>
      <c r="DL110" s="842" t="s">
        <v>231</v>
      </c>
      <c r="DM110" s="842"/>
      <c r="DN110" s="842"/>
      <c r="DO110" s="842"/>
      <c r="DP110" s="842"/>
      <c r="DQ110" s="842" t="s">
        <v>448</v>
      </c>
      <c r="DR110" s="842"/>
      <c r="DS110" s="842"/>
      <c r="DT110" s="842"/>
      <c r="DU110" s="842"/>
      <c r="DV110" s="843" t="s">
        <v>449</v>
      </c>
      <c r="DW110" s="843"/>
      <c r="DX110" s="843"/>
      <c r="DY110" s="843"/>
      <c r="DZ110" s="844"/>
    </row>
    <row r="111" spans="1:131" s="230" customFormat="1" ht="26.25" customHeight="1" x14ac:dyDescent="0.15">
      <c r="A111" s="774" t="s">
        <v>450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451</v>
      </c>
      <c r="AB111" s="919"/>
      <c r="AC111" s="919"/>
      <c r="AD111" s="919"/>
      <c r="AE111" s="920"/>
      <c r="AF111" s="921" t="s">
        <v>452</v>
      </c>
      <c r="AG111" s="919"/>
      <c r="AH111" s="919"/>
      <c r="AI111" s="919"/>
      <c r="AJ111" s="920"/>
      <c r="AK111" s="921" t="s">
        <v>453</v>
      </c>
      <c r="AL111" s="919"/>
      <c r="AM111" s="919"/>
      <c r="AN111" s="919"/>
      <c r="AO111" s="920"/>
      <c r="AP111" s="922" t="s">
        <v>448</v>
      </c>
      <c r="AQ111" s="923"/>
      <c r="AR111" s="923"/>
      <c r="AS111" s="923"/>
      <c r="AT111" s="924"/>
      <c r="AU111" s="932"/>
      <c r="AV111" s="933"/>
      <c r="AW111" s="933"/>
      <c r="AX111" s="933"/>
      <c r="AY111" s="933"/>
      <c r="AZ111" s="815" t="s">
        <v>454</v>
      </c>
      <c r="BA111" s="752"/>
      <c r="BB111" s="752"/>
      <c r="BC111" s="752"/>
      <c r="BD111" s="752"/>
      <c r="BE111" s="752"/>
      <c r="BF111" s="752"/>
      <c r="BG111" s="752"/>
      <c r="BH111" s="752"/>
      <c r="BI111" s="752"/>
      <c r="BJ111" s="752"/>
      <c r="BK111" s="752"/>
      <c r="BL111" s="752"/>
      <c r="BM111" s="752"/>
      <c r="BN111" s="752"/>
      <c r="BO111" s="752"/>
      <c r="BP111" s="753"/>
      <c r="BQ111" s="816">
        <v>267261</v>
      </c>
      <c r="BR111" s="817"/>
      <c r="BS111" s="817"/>
      <c r="BT111" s="817"/>
      <c r="BU111" s="817"/>
      <c r="BV111" s="817">
        <v>279891</v>
      </c>
      <c r="BW111" s="817"/>
      <c r="BX111" s="817"/>
      <c r="BY111" s="817"/>
      <c r="BZ111" s="817"/>
      <c r="CA111" s="817">
        <v>224918</v>
      </c>
      <c r="CB111" s="817"/>
      <c r="CC111" s="817"/>
      <c r="CD111" s="817"/>
      <c r="CE111" s="817"/>
      <c r="CF111" s="875">
        <v>0.3</v>
      </c>
      <c r="CG111" s="876"/>
      <c r="CH111" s="876"/>
      <c r="CI111" s="876"/>
      <c r="CJ111" s="876"/>
      <c r="CK111" s="927"/>
      <c r="CL111" s="821"/>
      <c r="CM111" s="815" t="s">
        <v>455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451</v>
      </c>
      <c r="DH111" s="817"/>
      <c r="DI111" s="817"/>
      <c r="DJ111" s="817"/>
      <c r="DK111" s="817"/>
      <c r="DL111" s="817" t="s">
        <v>452</v>
      </c>
      <c r="DM111" s="817"/>
      <c r="DN111" s="817"/>
      <c r="DO111" s="817"/>
      <c r="DP111" s="817"/>
      <c r="DQ111" s="817" t="s">
        <v>448</v>
      </c>
      <c r="DR111" s="817"/>
      <c r="DS111" s="817"/>
      <c r="DT111" s="817"/>
      <c r="DU111" s="817"/>
      <c r="DV111" s="794" t="s">
        <v>451</v>
      </c>
      <c r="DW111" s="794"/>
      <c r="DX111" s="794"/>
      <c r="DY111" s="794"/>
      <c r="DZ111" s="795"/>
    </row>
    <row r="112" spans="1:131" s="230" customFormat="1" ht="26.25" customHeight="1" x14ac:dyDescent="0.15">
      <c r="A112" s="912" t="s">
        <v>456</v>
      </c>
      <c r="B112" s="913"/>
      <c r="C112" s="752" t="s">
        <v>457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231</v>
      </c>
      <c r="AB112" s="780"/>
      <c r="AC112" s="780"/>
      <c r="AD112" s="780"/>
      <c r="AE112" s="781"/>
      <c r="AF112" s="782" t="s">
        <v>458</v>
      </c>
      <c r="AG112" s="780"/>
      <c r="AH112" s="780"/>
      <c r="AI112" s="780"/>
      <c r="AJ112" s="781"/>
      <c r="AK112" s="782" t="s">
        <v>448</v>
      </c>
      <c r="AL112" s="780"/>
      <c r="AM112" s="780"/>
      <c r="AN112" s="780"/>
      <c r="AO112" s="781"/>
      <c r="AP112" s="824" t="s">
        <v>452</v>
      </c>
      <c r="AQ112" s="825"/>
      <c r="AR112" s="825"/>
      <c r="AS112" s="825"/>
      <c r="AT112" s="826"/>
      <c r="AU112" s="932"/>
      <c r="AV112" s="933"/>
      <c r="AW112" s="933"/>
      <c r="AX112" s="933"/>
      <c r="AY112" s="933"/>
      <c r="AZ112" s="815" t="s">
        <v>459</v>
      </c>
      <c r="BA112" s="752"/>
      <c r="BB112" s="752"/>
      <c r="BC112" s="752"/>
      <c r="BD112" s="752"/>
      <c r="BE112" s="752"/>
      <c r="BF112" s="752"/>
      <c r="BG112" s="752"/>
      <c r="BH112" s="752"/>
      <c r="BI112" s="752"/>
      <c r="BJ112" s="752"/>
      <c r="BK112" s="752"/>
      <c r="BL112" s="752"/>
      <c r="BM112" s="752"/>
      <c r="BN112" s="752"/>
      <c r="BO112" s="752"/>
      <c r="BP112" s="753"/>
      <c r="BQ112" s="816">
        <v>63083323</v>
      </c>
      <c r="BR112" s="817"/>
      <c r="BS112" s="817"/>
      <c r="BT112" s="817"/>
      <c r="BU112" s="817"/>
      <c r="BV112" s="817">
        <v>60574763</v>
      </c>
      <c r="BW112" s="817"/>
      <c r="BX112" s="817"/>
      <c r="BY112" s="817"/>
      <c r="BZ112" s="817"/>
      <c r="CA112" s="817">
        <v>57962462</v>
      </c>
      <c r="CB112" s="817"/>
      <c r="CC112" s="817"/>
      <c r="CD112" s="817"/>
      <c r="CE112" s="817"/>
      <c r="CF112" s="875">
        <v>83.5</v>
      </c>
      <c r="CG112" s="876"/>
      <c r="CH112" s="876"/>
      <c r="CI112" s="876"/>
      <c r="CJ112" s="876"/>
      <c r="CK112" s="927"/>
      <c r="CL112" s="821"/>
      <c r="CM112" s="815" t="s">
        <v>460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452</v>
      </c>
      <c r="DH112" s="817"/>
      <c r="DI112" s="817"/>
      <c r="DJ112" s="817"/>
      <c r="DK112" s="817"/>
      <c r="DL112" s="817" t="s">
        <v>451</v>
      </c>
      <c r="DM112" s="817"/>
      <c r="DN112" s="817"/>
      <c r="DO112" s="817"/>
      <c r="DP112" s="817"/>
      <c r="DQ112" s="817" t="s">
        <v>451</v>
      </c>
      <c r="DR112" s="817"/>
      <c r="DS112" s="817"/>
      <c r="DT112" s="817"/>
      <c r="DU112" s="817"/>
      <c r="DV112" s="794" t="s">
        <v>461</v>
      </c>
      <c r="DW112" s="794"/>
      <c r="DX112" s="794"/>
      <c r="DY112" s="794"/>
      <c r="DZ112" s="795"/>
    </row>
    <row r="113" spans="1:130" s="230" customFormat="1" ht="26.25" customHeight="1" x14ac:dyDescent="0.15">
      <c r="A113" s="914"/>
      <c r="B113" s="915"/>
      <c r="C113" s="752" t="s">
        <v>462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3764272</v>
      </c>
      <c r="AB113" s="919"/>
      <c r="AC113" s="919"/>
      <c r="AD113" s="919"/>
      <c r="AE113" s="920"/>
      <c r="AF113" s="921">
        <v>3645995</v>
      </c>
      <c r="AG113" s="919"/>
      <c r="AH113" s="919"/>
      <c r="AI113" s="919"/>
      <c r="AJ113" s="920"/>
      <c r="AK113" s="921">
        <v>3603844</v>
      </c>
      <c r="AL113" s="919"/>
      <c r="AM113" s="919"/>
      <c r="AN113" s="919"/>
      <c r="AO113" s="920"/>
      <c r="AP113" s="922">
        <v>5.2</v>
      </c>
      <c r="AQ113" s="923"/>
      <c r="AR113" s="923"/>
      <c r="AS113" s="923"/>
      <c r="AT113" s="924"/>
      <c r="AU113" s="932"/>
      <c r="AV113" s="933"/>
      <c r="AW113" s="933"/>
      <c r="AX113" s="933"/>
      <c r="AY113" s="933"/>
      <c r="AZ113" s="815" t="s">
        <v>463</v>
      </c>
      <c r="BA113" s="752"/>
      <c r="BB113" s="752"/>
      <c r="BC113" s="752"/>
      <c r="BD113" s="752"/>
      <c r="BE113" s="752"/>
      <c r="BF113" s="752"/>
      <c r="BG113" s="752"/>
      <c r="BH113" s="752"/>
      <c r="BI113" s="752"/>
      <c r="BJ113" s="752"/>
      <c r="BK113" s="752"/>
      <c r="BL113" s="752"/>
      <c r="BM113" s="752"/>
      <c r="BN113" s="752"/>
      <c r="BO113" s="752"/>
      <c r="BP113" s="753"/>
      <c r="BQ113" s="816" t="s">
        <v>231</v>
      </c>
      <c r="BR113" s="817"/>
      <c r="BS113" s="817"/>
      <c r="BT113" s="817"/>
      <c r="BU113" s="817"/>
      <c r="BV113" s="817" t="s">
        <v>449</v>
      </c>
      <c r="BW113" s="817"/>
      <c r="BX113" s="817"/>
      <c r="BY113" s="817"/>
      <c r="BZ113" s="817"/>
      <c r="CA113" s="817" t="s">
        <v>464</v>
      </c>
      <c r="CB113" s="817"/>
      <c r="CC113" s="817"/>
      <c r="CD113" s="817"/>
      <c r="CE113" s="817"/>
      <c r="CF113" s="875" t="s">
        <v>449</v>
      </c>
      <c r="CG113" s="876"/>
      <c r="CH113" s="876"/>
      <c r="CI113" s="876"/>
      <c r="CJ113" s="876"/>
      <c r="CK113" s="927"/>
      <c r="CL113" s="821"/>
      <c r="CM113" s="815" t="s">
        <v>465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449</v>
      </c>
      <c r="DH113" s="780"/>
      <c r="DI113" s="780"/>
      <c r="DJ113" s="780"/>
      <c r="DK113" s="781"/>
      <c r="DL113" s="782" t="s">
        <v>449</v>
      </c>
      <c r="DM113" s="780"/>
      <c r="DN113" s="780"/>
      <c r="DO113" s="780"/>
      <c r="DP113" s="781"/>
      <c r="DQ113" s="782" t="s">
        <v>452</v>
      </c>
      <c r="DR113" s="780"/>
      <c r="DS113" s="780"/>
      <c r="DT113" s="780"/>
      <c r="DU113" s="781"/>
      <c r="DV113" s="824" t="s">
        <v>458</v>
      </c>
      <c r="DW113" s="825"/>
      <c r="DX113" s="825"/>
      <c r="DY113" s="825"/>
      <c r="DZ113" s="826"/>
    </row>
    <row r="114" spans="1:130" s="230" customFormat="1" ht="26.25" customHeight="1" x14ac:dyDescent="0.15">
      <c r="A114" s="914"/>
      <c r="B114" s="915"/>
      <c r="C114" s="752" t="s">
        <v>466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449</v>
      </c>
      <c r="AB114" s="780"/>
      <c r="AC114" s="780"/>
      <c r="AD114" s="780"/>
      <c r="AE114" s="781"/>
      <c r="AF114" s="782" t="s">
        <v>451</v>
      </c>
      <c r="AG114" s="780"/>
      <c r="AH114" s="780"/>
      <c r="AI114" s="780"/>
      <c r="AJ114" s="781"/>
      <c r="AK114" s="782" t="s">
        <v>452</v>
      </c>
      <c r="AL114" s="780"/>
      <c r="AM114" s="780"/>
      <c r="AN114" s="780"/>
      <c r="AO114" s="781"/>
      <c r="AP114" s="824" t="s">
        <v>449</v>
      </c>
      <c r="AQ114" s="825"/>
      <c r="AR114" s="825"/>
      <c r="AS114" s="825"/>
      <c r="AT114" s="826"/>
      <c r="AU114" s="932"/>
      <c r="AV114" s="933"/>
      <c r="AW114" s="933"/>
      <c r="AX114" s="933"/>
      <c r="AY114" s="933"/>
      <c r="AZ114" s="815" t="s">
        <v>467</v>
      </c>
      <c r="BA114" s="752"/>
      <c r="BB114" s="752"/>
      <c r="BC114" s="752"/>
      <c r="BD114" s="752"/>
      <c r="BE114" s="752"/>
      <c r="BF114" s="752"/>
      <c r="BG114" s="752"/>
      <c r="BH114" s="752"/>
      <c r="BI114" s="752"/>
      <c r="BJ114" s="752"/>
      <c r="BK114" s="752"/>
      <c r="BL114" s="752"/>
      <c r="BM114" s="752"/>
      <c r="BN114" s="752"/>
      <c r="BO114" s="752"/>
      <c r="BP114" s="753"/>
      <c r="BQ114" s="816">
        <v>14322186</v>
      </c>
      <c r="BR114" s="817"/>
      <c r="BS114" s="817"/>
      <c r="BT114" s="817"/>
      <c r="BU114" s="817"/>
      <c r="BV114" s="817">
        <v>14504509</v>
      </c>
      <c r="BW114" s="817"/>
      <c r="BX114" s="817"/>
      <c r="BY114" s="817"/>
      <c r="BZ114" s="817"/>
      <c r="CA114" s="817">
        <v>14500649</v>
      </c>
      <c r="CB114" s="817"/>
      <c r="CC114" s="817"/>
      <c r="CD114" s="817"/>
      <c r="CE114" s="817"/>
      <c r="CF114" s="875">
        <v>20.9</v>
      </c>
      <c r="CG114" s="876"/>
      <c r="CH114" s="876"/>
      <c r="CI114" s="876"/>
      <c r="CJ114" s="876"/>
      <c r="CK114" s="927"/>
      <c r="CL114" s="821"/>
      <c r="CM114" s="815" t="s">
        <v>468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469</v>
      </c>
      <c r="DH114" s="780"/>
      <c r="DI114" s="780"/>
      <c r="DJ114" s="780"/>
      <c r="DK114" s="781"/>
      <c r="DL114" s="782" t="s">
        <v>461</v>
      </c>
      <c r="DM114" s="780"/>
      <c r="DN114" s="780"/>
      <c r="DO114" s="780"/>
      <c r="DP114" s="781"/>
      <c r="DQ114" s="782" t="s">
        <v>452</v>
      </c>
      <c r="DR114" s="780"/>
      <c r="DS114" s="780"/>
      <c r="DT114" s="780"/>
      <c r="DU114" s="781"/>
      <c r="DV114" s="824" t="s">
        <v>458</v>
      </c>
      <c r="DW114" s="825"/>
      <c r="DX114" s="825"/>
      <c r="DY114" s="825"/>
      <c r="DZ114" s="826"/>
    </row>
    <row r="115" spans="1:130" s="230" customFormat="1" ht="26.25" customHeight="1" x14ac:dyDescent="0.15">
      <c r="A115" s="914"/>
      <c r="B115" s="915"/>
      <c r="C115" s="752" t="s">
        <v>470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565</v>
      </c>
      <c r="AB115" s="919"/>
      <c r="AC115" s="919"/>
      <c r="AD115" s="919"/>
      <c r="AE115" s="920"/>
      <c r="AF115" s="921" t="s">
        <v>451</v>
      </c>
      <c r="AG115" s="919"/>
      <c r="AH115" s="919"/>
      <c r="AI115" s="919"/>
      <c r="AJ115" s="920"/>
      <c r="AK115" s="921">
        <v>55296</v>
      </c>
      <c r="AL115" s="919"/>
      <c r="AM115" s="919"/>
      <c r="AN115" s="919"/>
      <c r="AO115" s="920"/>
      <c r="AP115" s="922">
        <v>0.1</v>
      </c>
      <c r="AQ115" s="923"/>
      <c r="AR115" s="923"/>
      <c r="AS115" s="923"/>
      <c r="AT115" s="924"/>
      <c r="AU115" s="932"/>
      <c r="AV115" s="933"/>
      <c r="AW115" s="933"/>
      <c r="AX115" s="933"/>
      <c r="AY115" s="933"/>
      <c r="AZ115" s="815" t="s">
        <v>471</v>
      </c>
      <c r="BA115" s="752"/>
      <c r="BB115" s="752"/>
      <c r="BC115" s="752"/>
      <c r="BD115" s="752"/>
      <c r="BE115" s="752"/>
      <c r="BF115" s="752"/>
      <c r="BG115" s="752"/>
      <c r="BH115" s="752"/>
      <c r="BI115" s="752"/>
      <c r="BJ115" s="752"/>
      <c r="BK115" s="752"/>
      <c r="BL115" s="752"/>
      <c r="BM115" s="752"/>
      <c r="BN115" s="752"/>
      <c r="BO115" s="752"/>
      <c r="BP115" s="753"/>
      <c r="BQ115" s="816">
        <v>89095</v>
      </c>
      <c r="BR115" s="817"/>
      <c r="BS115" s="817"/>
      <c r="BT115" s="817"/>
      <c r="BU115" s="817"/>
      <c r="BV115" s="817">
        <v>85868</v>
      </c>
      <c r="BW115" s="817"/>
      <c r="BX115" s="817"/>
      <c r="BY115" s="817"/>
      <c r="BZ115" s="817"/>
      <c r="CA115" s="817">
        <v>82980</v>
      </c>
      <c r="CB115" s="817"/>
      <c r="CC115" s="817"/>
      <c r="CD115" s="817"/>
      <c r="CE115" s="817"/>
      <c r="CF115" s="875">
        <v>0.1</v>
      </c>
      <c r="CG115" s="876"/>
      <c r="CH115" s="876"/>
      <c r="CI115" s="876"/>
      <c r="CJ115" s="876"/>
      <c r="CK115" s="927"/>
      <c r="CL115" s="821"/>
      <c r="CM115" s="815" t="s">
        <v>472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267072</v>
      </c>
      <c r="DH115" s="780"/>
      <c r="DI115" s="780"/>
      <c r="DJ115" s="780"/>
      <c r="DK115" s="781"/>
      <c r="DL115" s="782">
        <v>279800</v>
      </c>
      <c r="DM115" s="780"/>
      <c r="DN115" s="780"/>
      <c r="DO115" s="780"/>
      <c r="DP115" s="781"/>
      <c r="DQ115" s="782">
        <v>224877</v>
      </c>
      <c r="DR115" s="780"/>
      <c r="DS115" s="780"/>
      <c r="DT115" s="780"/>
      <c r="DU115" s="781"/>
      <c r="DV115" s="824">
        <v>0.3</v>
      </c>
      <c r="DW115" s="825"/>
      <c r="DX115" s="825"/>
      <c r="DY115" s="825"/>
      <c r="DZ115" s="826"/>
    </row>
    <row r="116" spans="1:130" s="230" customFormat="1" ht="26.25" customHeight="1" x14ac:dyDescent="0.15">
      <c r="A116" s="916"/>
      <c r="B116" s="917"/>
      <c r="C116" s="839" t="s">
        <v>473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458</v>
      </c>
      <c r="AB116" s="780"/>
      <c r="AC116" s="780"/>
      <c r="AD116" s="780"/>
      <c r="AE116" s="781"/>
      <c r="AF116" s="782" t="s">
        <v>449</v>
      </c>
      <c r="AG116" s="780"/>
      <c r="AH116" s="780"/>
      <c r="AI116" s="780"/>
      <c r="AJ116" s="781"/>
      <c r="AK116" s="782" t="s">
        <v>449</v>
      </c>
      <c r="AL116" s="780"/>
      <c r="AM116" s="780"/>
      <c r="AN116" s="780"/>
      <c r="AO116" s="781"/>
      <c r="AP116" s="824" t="s">
        <v>458</v>
      </c>
      <c r="AQ116" s="825"/>
      <c r="AR116" s="825"/>
      <c r="AS116" s="825"/>
      <c r="AT116" s="826"/>
      <c r="AU116" s="932"/>
      <c r="AV116" s="933"/>
      <c r="AW116" s="933"/>
      <c r="AX116" s="933"/>
      <c r="AY116" s="933"/>
      <c r="AZ116" s="909" t="s">
        <v>474</v>
      </c>
      <c r="BA116" s="910"/>
      <c r="BB116" s="910"/>
      <c r="BC116" s="910"/>
      <c r="BD116" s="910"/>
      <c r="BE116" s="910"/>
      <c r="BF116" s="910"/>
      <c r="BG116" s="910"/>
      <c r="BH116" s="910"/>
      <c r="BI116" s="910"/>
      <c r="BJ116" s="910"/>
      <c r="BK116" s="910"/>
      <c r="BL116" s="910"/>
      <c r="BM116" s="910"/>
      <c r="BN116" s="910"/>
      <c r="BO116" s="910"/>
      <c r="BP116" s="911"/>
      <c r="BQ116" s="816" t="s">
        <v>453</v>
      </c>
      <c r="BR116" s="817"/>
      <c r="BS116" s="817"/>
      <c r="BT116" s="817"/>
      <c r="BU116" s="817"/>
      <c r="BV116" s="817" t="s">
        <v>452</v>
      </c>
      <c r="BW116" s="817"/>
      <c r="BX116" s="817"/>
      <c r="BY116" s="817"/>
      <c r="BZ116" s="817"/>
      <c r="CA116" s="817" t="s">
        <v>449</v>
      </c>
      <c r="CB116" s="817"/>
      <c r="CC116" s="817"/>
      <c r="CD116" s="817"/>
      <c r="CE116" s="817"/>
      <c r="CF116" s="875" t="s">
        <v>458</v>
      </c>
      <c r="CG116" s="876"/>
      <c r="CH116" s="876"/>
      <c r="CI116" s="876"/>
      <c r="CJ116" s="876"/>
      <c r="CK116" s="927"/>
      <c r="CL116" s="821"/>
      <c r="CM116" s="815" t="s">
        <v>475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458</v>
      </c>
      <c r="DH116" s="780"/>
      <c r="DI116" s="780"/>
      <c r="DJ116" s="780"/>
      <c r="DK116" s="781"/>
      <c r="DL116" s="782" t="s">
        <v>458</v>
      </c>
      <c r="DM116" s="780"/>
      <c r="DN116" s="780"/>
      <c r="DO116" s="780"/>
      <c r="DP116" s="781"/>
      <c r="DQ116" s="782" t="s">
        <v>458</v>
      </c>
      <c r="DR116" s="780"/>
      <c r="DS116" s="780"/>
      <c r="DT116" s="780"/>
      <c r="DU116" s="781"/>
      <c r="DV116" s="824" t="s">
        <v>451</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476</v>
      </c>
      <c r="Z117" s="897"/>
      <c r="AA117" s="902">
        <v>13255500</v>
      </c>
      <c r="AB117" s="903"/>
      <c r="AC117" s="903"/>
      <c r="AD117" s="903"/>
      <c r="AE117" s="904"/>
      <c r="AF117" s="905">
        <v>13340015</v>
      </c>
      <c r="AG117" s="903"/>
      <c r="AH117" s="903"/>
      <c r="AI117" s="903"/>
      <c r="AJ117" s="904"/>
      <c r="AK117" s="905">
        <v>13653383</v>
      </c>
      <c r="AL117" s="903"/>
      <c r="AM117" s="903"/>
      <c r="AN117" s="903"/>
      <c r="AO117" s="904"/>
      <c r="AP117" s="906"/>
      <c r="AQ117" s="907"/>
      <c r="AR117" s="907"/>
      <c r="AS117" s="907"/>
      <c r="AT117" s="908"/>
      <c r="AU117" s="932"/>
      <c r="AV117" s="933"/>
      <c r="AW117" s="933"/>
      <c r="AX117" s="933"/>
      <c r="AY117" s="933"/>
      <c r="AZ117" s="863" t="s">
        <v>477</v>
      </c>
      <c r="BA117" s="864"/>
      <c r="BB117" s="864"/>
      <c r="BC117" s="864"/>
      <c r="BD117" s="864"/>
      <c r="BE117" s="864"/>
      <c r="BF117" s="864"/>
      <c r="BG117" s="864"/>
      <c r="BH117" s="864"/>
      <c r="BI117" s="864"/>
      <c r="BJ117" s="864"/>
      <c r="BK117" s="864"/>
      <c r="BL117" s="864"/>
      <c r="BM117" s="864"/>
      <c r="BN117" s="864"/>
      <c r="BO117" s="864"/>
      <c r="BP117" s="865"/>
      <c r="BQ117" s="816" t="s">
        <v>449</v>
      </c>
      <c r="BR117" s="817"/>
      <c r="BS117" s="817"/>
      <c r="BT117" s="817"/>
      <c r="BU117" s="817"/>
      <c r="BV117" s="817" t="s">
        <v>449</v>
      </c>
      <c r="BW117" s="817"/>
      <c r="BX117" s="817"/>
      <c r="BY117" s="817"/>
      <c r="BZ117" s="817"/>
      <c r="CA117" s="817" t="s">
        <v>452</v>
      </c>
      <c r="CB117" s="817"/>
      <c r="CC117" s="817"/>
      <c r="CD117" s="817"/>
      <c r="CE117" s="817"/>
      <c r="CF117" s="875" t="s">
        <v>451</v>
      </c>
      <c r="CG117" s="876"/>
      <c r="CH117" s="876"/>
      <c r="CI117" s="876"/>
      <c r="CJ117" s="876"/>
      <c r="CK117" s="927"/>
      <c r="CL117" s="821"/>
      <c r="CM117" s="815" t="s">
        <v>478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v>189</v>
      </c>
      <c r="DH117" s="780"/>
      <c r="DI117" s="780"/>
      <c r="DJ117" s="780"/>
      <c r="DK117" s="781"/>
      <c r="DL117" s="782">
        <v>91</v>
      </c>
      <c r="DM117" s="780"/>
      <c r="DN117" s="780"/>
      <c r="DO117" s="780"/>
      <c r="DP117" s="781"/>
      <c r="DQ117" s="782">
        <v>41</v>
      </c>
      <c r="DR117" s="780"/>
      <c r="DS117" s="780"/>
      <c r="DT117" s="780"/>
      <c r="DU117" s="781"/>
      <c r="DV117" s="824">
        <v>0</v>
      </c>
      <c r="DW117" s="825"/>
      <c r="DX117" s="825"/>
      <c r="DY117" s="825"/>
      <c r="DZ117" s="826"/>
    </row>
    <row r="118" spans="1:130" s="230" customFormat="1" ht="26.25" customHeight="1" x14ac:dyDescent="0.15">
      <c r="A118" s="895" t="s">
        <v>443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440</v>
      </c>
      <c r="AB118" s="896"/>
      <c r="AC118" s="896"/>
      <c r="AD118" s="896"/>
      <c r="AE118" s="897"/>
      <c r="AF118" s="898" t="s">
        <v>441</v>
      </c>
      <c r="AG118" s="896"/>
      <c r="AH118" s="896"/>
      <c r="AI118" s="896"/>
      <c r="AJ118" s="897"/>
      <c r="AK118" s="898" t="s">
        <v>312</v>
      </c>
      <c r="AL118" s="896"/>
      <c r="AM118" s="896"/>
      <c r="AN118" s="896"/>
      <c r="AO118" s="897"/>
      <c r="AP118" s="899" t="s">
        <v>442</v>
      </c>
      <c r="AQ118" s="900"/>
      <c r="AR118" s="900"/>
      <c r="AS118" s="900"/>
      <c r="AT118" s="901"/>
      <c r="AU118" s="932"/>
      <c r="AV118" s="933"/>
      <c r="AW118" s="933"/>
      <c r="AX118" s="933"/>
      <c r="AY118" s="933"/>
      <c r="AZ118" s="838" t="s">
        <v>479</v>
      </c>
      <c r="BA118" s="839"/>
      <c r="BB118" s="839"/>
      <c r="BC118" s="839"/>
      <c r="BD118" s="839"/>
      <c r="BE118" s="839"/>
      <c r="BF118" s="839"/>
      <c r="BG118" s="839"/>
      <c r="BH118" s="839"/>
      <c r="BI118" s="839"/>
      <c r="BJ118" s="839"/>
      <c r="BK118" s="839"/>
      <c r="BL118" s="839"/>
      <c r="BM118" s="839"/>
      <c r="BN118" s="839"/>
      <c r="BO118" s="839"/>
      <c r="BP118" s="840"/>
      <c r="BQ118" s="879" t="s">
        <v>453</v>
      </c>
      <c r="BR118" s="845"/>
      <c r="BS118" s="845"/>
      <c r="BT118" s="845"/>
      <c r="BU118" s="845"/>
      <c r="BV118" s="845" t="s">
        <v>397</v>
      </c>
      <c r="BW118" s="845"/>
      <c r="BX118" s="845"/>
      <c r="BY118" s="845"/>
      <c r="BZ118" s="845"/>
      <c r="CA118" s="845" t="s">
        <v>452</v>
      </c>
      <c r="CB118" s="845"/>
      <c r="CC118" s="845"/>
      <c r="CD118" s="845"/>
      <c r="CE118" s="845"/>
      <c r="CF118" s="875" t="s">
        <v>449</v>
      </c>
      <c r="CG118" s="876"/>
      <c r="CH118" s="876"/>
      <c r="CI118" s="876"/>
      <c r="CJ118" s="876"/>
      <c r="CK118" s="927"/>
      <c r="CL118" s="821"/>
      <c r="CM118" s="815" t="s">
        <v>480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451</v>
      </c>
      <c r="DH118" s="780"/>
      <c r="DI118" s="780"/>
      <c r="DJ118" s="780"/>
      <c r="DK118" s="781"/>
      <c r="DL118" s="782" t="s">
        <v>449</v>
      </c>
      <c r="DM118" s="780"/>
      <c r="DN118" s="780"/>
      <c r="DO118" s="780"/>
      <c r="DP118" s="781"/>
      <c r="DQ118" s="782" t="s">
        <v>451</v>
      </c>
      <c r="DR118" s="780"/>
      <c r="DS118" s="780"/>
      <c r="DT118" s="780"/>
      <c r="DU118" s="781"/>
      <c r="DV118" s="824" t="s">
        <v>452</v>
      </c>
      <c r="DW118" s="825"/>
      <c r="DX118" s="825"/>
      <c r="DY118" s="825"/>
      <c r="DZ118" s="826"/>
    </row>
    <row r="119" spans="1:130" s="230" customFormat="1" ht="26.25" customHeight="1" x14ac:dyDescent="0.15">
      <c r="A119" s="818" t="s">
        <v>446</v>
      </c>
      <c r="B119" s="819"/>
      <c r="C119" s="860" t="s">
        <v>447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453</v>
      </c>
      <c r="AB119" s="889"/>
      <c r="AC119" s="889"/>
      <c r="AD119" s="889"/>
      <c r="AE119" s="890"/>
      <c r="AF119" s="891" t="s">
        <v>449</v>
      </c>
      <c r="AG119" s="889"/>
      <c r="AH119" s="889"/>
      <c r="AI119" s="889"/>
      <c r="AJ119" s="890"/>
      <c r="AK119" s="891" t="s">
        <v>448</v>
      </c>
      <c r="AL119" s="889"/>
      <c r="AM119" s="889"/>
      <c r="AN119" s="889"/>
      <c r="AO119" s="890"/>
      <c r="AP119" s="892" t="s">
        <v>464</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481</v>
      </c>
      <c r="BP119" s="878"/>
      <c r="BQ119" s="879">
        <v>184558986</v>
      </c>
      <c r="BR119" s="845"/>
      <c r="BS119" s="845"/>
      <c r="BT119" s="845"/>
      <c r="BU119" s="845"/>
      <c r="BV119" s="845">
        <v>182568506</v>
      </c>
      <c r="BW119" s="845"/>
      <c r="BX119" s="845"/>
      <c r="BY119" s="845"/>
      <c r="BZ119" s="845"/>
      <c r="CA119" s="845">
        <v>176835177</v>
      </c>
      <c r="CB119" s="845"/>
      <c r="CC119" s="845"/>
      <c r="CD119" s="845"/>
      <c r="CE119" s="845"/>
      <c r="CF119" s="748"/>
      <c r="CG119" s="749"/>
      <c r="CH119" s="749"/>
      <c r="CI119" s="749"/>
      <c r="CJ119" s="834"/>
      <c r="CK119" s="928"/>
      <c r="CL119" s="823"/>
      <c r="CM119" s="838" t="s">
        <v>482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231</v>
      </c>
      <c r="DH119" s="764"/>
      <c r="DI119" s="764"/>
      <c r="DJ119" s="764"/>
      <c r="DK119" s="765"/>
      <c r="DL119" s="766" t="s">
        <v>453</v>
      </c>
      <c r="DM119" s="764"/>
      <c r="DN119" s="764"/>
      <c r="DO119" s="764"/>
      <c r="DP119" s="765"/>
      <c r="DQ119" s="766" t="s">
        <v>452</v>
      </c>
      <c r="DR119" s="764"/>
      <c r="DS119" s="764"/>
      <c r="DT119" s="764"/>
      <c r="DU119" s="765"/>
      <c r="DV119" s="848" t="s">
        <v>452</v>
      </c>
      <c r="DW119" s="849"/>
      <c r="DX119" s="849"/>
      <c r="DY119" s="849"/>
      <c r="DZ119" s="850"/>
    </row>
    <row r="120" spans="1:130" s="230" customFormat="1" ht="26.25" customHeight="1" x14ac:dyDescent="0.15">
      <c r="A120" s="820"/>
      <c r="B120" s="821"/>
      <c r="C120" s="815" t="s">
        <v>455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451</v>
      </c>
      <c r="AB120" s="780"/>
      <c r="AC120" s="780"/>
      <c r="AD120" s="780"/>
      <c r="AE120" s="781"/>
      <c r="AF120" s="782" t="s">
        <v>449</v>
      </c>
      <c r="AG120" s="780"/>
      <c r="AH120" s="780"/>
      <c r="AI120" s="780"/>
      <c r="AJ120" s="781"/>
      <c r="AK120" s="782" t="s">
        <v>449</v>
      </c>
      <c r="AL120" s="780"/>
      <c r="AM120" s="780"/>
      <c r="AN120" s="780"/>
      <c r="AO120" s="781"/>
      <c r="AP120" s="824" t="s">
        <v>453</v>
      </c>
      <c r="AQ120" s="825"/>
      <c r="AR120" s="825"/>
      <c r="AS120" s="825"/>
      <c r="AT120" s="826"/>
      <c r="AU120" s="880" t="s">
        <v>483</v>
      </c>
      <c r="AV120" s="881"/>
      <c r="AW120" s="881"/>
      <c r="AX120" s="881"/>
      <c r="AY120" s="882"/>
      <c r="AZ120" s="860" t="s">
        <v>484</v>
      </c>
      <c r="BA120" s="808"/>
      <c r="BB120" s="808"/>
      <c r="BC120" s="808"/>
      <c r="BD120" s="808"/>
      <c r="BE120" s="808"/>
      <c r="BF120" s="808"/>
      <c r="BG120" s="808"/>
      <c r="BH120" s="808"/>
      <c r="BI120" s="808"/>
      <c r="BJ120" s="808"/>
      <c r="BK120" s="808"/>
      <c r="BL120" s="808"/>
      <c r="BM120" s="808"/>
      <c r="BN120" s="808"/>
      <c r="BO120" s="808"/>
      <c r="BP120" s="809"/>
      <c r="BQ120" s="861">
        <v>9160941</v>
      </c>
      <c r="BR120" s="842"/>
      <c r="BS120" s="842"/>
      <c r="BT120" s="842"/>
      <c r="BU120" s="842"/>
      <c r="BV120" s="842">
        <v>15622099</v>
      </c>
      <c r="BW120" s="842"/>
      <c r="BX120" s="842"/>
      <c r="BY120" s="842"/>
      <c r="BZ120" s="842"/>
      <c r="CA120" s="842">
        <v>18697729</v>
      </c>
      <c r="CB120" s="842"/>
      <c r="CC120" s="842"/>
      <c r="CD120" s="842"/>
      <c r="CE120" s="842"/>
      <c r="CF120" s="866">
        <v>26.9</v>
      </c>
      <c r="CG120" s="867"/>
      <c r="CH120" s="867"/>
      <c r="CI120" s="867"/>
      <c r="CJ120" s="867"/>
      <c r="CK120" s="868" t="s">
        <v>485</v>
      </c>
      <c r="CL120" s="852"/>
      <c r="CM120" s="852"/>
      <c r="CN120" s="852"/>
      <c r="CO120" s="853"/>
      <c r="CP120" s="872" t="s">
        <v>486</v>
      </c>
      <c r="CQ120" s="873"/>
      <c r="CR120" s="873"/>
      <c r="CS120" s="873"/>
      <c r="CT120" s="873"/>
      <c r="CU120" s="873"/>
      <c r="CV120" s="873"/>
      <c r="CW120" s="873"/>
      <c r="CX120" s="873"/>
      <c r="CY120" s="873"/>
      <c r="CZ120" s="873"/>
      <c r="DA120" s="873"/>
      <c r="DB120" s="873"/>
      <c r="DC120" s="873"/>
      <c r="DD120" s="873"/>
      <c r="DE120" s="873"/>
      <c r="DF120" s="874"/>
      <c r="DG120" s="861">
        <v>55687390</v>
      </c>
      <c r="DH120" s="842"/>
      <c r="DI120" s="842"/>
      <c r="DJ120" s="842"/>
      <c r="DK120" s="842"/>
      <c r="DL120" s="842">
        <v>53504040</v>
      </c>
      <c r="DM120" s="842"/>
      <c r="DN120" s="842"/>
      <c r="DO120" s="842"/>
      <c r="DP120" s="842"/>
      <c r="DQ120" s="842">
        <v>51199572</v>
      </c>
      <c r="DR120" s="842"/>
      <c r="DS120" s="842"/>
      <c r="DT120" s="842"/>
      <c r="DU120" s="842"/>
      <c r="DV120" s="843">
        <v>73.7</v>
      </c>
      <c r="DW120" s="843"/>
      <c r="DX120" s="843"/>
      <c r="DY120" s="843"/>
      <c r="DZ120" s="844"/>
    </row>
    <row r="121" spans="1:130" s="230" customFormat="1" ht="26.25" customHeight="1" x14ac:dyDescent="0.15">
      <c r="A121" s="820"/>
      <c r="B121" s="821"/>
      <c r="C121" s="863" t="s">
        <v>487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451</v>
      </c>
      <c r="AB121" s="780"/>
      <c r="AC121" s="780"/>
      <c r="AD121" s="780"/>
      <c r="AE121" s="781"/>
      <c r="AF121" s="782" t="s">
        <v>453</v>
      </c>
      <c r="AG121" s="780"/>
      <c r="AH121" s="780"/>
      <c r="AI121" s="780"/>
      <c r="AJ121" s="781"/>
      <c r="AK121" s="782" t="s">
        <v>448</v>
      </c>
      <c r="AL121" s="780"/>
      <c r="AM121" s="780"/>
      <c r="AN121" s="780"/>
      <c r="AO121" s="781"/>
      <c r="AP121" s="824" t="s">
        <v>451</v>
      </c>
      <c r="AQ121" s="825"/>
      <c r="AR121" s="825"/>
      <c r="AS121" s="825"/>
      <c r="AT121" s="826"/>
      <c r="AU121" s="883"/>
      <c r="AV121" s="884"/>
      <c r="AW121" s="884"/>
      <c r="AX121" s="884"/>
      <c r="AY121" s="885"/>
      <c r="AZ121" s="815" t="s">
        <v>488</v>
      </c>
      <c r="BA121" s="752"/>
      <c r="BB121" s="752"/>
      <c r="BC121" s="752"/>
      <c r="BD121" s="752"/>
      <c r="BE121" s="752"/>
      <c r="BF121" s="752"/>
      <c r="BG121" s="752"/>
      <c r="BH121" s="752"/>
      <c r="BI121" s="752"/>
      <c r="BJ121" s="752"/>
      <c r="BK121" s="752"/>
      <c r="BL121" s="752"/>
      <c r="BM121" s="752"/>
      <c r="BN121" s="752"/>
      <c r="BO121" s="752"/>
      <c r="BP121" s="753"/>
      <c r="BQ121" s="816">
        <v>27943212</v>
      </c>
      <c r="BR121" s="817"/>
      <c r="BS121" s="817"/>
      <c r="BT121" s="817"/>
      <c r="BU121" s="817"/>
      <c r="BV121" s="817">
        <v>27243332</v>
      </c>
      <c r="BW121" s="817"/>
      <c r="BX121" s="817"/>
      <c r="BY121" s="817"/>
      <c r="BZ121" s="817"/>
      <c r="CA121" s="817">
        <v>26308475</v>
      </c>
      <c r="CB121" s="817"/>
      <c r="CC121" s="817"/>
      <c r="CD121" s="817"/>
      <c r="CE121" s="817"/>
      <c r="CF121" s="875">
        <v>37.9</v>
      </c>
      <c r="CG121" s="876"/>
      <c r="CH121" s="876"/>
      <c r="CI121" s="876"/>
      <c r="CJ121" s="876"/>
      <c r="CK121" s="869"/>
      <c r="CL121" s="855"/>
      <c r="CM121" s="855"/>
      <c r="CN121" s="855"/>
      <c r="CO121" s="856"/>
      <c r="CP121" s="835" t="s">
        <v>489</v>
      </c>
      <c r="CQ121" s="836"/>
      <c r="CR121" s="836"/>
      <c r="CS121" s="836"/>
      <c r="CT121" s="836"/>
      <c r="CU121" s="836"/>
      <c r="CV121" s="836"/>
      <c r="CW121" s="836"/>
      <c r="CX121" s="836"/>
      <c r="CY121" s="836"/>
      <c r="CZ121" s="836"/>
      <c r="DA121" s="836"/>
      <c r="DB121" s="836"/>
      <c r="DC121" s="836"/>
      <c r="DD121" s="836"/>
      <c r="DE121" s="836"/>
      <c r="DF121" s="837"/>
      <c r="DG121" s="816">
        <v>7302937</v>
      </c>
      <c r="DH121" s="817"/>
      <c r="DI121" s="817"/>
      <c r="DJ121" s="817"/>
      <c r="DK121" s="817"/>
      <c r="DL121" s="817">
        <v>6972624</v>
      </c>
      <c r="DM121" s="817"/>
      <c r="DN121" s="817"/>
      <c r="DO121" s="817"/>
      <c r="DP121" s="817"/>
      <c r="DQ121" s="817">
        <v>6662246</v>
      </c>
      <c r="DR121" s="817"/>
      <c r="DS121" s="817"/>
      <c r="DT121" s="817"/>
      <c r="DU121" s="817"/>
      <c r="DV121" s="794">
        <v>9.6</v>
      </c>
      <c r="DW121" s="794"/>
      <c r="DX121" s="794"/>
      <c r="DY121" s="794"/>
      <c r="DZ121" s="795"/>
    </row>
    <row r="122" spans="1:130" s="230" customFormat="1" ht="26.25" customHeight="1" x14ac:dyDescent="0.15">
      <c r="A122" s="820"/>
      <c r="B122" s="821"/>
      <c r="C122" s="815" t="s">
        <v>468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452</v>
      </c>
      <c r="AB122" s="780"/>
      <c r="AC122" s="780"/>
      <c r="AD122" s="780"/>
      <c r="AE122" s="781"/>
      <c r="AF122" s="782" t="s">
        <v>449</v>
      </c>
      <c r="AG122" s="780"/>
      <c r="AH122" s="780"/>
      <c r="AI122" s="780"/>
      <c r="AJ122" s="781"/>
      <c r="AK122" s="782" t="s">
        <v>464</v>
      </c>
      <c r="AL122" s="780"/>
      <c r="AM122" s="780"/>
      <c r="AN122" s="780"/>
      <c r="AO122" s="781"/>
      <c r="AP122" s="824" t="s">
        <v>448</v>
      </c>
      <c r="AQ122" s="825"/>
      <c r="AR122" s="825"/>
      <c r="AS122" s="825"/>
      <c r="AT122" s="826"/>
      <c r="AU122" s="883"/>
      <c r="AV122" s="884"/>
      <c r="AW122" s="884"/>
      <c r="AX122" s="884"/>
      <c r="AY122" s="885"/>
      <c r="AZ122" s="838" t="s">
        <v>490</v>
      </c>
      <c r="BA122" s="839"/>
      <c r="BB122" s="839"/>
      <c r="BC122" s="839"/>
      <c r="BD122" s="839"/>
      <c r="BE122" s="839"/>
      <c r="BF122" s="839"/>
      <c r="BG122" s="839"/>
      <c r="BH122" s="839"/>
      <c r="BI122" s="839"/>
      <c r="BJ122" s="839"/>
      <c r="BK122" s="839"/>
      <c r="BL122" s="839"/>
      <c r="BM122" s="839"/>
      <c r="BN122" s="839"/>
      <c r="BO122" s="839"/>
      <c r="BP122" s="840"/>
      <c r="BQ122" s="879">
        <v>122988511</v>
      </c>
      <c r="BR122" s="845"/>
      <c r="BS122" s="845"/>
      <c r="BT122" s="845"/>
      <c r="BU122" s="845"/>
      <c r="BV122" s="845">
        <v>123300274</v>
      </c>
      <c r="BW122" s="845"/>
      <c r="BX122" s="845"/>
      <c r="BY122" s="845"/>
      <c r="BZ122" s="845"/>
      <c r="CA122" s="845">
        <v>120315010</v>
      </c>
      <c r="CB122" s="845"/>
      <c r="CC122" s="845"/>
      <c r="CD122" s="845"/>
      <c r="CE122" s="845"/>
      <c r="CF122" s="846">
        <v>173.3</v>
      </c>
      <c r="CG122" s="847"/>
      <c r="CH122" s="847"/>
      <c r="CI122" s="847"/>
      <c r="CJ122" s="847"/>
      <c r="CK122" s="869"/>
      <c r="CL122" s="855"/>
      <c r="CM122" s="855"/>
      <c r="CN122" s="855"/>
      <c r="CO122" s="856"/>
      <c r="CP122" s="835" t="s">
        <v>491</v>
      </c>
      <c r="CQ122" s="836"/>
      <c r="CR122" s="836"/>
      <c r="CS122" s="836"/>
      <c r="CT122" s="836"/>
      <c r="CU122" s="836"/>
      <c r="CV122" s="836"/>
      <c r="CW122" s="836"/>
      <c r="CX122" s="836"/>
      <c r="CY122" s="836"/>
      <c r="CZ122" s="836"/>
      <c r="DA122" s="836"/>
      <c r="DB122" s="836"/>
      <c r="DC122" s="836"/>
      <c r="DD122" s="836"/>
      <c r="DE122" s="836"/>
      <c r="DF122" s="837"/>
      <c r="DG122" s="816">
        <v>92996</v>
      </c>
      <c r="DH122" s="817"/>
      <c r="DI122" s="817"/>
      <c r="DJ122" s="817"/>
      <c r="DK122" s="817"/>
      <c r="DL122" s="817">
        <v>98099</v>
      </c>
      <c r="DM122" s="817"/>
      <c r="DN122" s="817"/>
      <c r="DO122" s="817"/>
      <c r="DP122" s="817"/>
      <c r="DQ122" s="817">
        <v>100644</v>
      </c>
      <c r="DR122" s="817"/>
      <c r="DS122" s="817"/>
      <c r="DT122" s="817"/>
      <c r="DU122" s="817"/>
      <c r="DV122" s="794">
        <v>0.1</v>
      </c>
      <c r="DW122" s="794"/>
      <c r="DX122" s="794"/>
      <c r="DY122" s="794"/>
      <c r="DZ122" s="795"/>
    </row>
    <row r="123" spans="1:130" s="230" customFormat="1" ht="26.25" customHeight="1" x14ac:dyDescent="0.15">
      <c r="A123" s="820"/>
      <c r="B123" s="821"/>
      <c r="C123" s="815" t="s">
        <v>475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452</v>
      </c>
      <c r="AB123" s="780"/>
      <c r="AC123" s="780"/>
      <c r="AD123" s="780"/>
      <c r="AE123" s="781"/>
      <c r="AF123" s="782" t="s">
        <v>231</v>
      </c>
      <c r="AG123" s="780"/>
      <c r="AH123" s="780"/>
      <c r="AI123" s="780"/>
      <c r="AJ123" s="781"/>
      <c r="AK123" s="782" t="s">
        <v>448</v>
      </c>
      <c r="AL123" s="780"/>
      <c r="AM123" s="780"/>
      <c r="AN123" s="780"/>
      <c r="AO123" s="781"/>
      <c r="AP123" s="824" t="s">
        <v>451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492</v>
      </c>
      <c r="BP123" s="878"/>
      <c r="BQ123" s="832">
        <v>160092664</v>
      </c>
      <c r="BR123" s="833"/>
      <c r="BS123" s="833"/>
      <c r="BT123" s="833"/>
      <c r="BU123" s="833"/>
      <c r="BV123" s="833">
        <v>166165705</v>
      </c>
      <c r="BW123" s="833"/>
      <c r="BX123" s="833"/>
      <c r="BY123" s="833"/>
      <c r="BZ123" s="833"/>
      <c r="CA123" s="833">
        <v>165321214</v>
      </c>
      <c r="CB123" s="833"/>
      <c r="CC123" s="833"/>
      <c r="CD123" s="833"/>
      <c r="CE123" s="833"/>
      <c r="CF123" s="748"/>
      <c r="CG123" s="749"/>
      <c r="CH123" s="749"/>
      <c r="CI123" s="749"/>
      <c r="CJ123" s="834"/>
      <c r="CK123" s="869"/>
      <c r="CL123" s="855"/>
      <c r="CM123" s="855"/>
      <c r="CN123" s="855"/>
      <c r="CO123" s="856"/>
      <c r="CP123" s="835" t="s">
        <v>493</v>
      </c>
      <c r="CQ123" s="836"/>
      <c r="CR123" s="836"/>
      <c r="CS123" s="836"/>
      <c r="CT123" s="836"/>
      <c r="CU123" s="836"/>
      <c r="CV123" s="836"/>
      <c r="CW123" s="836"/>
      <c r="CX123" s="836"/>
      <c r="CY123" s="836"/>
      <c r="CZ123" s="836"/>
      <c r="DA123" s="836"/>
      <c r="DB123" s="836"/>
      <c r="DC123" s="836"/>
      <c r="DD123" s="836"/>
      <c r="DE123" s="836"/>
      <c r="DF123" s="837"/>
      <c r="DG123" s="779" t="s">
        <v>449</v>
      </c>
      <c r="DH123" s="780"/>
      <c r="DI123" s="780"/>
      <c r="DJ123" s="780"/>
      <c r="DK123" s="781"/>
      <c r="DL123" s="782" t="s">
        <v>448</v>
      </c>
      <c r="DM123" s="780"/>
      <c r="DN123" s="780"/>
      <c r="DO123" s="780"/>
      <c r="DP123" s="781"/>
      <c r="DQ123" s="782" t="s">
        <v>452</v>
      </c>
      <c r="DR123" s="780"/>
      <c r="DS123" s="780"/>
      <c r="DT123" s="780"/>
      <c r="DU123" s="781"/>
      <c r="DV123" s="824" t="s">
        <v>449</v>
      </c>
      <c r="DW123" s="825"/>
      <c r="DX123" s="825"/>
      <c r="DY123" s="825"/>
      <c r="DZ123" s="826"/>
    </row>
    <row r="124" spans="1:130" s="230" customFormat="1" ht="26.25" customHeight="1" thickBot="1" x14ac:dyDescent="0.2">
      <c r="A124" s="820"/>
      <c r="B124" s="821"/>
      <c r="C124" s="815" t="s">
        <v>478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448</v>
      </c>
      <c r="AB124" s="780"/>
      <c r="AC124" s="780"/>
      <c r="AD124" s="780"/>
      <c r="AE124" s="781"/>
      <c r="AF124" s="782" t="s">
        <v>452</v>
      </c>
      <c r="AG124" s="780"/>
      <c r="AH124" s="780"/>
      <c r="AI124" s="780"/>
      <c r="AJ124" s="781"/>
      <c r="AK124" s="782" t="s">
        <v>448</v>
      </c>
      <c r="AL124" s="780"/>
      <c r="AM124" s="780"/>
      <c r="AN124" s="780"/>
      <c r="AO124" s="781"/>
      <c r="AP124" s="824" t="s">
        <v>449</v>
      </c>
      <c r="AQ124" s="825"/>
      <c r="AR124" s="825"/>
      <c r="AS124" s="825"/>
      <c r="AT124" s="826"/>
      <c r="AU124" s="827" t="s">
        <v>494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37.1</v>
      </c>
      <c r="BR124" s="831"/>
      <c r="BS124" s="831"/>
      <c r="BT124" s="831"/>
      <c r="BU124" s="831"/>
      <c r="BV124" s="831">
        <v>22.9</v>
      </c>
      <c r="BW124" s="831"/>
      <c r="BX124" s="831"/>
      <c r="BY124" s="831"/>
      <c r="BZ124" s="831"/>
      <c r="CA124" s="831">
        <v>16.5</v>
      </c>
      <c r="CB124" s="831"/>
      <c r="CC124" s="831"/>
      <c r="CD124" s="831"/>
      <c r="CE124" s="831"/>
      <c r="CF124" s="726"/>
      <c r="CG124" s="727"/>
      <c r="CH124" s="727"/>
      <c r="CI124" s="727"/>
      <c r="CJ124" s="862"/>
      <c r="CK124" s="870"/>
      <c r="CL124" s="870"/>
      <c r="CM124" s="870"/>
      <c r="CN124" s="870"/>
      <c r="CO124" s="871"/>
      <c r="CP124" s="835" t="s">
        <v>495</v>
      </c>
      <c r="CQ124" s="836"/>
      <c r="CR124" s="836"/>
      <c r="CS124" s="836"/>
      <c r="CT124" s="836"/>
      <c r="CU124" s="836"/>
      <c r="CV124" s="836"/>
      <c r="CW124" s="836"/>
      <c r="CX124" s="836"/>
      <c r="CY124" s="836"/>
      <c r="CZ124" s="836"/>
      <c r="DA124" s="836"/>
      <c r="DB124" s="836"/>
      <c r="DC124" s="836"/>
      <c r="DD124" s="836"/>
      <c r="DE124" s="836"/>
      <c r="DF124" s="837"/>
      <c r="DG124" s="763" t="s">
        <v>464</v>
      </c>
      <c r="DH124" s="764"/>
      <c r="DI124" s="764"/>
      <c r="DJ124" s="764"/>
      <c r="DK124" s="765"/>
      <c r="DL124" s="766" t="s">
        <v>464</v>
      </c>
      <c r="DM124" s="764"/>
      <c r="DN124" s="764"/>
      <c r="DO124" s="764"/>
      <c r="DP124" s="765"/>
      <c r="DQ124" s="766" t="s">
        <v>448</v>
      </c>
      <c r="DR124" s="764"/>
      <c r="DS124" s="764"/>
      <c r="DT124" s="764"/>
      <c r="DU124" s="765"/>
      <c r="DV124" s="848" t="s">
        <v>464</v>
      </c>
      <c r="DW124" s="849"/>
      <c r="DX124" s="849"/>
      <c r="DY124" s="849"/>
      <c r="DZ124" s="850"/>
    </row>
    <row r="125" spans="1:130" s="230" customFormat="1" ht="26.25" customHeight="1" x14ac:dyDescent="0.15">
      <c r="A125" s="820"/>
      <c r="B125" s="821"/>
      <c r="C125" s="815" t="s">
        <v>480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464</v>
      </c>
      <c r="AB125" s="780"/>
      <c r="AC125" s="780"/>
      <c r="AD125" s="780"/>
      <c r="AE125" s="781"/>
      <c r="AF125" s="782" t="s">
        <v>464</v>
      </c>
      <c r="AG125" s="780"/>
      <c r="AH125" s="780"/>
      <c r="AI125" s="780"/>
      <c r="AJ125" s="781"/>
      <c r="AK125" s="782" t="s">
        <v>464</v>
      </c>
      <c r="AL125" s="780"/>
      <c r="AM125" s="780"/>
      <c r="AN125" s="780"/>
      <c r="AO125" s="781"/>
      <c r="AP125" s="824" t="s">
        <v>449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496</v>
      </c>
      <c r="CL125" s="852"/>
      <c r="CM125" s="852"/>
      <c r="CN125" s="852"/>
      <c r="CO125" s="853"/>
      <c r="CP125" s="860" t="s">
        <v>497</v>
      </c>
      <c r="CQ125" s="808"/>
      <c r="CR125" s="808"/>
      <c r="CS125" s="808"/>
      <c r="CT125" s="808"/>
      <c r="CU125" s="808"/>
      <c r="CV125" s="808"/>
      <c r="CW125" s="808"/>
      <c r="CX125" s="808"/>
      <c r="CY125" s="808"/>
      <c r="CZ125" s="808"/>
      <c r="DA125" s="808"/>
      <c r="DB125" s="808"/>
      <c r="DC125" s="808"/>
      <c r="DD125" s="808"/>
      <c r="DE125" s="808"/>
      <c r="DF125" s="809"/>
      <c r="DG125" s="861" t="s">
        <v>449</v>
      </c>
      <c r="DH125" s="842"/>
      <c r="DI125" s="842"/>
      <c r="DJ125" s="842"/>
      <c r="DK125" s="842"/>
      <c r="DL125" s="842" t="s">
        <v>464</v>
      </c>
      <c r="DM125" s="842"/>
      <c r="DN125" s="842"/>
      <c r="DO125" s="842"/>
      <c r="DP125" s="842"/>
      <c r="DQ125" s="842" t="s">
        <v>464</v>
      </c>
      <c r="DR125" s="842"/>
      <c r="DS125" s="842"/>
      <c r="DT125" s="842"/>
      <c r="DU125" s="842"/>
      <c r="DV125" s="843" t="s">
        <v>464</v>
      </c>
      <c r="DW125" s="843"/>
      <c r="DX125" s="843"/>
      <c r="DY125" s="843"/>
      <c r="DZ125" s="844"/>
    </row>
    <row r="126" spans="1:130" s="230" customFormat="1" ht="26.25" customHeight="1" thickBot="1" x14ac:dyDescent="0.2">
      <c r="A126" s="820"/>
      <c r="B126" s="821"/>
      <c r="C126" s="815" t="s">
        <v>482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565</v>
      </c>
      <c r="AB126" s="780"/>
      <c r="AC126" s="780"/>
      <c r="AD126" s="780"/>
      <c r="AE126" s="781"/>
      <c r="AF126" s="782" t="s">
        <v>464</v>
      </c>
      <c r="AG126" s="780"/>
      <c r="AH126" s="780"/>
      <c r="AI126" s="780"/>
      <c r="AJ126" s="781"/>
      <c r="AK126" s="782">
        <v>55296</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498</v>
      </c>
      <c r="CQ126" s="752"/>
      <c r="CR126" s="752"/>
      <c r="CS126" s="752"/>
      <c r="CT126" s="752"/>
      <c r="CU126" s="752"/>
      <c r="CV126" s="752"/>
      <c r="CW126" s="752"/>
      <c r="CX126" s="752"/>
      <c r="CY126" s="752"/>
      <c r="CZ126" s="752"/>
      <c r="DA126" s="752"/>
      <c r="DB126" s="752"/>
      <c r="DC126" s="752"/>
      <c r="DD126" s="752"/>
      <c r="DE126" s="752"/>
      <c r="DF126" s="753"/>
      <c r="DG126" s="816">
        <v>89095</v>
      </c>
      <c r="DH126" s="817"/>
      <c r="DI126" s="817"/>
      <c r="DJ126" s="817"/>
      <c r="DK126" s="817"/>
      <c r="DL126" s="817">
        <v>85049</v>
      </c>
      <c r="DM126" s="817"/>
      <c r="DN126" s="817"/>
      <c r="DO126" s="817"/>
      <c r="DP126" s="817"/>
      <c r="DQ126" s="817">
        <v>82980</v>
      </c>
      <c r="DR126" s="817"/>
      <c r="DS126" s="817"/>
      <c r="DT126" s="817"/>
      <c r="DU126" s="817"/>
      <c r="DV126" s="794">
        <v>0.1</v>
      </c>
      <c r="DW126" s="794"/>
      <c r="DX126" s="794"/>
      <c r="DY126" s="794"/>
      <c r="DZ126" s="795"/>
    </row>
    <row r="127" spans="1:130" s="230" customFormat="1" ht="26.25" customHeight="1" x14ac:dyDescent="0.15">
      <c r="A127" s="822"/>
      <c r="B127" s="823"/>
      <c r="C127" s="838" t="s">
        <v>499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464</v>
      </c>
      <c r="AB127" s="780"/>
      <c r="AC127" s="780"/>
      <c r="AD127" s="780"/>
      <c r="AE127" s="781"/>
      <c r="AF127" s="782" t="s">
        <v>464</v>
      </c>
      <c r="AG127" s="780"/>
      <c r="AH127" s="780"/>
      <c r="AI127" s="780"/>
      <c r="AJ127" s="781"/>
      <c r="AK127" s="782" t="s">
        <v>464</v>
      </c>
      <c r="AL127" s="780"/>
      <c r="AM127" s="780"/>
      <c r="AN127" s="780"/>
      <c r="AO127" s="781"/>
      <c r="AP127" s="824" t="s">
        <v>448</v>
      </c>
      <c r="AQ127" s="825"/>
      <c r="AR127" s="825"/>
      <c r="AS127" s="825"/>
      <c r="AT127" s="826"/>
      <c r="AU127" s="232"/>
      <c r="AV127" s="232"/>
      <c r="AW127" s="232"/>
      <c r="AX127" s="841" t="s">
        <v>500</v>
      </c>
      <c r="AY127" s="812"/>
      <c r="AZ127" s="812"/>
      <c r="BA127" s="812"/>
      <c r="BB127" s="812"/>
      <c r="BC127" s="812"/>
      <c r="BD127" s="812"/>
      <c r="BE127" s="813"/>
      <c r="BF127" s="811" t="s">
        <v>501</v>
      </c>
      <c r="BG127" s="812"/>
      <c r="BH127" s="812"/>
      <c r="BI127" s="812"/>
      <c r="BJ127" s="812"/>
      <c r="BK127" s="812"/>
      <c r="BL127" s="813"/>
      <c r="BM127" s="811" t="s">
        <v>502</v>
      </c>
      <c r="BN127" s="812"/>
      <c r="BO127" s="812"/>
      <c r="BP127" s="812"/>
      <c r="BQ127" s="812"/>
      <c r="BR127" s="812"/>
      <c r="BS127" s="813"/>
      <c r="BT127" s="811" t="s">
        <v>503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504</v>
      </c>
      <c r="CQ127" s="752"/>
      <c r="CR127" s="752"/>
      <c r="CS127" s="752"/>
      <c r="CT127" s="752"/>
      <c r="CU127" s="752"/>
      <c r="CV127" s="752"/>
      <c r="CW127" s="752"/>
      <c r="CX127" s="752"/>
      <c r="CY127" s="752"/>
      <c r="CZ127" s="752"/>
      <c r="DA127" s="752"/>
      <c r="DB127" s="752"/>
      <c r="DC127" s="752"/>
      <c r="DD127" s="752"/>
      <c r="DE127" s="752"/>
      <c r="DF127" s="753"/>
      <c r="DG127" s="816" t="s">
        <v>464</v>
      </c>
      <c r="DH127" s="817"/>
      <c r="DI127" s="817"/>
      <c r="DJ127" s="817"/>
      <c r="DK127" s="817"/>
      <c r="DL127" s="817" t="s">
        <v>464</v>
      </c>
      <c r="DM127" s="817"/>
      <c r="DN127" s="817"/>
      <c r="DO127" s="817"/>
      <c r="DP127" s="817"/>
      <c r="DQ127" s="817" t="s">
        <v>464</v>
      </c>
      <c r="DR127" s="817"/>
      <c r="DS127" s="817"/>
      <c r="DT127" s="817"/>
      <c r="DU127" s="817"/>
      <c r="DV127" s="794" t="s">
        <v>464</v>
      </c>
      <c r="DW127" s="794"/>
      <c r="DX127" s="794"/>
      <c r="DY127" s="794"/>
      <c r="DZ127" s="795"/>
    </row>
    <row r="128" spans="1:130" s="230" customFormat="1" ht="26.25" customHeight="1" thickBot="1" x14ac:dyDescent="0.2">
      <c r="A128" s="796" t="s">
        <v>505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506</v>
      </c>
      <c r="X128" s="798"/>
      <c r="Y128" s="798"/>
      <c r="Z128" s="799"/>
      <c r="AA128" s="800">
        <v>1965275</v>
      </c>
      <c r="AB128" s="801"/>
      <c r="AC128" s="801"/>
      <c r="AD128" s="801"/>
      <c r="AE128" s="802"/>
      <c r="AF128" s="803">
        <v>1886618</v>
      </c>
      <c r="AG128" s="801"/>
      <c r="AH128" s="801"/>
      <c r="AI128" s="801"/>
      <c r="AJ128" s="802"/>
      <c r="AK128" s="803">
        <v>1849750</v>
      </c>
      <c r="AL128" s="801"/>
      <c r="AM128" s="801"/>
      <c r="AN128" s="801"/>
      <c r="AO128" s="802"/>
      <c r="AP128" s="804"/>
      <c r="AQ128" s="805"/>
      <c r="AR128" s="805"/>
      <c r="AS128" s="805"/>
      <c r="AT128" s="806"/>
      <c r="AU128" s="232"/>
      <c r="AV128" s="232"/>
      <c r="AW128" s="232"/>
      <c r="AX128" s="807" t="s">
        <v>507</v>
      </c>
      <c r="AY128" s="808"/>
      <c r="AZ128" s="808"/>
      <c r="BA128" s="808"/>
      <c r="BB128" s="808"/>
      <c r="BC128" s="808"/>
      <c r="BD128" s="808"/>
      <c r="BE128" s="809"/>
      <c r="BF128" s="786" t="s">
        <v>508</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509</v>
      </c>
      <c r="CQ128" s="730"/>
      <c r="CR128" s="730"/>
      <c r="CS128" s="730"/>
      <c r="CT128" s="730"/>
      <c r="CU128" s="730"/>
      <c r="CV128" s="730"/>
      <c r="CW128" s="730"/>
      <c r="CX128" s="730"/>
      <c r="CY128" s="730"/>
      <c r="CZ128" s="730"/>
      <c r="DA128" s="730"/>
      <c r="DB128" s="730"/>
      <c r="DC128" s="730"/>
      <c r="DD128" s="730"/>
      <c r="DE128" s="730"/>
      <c r="DF128" s="731"/>
      <c r="DG128" s="790" t="s">
        <v>231</v>
      </c>
      <c r="DH128" s="791"/>
      <c r="DI128" s="791"/>
      <c r="DJ128" s="791"/>
      <c r="DK128" s="791"/>
      <c r="DL128" s="791">
        <v>819</v>
      </c>
      <c r="DM128" s="791"/>
      <c r="DN128" s="791"/>
      <c r="DO128" s="791"/>
      <c r="DP128" s="791"/>
      <c r="DQ128" s="791" t="s">
        <v>464</v>
      </c>
      <c r="DR128" s="791"/>
      <c r="DS128" s="791"/>
      <c r="DT128" s="791"/>
      <c r="DU128" s="791"/>
      <c r="DV128" s="792" t="s">
        <v>464</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510</v>
      </c>
      <c r="X129" s="777"/>
      <c r="Y129" s="777"/>
      <c r="Z129" s="778"/>
      <c r="AA129" s="779">
        <v>74858245</v>
      </c>
      <c r="AB129" s="780"/>
      <c r="AC129" s="780"/>
      <c r="AD129" s="780"/>
      <c r="AE129" s="781"/>
      <c r="AF129" s="782">
        <v>80569327</v>
      </c>
      <c r="AG129" s="780"/>
      <c r="AH129" s="780"/>
      <c r="AI129" s="780"/>
      <c r="AJ129" s="781"/>
      <c r="AK129" s="782">
        <v>78711980</v>
      </c>
      <c r="AL129" s="780"/>
      <c r="AM129" s="780"/>
      <c r="AN129" s="780"/>
      <c r="AO129" s="781"/>
      <c r="AP129" s="783"/>
      <c r="AQ129" s="784"/>
      <c r="AR129" s="784"/>
      <c r="AS129" s="784"/>
      <c r="AT129" s="785"/>
      <c r="AU129" s="233"/>
      <c r="AV129" s="233"/>
      <c r="AW129" s="233"/>
      <c r="AX129" s="751" t="s">
        <v>511</v>
      </c>
      <c r="AY129" s="752"/>
      <c r="AZ129" s="752"/>
      <c r="BA129" s="752"/>
      <c r="BB129" s="752"/>
      <c r="BC129" s="752"/>
      <c r="BD129" s="752"/>
      <c r="BE129" s="753"/>
      <c r="BF129" s="770" t="s">
        <v>449</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513</v>
      </c>
      <c r="X130" s="777"/>
      <c r="Y130" s="777"/>
      <c r="Z130" s="778"/>
      <c r="AA130" s="779">
        <v>8955125</v>
      </c>
      <c r="AB130" s="780"/>
      <c r="AC130" s="780"/>
      <c r="AD130" s="780"/>
      <c r="AE130" s="781"/>
      <c r="AF130" s="782">
        <v>9095172</v>
      </c>
      <c r="AG130" s="780"/>
      <c r="AH130" s="780"/>
      <c r="AI130" s="780"/>
      <c r="AJ130" s="781"/>
      <c r="AK130" s="782">
        <v>9283206</v>
      </c>
      <c r="AL130" s="780"/>
      <c r="AM130" s="780"/>
      <c r="AN130" s="780"/>
      <c r="AO130" s="781"/>
      <c r="AP130" s="783"/>
      <c r="AQ130" s="784"/>
      <c r="AR130" s="784"/>
      <c r="AS130" s="784"/>
      <c r="AT130" s="785"/>
      <c r="AU130" s="233"/>
      <c r="AV130" s="233"/>
      <c r="AW130" s="233"/>
      <c r="AX130" s="751" t="s">
        <v>514</v>
      </c>
      <c r="AY130" s="752"/>
      <c r="AZ130" s="752"/>
      <c r="BA130" s="752"/>
      <c r="BB130" s="752"/>
      <c r="BC130" s="752"/>
      <c r="BD130" s="752"/>
      <c r="BE130" s="753"/>
      <c r="BF130" s="754">
        <v>3.4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515</v>
      </c>
      <c r="X131" s="761"/>
      <c r="Y131" s="761"/>
      <c r="Z131" s="762"/>
      <c r="AA131" s="763">
        <v>65903120</v>
      </c>
      <c r="AB131" s="764"/>
      <c r="AC131" s="764"/>
      <c r="AD131" s="764"/>
      <c r="AE131" s="765"/>
      <c r="AF131" s="766">
        <v>71474155</v>
      </c>
      <c r="AG131" s="764"/>
      <c r="AH131" s="764"/>
      <c r="AI131" s="764"/>
      <c r="AJ131" s="765"/>
      <c r="AK131" s="766">
        <v>69428774</v>
      </c>
      <c r="AL131" s="764"/>
      <c r="AM131" s="764"/>
      <c r="AN131" s="764"/>
      <c r="AO131" s="765"/>
      <c r="AP131" s="767"/>
      <c r="AQ131" s="768"/>
      <c r="AR131" s="768"/>
      <c r="AS131" s="768"/>
      <c r="AT131" s="769"/>
      <c r="AU131" s="233"/>
      <c r="AV131" s="233"/>
      <c r="AW131" s="233"/>
      <c r="AX131" s="729" t="s">
        <v>516</v>
      </c>
      <c r="AY131" s="730"/>
      <c r="AZ131" s="730"/>
      <c r="BA131" s="730"/>
      <c r="BB131" s="730"/>
      <c r="BC131" s="730"/>
      <c r="BD131" s="730"/>
      <c r="BE131" s="731"/>
      <c r="BF131" s="732">
        <v>16.5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518</v>
      </c>
      <c r="W132" s="742"/>
      <c r="X132" s="742"/>
      <c r="Y132" s="742"/>
      <c r="Z132" s="743"/>
      <c r="AA132" s="744">
        <v>3.5432313369999999</v>
      </c>
      <c r="AB132" s="745"/>
      <c r="AC132" s="745"/>
      <c r="AD132" s="745"/>
      <c r="AE132" s="746"/>
      <c r="AF132" s="747">
        <v>3.299409416</v>
      </c>
      <c r="AG132" s="745"/>
      <c r="AH132" s="745"/>
      <c r="AI132" s="745"/>
      <c r="AJ132" s="746"/>
      <c r="AK132" s="747">
        <v>3.6302340580000001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519</v>
      </c>
      <c r="W133" s="721"/>
      <c r="X133" s="721"/>
      <c r="Y133" s="721"/>
      <c r="Z133" s="722"/>
      <c r="AA133" s="723">
        <v>3.5</v>
      </c>
      <c r="AB133" s="724"/>
      <c r="AC133" s="724"/>
      <c r="AD133" s="724"/>
      <c r="AE133" s="725"/>
      <c r="AF133" s="723">
        <v>3.4</v>
      </c>
      <c r="AG133" s="724"/>
      <c r="AH133" s="724"/>
      <c r="AI133" s="724"/>
      <c r="AJ133" s="725"/>
      <c r="AK133" s="723">
        <v>3.4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n6JQBwLN3rvdf11KPpZiVk1pRYrH+7fB7Z5u5JEAhNFlxUXqhA30Sv+kN5wW15Sb8sIxKjyUzAeMJVLaXQchg==" saltValue="7GmmO6smoIWGJyVMM/Cx8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08C11-70E1-432A-82D4-2C52024B1255}">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lK8Wb4zk1rWKbpEC5qI84q0rjJ4ERatdoVlrBxrq+RISEZ8+rL6zPXTMDE4+ORvMcJwRSii/r59pVjOl+ODGQ==" saltValue="jHLqKSbeIIL8XF6pLesp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0/JaHJhKKuOzF1hFUMVhgoL4pvPma6qma5tnU16Cn4qrlAE2jOdz8Nt7p+SQBK0t2IWqfTFxBioSAW5Dg1PeA==" saltValue="/Hb79gq1strzuR2iBG2k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4" t="s">
        <v>523</v>
      </c>
      <c r="AP7" s="272"/>
      <c r="AQ7" s="273" t="s">
        <v>524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5"/>
      <c r="AP8" s="278" t="s">
        <v>525</v>
      </c>
      <c r="AQ8" s="279" t="s">
        <v>526</v>
      </c>
      <c r="AR8" s="280" t="s">
        <v>527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6" t="s">
        <v>528</v>
      </c>
      <c r="AL9" s="1137"/>
      <c r="AM9" s="1137"/>
      <c r="AN9" s="1138"/>
      <c r="AO9" s="281">
        <v>21362070</v>
      </c>
      <c r="AP9" s="281">
        <v>56186</v>
      </c>
      <c r="AQ9" s="282">
        <v>63571</v>
      </c>
      <c r="AR9" s="283">
        <v>-11.6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6" t="s">
        <v>529</v>
      </c>
      <c r="AL10" s="1137"/>
      <c r="AM10" s="1137"/>
      <c r="AN10" s="1138"/>
      <c r="AO10" s="284">
        <v>395</v>
      </c>
      <c r="AP10" s="284">
        <v>1</v>
      </c>
      <c r="AQ10" s="285">
        <v>1690</v>
      </c>
      <c r="AR10" s="286">
        <v>-99.9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6" t="s">
        <v>530</v>
      </c>
      <c r="AL11" s="1137"/>
      <c r="AM11" s="1137"/>
      <c r="AN11" s="1138"/>
      <c r="AO11" s="284">
        <v>306872</v>
      </c>
      <c r="AP11" s="284">
        <v>807</v>
      </c>
      <c r="AQ11" s="285">
        <v>679</v>
      </c>
      <c r="AR11" s="286">
        <v>18.899999999999999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6" t="s">
        <v>531</v>
      </c>
      <c r="AL12" s="1137"/>
      <c r="AM12" s="1137"/>
      <c r="AN12" s="1138"/>
      <c r="AO12" s="284" t="s">
        <v>532</v>
      </c>
      <c r="AP12" s="284" t="s">
        <v>532</v>
      </c>
      <c r="AQ12" s="285">
        <v>23</v>
      </c>
      <c r="AR12" s="286" t="s">
        <v>532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6" t="s">
        <v>533</v>
      </c>
      <c r="AL13" s="1137"/>
      <c r="AM13" s="1137"/>
      <c r="AN13" s="1138"/>
      <c r="AO13" s="284">
        <v>537641</v>
      </c>
      <c r="AP13" s="284">
        <v>1414</v>
      </c>
      <c r="AQ13" s="285">
        <v>1992</v>
      </c>
      <c r="AR13" s="286">
        <v>-29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6" t="s">
        <v>534</v>
      </c>
      <c r="AL14" s="1137"/>
      <c r="AM14" s="1137"/>
      <c r="AN14" s="1138"/>
      <c r="AO14" s="284">
        <v>554828</v>
      </c>
      <c r="AP14" s="284">
        <v>1459</v>
      </c>
      <c r="AQ14" s="285">
        <v>1254</v>
      </c>
      <c r="AR14" s="286">
        <v>16.3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9" t="s">
        <v>535</v>
      </c>
      <c r="AL15" s="1140"/>
      <c r="AM15" s="1140"/>
      <c r="AN15" s="1141"/>
      <c r="AO15" s="284">
        <v>-1326667</v>
      </c>
      <c r="AP15" s="284">
        <v>-3489</v>
      </c>
      <c r="AQ15" s="285">
        <v>-3845</v>
      </c>
      <c r="AR15" s="286">
        <v>-9.3000000000000007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9" t="s">
        <v>190</v>
      </c>
      <c r="AL16" s="1140"/>
      <c r="AM16" s="1140"/>
      <c r="AN16" s="1141"/>
      <c r="AO16" s="284">
        <v>21435139</v>
      </c>
      <c r="AP16" s="284">
        <v>56378</v>
      </c>
      <c r="AQ16" s="285">
        <v>65365</v>
      </c>
      <c r="AR16" s="286">
        <v>-13.7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537</v>
      </c>
      <c r="AP20" s="293" t="s">
        <v>538</v>
      </c>
      <c r="AQ20" s="294" t="s">
        <v>539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42" t="s">
        <v>540</v>
      </c>
      <c r="AL21" s="1143"/>
      <c r="AM21" s="1143"/>
      <c r="AN21" s="1144"/>
      <c r="AO21" s="297">
        <v>6.54</v>
      </c>
      <c r="AP21" s="298">
        <v>6.46</v>
      </c>
      <c r="AQ21" s="299">
        <v>0.08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42" t="s">
        <v>541</v>
      </c>
      <c r="AL22" s="1143"/>
      <c r="AM22" s="1143"/>
      <c r="AN22" s="1144"/>
      <c r="AO22" s="302">
        <v>100.4</v>
      </c>
      <c r="AP22" s="303">
        <v>99.4</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5" t="s">
        <v>542</v>
      </c>
      <c r="B26" s="1135"/>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5"/>
      <c r="Z26" s="1135"/>
      <c r="AA26" s="1135"/>
      <c r="AB26" s="1135"/>
      <c r="AC26" s="1135"/>
      <c r="AD26" s="1135"/>
      <c r="AE26" s="1135"/>
      <c r="AF26" s="1135"/>
      <c r="AG26" s="1135"/>
      <c r="AH26" s="1135"/>
      <c r="AI26" s="1135"/>
      <c r="AJ26" s="1135"/>
      <c r="AK26" s="1135"/>
      <c r="AL26" s="1135"/>
      <c r="AM26" s="1135"/>
      <c r="AN26" s="1135"/>
      <c r="AO26" s="1135"/>
      <c r="AP26" s="1135"/>
      <c r="AQ26" s="1135"/>
      <c r="AR26" s="1135"/>
      <c r="AS26" s="1135"/>
      <c r="AT26" s="267"/>
    </row>
    <row r="27" spans="1:46" x14ac:dyDescent="0.15">
      <c r="A27" s="309"/>
      <c r="AO27" s="262"/>
      <c r="AP27" s="262"/>
      <c r="AQ27" s="262"/>
      <c r="AR27" s="262"/>
      <c r="AS27" s="262"/>
      <c r="AT27" s="262"/>
    </row>
    <row r="28" spans="1:46" ht="17.25" x14ac:dyDescent="0.15">
      <c r="A28" s="263" t="s">
        <v>543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4" t="s">
        <v>523</v>
      </c>
      <c r="AP30" s="272"/>
      <c r="AQ30" s="273" t="s">
        <v>524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5"/>
      <c r="AP31" s="278" t="s">
        <v>525</v>
      </c>
      <c r="AQ31" s="279" t="s">
        <v>526</v>
      </c>
      <c r="AR31" s="280" t="s">
        <v>527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6" t="s">
        <v>545</v>
      </c>
      <c r="AL32" s="1127"/>
      <c r="AM32" s="1127"/>
      <c r="AN32" s="1128"/>
      <c r="AO32" s="312">
        <v>9994243</v>
      </c>
      <c r="AP32" s="312">
        <v>26287</v>
      </c>
      <c r="AQ32" s="313">
        <v>37452</v>
      </c>
      <c r="AR32" s="314">
        <v>-29.8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6" t="s">
        <v>546</v>
      </c>
      <c r="AL33" s="1127"/>
      <c r="AM33" s="1127"/>
      <c r="AN33" s="1128"/>
      <c r="AO33" s="312" t="s">
        <v>532</v>
      </c>
      <c r="AP33" s="312" t="s">
        <v>532</v>
      </c>
      <c r="AQ33" s="313" t="s">
        <v>532</v>
      </c>
      <c r="AR33" s="314" t="s">
        <v>532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6" t="s">
        <v>547</v>
      </c>
      <c r="AL34" s="1127"/>
      <c r="AM34" s="1127"/>
      <c r="AN34" s="1128"/>
      <c r="AO34" s="312" t="s">
        <v>532</v>
      </c>
      <c r="AP34" s="312" t="s">
        <v>532</v>
      </c>
      <c r="AQ34" s="313">
        <v>45</v>
      </c>
      <c r="AR34" s="314" t="s">
        <v>532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6" t="s">
        <v>548</v>
      </c>
      <c r="AL35" s="1127"/>
      <c r="AM35" s="1127"/>
      <c r="AN35" s="1128"/>
      <c r="AO35" s="312">
        <v>3603844</v>
      </c>
      <c r="AP35" s="312">
        <v>9479</v>
      </c>
      <c r="AQ35" s="313">
        <v>8356</v>
      </c>
      <c r="AR35" s="314">
        <v>13.4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6" t="s">
        <v>549</v>
      </c>
      <c r="AL36" s="1127"/>
      <c r="AM36" s="1127"/>
      <c r="AN36" s="1128"/>
      <c r="AO36" s="312" t="s">
        <v>532</v>
      </c>
      <c r="AP36" s="312" t="s">
        <v>532</v>
      </c>
      <c r="AQ36" s="313">
        <v>443</v>
      </c>
      <c r="AR36" s="314" t="s">
        <v>532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6" t="s">
        <v>550</v>
      </c>
      <c r="AL37" s="1127"/>
      <c r="AM37" s="1127"/>
      <c r="AN37" s="1128"/>
      <c r="AO37" s="312">
        <v>55296</v>
      </c>
      <c r="AP37" s="312">
        <v>145</v>
      </c>
      <c r="AQ37" s="313">
        <v>649</v>
      </c>
      <c r="AR37" s="314">
        <v>-77.7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9" t="s">
        <v>551</v>
      </c>
      <c r="AL38" s="1130"/>
      <c r="AM38" s="1130"/>
      <c r="AN38" s="1131"/>
      <c r="AO38" s="315" t="s">
        <v>532</v>
      </c>
      <c r="AP38" s="315" t="s">
        <v>532</v>
      </c>
      <c r="AQ38" s="316">
        <v>1</v>
      </c>
      <c r="AR38" s="304" t="s">
        <v>532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9" t="s">
        <v>552</v>
      </c>
      <c r="AL39" s="1130"/>
      <c r="AM39" s="1130"/>
      <c r="AN39" s="1131"/>
      <c r="AO39" s="312">
        <v>-1849750</v>
      </c>
      <c r="AP39" s="312">
        <v>-4865</v>
      </c>
      <c r="AQ39" s="313">
        <v>-7867</v>
      </c>
      <c r="AR39" s="314">
        <v>-38.200000000000003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6" t="s">
        <v>553</v>
      </c>
      <c r="AL40" s="1127"/>
      <c r="AM40" s="1127"/>
      <c r="AN40" s="1128"/>
      <c r="AO40" s="312">
        <v>-9283206</v>
      </c>
      <c r="AP40" s="312">
        <v>-24417</v>
      </c>
      <c r="AQ40" s="313">
        <v>-28343</v>
      </c>
      <c r="AR40" s="314">
        <v>-13.9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2" t="s">
        <v>304</v>
      </c>
      <c r="AL41" s="1133"/>
      <c r="AM41" s="1133"/>
      <c r="AN41" s="1134"/>
      <c r="AO41" s="312">
        <v>2520427</v>
      </c>
      <c r="AP41" s="312">
        <v>6629</v>
      </c>
      <c r="AQ41" s="313">
        <v>10736</v>
      </c>
      <c r="AR41" s="314">
        <v>-38.299999999999997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9" t="s">
        <v>523</v>
      </c>
      <c r="AN49" s="1121" t="s">
        <v>557</v>
      </c>
      <c r="AO49" s="1122"/>
      <c r="AP49" s="1122"/>
      <c r="AQ49" s="1122"/>
      <c r="AR49" s="1123"/>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0"/>
      <c r="AN50" s="328" t="s">
        <v>558</v>
      </c>
      <c r="AO50" s="329" t="s">
        <v>559</v>
      </c>
      <c r="AP50" s="330" t="s">
        <v>560</v>
      </c>
      <c r="AQ50" s="331" t="s">
        <v>561</v>
      </c>
      <c r="AR50" s="332" t="s">
        <v>562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563</v>
      </c>
      <c r="AL51" s="325"/>
      <c r="AM51" s="333">
        <v>13954090</v>
      </c>
      <c r="AN51" s="334">
        <v>36187</v>
      </c>
      <c r="AO51" s="335">
        <v>1.6</v>
      </c>
      <c r="AP51" s="336">
        <v>45022</v>
      </c>
      <c r="AQ51" s="337">
        <v>-0.9</v>
      </c>
      <c r="AR51" s="338">
        <v>2.5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564</v>
      </c>
      <c r="AM52" s="341">
        <v>9900479</v>
      </c>
      <c r="AN52" s="342">
        <v>25675</v>
      </c>
      <c r="AO52" s="343">
        <v>22.4</v>
      </c>
      <c r="AP52" s="344">
        <v>25247</v>
      </c>
      <c r="AQ52" s="345">
        <v>3</v>
      </c>
      <c r="AR52" s="346">
        <v>19.399999999999999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565</v>
      </c>
      <c r="AL53" s="325"/>
      <c r="AM53" s="333">
        <v>9936005</v>
      </c>
      <c r="AN53" s="334">
        <v>25793</v>
      </c>
      <c r="AO53" s="335">
        <v>-28.7</v>
      </c>
      <c r="AP53" s="336">
        <v>46035</v>
      </c>
      <c r="AQ53" s="337">
        <v>2.2999999999999998</v>
      </c>
      <c r="AR53" s="338">
        <v>-31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564</v>
      </c>
      <c r="AM54" s="341">
        <v>7841080</v>
      </c>
      <c r="AN54" s="342">
        <v>20354</v>
      </c>
      <c r="AO54" s="343">
        <v>-20.7</v>
      </c>
      <c r="AP54" s="344">
        <v>25158</v>
      </c>
      <c r="AQ54" s="345">
        <v>-0.4</v>
      </c>
      <c r="AR54" s="346">
        <v>-20.3</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566</v>
      </c>
      <c r="AL55" s="325"/>
      <c r="AM55" s="333">
        <v>9876791</v>
      </c>
      <c r="AN55" s="334">
        <v>25705</v>
      </c>
      <c r="AO55" s="335">
        <v>-0.3</v>
      </c>
      <c r="AP55" s="336">
        <v>43261</v>
      </c>
      <c r="AQ55" s="337">
        <v>-6</v>
      </c>
      <c r="AR55" s="338">
        <v>5.7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564</v>
      </c>
      <c r="AM56" s="341">
        <v>6966822</v>
      </c>
      <c r="AN56" s="342">
        <v>18132</v>
      </c>
      <c r="AO56" s="343">
        <v>-10.9</v>
      </c>
      <c r="AP56" s="344">
        <v>24721</v>
      </c>
      <c r="AQ56" s="345">
        <v>-1.7</v>
      </c>
      <c r="AR56" s="346">
        <v>-9.1999999999999993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567</v>
      </c>
      <c r="AL57" s="325"/>
      <c r="AM57" s="333">
        <v>9197656</v>
      </c>
      <c r="AN57" s="334">
        <v>24056</v>
      </c>
      <c r="AO57" s="335">
        <v>-6.4</v>
      </c>
      <c r="AP57" s="336">
        <v>48105</v>
      </c>
      <c r="AQ57" s="337">
        <v>11.2</v>
      </c>
      <c r="AR57" s="338">
        <v>-17.600000000000001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564</v>
      </c>
      <c r="AM58" s="341">
        <v>6826673</v>
      </c>
      <c r="AN58" s="342">
        <v>17855</v>
      </c>
      <c r="AO58" s="343">
        <v>-1.5</v>
      </c>
      <c r="AP58" s="344">
        <v>24072</v>
      </c>
      <c r="AQ58" s="345">
        <v>-2.6</v>
      </c>
      <c r="AR58" s="346">
        <v>1.1000000000000001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568</v>
      </c>
      <c r="AL59" s="325"/>
      <c r="AM59" s="333">
        <v>9857451</v>
      </c>
      <c r="AN59" s="334">
        <v>25927</v>
      </c>
      <c r="AO59" s="335">
        <v>7.8</v>
      </c>
      <c r="AP59" s="336">
        <v>47446</v>
      </c>
      <c r="AQ59" s="337">
        <v>-1.4</v>
      </c>
      <c r="AR59" s="338">
        <v>9.1999999999999993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564</v>
      </c>
      <c r="AM60" s="341">
        <v>7253832</v>
      </c>
      <c r="AN60" s="342">
        <v>19079</v>
      </c>
      <c r="AO60" s="343">
        <v>6.9</v>
      </c>
      <c r="AP60" s="344">
        <v>24371</v>
      </c>
      <c r="AQ60" s="345">
        <v>1.2</v>
      </c>
      <c r="AR60" s="346">
        <v>5.7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569</v>
      </c>
      <c r="AL61" s="347"/>
      <c r="AM61" s="348">
        <v>10564399</v>
      </c>
      <c r="AN61" s="349">
        <v>27534</v>
      </c>
      <c r="AO61" s="350">
        <v>-5.2</v>
      </c>
      <c r="AP61" s="351">
        <v>45974</v>
      </c>
      <c r="AQ61" s="352">
        <v>1</v>
      </c>
      <c r="AR61" s="338">
        <v>-6.2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564</v>
      </c>
      <c r="AM62" s="341">
        <v>7757777</v>
      </c>
      <c r="AN62" s="342">
        <v>20219</v>
      </c>
      <c r="AO62" s="343">
        <v>-0.8</v>
      </c>
      <c r="AP62" s="344">
        <v>24714</v>
      </c>
      <c r="AQ62" s="345">
        <v>-0.1</v>
      </c>
      <c r="AR62" s="346">
        <v>-0.7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WUQOJplH8gaF7nmIPQwJF7ZChc6pTjJWaem35PUTlWwoXl2yiDDX4ozn+AxU0tRBMrXOTlSUfWUOPFqv71Ldw==" saltValue="UDzCI6wnfVuNRJm2fDzeQ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571</v>
      </c>
    </row>
    <row r="121" spans="125:125" ht="13.5" hidden="1" customHeight="1" x14ac:dyDescent="0.15">
      <c r="DU121" s="259"/>
    </row>
  </sheetData>
  <sheetProtection algorithmName="SHA-512" hashValue="mLdMFPojVj9C17Xkdw2Kn7RjTom0i7Sn4KL3RFgbfbvBqMo5HbPWaG0W+BpaJT9KBubmQVl4m80KlTUrUAamxw==" saltValue="0PAffWfxzIPdiOhVmiSe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572</v>
      </c>
    </row>
  </sheetData>
  <sheetProtection algorithmName="SHA-512" hashValue="zSFqpw357yniE/vodJBdgmuqooRAK059Lv/IDYy8Jt/ryqZH0UCoZKd1H41uXnChCdoC09+y+9BiLCRtyM1Ehw==" saltValue="3saCCJUB2MnSwpWUVy81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45" t="s">
        <v>3</v>
      </c>
      <c r="D47" s="1145"/>
      <c r="E47" s="1146"/>
      <c r="F47" s="11">
        <v>6.18</v>
      </c>
      <c r="G47" s="12">
        <v>5.88</v>
      </c>
      <c r="H47" s="12">
        <v>4.62</v>
      </c>
      <c r="I47" s="12">
        <v>7.28</v>
      </c>
      <c r="J47" s="13">
        <v>8.85</v>
      </c>
    </row>
    <row r="48" spans="2:10" ht="57.75" customHeight="1" x14ac:dyDescent="0.15">
      <c r="B48" s="14"/>
      <c r="C48" s="1147" t="s">
        <v>4</v>
      </c>
      <c r="D48" s="1147"/>
      <c r="E48" s="1148"/>
      <c r="F48" s="15">
        <v>3.62</v>
      </c>
      <c r="G48" s="16">
        <v>3.65</v>
      </c>
      <c r="H48" s="16">
        <v>5.54</v>
      </c>
      <c r="I48" s="16">
        <v>8.59</v>
      </c>
      <c r="J48" s="17">
        <v>7.58</v>
      </c>
    </row>
    <row r="49" spans="2:10" ht="57.75" customHeight="1" thickBot="1" x14ac:dyDescent="0.2">
      <c r="B49" s="18"/>
      <c r="C49" s="1149" t="s">
        <v>5</v>
      </c>
      <c r="D49" s="1149"/>
      <c r="E49" s="1150"/>
      <c r="F49" s="19">
        <v>0.16</v>
      </c>
      <c r="G49" s="20" t="s">
        <v>578</v>
      </c>
      <c r="H49" s="20">
        <v>0.95</v>
      </c>
      <c r="I49" s="20">
        <v>6.42</v>
      </c>
      <c r="J49" s="21">
        <v>0.19</v>
      </c>
    </row>
    <row r="50" spans="2:10" x14ac:dyDescent="0.15"/>
  </sheetData>
  <sheetProtection algorithmName="SHA-512" hashValue="xniWGtxLiHHE1Qbi54PncJsyGBwUDTrX+L/UUR71j+EJkB8pnxTjOZVb8y/wqPrT0s/CYw00EIcYI+VBBMFNxA==" saltValue="WEkfPySjBpmzy0/xyoGD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2024-03-22T05:34:27Z</cp:lastPrinted>
  <dcterms:created xsi:type="dcterms:W3CDTF">2024-02-05T01:47:12Z</dcterms:created>
  <dcterms:modified xsi:type="dcterms:W3CDTF">2024-03-22T05:34:31Z</dcterms:modified>
  <cp:category/>
</cp:coreProperties>
</file>