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完成版\"/>
    </mc:Choice>
  </mc:AlternateContent>
  <xr:revisionPtr revIDLastSave="0" documentId="13_ncr:1_{A4C3906C-D12E-4F7D-8441-E068A89DABCE}"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W36"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c r="BW34" i="10" s="1"/>
  <c r="BW35" i="10" s="1"/>
  <c r="CO34" i="10" l="1"/>
  <c r="CO35" i="10" s="1"/>
  <c r="CO36" i="10" s="1"/>
  <c r="CO37" i="10" s="1"/>
</calcChain>
</file>

<file path=xl/sharedStrings.xml><?xml version="1.0" encoding="utf-8"?>
<sst xmlns="http://schemas.openxmlformats.org/spreadsheetml/2006/main" count="1100" uniqueCount="568">
  <si>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</si>
  <si>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</si>
  <si>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</si>
  <si>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</si>
  <si>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</si>
  <si>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</si>
  <si>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</si>
  <si>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</si>
  <si>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</si>
  <si>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</si>
  <si>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</si>
  <si>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</si>
  <si>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</si>
  <si>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</si>
  <si>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</si>
  <si>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</si>
  <si>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</si>
  <si>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</si>
  <si>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</si>
  <si>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</si>
  <si>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</si>
  <si>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</si>
  <si>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</si>
  <si>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</si>
  <si>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</si>
  <si>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</si>
  <si>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</si>
  <si>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</si>
  <si>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</si>
  <si>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</si>
  <si>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</si>
  <si>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</si>
  <si>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</si>
  <si>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</si>
  <si>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</si>
  <si>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</si>
  <si>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</si>
  <si>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</si>
  <si>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</si>
  <si>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</si>
  <si>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</si>
  <si>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</si>
  <si>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</si>
  <si>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</si>
  <si>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</si>
  <si>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</si>
  <si>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</si>
  <si>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</si>
  <si>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</si>
  <si>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</si>
  <si>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</si>
  <si>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</si>
  <si>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</si>
  <si>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</si>
  <si>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</si>
  <si>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</si>
  <si>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</si>
  <si>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</si>
  <si>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</si>
  <si>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</si>
  <si>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</si>
  <si>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</si>
  <si>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</si>
  <si>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</si>
  <si>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</si>
  <si>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</si>
  <si>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</si>
  <si>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</si>
  <si>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</si>
  <si>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</si>
  <si>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</si>
  <si>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</si>
  <si>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</si>
  <si>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</si>
  <si>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</si>
  <si>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</si>
  <si>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</si>
  <si>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</si>
  <si>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</si>
  <si>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</si>
  <si>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</si>
  <si>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</si>
  <si>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</si>
  <si>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</si>
  <si>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</si>
  <si>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</si>
  <si>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</si>
  <si>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</si>
  <si>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</si>
  <si>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</si>
  <si>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</si>
  <si>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</si>
  <si>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</si>
  <si>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</si>
  <si>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</si>
  <si>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</si>
  <si>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</si>
  <si>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</si>
  <si>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</si>
  <si>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</si>
  <si>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</si>
  <si>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</si>
  <si>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</si>
  <si>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</si>
  <si>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</si>
  <si>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</si>
  <si>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</si>
  <si>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</si>
  <si>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</si>
  <si>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</si>
  <si>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</si>
  <si>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</si>
  <si>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</si>
  <si>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</si>
  <si>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</si>
  <si>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</si>
  <si>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</si>
  <si>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</si>
  <si>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</si>
  <si>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</si>
  <si>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</si>
  <si>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</si>
  <si>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</si>
  <si>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</si>
  <si>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</si>
  <si>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</si>
  <si>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</si>
  <si>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</si>
  <si>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</si>
  <si>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</si>
  <si>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</si>
  <si>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</si>
  <si>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</si>
  <si>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</si>
  <si>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</si>
  <si>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</si>
  <si>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</si>
  <si>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</si>
  <si>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</si>
  <si>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</si>
  <si>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</si>
  <si>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</si>
  <si>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</si>
  <si>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</si>
  <si>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</si>
  <si>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</si>
  <si>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</si>
  <si>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</si>
  <si>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</si>
  <si>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</si>
  <si>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</si>
  <si>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</si>
  <si>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</si>
  <si>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</si>
  <si>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</si>
  <si>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</si>
  <si>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</si>
  <si>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</si>
  <si>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</si>
  <si>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</si>
  <si>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</si>
  <si>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</si>
  <si>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</si>
  <si>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</si>
  <si>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</si>
  <si>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</si>
  <si>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</si>
  <si>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</si>
  <si>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</si>
  <si>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</si>
  <si>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</si>
  <si>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</si>
  <si>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</si>
  <si>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</si>
  <si>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</si>
  <si>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</si>
  <si>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</si>
  <si>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</si>
  <si>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</si>
  <si>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</si>
  <si>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</si>
  <si>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</si>
  <si>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</si>
  <si>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</si>
  <si>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</si>
  <si>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</si>
  <si>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</si>
  <si>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</si>
  <si>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</si>
  <si>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</si>
  <si>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</si>
  <si>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</si>
  <si>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</si>
  <si>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</si>
  <si>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</si>
  <si>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</si>
  <si>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</si>
  <si>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</si>
  <si>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</si>
  <si>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</si>
  <si>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</si>
  <si>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</si>
  <si>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</si>
  <si>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愛知県一宮市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</si>
  <si>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</si>
  <si>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</si>
  <si>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</si>
  <si>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</si>
  <si>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</si>
  <si>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</si>
  <si>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</si>
  <si>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</si>
  <si>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</si>
  <si>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</si>
  <si>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</si>
  <si>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</si>
  <si>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</si>
  <si>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</si>
  <si>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</si>
  <si>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</si>
  <si>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</si>
  <si>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</si>
  <si>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</si>
  <si>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</si>
  <si>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</si>
  <si>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</si>
  <si>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</si>
  <si>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</si>
  <si>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</si>
  <si>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</si>
  <si>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</si>
  <si>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</si>
  <si>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</si>
  <si>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</si>
  <si>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</si>
  <si>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</si>
  <si>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</si>
  <si>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</si>
  <si>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</si>
  <si>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</si>
  <si>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</si>
  <si>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</si>
  <si>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</si>
  <si>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</si>
  <si>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</si>
  <si>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</si>
  <si>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</si>
  <si>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</si>
  <si>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</si>
  <si>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</si>
  <si>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</si>
  <si>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</si>
  <si>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</si>
  <si>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</si>
  <si>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</si>
  <si>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</si>
  <si>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</si>
  <si>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</si>
  <si>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</si>
  <si>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</si>
  <si>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</si>
  <si>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</si>
  <si>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</si>
  <si>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</si>
  <si>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</si>
  <si>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</si>
  <si>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</si>
  <si>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</si>
  <si>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</si>
  <si>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</si>
  <si>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</si>
  <si>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</si>
  <si>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</si>
  <si>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</si>
  <si>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</si>
  <si>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</si>
  <si>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</si>
  <si>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</si>
  <si>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</si>
  <si>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</si>
  <si>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</si>
  <si>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</si>
  <si>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</si>
  <si>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</si>
  <si>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</si>
  <si>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</si>
  <si>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</si>
  <si>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</si>
  <si>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</si>
  <si>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</si>
  <si>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</si>
  <si>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</si>
  <si>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</si>
  <si>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</si>
  <si>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</si>
  <si>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</si>
  <si>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</si>
  <si>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</si>
  <si>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</si>
  <si>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</si>
  <si>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</si>
  <si>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</si>
  <si>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</si>
  <si>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</si>
  <si>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</si>
  <si>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</si>
  <si>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</si>
  <si>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</si>
  <si>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</si>
  <si>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</si>
  <si>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</si>
  <si>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</si>
  <si>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</si>
  <si>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</si>
  <si>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</si>
  <si>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</si>
  <si>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</si>
  <si>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</si>
  <si>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</si>
  <si>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</si>
  <si>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</si>
  <si>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</si>
  <si>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</si>
  <si>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</si>
  <si>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</si>
  <si>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</si>
  <si>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</si>
  <si>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</si>
  <si>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</si>
  <si>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</si>
  <si>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</si>
  <si>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</si>
  <si>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</si>
  <si>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</si>
  <si>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</si>
  <si>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</si>
  <si>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</si>
  <si>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</si>
  <si>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</si>
  <si>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</si>
  <si>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</si>
  <si>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</si>
  <si>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</si>
  <si>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</si>
  <si>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</si>
  <si>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</si>
  <si>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</si>
  <si>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</si>
  <si>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</si>
  <si>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</si>
  <si>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</si>
  <si>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</si>
  <si>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</si>
  <si>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</si>
  <si>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愛知県一宮市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</si>
  <si>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</si>
  <si>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</si>
  <si>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</si>
  <si>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</si>
  <si>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</si>
  <si>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</si>
  <si>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</si>
  <si>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</si>
  <si>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</si>
  <si>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</si>
  <si>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</si>
  <si>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</si>
  <si>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</si>
  <si>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</si>
  <si>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</si>
  <si>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</si>
  <si>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</si>
  <si>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</si>
  <si>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</si>
  <si>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</si>
  <si>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</si>
  <si>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</si>
  <si>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</si>
  <si>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</si>
  <si>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</si>
  <si>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</si>
  <si>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</si>
  <si>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</si>
  <si>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</si>
  <si>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</si>
  <si>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</si>
  <si>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</si>
  <si>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</si>
  <si>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</si>
  <si>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</si>
  <si>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</si>
  <si>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</si>
  <si>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</si>
  <si>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水道事業会計</t>
    <phoneticPr fontId="5"/>
  </si>
  <si>
    <t>法適用企業</t>
    <phoneticPr fontId="5"/>
  </si>
  <si>
    <t>病院事業会計</t>
    <phoneticPr fontId="5"/>
  </si>
  <si>
    <t>下水道事業会計</t>
    <phoneticPr fontId="5"/>
  </si>
  <si>
    <t>外崎土地区画整理事業特別会計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</si>
  <si>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</si>
  <si>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</si>
  <si>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</si>
  <si>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</si>
  <si>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</si>
  <si>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</si>
  <si>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</si>
  <si>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</si>
  <si>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</si>
  <si>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</si>
  <si>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</si>
  <si>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</si>
  <si>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</si>
  <si>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</si>
  <si>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</si>
  <si>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</si>
  <si>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</si>
  <si>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</si>
  <si>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</si>
  <si>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</si>
  <si>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</si>
  <si>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</si>
  <si>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</si>
  <si>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</si>
  <si>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</si>
  <si>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</si>
  <si>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</si>
  <si>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</si>
  <si>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</si>
  <si>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</si>
  <si>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</si>
  <si>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</si>
  <si>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</si>
  <si>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</si>
  <si>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</si>
  <si>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</si>
  <si>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</si>
  <si>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</si>
  <si>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</si>
  <si>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</si>
  <si>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</si>
  <si>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</si>
  <si>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</si>
  <si>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</si>
  <si>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</si>
  <si>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</si>
  <si>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</si>
  <si>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</si>
  <si>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</si>
  <si>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</si>
  <si>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</si>
  <si>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</si>
  <si>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</si>
  <si>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</si>
  <si>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</si>
  <si>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</si>
  <si>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</si>
  <si>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</si>
  <si>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</si>
  <si>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</si>
  <si>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</si>
  <si>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</si>
  <si>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</si>
  <si>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</si>
  <si>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</si>
  <si>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</si>
  <si>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</si>
  <si>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</si>
  <si>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</si>
  <si>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</si>
  <si>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</si>
  <si>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</si>
  <si>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</si>
  <si>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</si>
  <si>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</si>
  <si>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</si>
  <si>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</si>
  <si>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</si>
  <si>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</si>
  <si>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</si>
  <si>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</si>
  <si>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</si>
  <si>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</si>
  <si>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</si>
  <si>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</si>
  <si>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</si>
  <si>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</si>
  <si>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</si>
  <si>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</si>
  <si>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</si>
  <si>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</si>
  <si>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</si>
  <si>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</si>
  <si>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</si>
  <si>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</si>
  <si>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</si>
  <si>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</si>
  <si>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</si>
  <si>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</si>
  <si>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</si>
  <si>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</si>
  <si>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</si>
  <si>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</si>
  <si>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</si>
  <si>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</si>
  <si>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</si>
  <si>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</si>
  <si>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</si>
  <si>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</si>
  <si>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</si>
  <si>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</si>
  <si>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</si>
  <si>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</si>
  <si>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</si>
  <si>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</si>
  <si>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</si>
  <si>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</si>
  <si>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</si>
  <si>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</si>
  <si>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</si>
  <si>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</si>
  <si>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</si>
  <si>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</si>
  <si>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</si>
  <si>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</si>
  <si>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</si>
  <si>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</si>
  <si>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</si>
  <si>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</si>
  <si>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</si>
  <si>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</si>
  <si>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</si>
  <si>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</si>
  <si>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</si>
  <si>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</si>
  <si>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</si>
  <si>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0.23</t>
  </si>
  <si>
    <t>▲ 0.99</t>
  </si>
  <si>
    <t>病院事業会計</t>
  </si>
  <si>
    <t>下水道事業会計</t>
  </si>
  <si>
    <t>一般会計</t>
  </si>
  <si>
    <t>水道事業会計</t>
  </si>
  <si>
    <t>介護保険事業特別会計</t>
  </si>
  <si>
    <t>国民健康保険事業特別会計</t>
  </si>
  <si>
    <t>▲ 0.44</t>
  </si>
  <si>
    <t>後期高齢者医療事業特別会計</t>
  </si>
  <si>
    <t>母子父子寡婦福祉資金貸付事業特別会計</t>
  </si>
  <si>
    <t>その他会計（赤字）</t>
  </si>
  <si>
    <t>その他会計（黒字）</t>
  </si>
  <si>
    <t>R01</t>
    <phoneticPr fontId="5"/>
  </si>
  <si>
    <t>R02</t>
    <phoneticPr fontId="5"/>
  </si>
  <si>
    <t>R03</t>
    <phoneticPr fontId="5"/>
  </si>
  <si>
    <t>R04</t>
    <phoneticPr fontId="5"/>
  </si>
  <si>
    <t>R05</t>
    <phoneticPr fontId="5"/>
  </si>
  <si>
    <t>-</t>
    <phoneticPr fontId="2"/>
  </si>
  <si>
    <t>愛知県後期高齢者医療広域連合（一般会計）</t>
    <phoneticPr fontId="10"/>
  </si>
  <si>
    <t>愛知県後期高齢者医療広域連合（後期高齢者医療特別会計）</t>
    <phoneticPr fontId="10"/>
  </si>
  <si>
    <t>-</t>
    <phoneticPr fontId="10"/>
  </si>
  <si>
    <t>一宮市学校給食会</t>
    <phoneticPr fontId="10"/>
  </si>
  <si>
    <t>一宮地方総合卸売市場(株)</t>
    <phoneticPr fontId="10"/>
  </si>
  <si>
    <t>〇</t>
    <phoneticPr fontId="10"/>
  </si>
  <si>
    <t>一宮市土地開発公社</t>
    <phoneticPr fontId="10"/>
  </si>
  <si>
    <t>いちのみや未来エネルギー株式会社</t>
    <phoneticPr fontId="2"/>
  </si>
  <si>
    <t>-</t>
    <phoneticPr fontId="2"/>
  </si>
  <si>
    <t>-</t>
    <phoneticPr fontId="2"/>
  </si>
  <si>
    <t>公共施設整備等基金</t>
  </si>
  <si>
    <t>いちのみや応援基金</t>
  </si>
  <si>
    <t>市勢振興基金</t>
  </si>
  <si>
    <t>国際交流基金</t>
  </si>
  <si>
    <t>森林環境譲与税基金</t>
    <rPh sb="0" eb="6">
      <t>シンリンカンキョウジョウヨ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</si>
</sst>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48105</c:v>
                </c:pt>
                <c:pt idx="3">
                  <c:v>47446</c:v>
                </c:pt>
                <c:pt idx="4">
                  <c:v>48387</c:v>
                </c:pt>
              </c:numCache>
            </c:numRef>
          </c:val>
          <c:smooth val="0"/>
          <c:extLst>
            <c:ext xmlns:c16="http://schemas.microsoft.com/office/drawing/2014/chart" uri="{C3380CC4-5D6E-409C-BE32-E72D297353CC}">
              <c16:uniqueId val="{00000000-87E2-4F66-92CF-8DFB4B42E6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25793</c:v>
                </c:pt>
                <c:pt idx="1">
                  <c:v>25705</c:v>
                </c:pt>
                <c:pt idx="2">
                  <c:v>24056</c:v>
                </c:pt>
                <c:pt idx="3">
                  <c:v>25927</c:v>
                </c:pt>
                <c:pt idx="4">
                  <c:v>24268</c:v>
                </c:pt>
              </c:numCache>
            </c:numRef>
          </c:val>
          <c:smooth val="0"/>
          <c:extLst>
            <c:ext xmlns:c16="http://schemas.microsoft.com/office/drawing/2014/chart" uri="{C3380CC4-5D6E-409C-BE32-E72D297353CC}">
              <c16:uniqueId val="{00000001-87E2-4F66-92CF-8DFB4B42E6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5.54</c:v>
                </c:pt>
                <c:pt idx="2">
                  <c:v>8.59</c:v>
                </c:pt>
                <c:pt idx="3">
                  <c:v>7.58</c:v>
                </c:pt>
                <c:pt idx="4">
                  <c:v>5.81</c:v>
                </c:pt>
              </c:numCache>
            </c:numRef>
          </c:val>
          <c:extLst>
            <c:ext xmlns:c16="http://schemas.microsoft.com/office/drawing/2014/chart" uri="{C3380CC4-5D6E-409C-BE32-E72D297353CC}">
              <c16:uniqueId val="{00000000-97E7-4B97-8E3A-68D42EA3FD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5.88</c:v>
                </c:pt>
                <c:pt idx="1">
                  <c:v>4.62</c:v>
                </c:pt>
                <c:pt idx="2">
                  <c:v>7.28</c:v>
                </c:pt>
                <c:pt idx="3">
                  <c:v>8.85</c:v>
                </c:pt>
                <c:pt idx="4">
                  <c:v>9.3000000000000007</c:v>
                </c:pt>
              </c:numCache>
            </c:numRef>
          </c:val>
          <c:extLst>
            <c:ext xmlns:c16="http://schemas.microsoft.com/office/drawing/2014/chart" uri="{C3380CC4-5D6E-409C-BE32-E72D297353CC}">
              <c16:uniqueId val="{00000001-97E7-4B97-8E3A-68D42EA3FD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-0.23</c:v>
                </c:pt>
                <c:pt idx="1">
                  <c:v>0.95</c:v>
                </c:pt>
                <c:pt idx="2">
                  <c:v>6.42</c:v>
                </c:pt>
                <c:pt idx="3">
                  <c:v>0.19</c:v>
                </c:pt>
                <c:pt idx="4">
                  <c:v>-0.99</c:v>
                </c:pt>
              </c:numCache>
            </c:numRef>
          </c:val>
          <c:smooth val="0"/>
          <c:extLst>
            <c:ext xmlns:c16="http://schemas.microsoft.com/office/drawing/2014/chart" uri="{C3380CC4-5D6E-409C-BE32-E72D297353CC}">
              <c16:uniqueId val="{00000002-97E7-4B97-8E3A-68D42EA3FD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1F5-47E1-9C35-39ECD4A1C6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F5-47E1-9C35-39ECD4A1C6A2}"/>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01F5-47E1-9C35-39ECD4A1C6A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c:v>
                </c:pt>
                <c:pt idx="4">
                  <c:v>#N/A</c:v>
                </c:pt>
                <c:pt idx="5">
                  <c:v>0.01</c:v>
                </c:pt>
                <c:pt idx="6">
                  <c:v>#N/A</c:v>
                </c:pt>
                <c:pt idx="7">
                  <c:v>0.06</c:v>
                </c:pt>
                <c:pt idx="8">
                  <c:v>#N/A</c:v>
                </c:pt>
                <c:pt idx="9">
                  <c:v>0.04</c:v>
                </c:pt>
              </c:numCache>
            </c:numRef>
          </c:val>
          <c:extLst>
            <c:ext xmlns:c16="http://schemas.microsoft.com/office/drawing/2014/chart" uri="{C3380CC4-5D6E-409C-BE32-E72D297353CC}">
              <c16:uniqueId val="{00000003-01F5-47E1-9C35-39ECD4A1C6A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0.44</c:v>
                </c:pt>
                <c:pt idx="1">
                  <c:v>#N/A</c:v>
                </c:pt>
                <c:pt idx="2">
                  <c:v>#N/A</c:v>
                </c:pt>
                <c:pt idx="3">
                  <c:v>0.53</c:v>
                </c:pt>
                <c:pt idx="4">
                  <c:v>#N/A</c:v>
                </c:pt>
                <c:pt idx="5">
                  <c:v>1.19</c:v>
                </c:pt>
                <c:pt idx="6">
                  <c:v>#N/A</c:v>
                </c:pt>
                <c:pt idx="7">
                  <c:v>1.43</c:v>
                </c:pt>
                <c:pt idx="8">
                  <c:v>#N/A</c:v>
                </c:pt>
                <c:pt idx="9">
                  <c:v>0.52</c:v>
                </c:pt>
              </c:numCache>
            </c:numRef>
          </c:val>
          <c:extLst>
            <c:ext xmlns:c16="http://schemas.microsoft.com/office/drawing/2014/chart" uri="{C3380CC4-5D6E-409C-BE32-E72D297353CC}">
              <c16:uniqueId val="{00000004-01F5-47E1-9C35-39ECD4A1C6A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1.31</c:v>
                </c:pt>
                <c:pt idx="2">
                  <c:v>#N/A</c:v>
                </c:pt>
                <c:pt idx="3">
                  <c:v>1.34</c:v>
                </c:pt>
                <c:pt idx="4">
                  <c:v>#N/A</c:v>
                </c:pt>
                <c:pt idx="5">
                  <c:v>1.43</c:v>
                </c:pt>
                <c:pt idx="6">
                  <c:v>#N/A</c:v>
                </c:pt>
                <c:pt idx="7">
                  <c:v>1.44</c:v>
                </c:pt>
                <c:pt idx="8">
                  <c:v>#N/A</c:v>
                </c:pt>
                <c:pt idx="9">
                  <c:v>0.61</c:v>
                </c:pt>
              </c:numCache>
            </c:numRef>
          </c:val>
          <c:extLst>
            <c:ext xmlns:c16="http://schemas.microsoft.com/office/drawing/2014/chart" uri="{C3380CC4-5D6E-409C-BE32-E72D297353CC}">
              <c16:uniqueId val="{00000005-01F5-47E1-9C35-39ECD4A1C6A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5.13</c:v>
                </c:pt>
                <c:pt idx="2">
                  <c:v>#N/A</c:v>
                </c:pt>
                <c:pt idx="3">
                  <c:v>4.8</c:v>
                </c:pt>
                <c:pt idx="4">
                  <c:v>#N/A</c:v>
                </c:pt>
                <c:pt idx="5">
                  <c:v>4.3899999999999997</c:v>
                </c:pt>
                <c:pt idx="6">
                  <c:v>#N/A</c:v>
                </c:pt>
                <c:pt idx="7">
                  <c:v>3.85</c:v>
                </c:pt>
                <c:pt idx="8">
                  <c:v>#N/A</c:v>
                </c:pt>
                <c:pt idx="9">
                  <c:v>3.34</c:v>
                </c:pt>
              </c:numCache>
            </c:numRef>
          </c:val>
          <c:extLst>
            <c:ext xmlns:c16="http://schemas.microsoft.com/office/drawing/2014/chart" uri="{C3380CC4-5D6E-409C-BE32-E72D297353CC}">
              <c16:uniqueId val="{00000006-01F5-47E1-9C35-39ECD4A1C6A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3.65</c:v>
                </c:pt>
                <c:pt idx="2">
                  <c:v>#N/A</c:v>
                </c:pt>
                <c:pt idx="3">
                  <c:v>5.54</c:v>
                </c:pt>
                <c:pt idx="4">
                  <c:v>#N/A</c:v>
                </c:pt>
                <c:pt idx="5">
                  <c:v>8.57</c:v>
                </c:pt>
                <c:pt idx="6">
                  <c:v>#N/A</c:v>
                </c:pt>
                <c:pt idx="7">
                  <c:v>7.55</c:v>
                </c:pt>
                <c:pt idx="8">
                  <c:v>#N/A</c:v>
                </c:pt>
                <c:pt idx="9">
                  <c:v>5.78</c:v>
                </c:pt>
              </c:numCache>
            </c:numRef>
          </c:val>
          <c:extLst>
            <c:ext xmlns:c16="http://schemas.microsoft.com/office/drawing/2014/chart" uri="{C3380CC4-5D6E-409C-BE32-E72D297353CC}">
              <c16:uniqueId val="{00000007-01F5-47E1-9C35-39ECD4A1C6A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7.28</c:v>
                </c:pt>
                <c:pt idx="2">
                  <c:v>#N/A</c:v>
                </c:pt>
                <c:pt idx="3">
                  <c:v>7.5</c:v>
                </c:pt>
                <c:pt idx="4">
                  <c:v>#N/A</c:v>
                </c:pt>
                <c:pt idx="5">
                  <c:v>6.9</c:v>
                </c:pt>
                <c:pt idx="6">
                  <c:v>#N/A</c:v>
                </c:pt>
                <c:pt idx="7">
                  <c:v>6.66</c:v>
                </c:pt>
                <c:pt idx="8">
                  <c:v>#N/A</c:v>
                </c:pt>
                <c:pt idx="9">
                  <c:v>6.89</c:v>
                </c:pt>
              </c:numCache>
            </c:numRef>
          </c:val>
          <c:extLst>
            <c:ext xmlns:c16="http://schemas.microsoft.com/office/drawing/2014/chart" uri="{C3380CC4-5D6E-409C-BE32-E72D297353CC}">
              <c16:uniqueId val="{00000008-01F5-47E1-9C35-39ECD4A1C6A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6.65</c:v>
                </c:pt>
                <c:pt idx="2">
                  <c:v>#N/A</c:v>
                </c:pt>
                <c:pt idx="3">
                  <c:v>7.52</c:v>
                </c:pt>
                <c:pt idx="4">
                  <c:v>#N/A</c:v>
                </c:pt>
                <c:pt idx="5">
                  <c:v>9.3000000000000007</c:v>
                </c:pt>
                <c:pt idx="6">
                  <c:v>#N/A</c:v>
                </c:pt>
                <c:pt idx="7">
                  <c:v>11.02</c:v>
                </c:pt>
                <c:pt idx="8">
                  <c:v>#N/A</c:v>
                </c:pt>
                <c:pt idx="9">
                  <c:v>11.21</c:v>
                </c:pt>
              </c:numCache>
            </c:numRef>
          </c:val>
          <c:extLst>
            <c:ext xmlns:c16="http://schemas.microsoft.com/office/drawing/2014/chart" uri="{C3380CC4-5D6E-409C-BE32-E72D297353CC}">
              <c16:uniqueId val="{00000009-01F5-47E1-9C35-39ECD4A1C6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10736</c:v>
                </c:pt>
                <c:pt idx="5">
                  <c:v>10921</c:v>
                </c:pt>
                <c:pt idx="8">
                  <c:v>10982</c:v>
                </c:pt>
                <c:pt idx="11">
                  <c:v>11133</c:v>
                </c:pt>
                <c:pt idx="14">
                  <c:v>11072</c:v>
                </c:pt>
              </c:numCache>
            </c:numRef>
          </c:val>
          <c:extLst>
            <c:ext xmlns:c16="http://schemas.microsoft.com/office/drawing/2014/chart" uri="{C3380CC4-5D6E-409C-BE32-E72D297353CC}">
              <c16:uniqueId val="{00000000-F116-474D-B72C-A584F6A3B0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16-474D-B72C-A584F6A3B0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c:v>
                </c:pt>
                <c:pt idx="6">
                  <c:v>0</c:v>
                </c:pt>
                <c:pt idx="9">
                  <c:v>55</c:v>
                </c:pt>
                <c:pt idx="12">
                  <c:v>0</c:v>
                </c:pt>
              </c:numCache>
            </c:numRef>
          </c:val>
          <c:extLst>
            <c:ext xmlns:c16="http://schemas.microsoft.com/office/drawing/2014/chart" uri="{C3380CC4-5D6E-409C-BE32-E72D297353CC}">
              <c16:uniqueId val="{00000002-F116-474D-B72C-A584F6A3B0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16-474D-B72C-A584F6A3B0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3809</c:v>
                </c:pt>
                <c:pt idx="3">
                  <c:v>3764</c:v>
                </c:pt>
                <c:pt idx="6">
                  <c:v>3646</c:v>
                </c:pt>
                <c:pt idx="9">
                  <c:v>3604</c:v>
                </c:pt>
                <c:pt idx="12">
                  <c:v>3544</c:v>
                </c:pt>
              </c:numCache>
            </c:numRef>
          </c:val>
          <c:extLst>
            <c:ext xmlns:c16="http://schemas.microsoft.com/office/drawing/2014/chart" uri="{C3380CC4-5D6E-409C-BE32-E72D297353CC}">
              <c16:uniqueId val="{00000004-F116-474D-B72C-A584F6A3B0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16-474D-B72C-A584F6A3B0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16-474D-B72C-A584F6A3B0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9118</c:v>
                </c:pt>
                <c:pt idx="3">
                  <c:v>9491</c:v>
                </c:pt>
                <c:pt idx="6">
                  <c:v>9694</c:v>
                </c:pt>
                <c:pt idx="9">
                  <c:v>9994</c:v>
                </c:pt>
                <c:pt idx="12">
                  <c:v>10240</c:v>
                </c:pt>
              </c:numCache>
            </c:numRef>
          </c:val>
          <c:extLst>
            <c:ext xmlns:c16="http://schemas.microsoft.com/office/drawing/2014/chart" uri="{C3380CC4-5D6E-409C-BE32-E72D297353CC}">
              <c16:uniqueId val="{00000007-F116-474D-B72C-A584F6A3B0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2202</c:v>
                </c:pt>
                <c:pt idx="2">
                  <c:v>#N/A</c:v>
                </c:pt>
                <c:pt idx="3">
                  <c:v>#N/A</c:v>
                </c:pt>
                <c:pt idx="4">
                  <c:v>2335</c:v>
                </c:pt>
                <c:pt idx="5">
                  <c:v>#N/A</c:v>
                </c:pt>
                <c:pt idx="6">
                  <c:v>#N/A</c:v>
                </c:pt>
                <c:pt idx="7">
                  <c:v>2358</c:v>
                </c:pt>
                <c:pt idx="8">
                  <c:v>#N/A</c:v>
                </c:pt>
                <c:pt idx="9">
                  <c:v>#N/A</c:v>
                </c:pt>
                <c:pt idx="10">
                  <c:v>2520</c:v>
                </c:pt>
                <c:pt idx="11">
                  <c:v>#N/A</c:v>
                </c:pt>
                <c:pt idx="12">
                  <c:v>#N/A</c:v>
                </c:pt>
                <c:pt idx="13">
                  <c:v>2712</c:v>
                </c:pt>
                <c:pt idx="14">
                  <c:v>#N/A</c:v>
                </c:pt>
              </c:numCache>
            </c:numRef>
          </c:val>
          <c:smooth val="0"/>
          <c:extLst>
            <c:ext xmlns:c16="http://schemas.microsoft.com/office/drawing/2014/chart" uri="{C3380CC4-5D6E-409C-BE32-E72D297353CC}">
              <c16:uniqueId val="{00000008-F116-474D-B72C-A584F6A3B0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124509</c:v>
                </c:pt>
                <c:pt idx="5">
                  <c:v>122989</c:v>
                </c:pt>
                <c:pt idx="8">
                  <c:v>123300</c:v>
                </c:pt>
                <c:pt idx="11">
                  <c:v>120315</c:v>
                </c:pt>
                <c:pt idx="14">
                  <c:v>115419</c:v>
                </c:pt>
              </c:numCache>
            </c:numRef>
          </c:val>
          <c:extLst>
            <c:ext xmlns:c16="http://schemas.microsoft.com/office/drawing/2014/chart" uri="{C3380CC4-5D6E-409C-BE32-E72D297353CC}">
              <c16:uniqueId val="{00000000-5E61-4845-BE66-AB59474A3C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28999</c:v>
                </c:pt>
                <c:pt idx="5">
                  <c:v>27943</c:v>
                </c:pt>
                <c:pt idx="8">
                  <c:v>27243</c:v>
                </c:pt>
                <c:pt idx="11">
                  <c:v>26308</c:v>
                </c:pt>
                <c:pt idx="14">
                  <c:v>25131</c:v>
                </c:pt>
              </c:numCache>
            </c:numRef>
          </c:val>
          <c:extLst>
            <c:ext xmlns:c16="http://schemas.microsoft.com/office/drawing/2014/chart" uri="{C3380CC4-5D6E-409C-BE32-E72D297353CC}">
              <c16:uniqueId val="{00000001-5E61-4845-BE66-AB59474A3C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9981</c:v>
                </c:pt>
                <c:pt idx="5">
                  <c:v>9161</c:v>
                </c:pt>
                <c:pt idx="8">
                  <c:v>15622</c:v>
                </c:pt>
                <c:pt idx="11">
                  <c:v>18698</c:v>
                </c:pt>
                <c:pt idx="14">
                  <c:v>20365</c:v>
                </c:pt>
              </c:numCache>
            </c:numRef>
          </c:val>
          <c:extLst>
            <c:ext xmlns:c16="http://schemas.microsoft.com/office/drawing/2014/chart" uri="{C3380CC4-5D6E-409C-BE32-E72D297353CC}">
              <c16:uniqueId val="{00000002-5E61-4845-BE66-AB59474A3C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61-4845-BE66-AB59474A3C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61-4845-BE66-AB59474A3C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94</c:v>
                </c:pt>
                <c:pt idx="3">
                  <c:v>89</c:v>
                </c:pt>
                <c:pt idx="6">
                  <c:v>86</c:v>
                </c:pt>
                <c:pt idx="9">
                  <c:v>83</c:v>
                </c:pt>
                <c:pt idx="12">
                  <c:v>81</c:v>
                </c:pt>
              </c:numCache>
            </c:numRef>
          </c:val>
          <c:extLst>
            <c:ext xmlns:c16="http://schemas.microsoft.com/office/drawing/2014/chart" uri="{C3380CC4-5D6E-409C-BE32-E72D297353CC}">
              <c16:uniqueId val="{00000005-5E61-4845-BE66-AB59474A3C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15284</c:v>
                </c:pt>
                <c:pt idx="3">
                  <c:v>14322</c:v>
                </c:pt>
                <c:pt idx="6">
                  <c:v>14505</c:v>
                </c:pt>
                <c:pt idx="9">
                  <c:v>14501</c:v>
                </c:pt>
                <c:pt idx="12">
                  <c:v>14958</c:v>
                </c:pt>
              </c:numCache>
            </c:numRef>
          </c:val>
          <c:extLst>
            <c:ext xmlns:c16="http://schemas.microsoft.com/office/drawing/2014/chart" uri="{C3380CC4-5D6E-409C-BE32-E72D297353CC}">
              <c16:uniqueId val="{00000006-5E61-4845-BE66-AB59474A3C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E61-4845-BE66-AB59474A3C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65327</c:v>
                </c:pt>
                <c:pt idx="3">
                  <c:v>63083</c:v>
                </c:pt>
                <c:pt idx="6">
                  <c:v>60575</c:v>
                </c:pt>
                <c:pt idx="9">
                  <c:v>57962</c:v>
                </c:pt>
                <c:pt idx="12">
                  <c:v>54968</c:v>
                </c:pt>
              </c:numCache>
            </c:numRef>
          </c:val>
          <c:extLst>
            <c:ext xmlns:c16="http://schemas.microsoft.com/office/drawing/2014/chart" uri="{C3380CC4-5D6E-409C-BE32-E72D297353CC}">
              <c16:uniqueId val="{00000008-5E61-4845-BE66-AB59474A3C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309</c:v>
                </c:pt>
                <c:pt idx="3">
                  <c:v>267</c:v>
                </c:pt>
                <c:pt idx="6">
                  <c:v>280</c:v>
                </c:pt>
                <c:pt idx="9">
                  <c:v>225</c:v>
                </c:pt>
                <c:pt idx="12">
                  <c:v>251</c:v>
                </c:pt>
              </c:numCache>
            </c:numRef>
          </c:val>
          <c:extLst>
            <c:ext xmlns:c16="http://schemas.microsoft.com/office/drawing/2014/chart" uri="{C3380CC4-5D6E-409C-BE32-E72D297353CC}">
              <c16:uniqueId val="{00000009-5E61-4845-BE66-AB59474A3C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107279</c:v>
                </c:pt>
                <c:pt idx="3">
                  <c:v>106797</c:v>
                </c:pt>
                <c:pt idx="6">
                  <c:v>107123</c:v>
                </c:pt>
                <c:pt idx="9">
                  <c:v>104064</c:v>
                </c:pt>
                <c:pt idx="12">
                  <c:v>98515</c:v>
                </c:pt>
              </c:numCache>
            </c:numRef>
          </c:val>
          <c:extLst>
            <c:ext xmlns:c16="http://schemas.microsoft.com/office/drawing/2014/chart" uri="{C3380CC4-5D6E-409C-BE32-E72D297353CC}">
              <c16:uniqueId val="{0000000A-5E61-4845-BE66-AB59474A3C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24806</c:v>
                </c:pt>
                <c:pt idx="2">
                  <c:v>#N/A</c:v>
                </c:pt>
                <c:pt idx="3">
                  <c:v>#N/A</c:v>
                </c:pt>
                <c:pt idx="4">
                  <c:v>24466</c:v>
                </c:pt>
                <c:pt idx="5">
                  <c:v>#N/A</c:v>
                </c:pt>
                <c:pt idx="6">
                  <c:v>#N/A</c:v>
                </c:pt>
                <c:pt idx="7">
                  <c:v>16403</c:v>
                </c:pt>
                <c:pt idx="8">
                  <c:v>#N/A</c:v>
                </c:pt>
                <c:pt idx="9">
                  <c:v>#N/A</c:v>
                </c:pt>
                <c:pt idx="10">
                  <c:v>11514</c:v>
                </c:pt>
                <c:pt idx="11">
                  <c:v>#N/A</c:v>
                </c:pt>
                <c:pt idx="12">
                  <c:v>#N/A</c:v>
                </c:pt>
                <c:pt idx="13">
                  <c:v>7857</c:v>
                </c:pt>
                <c:pt idx="14">
                  <c:v>#N/A</c:v>
                </c:pt>
              </c:numCache>
            </c:numRef>
          </c:val>
          <c:smooth val="0"/>
          <c:extLst>
            <c:ext xmlns:c16="http://schemas.microsoft.com/office/drawing/2014/chart" uri="{C3380CC4-5D6E-409C-BE32-E72D297353CC}">
              <c16:uniqueId val="{0000000B-5E61-4845-BE66-AB59474A3C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5865</c:v>
                </c:pt>
                <c:pt idx="1">
                  <c:v>6970</c:v>
                </c:pt>
                <c:pt idx="2">
                  <c:v>7475</c:v>
                </c:pt>
              </c:numCache>
            </c:numRef>
          </c:val>
          <c:extLst>
            <c:ext xmlns:c16="http://schemas.microsoft.com/office/drawing/2014/chart" uri="{C3380CC4-5D6E-409C-BE32-E72D297353CC}">
              <c16:uniqueId val="{00000000-30E0-444F-B8F3-632E734A5C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30E0-444F-B8F3-632E734A5C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7203</c:v>
                </c:pt>
                <c:pt idx="1">
                  <c:v>9191</c:v>
                </c:pt>
                <c:pt idx="2">
                  <c:v>10490</c:v>
                </c:pt>
              </c:numCache>
            </c:numRef>
          </c:val>
          <c:extLst>
            <c:ext xmlns:c16="http://schemas.microsoft.com/office/drawing/2014/chart" uri="{C3380CC4-5D6E-409C-BE32-E72D297353CC}">
              <c16:uniqueId val="{00000002-30E0-444F-B8F3-632E734A5C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基準財政収入額は地方消費税交付金や新築・増築家屋分の固定資産税の増加等により</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億円増加したものの、高齢者保健福祉費や社会福祉費の伸び等により基準財政需要額が</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億円増加したため、財政力指数は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税収の回復による基準財政収入額の増が期待できるものの、社会福祉費などの伸びにより基準財政需要額の増加が見込まれるため、引き続き職員数の適正化や実施事業の厳選・見直しによる行政の効率化と自主財源の確保に努め、財政の健全化を図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50">
              <a:latin typeface="ＭＳ Ｐゴシック" panose="020B0600070205080204" pitchFamily="50" charset="-128"/>
              <a:ea typeface="ＭＳ Ｐゴシック" panose="020B0600070205080204" pitchFamily="50" charset="-128"/>
            </a:rPr>
            <a:t>　歳出における経常経費は、人件費・補助費等は減少したが、扶助費・特別会計への繰出金（国民健康保険事業など）・公債費</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一般単独事業債など</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、の増などにより全体で増となった。</a:t>
          </a:r>
        </a:p>
        <a:p>
          <a:pPr eaLnBrk="1" fontAlgn="auto" latinLnBrk="0" hangingPunct="1"/>
          <a:r>
            <a:rPr kumimoji="1" lang="ja-JP" altLang="en-US" sz="1150">
              <a:latin typeface="ＭＳ Ｐゴシック" panose="020B0600070205080204" pitchFamily="50" charset="-128"/>
              <a:ea typeface="ＭＳ Ｐゴシック" panose="020B0600070205080204" pitchFamily="50" charset="-128"/>
            </a:rPr>
            <a:t>　一方、歳入では、臨時財政対策債が減少したものの、地方交付税・市税の増などにより経常経費一般財源が増加し、全体で増となった。</a:t>
          </a:r>
        </a:p>
        <a:p>
          <a:pPr eaLnBrk="1" fontAlgn="auto" latinLnBrk="0" hangingPunct="1"/>
          <a:r>
            <a:rPr kumimoji="1" lang="ja-JP" altLang="en-US" sz="1150">
              <a:latin typeface="ＭＳ Ｐゴシック" panose="020B0600070205080204" pitchFamily="50" charset="-128"/>
              <a:ea typeface="ＭＳ Ｐゴシック" panose="020B0600070205080204" pitchFamily="50" charset="-128"/>
            </a:rPr>
            <a:t>　分母は良化したものの、それ以上の割合で分子が悪化したため、経常収支比率は</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ポイント悪化した。</a:t>
          </a:r>
        </a:p>
        <a:p>
          <a:pPr eaLnBrk="1" fontAlgn="auto" latinLnBrk="0" hangingPunct="1"/>
          <a:r>
            <a:rPr kumimoji="1" lang="ja-JP" altLang="en-US" sz="1150">
              <a:latin typeface="ＭＳ Ｐゴシック" panose="020B0600070205080204" pitchFamily="50" charset="-128"/>
              <a:ea typeface="ＭＳ Ｐゴシック" panose="020B0600070205080204" pitchFamily="50" charset="-128"/>
            </a:rPr>
            <a:t>　なお、類似団体内順位は比較的上位を維持しているが、引き続き経常経費の抑制に努め、弾力性の確保を図る。</a:t>
          </a:r>
        </a:p>
        <a:p>
          <a:pPr eaLnBrk="1" fontAlgn="auto" latinLnBrk="0" hangingPunct="1"/>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97282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9286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20066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59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599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150368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8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63009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平成</a:t>
          </a:r>
          <a:r>
            <a:rPr lang="en-US" altLang="ja-JP" sz="1100">
              <a:effectLst/>
              <a:latin typeface="ＭＳ Ｐゴシック" panose="020B0600070205080204" pitchFamily="50" charset="-128"/>
              <a:ea typeface="ＭＳ Ｐゴシック" panose="020B0600070205080204" pitchFamily="50" charset="-128"/>
            </a:rPr>
            <a:t>17</a:t>
          </a:r>
          <a:r>
            <a:rPr lang="ja-JP" altLang="en-US" sz="1100">
              <a:effectLst/>
              <a:latin typeface="ＭＳ Ｐゴシック" panose="020B0600070205080204" pitchFamily="50" charset="-128"/>
              <a:ea typeface="ＭＳ Ｐゴシック" panose="020B0600070205080204" pitchFamily="50" charset="-128"/>
            </a:rPr>
            <a:t>年の市町村合併以来、人員及び人件費の適正化に取り組んでおり、また、集中改革プランに基づき事務事業を見直し、さらなる行政コストの縮減へ継続的に取り組んでいる。</a:t>
          </a: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令和</a:t>
          </a:r>
          <a:r>
            <a:rPr lang="en-US" altLang="ja-JP" sz="1100">
              <a:effectLst/>
              <a:latin typeface="ＭＳ Ｐゴシック" panose="020B0600070205080204" pitchFamily="50" charset="-128"/>
              <a:ea typeface="ＭＳ Ｐゴシック" panose="020B0600070205080204" pitchFamily="50" charset="-128"/>
            </a:rPr>
            <a:t>5</a:t>
          </a:r>
          <a:r>
            <a:rPr lang="ja-JP" altLang="en-US" sz="1100">
              <a:effectLst/>
              <a:latin typeface="ＭＳ Ｐゴシック" panose="020B0600070205080204" pitchFamily="50" charset="-128"/>
              <a:ea typeface="ＭＳ Ｐゴシック" panose="020B0600070205080204" pitchFamily="50" charset="-128"/>
            </a:rPr>
            <a:t>年度は、職員数の増や給与改定に伴う職員給の増があるものの、定年退職年齢の段階的な引き上げに伴う退職手当の減により人件費は減少した。また、新型コロナウイルスワクチン接種事業などの新型コロナ関連経費が減少したことにより物件費も減少したため、人件費・物件費の総額及び人口</a:t>
          </a:r>
          <a:r>
            <a:rPr lang="en-US" altLang="ja-JP" sz="1100">
              <a:effectLst/>
              <a:latin typeface="ＭＳ Ｐゴシック" panose="020B0600070205080204" pitchFamily="50" charset="-128"/>
              <a:ea typeface="ＭＳ Ｐゴシック" panose="020B0600070205080204" pitchFamily="50" charset="-128"/>
            </a:rPr>
            <a:t>1</a:t>
          </a:r>
          <a:r>
            <a:rPr lang="ja-JP" altLang="en-US" sz="1100">
              <a:effectLst/>
              <a:latin typeface="ＭＳ Ｐゴシック" panose="020B0600070205080204" pitchFamily="50" charset="-128"/>
              <a:ea typeface="ＭＳ Ｐゴシック" panose="020B0600070205080204" pitchFamily="50" charset="-128"/>
            </a:rPr>
            <a:t>人当たりの決算額は減少した。</a:t>
          </a: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類似団体内順位は上位に位置しているが、今後も引き続き経費の縮減に努める。</a:t>
          </a: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141991</xdr:rowOff>
    </xdr:from>
    <xdr:to>
      <xdr:col>23</xdr:col>
      <xdr:colOff>133350</xdr:colOff>
      <xdr:row>83</xdr:row>
      <xdr:rowOff>60322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00891"/>
          <a:ext cx="838200" cy="8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60322</xdr:rowOff>
    </xdr:from>
    <xdr:to>
      <xdr:col>19</xdr:col>
      <xdr:colOff>133350</xdr:colOff>
      <xdr:row>83</xdr:row>
      <xdr:rowOff>93414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90672"/>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112990</xdr:rowOff>
    </xdr:from>
    <xdr:to>
      <xdr:col>15</xdr:col>
      <xdr:colOff>82550</xdr:colOff>
      <xdr:row>83</xdr:row>
      <xdr:rowOff>93414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0440"/>
          <a:ext cx="889000" cy="3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8213</xdr:rowOff>
    </xdr:from>
    <xdr:to>
      <xdr:col>11</xdr:col>
      <xdr:colOff>31750</xdr:colOff>
      <xdr:row>81</xdr:row>
      <xdr:rowOff>112990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5663"/>
          <a:ext cx="889000" cy="1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118401</xdr:rowOff>
    </xdr:from>
    <xdr:to>
      <xdr:col>11</xdr:col>
      <xdr:colOff>82550</xdr:colOff>
      <xdr:row>84</xdr:row>
      <xdr:rowOff>48551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4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33328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3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11919</xdr:rowOff>
    </xdr:from>
    <xdr:to>
      <xdr:col>7</xdr:col>
      <xdr:colOff>31750</xdr:colOff>
      <xdr:row>83</xdr:row>
      <xdr:rowOff>113519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98296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91191</xdr:rowOff>
    </xdr:from>
    <xdr:to>
      <xdr:col>23</xdr:col>
      <xdr:colOff>184150</xdr:colOff>
      <xdr:row>83</xdr:row>
      <xdr:rowOff>21341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107718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9522</xdr:rowOff>
    </xdr:from>
    <xdr:to>
      <xdr:col>19</xdr:col>
      <xdr:colOff>184150</xdr:colOff>
      <xdr:row>83</xdr:row>
      <xdr:rowOff>111122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121299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0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42614</xdr:rowOff>
    </xdr:from>
    <xdr:to>
      <xdr:col>15</xdr:col>
      <xdr:colOff>133350</xdr:colOff>
      <xdr:row>83</xdr:row>
      <xdr:rowOff>144214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62190</xdr:rowOff>
    </xdr:from>
    <xdr:to>
      <xdr:col>11</xdr:col>
      <xdr:colOff>82550</xdr:colOff>
      <xdr:row>81</xdr:row>
      <xdr:rowOff>163790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128863</xdr:rowOff>
    </xdr:from>
    <xdr:to>
      <xdr:col>7</xdr:col>
      <xdr:colOff>31750</xdr:colOff>
      <xdr:row>81</xdr:row>
      <xdr:rowOff>59013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69190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職員の入退職等による職員構成の変動により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ポイント良化した一方で、高卒経験年数</a:t>
          </a:r>
          <a:r>
            <a:rPr kumimoji="1" lang="en-US" altLang="ja-JP" sz="1400">
              <a:latin typeface="ＭＳ Ｐゴシック" panose="020B0600070205080204" pitchFamily="50" charset="-128"/>
              <a:ea typeface="ＭＳ Ｐゴシック" panose="020B0600070205080204" pitchFamily="50" charset="-128"/>
            </a:rPr>
            <a:t>20</a:t>
          </a:r>
          <a:r>
            <a:rPr kumimoji="1" lang="ja-JP" altLang="en-US" sz="1400">
              <a:latin typeface="ＭＳ Ｐゴシック" panose="020B0600070205080204" pitchFamily="50" charset="-128"/>
              <a:ea typeface="ＭＳ Ｐゴシック" panose="020B0600070205080204" pitchFamily="50" charset="-128"/>
            </a:rPr>
            <a:t>年～</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年の階層、高卒経験年数</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35</a:t>
          </a:r>
          <a:r>
            <a:rPr kumimoji="1" lang="ja-JP" altLang="en-US" sz="1400">
              <a:latin typeface="ＭＳ Ｐゴシック" panose="020B0600070205080204" pitchFamily="50" charset="-128"/>
              <a:ea typeface="ＭＳ Ｐゴシック" panose="020B0600070205080204" pitchFamily="50" charset="-128"/>
            </a:rPr>
            <a:t>年の階層での職員構成の変動により計</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ポイント悪化したため、令和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年度と同数値となった。</a:t>
          </a:r>
        </a:p>
        <a:p>
          <a:r>
            <a:rPr kumimoji="1" lang="ja-JP" altLang="en-US" sz="1400">
              <a:latin typeface="ＭＳ Ｐゴシック" panose="020B0600070205080204" pitchFamily="50" charset="-128"/>
              <a:ea typeface="ＭＳ Ｐゴシック" panose="020B0600070205080204" pitchFamily="50" charset="-128"/>
            </a:rPr>
            <a:t>　今後も、人員及び人件費の適正化に努め、健全化を図っていく。</a:t>
          </a: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74789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88195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88195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以前から職員数の適正化に取り組んでおり、平成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年の市町村合併以降、人員及び人件費の適正化に一層注力しているが、保育需要に伴う保育士の採用増や、中核市移行による態勢充実のため福祉部門を中心とした事務職の採用増により、令和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人増加した。　</a:t>
          </a:r>
        </a:p>
        <a:p>
          <a:r>
            <a:rPr kumimoji="1" lang="ja-JP" altLang="en-US" sz="1300">
              <a:latin typeface="ＭＳ Ｐゴシック" panose="020B0600070205080204" pitchFamily="50" charset="-128"/>
              <a:ea typeface="ＭＳ Ｐゴシック" panose="020B0600070205080204" pitchFamily="50" charset="-128"/>
            </a:rPr>
            <a:t>　今後も、県派遣職員の引き上げに対応するため、医療職の増加が見込まれるものの、徹底した業務の見直しを継続し、引き続き定員の適正化に努め、定年延長の動向も踏まえながら採用計画を立案していく。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62</xdr:row>
      <xdr:rowOff>24342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000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151554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4163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67098</xdr:rowOff>
    </xdr:from>
    <xdr:to>
      <xdr:col>72</xdr:col>
      <xdr:colOff>203200</xdr:colOff>
      <xdr:row>61</xdr:row>
      <xdr:rowOff>83185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255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67098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120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16298</xdr:rowOff>
    </xdr:from>
    <xdr:to>
      <xdr:col>68</xdr:col>
      <xdr:colOff>203200</xdr:colOff>
      <xdr:row>61</xdr:row>
      <xdr:rowOff>117898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臨時財政対策債発行可能額が大きく減少したたものの、緩やかな景気回復の影響により、平成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以降増加傾向にある標準税収入額に加え、中核市移行による普通交付税の増加があったため分母である標準財政規模は増加した。分子は、下水道事業に伴う繰入金の減少があるものの、国の財源措置の手厚い緊急自然災害対策事業債の活用による土木債の残高増の影響での元金償還金の増加幅がこれを上回った。</a:t>
          </a:r>
        </a:p>
        <a:p>
          <a:r>
            <a:rPr kumimoji="1" lang="ja-JP" altLang="en-US" sz="1050">
              <a:latin typeface="ＭＳ Ｐゴシック" panose="020B0600070205080204" pitchFamily="50" charset="-128"/>
              <a:ea typeface="ＭＳ Ｐゴシック" panose="020B0600070205080204" pitchFamily="50" charset="-128"/>
            </a:rPr>
            <a:t>　分子・分母ともに増加した中で、単年度の実質公債費比率は上昇したため、</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カ年平均の実質公債費比率は</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と前年度から</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ポイント増えた。</a:t>
          </a:r>
        </a:p>
        <a:p>
          <a:r>
            <a:rPr kumimoji="1" lang="ja-JP" altLang="en-US" sz="1050">
              <a:latin typeface="ＭＳ Ｐゴシック" panose="020B0600070205080204" pitchFamily="50" charset="-128"/>
              <a:ea typeface="ＭＳ Ｐゴシック" panose="020B0600070205080204" pitchFamily="50" charset="-128"/>
            </a:rPr>
            <a:t>　中核市との類似団体平均値比較では、類似団体平均値の</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を</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今後も、緊急性・住民ニーズを的確に把握した事業の選択により、地方債に大きく依存することなく健全な財政運営に努めていく。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39</xdr:row>
      <xdr:rowOff>169756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6350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6350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事業が概ね終了したことや臨時財政対策債の発行抑制により地方債の現在高が減少したことに加え、企業債の償還が進み残高が減少したことに伴い公営企業債等繰入見込額が減少したため、将来負担額は大きく減少した。</a:t>
          </a:r>
        </a:p>
        <a:p>
          <a:r>
            <a:rPr kumimoji="1" lang="ja-JP" altLang="en-US" sz="1100">
              <a:latin typeface="ＭＳ Ｐゴシック" panose="020B0600070205080204" pitchFamily="50" charset="-128"/>
              <a:ea typeface="ＭＳ Ｐゴシック" panose="020B0600070205080204" pitchFamily="50" charset="-128"/>
            </a:rPr>
            <a:t>　分子の将来負担額が大きく減少したため、将来負担比率はマイナス</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ポイントと良化した。令和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年度から中核市との比較に代わったことで、類似団体内の順位が大きく</a:t>
          </a:r>
        </a:p>
        <a:p>
          <a:r>
            <a:rPr kumimoji="1" lang="ja-JP" altLang="en-US" sz="1100">
              <a:latin typeface="ＭＳ Ｐゴシック" panose="020B0600070205080204" pitchFamily="50" charset="-128"/>
              <a:ea typeface="ＭＳ Ｐゴシック" panose="020B0600070205080204" pitchFamily="50" charset="-128"/>
            </a:rPr>
            <a:t>良化・改善され、令和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ポイント上回ることとなった。</a:t>
          </a:r>
        </a:p>
        <a:p>
          <a:r>
            <a:rPr kumimoji="1" lang="ja-JP" altLang="en-US" sz="1100">
              <a:latin typeface="ＭＳ Ｐゴシック" panose="020B0600070205080204" pitchFamily="50" charset="-128"/>
              <a:ea typeface="ＭＳ Ｐゴシック" panose="020B0600070205080204" pitchFamily="50" charset="-128"/>
            </a:rPr>
            <a:t>　今後も、緊急防災・減災事業などの交付税算入率の高い地方債の借入を選択するとともに、将来に備えて財政調整基金の残高の確保など財政の健全化に努めていくことで、一定の水準を維持していく。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156972</xdr:rowOff>
    </xdr:from>
    <xdr:to>
      <xdr:col>81</xdr:col>
      <xdr:colOff>44450</xdr:colOff>
      <xdr:row>15</xdr:row>
      <xdr:rowOff>38608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5727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4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38608</xdr:rowOff>
    </xdr:from>
    <xdr:to>
      <xdr:col>77</xdr:col>
      <xdr:colOff>44450</xdr:colOff>
      <xdr:row>15</xdr:row>
      <xdr:rowOff>100381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10358"/>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6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100381</xdr:rowOff>
    </xdr:from>
    <xdr:to>
      <xdr:col>72</xdr:col>
      <xdr:colOff>203200</xdr:colOff>
      <xdr:row>16</xdr:row>
      <xdr:rowOff>65989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72131"/>
          <a:ext cx="889000" cy="1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65989</xdr:rowOff>
    </xdr:from>
    <xdr:to>
      <xdr:col>68</xdr:col>
      <xdr:colOff>152400</xdr:colOff>
      <xdr:row>16</xdr:row>
      <xdr:rowOff>84328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0918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2286</xdr:rowOff>
    </xdr:from>
    <xdr:to>
      <xdr:col>68</xdr:col>
      <xdr:colOff>203200</xdr:colOff>
      <xdr:row>15</xdr:row>
      <xdr:rowOff>103886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114063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106172</xdr:rowOff>
    </xdr:from>
    <xdr:to>
      <xdr:col>81</xdr:col>
      <xdr:colOff>95250</xdr:colOff>
      <xdr:row>15</xdr:row>
      <xdr:rowOff>36322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27449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2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159258</xdr:rowOff>
    </xdr:from>
    <xdr:to>
      <xdr:col>77</xdr:col>
      <xdr:colOff>95250</xdr:colOff>
      <xdr:row>15</xdr:row>
      <xdr:rowOff>89408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99585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49581</xdr:rowOff>
    </xdr:from>
    <xdr:to>
      <xdr:col>73</xdr:col>
      <xdr:colOff>44450</xdr:colOff>
      <xdr:row>15</xdr:row>
      <xdr:rowOff>151181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161358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9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15189</xdr:rowOff>
    </xdr:from>
    <xdr:to>
      <xdr:col>68</xdr:col>
      <xdr:colOff>203200</xdr:colOff>
      <xdr:row>16</xdr:row>
      <xdr:rowOff>116789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101566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給与改定などの影響により職員給が増加したものの、定年退職年齢の段階的引き上げによる退職手当の減により、前年度に比べて人件費は</a:t>
          </a:r>
          <a:r>
            <a:rPr kumimoji="1" lang="en-US" altLang="ja-JP" sz="1200">
              <a:latin typeface="ＭＳ Ｐゴシック" panose="020B0600070205080204" pitchFamily="50" charset="-128"/>
              <a:ea typeface="ＭＳ Ｐゴシック" panose="020B0600070205080204" pitchFamily="50" charset="-128"/>
            </a:rPr>
            <a:t>191</a:t>
          </a:r>
          <a:r>
            <a:rPr kumimoji="1" lang="ja-JP" altLang="en-US" sz="1200">
              <a:latin typeface="ＭＳ Ｐゴシック" panose="020B0600070205080204" pitchFamily="50" charset="-128"/>
              <a:ea typeface="ＭＳ Ｐゴシック" panose="020B0600070205080204" pitchFamily="50" charset="-128"/>
            </a:rPr>
            <a:t>百万円減少している。また、地方交付税の増などにより経常収支比率の分母を構成する経常一般財源等が大幅に伸びたことにより、人件費は前年度に比べて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ポイント良化した。</a:t>
          </a:r>
        </a:p>
        <a:p>
          <a:r>
            <a:rPr kumimoji="1" lang="ja-JP" altLang="en-US" sz="1200">
              <a:latin typeface="ＭＳ Ｐゴシック" panose="020B0600070205080204" pitchFamily="50" charset="-128"/>
              <a:ea typeface="ＭＳ Ｐゴシック" panose="020B0600070205080204" pitchFamily="50" charset="-128"/>
            </a:rPr>
            <a:t>　今後も引き続き、人員の適正管理、人件費の抑制を図りながら、行政ニーズに合わせた適正な人員配置をしていく。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140970</xdr:rowOff>
    </xdr:from>
    <xdr:to>
      <xdr:col>11</xdr:col>
      <xdr:colOff>60325</xdr:colOff>
      <xdr:row>38</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物件費の経常収支比率が全国平均より高いのは、従来から民間委託化の推進に取り組んでおり、人件費の同比率が低いことと関連している。</a:t>
          </a:r>
        </a:p>
        <a:p>
          <a:r>
            <a:rPr lang="ja-JP" altLang="en-US" sz="1200">
              <a:effectLst/>
              <a:latin typeface="ＭＳ Ｐゴシック" panose="020B0600070205080204" pitchFamily="50" charset="-128"/>
              <a:ea typeface="ＭＳ Ｐゴシック" panose="020B0600070205080204" pitchFamily="50" charset="-128"/>
            </a:rPr>
            <a:t>　令和</a:t>
          </a:r>
          <a:r>
            <a:rPr lang="en-US" altLang="ja-JP" sz="1200">
              <a:effectLst/>
              <a:latin typeface="ＭＳ Ｐゴシック" panose="020B0600070205080204" pitchFamily="50" charset="-128"/>
              <a:ea typeface="ＭＳ Ｐゴシック" panose="020B0600070205080204" pitchFamily="50" charset="-128"/>
            </a:rPr>
            <a:t>5</a:t>
          </a:r>
          <a:r>
            <a:rPr lang="ja-JP" altLang="en-US" sz="1200">
              <a:effectLst/>
              <a:latin typeface="ＭＳ Ｐゴシック" panose="020B0600070205080204" pitchFamily="50" charset="-128"/>
              <a:ea typeface="ＭＳ Ｐゴシック" panose="020B0600070205080204" pitchFamily="50" charset="-128"/>
            </a:rPr>
            <a:t>年度は、ごみ処理事業における売電収入の減や都市公園維持管理事業における公園管理委託料の増などにより、分子となる物件費は増加した。一方で、分母を構成する臨時財政対策債は減少したが、経常一般財源等が増加したため全体で増加した。その結果、前年度同様の</a:t>
          </a:r>
          <a:r>
            <a:rPr lang="en-US" altLang="ja-JP" sz="1200">
              <a:effectLst/>
              <a:latin typeface="ＭＳ Ｐゴシック" panose="020B0600070205080204" pitchFamily="50" charset="-128"/>
              <a:ea typeface="ＭＳ Ｐゴシック" panose="020B0600070205080204" pitchFamily="50" charset="-128"/>
            </a:rPr>
            <a:t>15.6</a:t>
          </a:r>
          <a:r>
            <a:rPr lang="ja-JP" altLang="en-US" sz="1200">
              <a:effectLst/>
              <a:latin typeface="ＭＳ Ｐゴシック" panose="020B0600070205080204" pitchFamily="50" charset="-128"/>
              <a:ea typeface="ＭＳ Ｐゴシック" panose="020B0600070205080204" pitchFamily="50" charset="-128"/>
            </a:rPr>
            <a:t>ポイントを示した。</a:t>
          </a:r>
        </a:p>
        <a:p>
          <a:r>
            <a:rPr lang="ja-JP" altLang="en-US" sz="1200">
              <a:effectLst/>
              <a:latin typeface="ＭＳ Ｐゴシック" panose="020B0600070205080204" pitchFamily="50" charset="-128"/>
              <a:ea typeface="ＭＳ Ｐゴシック" panose="020B0600070205080204" pitchFamily="50" charset="-128"/>
            </a:rPr>
            <a:t>　今後も引き続き、事務経費の見直しなど経常経費の縮減に努めていく。</a:t>
          </a: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45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扶助費は、経常一般財源総額が増加したものの、自立支援給付事業のサービス利用や子ども医療助成事業の給付の増加などにより前年度から</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ポイント上昇した。</a:t>
          </a:r>
        </a:p>
        <a:p>
          <a:r>
            <a:rPr kumimoji="1" lang="ja-JP" altLang="en-US" sz="1400">
              <a:latin typeface="ＭＳ Ｐゴシック" panose="020B0600070205080204" pitchFamily="50" charset="-128"/>
              <a:ea typeface="ＭＳ Ｐゴシック" panose="020B0600070205080204" pitchFamily="50" charset="-128"/>
            </a:rPr>
            <a:t>　今後も社会保障関係経費が増加することが見込まれるため、市単独事業の統廃合や見直しを進め、抑制に努めていく。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83457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663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主に繰出金の増加により、</a:t>
          </a:r>
          <a:r>
            <a:rPr kumimoji="1" lang="en-US" altLang="ja-JP" sz="1400">
              <a:latin typeface="ＭＳ Ｐゴシック" panose="020B0600070205080204" pitchFamily="50" charset="-128"/>
              <a:ea typeface="ＭＳ Ｐゴシック" panose="020B0600070205080204" pitchFamily="50" charset="-128"/>
            </a:rPr>
            <a:t>14.4%</a:t>
          </a:r>
          <a:r>
            <a:rPr kumimoji="1" lang="ja-JP" altLang="en-US" sz="1400">
              <a:latin typeface="ＭＳ Ｐゴシック" panose="020B0600070205080204" pitchFamily="50" charset="-128"/>
              <a:ea typeface="ＭＳ Ｐゴシック" panose="020B0600070205080204" pitchFamily="50" charset="-128"/>
            </a:rPr>
            <a:t>と前年度から</a:t>
          </a:r>
          <a:r>
            <a:rPr kumimoji="1" lang="en-US" altLang="ja-JP" sz="1400">
              <a:latin typeface="ＭＳ Ｐゴシック" panose="020B0600070205080204" pitchFamily="50" charset="-128"/>
              <a:ea typeface="ＭＳ Ｐゴシック" panose="020B0600070205080204" pitchFamily="50" charset="-128"/>
            </a:rPr>
            <a:t>1.1</a:t>
          </a:r>
          <a:r>
            <a:rPr kumimoji="1" lang="ja-JP" altLang="en-US" sz="1400">
              <a:latin typeface="ＭＳ Ｐゴシック" panose="020B0600070205080204" pitchFamily="50" charset="-128"/>
              <a:ea typeface="ＭＳ Ｐゴシック" panose="020B0600070205080204" pitchFamily="50" charset="-128"/>
            </a:rPr>
            <a:t>ポイント悪化し、類似団体を</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ポイント下回った。</a:t>
          </a:r>
        </a:p>
        <a:p>
          <a:r>
            <a:rPr kumimoji="1" lang="ja-JP" altLang="en-US" sz="1400">
              <a:latin typeface="ＭＳ Ｐゴシック" panose="020B0600070205080204" pitchFamily="50" charset="-128"/>
              <a:ea typeface="ＭＳ Ｐゴシック" panose="020B0600070205080204" pitchFamily="50" charset="-128"/>
            </a:rPr>
            <a:t>　繰出金の増加要因は、国民健康保険事業において国保標準システムを導入したためである。</a:t>
          </a:r>
        </a:p>
        <a:p>
          <a:r>
            <a:rPr kumimoji="1" lang="ja-JP" altLang="en-US" sz="1400">
              <a:latin typeface="ＭＳ Ｐゴシック" panose="020B0600070205080204" pitchFamily="50" charset="-128"/>
              <a:ea typeface="ＭＳ Ｐゴシック" panose="020B0600070205080204" pitchFamily="50" charset="-128"/>
            </a:rPr>
            <a:t>　繰出金については、増加傾向が続いているため、受益者負担の適正化を図りながら普通会計負担額の抑制に努めていく。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7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63500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分母を構成する臨時財政対策債が減少したものの、経常一般財源等は増加したことにより全体が増加したことに加え、保健衛生事務事業における県からの派遣職員減少に伴う給与費負担金の減などにより経常収支比率の分子となる補助費等が減少したため、同比率は</a:t>
          </a:r>
          <a:r>
            <a:rPr lang="en-US" altLang="ja-JP" sz="1100">
              <a:effectLst/>
              <a:latin typeface="ＭＳ Ｐゴシック" panose="020B0600070205080204" pitchFamily="50" charset="-128"/>
              <a:ea typeface="ＭＳ Ｐゴシック" panose="020B0600070205080204" pitchFamily="50" charset="-128"/>
            </a:rPr>
            <a:t>0.2</a:t>
          </a:r>
          <a:r>
            <a:rPr lang="ja-JP" altLang="en-US" sz="1100">
              <a:effectLst/>
              <a:latin typeface="ＭＳ Ｐゴシック" panose="020B0600070205080204" pitchFamily="50" charset="-128"/>
              <a:ea typeface="ＭＳ Ｐゴシック" panose="020B0600070205080204" pitchFamily="50" charset="-128"/>
            </a:rPr>
            <a:t>ポイント良化した。</a:t>
          </a:r>
        </a:p>
        <a:p>
          <a:r>
            <a:rPr lang="ja-JP" altLang="en-US" sz="1100">
              <a:effectLst/>
              <a:latin typeface="ＭＳ Ｐゴシック" panose="020B0600070205080204" pitchFamily="50" charset="-128"/>
              <a:ea typeface="ＭＳ Ｐゴシック" panose="020B0600070205080204" pitchFamily="50" charset="-128"/>
            </a:rPr>
            <a:t>　従来、補助費等の経常収支比率が悪化する要因は、下水道事業をはじめとした公営企業会計への負担金・補助金が多額となるためである。今後も、公営企業会計への負担金・補助金やその他の補助金などについて、より効果的な補助のあり方などを検討し、見直しを進めていく。</a:t>
          </a: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20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29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477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96774</xdr:rowOff>
    </xdr:from>
    <xdr:to>
      <xdr:col>69</xdr:col>
      <xdr:colOff>142875</xdr:colOff>
      <xdr:row>36</xdr:row>
      <xdr:rowOff>26924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11701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公債費は、経常一般財源総額が増加したものの、その割合以上に元利償還金が増加したため、令和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年度と比べプラス</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ポイントの</a:t>
          </a:r>
          <a:r>
            <a:rPr kumimoji="1" lang="en-US" altLang="ja-JP" sz="1400">
              <a:latin typeface="ＭＳ Ｐゴシック" panose="020B0600070205080204" pitchFamily="50" charset="-128"/>
              <a:ea typeface="ＭＳ Ｐゴシック" panose="020B0600070205080204" pitchFamily="50" charset="-128"/>
            </a:rPr>
            <a:t>12.6%</a:t>
          </a:r>
          <a:r>
            <a:rPr kumimoji="1" lang="ja-JP" altLang="en-US" sz="1400">
              <a:latin typeface="ＭＳ Ｐゴシック" panose="020B0600070205080204" pitchFamily="50" charset="-128"/>
              <a:ea typeface="ＭＳ Ｐゴシック" panose="020B0600070205080204" pitchFamily="50" charset="-128"/>
            </a:rPr>
            <a:t>と悪化した。しかしながら、類似団体平均値と比べると</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ポイント良好と高い水準を維持している。</a:t>
          </a:r>
        </a:p>
        <a:p>
          <a:r>
            <a:rPr kumimoji="1" lang="ja-JP" altLang="en-US" sz="1400">
              <a:latin typeface="ＭＳ Ｐゴシック" panose="020B0600070205080204" pitchFamily="50" charset="-128"/>
              <a:ea typeface="ＭＳ Ｐゴシック" panose="020B0600070205080204" pitchFamily="50" charset="-128"/>
            </a:rPr>
            <a:t>　今後も、計画的な借入を行い、地方債発行及び公債費の抑制に努めていく。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人件費が</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ポイント改善したものの、扶助費が</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ポイント、繰出金が</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ポイント悪化し、全体としては、</a:t>
          </a:r>
          <a:r>
            <a:rPr kumimoji="1" lang="en-US" altLang="ja-JP" sz="1400">
              <a:latin typeface="ＭＳ Ｐゴシック" panose="020B0600070205080204" pitchFamily="50" charset="-128"/>
              <a:ea typeface="ＭＳ Ｐゴシック" panose="020B0600070205080204" pitchFamily="50" charset="-128"/>
            </a:rPr>
            <a:t>78.1%</a:t>
          </a:r>
          <a:r>
            <a:rPr kumimoji="1" lang="ja-JP" altLang="en-US" sz="1400">
              <a:latin typeface="ＭＳ Ｐゴシック" panose="020B0600070205080204" pitchFamily="50" charset="-128"/>
              <a:ea typeface="ＭＳ Ｐゴシック" panose="020B0600070205080204" pitchFamily="50" charset="-128"/>
            </a:rPr>
            <a:t>と前年度から</a:t>
          </a:r>
          <a:r>
            <a:rPr kumimoji="1" lang="en-US" altLang="ja-JP" sz="1400">
              <a:latin typeface="ＭＳ Ｐゴシック" panose="020B0600070205080204" pitchFamily="50" charset="-128"/>
              <a:ea typeface="ＭＳ Ｐゴシック" panose="020B0600070205080204" pitchFamily="50" charset="-128"/>
            </a:rPr>
            <a:t>1.4</a:t>
          </a:r>
          <a:r>
            <a:rPr kumimoji="1" lang="ja-JP" altLang="en-US" sz="1400">
              <a:latin typeface="ＭＳ Ｐゴシック" panose="020B0600070205080204" pitchFamily="50" charset="-128"/>
              <a:ea typeface="ＭＳ Ｐゴシック" panose="020B0600070205080204" pitchFamily="50" charset="-128"/>
            </a:rPr>
            <a:t>ポイント悪化した。</a:t>
          </a:r>
        </a:p>
        <a:p>
          <a:r>
            <a:rPr kumimoji="1" lang="ja-JP" altLang="en-US" sz="1400">
              <a:latin typeface="ＭＳ Ｐゴシック" panose="020B0600070205080204" pitchFamily="50" charset="-128"/>
              <a:ea typeface="ＭＳ Ｐゴシック" panose="020B0600070205080204" pitchFamily="50" charset="-128"/>
            </a:rPr>
            <a:t>　今後も社会保障関係経費が増加することが見込まれる中、財政構造の弾力性を図るため、定員管理や職員給与の適正化、各事業の見直しなど経常経費の削減に努めていく。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200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209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20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124752</xdr:rowOff>
    </xdr:from>
    <xdr:to>
      <xdr:col>29</xdr:col>
      <xdr:colOff>127000</xdr:colOff>
      <xdr:row>19</xdr:row>
      <xdr:rowOff>7823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8477"/>
          <a:ext cx="6477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7823</xdr:rowOff>
    </xdr:from>
    <xdr:to>
      <xdr:col>26</xdr:col>
      <xdr:colOff>50800</xdr:colOff>
      <xdr:row>19</xdr:row>
      <xdr:rowOff>40056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2998"/>
          <a:ext cx="6985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40056</xdr:rowOff>
    </xdr:from>
    <xdr:to>
      <xdr:col>22</xdr:col>
      <xdr:colOff>114300</xdr:colOff>
      <xdr:row>19</xdr:row>
      <xdr:rowOff>105397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5231"/>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105397</xdr:rowOff>
    </xdr:from>
    <xdr:to>
      <xdr:col>18</xdr:col>
      <xdr:colOff>177800</xdr:colOff>
      <xdr:row>20</xdr:row>
      <xdr:rowOff>129248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10572"/>
          <a:ext cx="698500" cy="195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110033</xdr:rowOff>
    </xdr:from>
    <xdr:to>
      <xdr:col>19</xdr:col>
      <xdr:colOff>38100</xdr:colOff>
      <xdr:row>17</xdr:row>
      <xdr:rowOff>40183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7506</xdr:rowOff>
    </xdr:from>
    <xdr:to>
      <xdr:col>15</xdr:col>
      <xdr:colOff>101600</xdr:colOff>
      <xdr:row>17</xdr:row>
      <xdr:rowOff>109106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119283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73952</xdr:rowOff>
    </xdr:from>
    <xdr:to>
      <xdr:col>29</xdr:col>
      <xdr:colOff>177800</xdr:colOff>
      <xdr:row>19</xdr:row>
      <xdr:rowOff>4102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46029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128473</xdr:rowOff>
    </xdr:from>
    <xdr:to>
      <xdr:col>26</xdr:col>
      <xdr:colOff>101600</xdr:colOff>
      <xdr:row>19</xdr:row>
      <xdr:rowOff>58623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2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43400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160706</xdr:rowOff>
    </xdr:from>
    <xdr:to>
      <xdr:col>22</xdr:col>
      <xdr:colOff>165100</xdr:colOff>
      <xdr:row>19</xdr:row>
      <xdr:rowOff>90856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75633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54597</xdr:rowOff>
    </xdr:from>
    <xdr:to>
      <xdr:col>19</xdr:col>
      <xdr:colOff>38100</xdr:colOff>
      <xdr:row>19</xdr:row>
      <xdr:rowOff>156197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140974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78448</xdr:rowOff>
    </xdr:from>
    <xdr:to>
      <xdr:col>15</xdr:col>
      <xdr:colOff>101600</xdr:colOff>
      <xdr:row>21</xdr:row>
      <xdr:rowOff>8598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164825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4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292240</xdr:rowOff>
    </xdr:from>
    <xdr:to>
      <xdr:col>29</xdr:col>
      <xdr:colOff>127000</xdr:colOff>
      <xdr:row>35</xdr:row>
      <xdr:rowOff>312585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2590"/>
          <a:ext cx="6477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312585</xdr:rowOff>
    </xdr:from>
    <xdr:to>
      <xdr:col>26</xdr:col>
      <xdr:colOff>50800</xdr:colOff>
      <xdr:row>35</xdr:row>
      <xdr:rowOff>330149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2935"/>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330149</xdr:rowOff>
    </xdr:from>
    <xdr:to>
      <xdr:col>22</xdr:col>
      <xdr:colOff>114300</xdr:colOff>
      <xdr:row>35</xdr:row>
      <xdr:rowOff>333616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0499"/>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333616</xdr:rowOff>
    </xdr:from>
    <xdr:to>
      <xdr:col>18</xdr:col>
      <xdr:colOff>177800</xdr:colOff>
      <xdr:row>36</xdr:row>
      <xdr:rowOff>4394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43966"/>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266967</xdr:rowOff>
    </xdr:from>
    <xdr:to>
      <xdr:col>19</xdr:col>
      <xdr:colOff>38100</xdr:colOff>
      <xdr:row>36</xdr:row>
      <xdr:rowOff>25667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35844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270548</xdr:rowOff>
    </xdr:from>
    <xdr:to>
      <xdr:col>15</xdr:col>
      <xdr:colOff>101600</xdr:colOff>
      <xdr:row>36</xdr:row>
      <xdr:rowOff>29248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241440</xdr:rowOff>
    </xdr:from>
    <xdr:to>
      <xdr:col>29</xdr:col>
      <xdr:colOff>177800</xdr:colOff>
      <xdr:row>36</xdr:row>
      <xdr:rowOff>140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213517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261785</xdr:rowOff>
    </xdr:from>
    <xdr:to>
      <xdr:col>26</xdr:col>
      <xdr:colOff>101600</xdr:colOff>
      <xdr:row>36</xdr:row>
      <xdr:rowOff>20485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5262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279349</xdr:rowOff>
    </xdr:from>
    <xdr:to>
      <xdr:col>22</xdr:col>
      <xdr:colOff>165100</xdr:colOff>
      <xdr:row>36</xdr:row>
      <xdr:rowOff>38049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22826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282816</xdr:rowOff>
    </xdr:from>
    <xdr:to>
      <xdr:col>19</xdr:col>
      <xdr:colOff>38100</xdr:colOff>
      <xdr:row>36</xdr:row>
      <xdr:rowOff>41516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26293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296494</xdr:rowOff>
    </xdr:from>
    <xdr:to>
      <xdr:col>15</xdr:col>
      <xdr:colOff>101600</xdr:colOff>
      <xdr:row>36</xdr:row>
      <xdr:rowOff>55194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39971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84640</xdr:rowOff>
    </xdr:from>
    <xdr:to>
      <xdr:col>24</xdr:col>
      <xdr:colOff>63500</xdr:colOff>
      <xdr:row>36</xdr:row>
      <xdr:rowOff>89669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684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84640</xdr:rowOff>
    </xdr:from>
    <xdr:to>
      <xdr:col>19</xdr:col>
      <xdr:colOff>177800</xdr:colOff>
      <xdr:row>36</xdr:row>
      <xdr:rowOff>130132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6840"/>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130132</xdr:rowOff>
    </xdr:from>
    <xdr:to>
      <xdr:col>15</xdr:col>
      <xdr:colOff>50800</xdr:colOff>
      <xdr:row>36</xdr:row>
      <xdr:rowOff>165956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2332"/>
          <a:ext cx="8890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165956</xdr:rowOff>
    </xdr:from>
    <xdr:to>
      <xdr:col>10</xdr:col>
      <xdr:colOff>114300</xdr:colOff>
      <xdr:row>38</xdr:row>
      <xdr:rowOff>89310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8156"/>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1313</xdr:rowOff>
    </xdr:from>
    <xdr:to>
      <xdr:col>10</xdr:col>
      <xdr:colOff>165100</xdr:colOff>
      <xdr:row>35</xdr:row>
      <xdr:rowOff>102913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119440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8172</xdr:rowOff>
    </xdr:from>
    <xdr:to>
      <xdr:col>6</xdr:col>
      <xdr:colOff>38100</xdr:colOff>
      <xdr:row>36</xdr:row>
      <xdr:rowOff>109772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126299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38869</xdr:rowOff>
    </xdr:from>
    <xdr:to>
      <xdr:col>24</xdr:col>
      <xdr:colOff>114300</xdr:colOff>
      <xdr:row>36</xdr:row>
      <xdr:rowOff>140469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17296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33840</xdr:rowOff>
    </xdr:from>
    <xdr:to>
      <xdr:col>20</xdr:col>
      <xdr:colOff>38100</xdr:colOff>
      <xdr:row>36</xdr:row>
      <xdr:rowOff>135440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79332</xdr:rowOff>
    </xdr:from>
    <xdr:to>
      <xdr:col>15</xdr:col>
      <xdr:colOff>101600</xdr:colOff>
      <xdr:row>37</xdr:row>
      <xdr:rowOff>9482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115156</xdr:rowOff>
    </xdr:from>
    <xdr:to>
      <xdr:col>10</xdr:col>
      <xdr:colOff>165100</xdr:colOff>
      <xdr:row>37</xdr:row>
      <xdr:rowOff>45306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36433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38510</xdr:rowOff>
    </xdr:from>
    <xdr:to>
      <xdr:col>6</xdr:col>
      <xdr:colOff>38100</xdr:colOff>
      <xdr:row>38</xdr:row>
      <xdr:rowOff>140110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131237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105541</xdr:rowOff>
    </xdr:from>
    <xdr:to>
      <xdr:col>24</xdr:col>
      <xdr:colOff>63500</xdr:colOff>
      <xdr:row>57</xdr:row>
      <xdr:rowOff>159719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06741"/>
          <a:ext cx="8382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15309</xdr:rowOff>
    </xdr:from>
    <xdr:to>
      <xdr:col>19</xdr:col>
      <xdr:colOff>177800</xdr:colOff>
      <xdr:row>56</xdr:row>
      <xdr:rowOff>105541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16509"/>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15309</xdr:rowOff>
    </xdr:from>
    <xdr:to>
      <xdr:col>15</xdr:col>
      <xdr:colOff>50800</xdr:colOff>
      <xdr:row>59</xdr:row>
      <xdr:rowOff>47248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16509"/>
          <a:ext cx="889000" cy="54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147505</xdr:rowOff>
    </xdr:from>
    <xdr:to>
      <xdr:col>10</xdr:col>
      <xdr:colOff>114300</xdr:colOff>
      <xdr:row>59</xdr:row>
      <xdr:rowOff>47248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91605"/>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155488</xdr:rowOff>
    </xdr:from>
    <xdr:to>
      <xdr:col>10</xdr:col>
      <xdr:colOff>165100</xdr:colOff>
      <xdr:row>57</xdr:row>
      <xdr:rowOff>85638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5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102165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108919</xdr:rowOff>
    </xdr:from>
    <xdr:to>
      <xdr:col>24</xdr:col>
      <xdr:colOff>114300</xdr:colOff>
      <xdr:row>58</xdr:row>
      <xdr:rowOff>39069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23846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54741</xdr:rowOff>
    </xdr:from>
    <xdr:to>
      <xdr:col>20</xdr:col>
      <xdr:colOff>38100</xdr:colOff>
      <xdr:row>56</xdr:row>
      <xdr:rowOff>156341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147468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135959</xdr:rowOff>
    </xdr:from>
    <xdr:to>
      <xdr:col>15</xdr:col>
      <xdr:colOff>101600</xdr:colOff>
      <xdr:row>56</xdr:row>
      <xdr:rowOff>66109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57236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167898</xdr:rowOff>
    </xdr:from>
    <xdr:to>
      <xdr:col>10</xdr:col>
      <xdr:colOff>165100</xdr:colOff>
      <xdr:row>59</xdr:row>
      <xdr:rowOff>98048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89175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96705</xdr:rowOff>
    </xdr:from>
    <xdr:to>
      <xdr:col>6</xdr:col>
      <xdr:colOff>38100</xdr:colOff>
      <xdr:row>59</xdr:row>
      <xdr:rowOff>26855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17982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93614</xdr:rowOff>
    </xdr:from>
    <xdr:to>
      <xdr:col>24</xdr:col>
      <xdr:colOff>63500</xdr:colOff>
      <xdr:row>77</xdr:row>
      <xdr:rowOff>122783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5264"/>
          <a:ext cx="8382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118669</xdr:rowOff>
    </xdr:from>
    <xdr:to>
      <xdr:col>19</xdr:col>
      <xdr:colOff>177800</xdr:colOff>
      <xdr:row>77</xdr:row>
      <xdr:rowOff>122783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2031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118669</xdr:rowOff>
    </xdr:from>
    <xdr:to>
      <xdr:col>15</xdr:col>
      <xdr:colOff>50800</xdr:colOff>
      <xdr:row>77</xdr:row>
      <xdr:rowOff>150216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2031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131654</xdr:rowOff>
    </xdr:from>
    <xdr:to>
      <xdr:col>10</xdr:col>
      <xdr:colOff>114300</xdr:colOff>
      <xdr:row>77</xdr:row>
      <xdr:rowOff>150216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33304"/>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95301</xdr:rowOff>
    </xdr:from>
    <xdr:to>
      <xdr:col>10</xdr:col>
      <xdr:colOff>165100</xdr:colOff>
      <xdr:row>76</xdr:row>
      <xdr:rowOff>25451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41978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xdr:rowOff>
    </xdr:from>
    <xdr:to>
      <xdr:col>6</xdr:col>
      <xdr:colOff>38100</xdr:colOff>
      <xdr:row>76</xdr:row>
      <xdr:rowOff>110581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3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127109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1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42814</xdr:rowOff>
    </xdr:from>
    <xdr:to>
      <xdr:col>24</xdr:col>
      <xdr:colOff>114300</xdr:colOff>
      <xdr:row>77</xdr:row>
      <xdr:rowOff>144414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21241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71983</xdr:rowOff>
    </xdr:from>
    <xdr:to>
      <xdr:col>20</xdr:col>
      <xdr:colOff>38100</xdr:colOff>
      <xdr:row>78</xdr:row>
      <xdr:rowOff>2133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164710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67869</xdr:rowOff>
    </xdr:from>
    <xdr:to>
      <xdr:col>15</xdr:col>
      <xdr:colOff>101600</xdr:colOff>
      <xdr:row>77</xdr:row>
      <xdr:rowOff>169469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160596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99416</xdr:rowOff>
    </xdr:from>
    <xdr:to>
      <xdr:col>10</xdr:col>
      <xdr:colOff>165100</xdr:colOff>
      <xdr:row>78</xdr:row>
      <xdr:rowOff>29566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20693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80854</xdr:rowOff>
    </xdr:from>
    <xdr:to>
      <xdr:col>6</xdr:col>
      <xdr:colOff>38100</xdr:colOff>
      <xdr:row>78</xdr:row>
      <xdr:rowOff>11004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14906</xdr:rowOff>
    </xdr:from>
    <xdr:to>
      <xdr:col>24</xdr:col>
      <xdr:colOff>63500</xdr:colOff>
      <xdr:row>98</xdr:row>
      <xdr:rowOff>107826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17006"/>
          <a:ext cx="838200" cy="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151631</xdr:rowOff>
    </xdr:from>
    <xdr:to>
      <xdr:col>19</xdr:col>
      <xdr:colOff>177800</xdr:colOff>
      <xdr:row>98</xdr:row>
      <xdr:rowOff>107826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82281"/>
          <a:ext cx="889000" cy="1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151631</xdr:rowOff>
    </xdr:from>
    <xdr:to>
      <xdr:col>15</xdr:col>
      <xdr:colOff>50800</xdr:colOff>
      <xdr:row>99</xdr:row>
      <xdr:rowOff>110091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2281"/>
          <a:ext cx="889000" cy="30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110091</xdr:rowOff>
    </xdr:from>
    <xdr:to>
      <xdr:col>10</xdr:col>
      <xdr:colOff>114300</xdr:colOff>
      <xdr:row>99</xdr:row>
      <xdr:rowOff>126321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8364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169214</xdr:rowOff>
    </xdr:from>
    <xdr:to>
      <xdr:col>10</xdr:col>
      <xdr:colOff>165100</xdr:colOff>
      <xdr:row>99</xdr:row>
      <xdr:rowOff>99364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97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19438</xdr:rowOff>
    </xdr:from>
    <xdr:to>
      <xdr:col>6</xdr:col>
      <xdr:colOff>38100</xdr:colOff>
      <xdr:row>99</xdr:row>
      <xdr:rowOff>121038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135556</xdr:rowOff>
    </xdr:from>
    <xdr:to>
      <xdr:col>24</xdr:col>
      <xdr:colOff>114300</xdr:colOff>
      <xdr:row>98</xdr:row>
      <xdr:rowOff>65706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113983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4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57026</xdr:rowOff>
    </xdr:from>
    <xdr:to>
      <xdr:col>20</xdr:col>
      <xdr:colOff>38100</xdr:colOff>
      <xdr:row>98</xdr:row>
      <xdr:rowOff>158626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149753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95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100831</xdr:rowOff>
    </xdr:from>
    <xdr:to>
      <xdr:col>15</xdr:col>
      <xdr:colOff>101600</xdr:colOff>
      <xdr:row>98</xdr:row>
      <xdr:rowOff>30981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22108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8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59291</xdr:rowOff>
    </xdr:from>
    <xdr:to>
      <xdr:col>10</xdr:col>
      <xdr:colOff>165100</xdr:colOff>
      <xdr:row>99</xdr:row>
      <xdr:rowOff>160891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70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152018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1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75521</xdr:rowOff>
    </xdr:from>
    <xdr:to>
      <xdr:col>6</xdr:col>
      <xdr:colOff>38100</xdr:colOff>
      <xdr:row>100</xdr:row>
      <xdr:rowOff>5671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168248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4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104561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53810"/>
          <a:ext cx="838200" cy="9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xdr:rowOff>
    </xdr:from>
    <xdr:to>
      <xdr:col>50</xdr:col>
      <xdr:colOff>114300</xdr:colOff>
      <xdr:row>37</xdr:row>
      <xdr:rowOff>126844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53810"/>
          <a:ext cx="8890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41489</xdr:rowOff>
    </xdr:from>
    <xdr:to>
      <xdr:col>45</xdr:col>
      <xdr:colOff>177800</xdr:colOff>
      <xdr:row>37</xdr:row>
      <xdr:rowOff>126844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56439"/>
          <a:ext cx="889000" cy="11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41489</xdr:rowOff>
    </xdr:from>
    <xdr:to>
      <xdr:col>41</xdr:col>
      <xdr:colOff>50800</xdr:colOff>
      <xdr:row>37</xdr:row>
      <xdr:rowOff>146329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56439"/>
          <a:ext cx="889000" cy="1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62262</xdr:rowOff>
    </xdr:from>
    <xdr:to>
      <xdr:col>41</xdr:col>
      <xdr:colOff>101600</xdr:colOff>
      <xdr:row>30</xdr:row>
      <xdr:rowOff>163862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8939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53761</xdr:rowOff>
    </xdr:from>
    <xdr:to>
      <xdr:col>55</xdr:col>
      <xdr:colOff>50800</xdr:colOff>
      <xdr:row>37</xdr:row>
      <xdr:rowOff>155361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140138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130810</xdr:rowOff>
    </xdr:from>
    <xdr:to>
      <xdr:col>50</xdr:col>
      <xdr:colOff>165100</xdr:colOff>
      <xdr:row>37</xdr:row>
      <xdr:rowOff>60960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52087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76044</xdr:rowOff>
    </xdr:from>
    <xdr:to>
      <xdr:col>46</xdr:col>
      <xdr:colOff>38100</xdr:colOff>
      <xdr:row>38</xdr:row>
      <xdr:rowOff>6193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19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168771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162139</xdr:rowOff>
    </xdr:from>
    <xdr:to>
      <xdr:col>41</xdr:col>
      <xdr:colOff>101600</xdr:colOff>
      <xdr:row>31</xdr:row>
      <xdr:rowOff>92289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83416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9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95529</xdr:rowOff>
    </xdr:from>
    <xdr:to>
      <xdr:col>36</xdr:col>
      <xdr:colOff>165100</xdr:colOff>
      <xdr:row>38</xdr:row>
      <xdr:rowOff>25679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2099</xdr:rowOff>
    </xdr:from>
    <xdr:to>
      <xdr:col>55</xdr:col>
      <xdr:colOff>0</xdr:colOff>
      <xdr:row>59</xdr:row>
      <xdr:rowOff>29188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10117649"/>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2099</xdr:rowOff>
    </xdr:from>
    <xdr:to>
      <xdr:col>50</xdr:col>
      <xdr:colOff>114300</xdr:colOff>
      <xdr:row>59</xdr:row>
      <xdr:rowOff>32650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10117649"/>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5724</xdr:rowOff>
    </xdr:from>
    <xdr:to>
      <xdr:col>45</xdr:col>
      <xdr:colOff>177800</xdr:colOff>
      <xdr:row>59</xdr:row>
      <xdr:rowOff>32650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10121274"/>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4287</xdr:rowOff>
    </xdr:from>
    <xdr:to>
      <xdr:col>41</xdr:col>
      <xdr:colOff>50800</xdr:colOff>
      <xdr:row>59</xdr:row>
      <xdr:rowOff>5724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1011983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11160</xdr:rowOff>
    </xdr:from>
    <xdr:to>
      <xdr:col>41</xdr:col>
      <xdr:colOff>101600</xdr:colOff>
      <xdr:row>57</xdr:row>
      <xdr:rowOff>112760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129287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5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137314</xdr:rowOff>
    </xdr:from>
    <xdr:to>
      <xdr:col>36</xdr:col>
      <xdr:colOff>165100</xdr:colOff>
      <xdr:row>57</xdr:row>
      <xdr:rowOff>67464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149838</xdr:rowOff>
    </xdr:from>
    <xdr:to>
      <xdr:col>55</xdr:col>
      <xdr:colOff>50800</xdr:colOff>
      <xdr:row>59</xdr:row>
      <xdr:rowOff>79988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1009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64765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1000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122749</xdr:rowOff>
    </xdr:from>
    <xdr:to>
      <xdr:col>50</xdr:col>
      <xdr:colOff>165100</xdr:colOff>
      <xdr:row>59</xdr:row>
      <xdr:rowOff>52899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10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44026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1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153300</xdr:rowOff>
    </xdr:from>
    <xdr:to>
      <xdr:col>46</xdr:col>
      <xdr:colOff>38100</xdr:colOff>
      <xdr:row>59</xdr:row>
      <xdr:rowOff>83450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10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74577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101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126374</xdr:rowOff>
    </xdr:from>
    <xdr:to>
      <xdr:col>41</xdr:col>
      <xdr:colOff>101600</xdr:colOff>
      <xdr:row>59</xdr:row>
      <xdr:rowOff>56524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10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47651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101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124937</xdr:rowOff>
    </xdr:from>
    <xdr:to>
      <xdr:col>36</xdr:col>
      <xdr:colOff>165100</xdr:colOff>
      <xdr:row>59</xdr:row>
      <xdr:rowOff>55087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100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46214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101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94917</xdr:rowOff>
    </xdr:from>
    <xdr:to>
      <xdr:col>55</xdr:col>
      <xdr:colOff>0</xdr:colOff>
      <xdr:row>78</xdr:row>
      <xdr:rowOff>124475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68017"/>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110553</xdr:rowOff>
    </xdr:from>
    <xdr:to>
      <xdr:col>50</xdr:col>
      <xdr:colOff>114300</xdr:colOff>
      <xdr:row>78</xdr:row>
      <xdr:rowOff>124475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3653"/>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110553</xdr:rowOff>
    </xdr:from>
    <xdr:to>
      <xdr:col>45</xdr:col>
      <xdr:colOff>177800</xdr:colOff>
      <xdr:row>78</xdr:row>
      <xdr:rowOff>125047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8365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120566</xdr:rowOff>
    </xdr:from>
    <xdr:to>
      <xdr:col>41</xdr:col>
      <xdr:colOff>50800</xdr:colOff>
      <xdr:row>78</xdr:row>
      <xdr:rowOff>125047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9366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44117</xdr:rowOff>
    </xdr:from>
    <xdr:to>
      <xdr:col>55</xdr:col>
      <xdr:colOff>50800</xdr:colOff>
      <xdr:row>78</xdr:row>
      <xdr:rowOff>145717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130494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73675</xdr:rowOff>
    </xdr:from>
    <xdr:to>
      <xdr:col>50</xdr:col>
      <xdr:colOff>165100</xdr:colOff>
      <xdr:row>79</xdr:row>
      <xdr:rowOff>3825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166402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53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59753</xdr:rowOff>
    </xdr:from>
    <xdr:to>
      <xdr:col>46</xdr:col>
      <xdr:colOff>38100</xdr:colOff>
      <xdr:row>78</xdr:row>
      <xdr:rowOff>161353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152480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74247</xdr:rowOff>
    </xdr:from>
    <xdr:to>
      <xdr:col>41</xdr:col>
      <xdr:colOff>101600</xdr:colOff>
      <xdr:row>79</xdr:row>
      <xdr:rowOff>4397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166974</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54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69766</xdr:rowOff>
    </xdr:from>
    <xdr:to>
      <xdr:col>36</xdr:col>
      <xdr:colOff>165100</xdr:colOff>
      <xdr:row>78</xdr:row>
      <xdr:rowOff>171366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162493</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53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128746</xdr:rowOff>
    </xdr:from>
    <xdr:to>
      <xdr:col>55</xdr:col>
      <xdr:colOff>0</xdr:colOff>
      <xdr:row>96</xdr:row>
      <xdr:rowOff>165151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87946"/>
          <a:ext cx="8382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128746</xdr:rowOff>
    </xdr:from>
    <xdr:to>
      <xdr:col>50</xdr:col>
      <xdr:colOff>114300</xdr:colOff>
      <xdr:row>97</xdr:row>
      <xdr:rowOff>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587946"/>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xdr:rowOff>
    </xdr:from>
    <xdr:to>
      <xdr:col>45</xdr:col>
      <xdr:colOff>177800</xdr:colOff>
      <xdr:row>97</xdr:row>
      <xdr:rowOff>4750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30695"/>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157302</xdr:rowOff>
    </xdr:from>
    <xdr:to>
      <xdr:col>41</xdr:col>
      <xdr:colOff>50800</xdr:colOff>
      <xdr:row>97</xdr:row>
      <xdr:rowOff>4750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16502"/>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61258</xdr:rowOff>
    </xdr:from>
    <xdr:to>
      <xdr:col>41</xdr:col>
      <xdr:colOff>101600</xdr:colOff>
      <xdr:row>96</xdr:row>
      <xdr:rowOff>162858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38760</xdr:rowOff>
    </xdr:from>
    <xdr:to>
      <xdr:col>36</xdr:col>
      <xdr:colOff>165100</xdr:colOff>
      <xdr:row>96</xdr:row>
      <xdr:rowOff>140360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156887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114351</xdr:rowOff>
    </xdr:from>
    <xdr:to>
      <xdr:col>55</xdr:col>
      <xdr:colOff>50800</xdr:colOff>
      <xdr:row>97</xdr:row>
      <xdr:rowOff>44501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92778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77946</xdr:rowOff>
    </xdr:from>
    <xdr:to>
      <xdr:col>50</xdr:col>
      <xdr:colOff>165100</xdr:colOff>
      <xdr:row>97</xdr:row>
      <xdr:rowOff>8096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170673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2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120695</xdr:rowOff>
    </xdr:from>
    <xdr:to>
      <xdr:col>46</xdr:col>
      <xdr:colOff>38100</xdr:colOff>
      <xdr:row>97</xdr:row>
      <xdr:rowOff>50845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41972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125400</xdr:rowOff>
    </xdr:from>
    <xdr:to>
      <xdr:col>41</xdr:col>
      <xdr:colOff>101600</xdr:colOff>
      <xdr:row>97</xdr:row>
      <xdr:rowOff>55550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46677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106502</xdr:rowOff>
    </xdr:from>
    <xdr:to>
      <xdr:col>36</xdr:col>
      <xdr:colOff>165100</xdr:colOff>
      <xdr:row>97</xdr:row>
      <xdr:rowOff>36652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27779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118973</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34073"/>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118973</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34073"/>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113208</xdr:rowOff>
    </xdr:from>
    <xdr:to>
      <xdr:col>72</xdr:col>
      <xdr:colOff>38100</xdr:colOff>
      <xdr:row>39</xdr:row>
      <xdr:rowOff>43358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34485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116332</xdr:rowOff>
    </xdr:from>
    <xdr:to>
      <xdr:col>67</xdr:col>
      <xdr:colOff>101600</xdr:colOff>
      <xdr:row>39</xdr:row>
      <xdr:rowOff>46482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63009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68173</xdr:rowOff>
    </xdr:from>
    <xdr:to>
      <xdr:col>72</xdr:col>
      <xdr:colOff>38100</xdr:colOff>
      <xdr:row>38</xdr:row>
      <xdr:rowOff>169773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14851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35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166760</xdr:rowOff>
    </xdr:from>
    <xdr:to>
      <xdr:col>85</xdr:col>
      <xdr:colOff>127000</xdr:colOff>
      <xdr:row>77</xdr:row>
      <xdr:rowOff>17199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96960"/>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17199</xdr:rowOff>
    </xdr:from>
    <xdr:to>
      <xdr:col>81</xdr:col>
      <xdr:colOff>50800</xdr:colOff>
      <xdr:row>77</xdr:row>
      <xdr:rowOff>43859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18849"/>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43859</xdr:rowOff>
    </xdr:from>
    <xdr:to>
      <xdr:col>76</xdr:col>
      <xdr:colOff>114300</xdr:colOff>
      <xdr:row>77</xdr:row>
      <xdr:rowOff>62548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245509"/>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62548</xdr:rowOff>
    </xdr:from>
    <xdr:to>
      <xdr:col>71</xdr:col>
      <xdr:colOff>177800</xdr:colOff>
      <xdr:row>77</xdr:row>
      <xdr:rowOff>91980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26419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51552</xdr:rowOff>
    </xdr:from>
    <xdr:to>
      <xdr:col>72</xdr:col>
      <xdr:colOff>38100</xdr:colOff>
      <xdr:row>76</xdr:row>
      <xdr:rowOff>153152</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8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169680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77499</xdr:rowOff>
    </xdr:from>
    <xdr:to>
      <xdr:col>67</xdr:col>
      <xdr:colOff>101600</xdr:colOff>
      <xdr:row>77</xdr:row>
      <xdr:rowOff>7649</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10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24175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115960</xdr:rowOff>
    </xdr:from>
    <xdr:to>
      <xdr:col>85</xdr:col>
      <xdr:colOff>177800</xdr:colOff>
      <xdr:row>77</xdr:row>
      <xdr:rowOff>46110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94387</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137849</xdr:rowOff>
    </xdr:from>
    <xdr:to>
      <xdr:col>81</xdr:col>
      <xdr:colOff>101600</xdr:colOff>
      <xdr:row>77</xdr:row>
      <xdr:rowOff>67999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59126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164509</xdr:rowOff>
    </xdr:from>
    <xdr:to>
      <xdr:col>76</xdr:col>
      <xdr:colOff>165100</xdr:colOff>
      <xdr:row>77</xdr:row>
      <xdr:rowOff>94659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85786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11748</xdr:rowOff>
    </xdr:from>
    <xdr:to>
      <xdr:col>72</xdr:col>
      <xdr:colOff>38100</xdr:colOff>
      <xdr:row>77</xdr:row>
      <xdr:rowOff>113348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104475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41180</xdr:rowOff>
    </xdr:from>
    <xdr:to>
      <xdr:col>67</xdr:col>
      <xdr:colOff>101600</xdr:colOff>
      <xdr:row>77</xdr:row>
      <xdr:rowOff>142780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133907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63119</xdr:rowOff>
    </xdr:from>
    <xdr:to>
      <xdr:col>85</xdr:col>
      <xdr:colOff>127000</xdr:colOff>
      <xdr:row>97</xdr:row>
      <xdr:rowOff>65960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6522319"/>
          <a:ext cx="838200" cy="17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27130</xdr:rowOff>
    </xdr:from>
    <xdr:to>
      <xdr:col>81</xdr:col>
      <xdr:colOff>50800</xdr:colOff>
      <xdr:row>96</xdr:row>
      <xdr:rowOff>63119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314880"/>
          <a:ext cx="889000" cy="20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27130</xdr:rowOff>
    </xdr:from>
    <xdr:to>
      <xdr:col>76</xdr:col>
      <xdr:colOff>114300</xdr:colOff>
      <xdr:row>98</xdr:row>
      <xdr:rowOff>83072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314880"/>
          <a:ext cx="889000" cy="57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2246</xdr:rowOff>
    </xdr:from>
    <xdr:to>
      <xdr:col>71</xdr:col>
      <xdr:colOff>177800</xdr:colOff>
      <xdr:row>98</xdr:row>
      <xdr:rowOff>83072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804346"/>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166852</xdr:rowOff>
    </xdr:from>
    <xdr:to>
      <xdr:col>72</xdr:col>
      <xdr:colOff>38100</xdr:colOff>
      <xdr:row>98</xdr:row>
      <xdr:rowOff>97002</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113529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158688</xdr:rowOff>
    </xdr:from>
    <xdr:to>
      <xdr:col>67</xdr:col>
      <xdr:colOff>101600</xdr:colOff>
      <xdr:row>98</xdr:row>
      <xdr:rowOff>88838</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79965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15160</xdr:rowOff>
    </xdr:from>
    <xdr:to>
      <xdr:col>85</xdr:col>
      <xdr:colOff>177800</xdr:colOff>
      <xdr:row>97</xdr:row>
      <xdr:rowOff>116760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38037</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12319</xdr:rowOff>
    </xdr:from>
    <xdr:to>
      <xdr:col>81</xdr:col>
      <xdr:colOff>101600</xdr:colOff>
      <xdr:row>96</xdr:row>
      <xdr:rowOff>113919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4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130446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2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147780</xdr:rowOff>
    </xdr:from>
    <xdr:to>
      <xdr:col>76</xdr:col>
      <xdr:colOff>165100</xdr:colOff>
      <xdr:row>95</xdr:row>
      <xdr:rowOff>77930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2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94457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0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32272</xdr:rowOff>
    </xdr:from>
    <xdr:to>
      <xdr:col>72</xdr:col>
      <xdr:colOff>38100</xdr:colOff>
      <xdr:row>98</xdr:row>
      <xdr:rowOff>133872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124999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7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69573</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5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18352</xdr:rowOff>
    </xdr:from>
    <xdr:to>
      <xdr:col>116</xdr:col>
      <xdr:colOff>63500</xdr:colOff>
      <xdr:row>39</xdr:row>
      <xdr:rowOff>35306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04902"/>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18352</xdr:rowOff>
    </xdr:from>
    <xdr:to>
      <xdr:col>111</xdr:col>
      <xdr:colOff>177800</xdr:colOff>
      <xdr:row>39</xdr:row>
      <xdr:rowOff>43879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70490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117602</xdr:rowOff>
    </xdr:from>
    <xdr:to>
      <xdr:col>107</xdr:col>
      <xdr:colOff>50800</xdr:colOff>
      <xdr:row>39</xdr:row>
      <xdr:rowOff>43879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32702"/>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88836</xdr:rowOff>
    </xdr:from>
    <xdr:to>
      <xdr:col>102</xdr:col>
      <xdr:colOff>114300</xdr:colOff>
      <xdr:row>38</xdr:row>
      <xdr:rowOff>117602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03936"/>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86804</xdr:rowOff>
    </xdr:from>
    <xdr:to>
      <xdr:col>102</xdr:col>
      <xdr:colOff>165100</xdr:colOff>
      <xdr:row>38</xdr:row>
      <xdr:rowOff>16954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33481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58229</xdr:rowOff>
    </xdr:from>
    <xdr:to>
      <xdr:col>98</xdr:col>
      <xdr:colOff>38100</xdr:colOff>
      <xdr:row>37</xdr:row>
      <xdr:rowOff>159829</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4906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155956</xdr:rowOff>
    </xdr:from>
    <xdr:to>
      <xdr:col>116</xdr:col>
      <xdr:colOff>114300</xdr:colOff>
      <xdr:row>39</xdr:row>
      <xdr:rowOff>86106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70883</xdr:rowOff>
    </xdr:from>
    <xdr:ext cx="313932"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139002</xdr:rowOff>
    </xdr:from>
    <xdr:to>
      <xdr:col>112</xdr:col>
      <xdr:colOff>38100</xdr:colOff>
      <xdr:row>39</xdr:row>
      <xdr:rowOff>69152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60279</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4017" y="674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66802</xdr:rowOff>
    </xdr:from>
    <xdr:to>
      <xdr:col>102</xdr:col>
      <xdr:colOff>165100</xdr:colOff>
      <xdr:row>38</xdr:row>
      <xdr:rowOff>168402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159529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56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38036</xdr:rowOff>
    </xdr:from>
    <xdr:to>
      <xdr:col>98</xdr:col>
      <xdr:colOff>38100</xdr:colOff>
      <xdr:row>38</xdr:row>
      <xdr:rowOff>139636</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130763</xdr:rowOff>
    </xdr:from>
    <xdr:ext cx="378565"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67017" y="6645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155759</xdr:rowOff>
    </xdr:from>
    <xdr:to>
      <xdr:col>116</xdr:col>
      <xdr:colOff>63500</xdr:colOff>
      <xdr:row>58</xdr:row>
      <xdr:rowOff>156464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99859"/>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156464</xdr:rowOff>
    </xdr:from>
    <xdr:to>
      <xdr:col>111</xdr:col>
      <xdr:colOff>177800</xdr:colOff>
      <xdr:row>58</xdr:row>
      <xdr:rowOff>156845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005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144844</xdr:rowOff>
    </xdr:from>
    <xdr:to>
      <xdr:col>107</xdr:col>
      <xdr:colOff>50800</xdr:colOff>
      <xdr:row>58</xdr:row>
      <xdr:rowOff>156845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8894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144844</xdr:rowOff>
    </xdr:from>
    <xdr:to>
      <xdr:col>102</xdr:col>
      <xdr:colOff>114300</xdr:colOff>
      <xdr:row>58</xdr:row>
      <xdr:rowOff>157150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08894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41142</xdr:rowOff>
    </xdr:from>
    <xdr:to>
      <xdr:col>102</xdr:col>
      <xdr:colOff>165100</xdr:colOff>
      <xdr:row>58</xdr:row>
      <xdr:rowOff>142742</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159269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6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75698</xdr:rowOff>
    </xdr:from>
    <xdr:to>
      <xdr:col>98</xdr:col>
      <xdr:colOff>38100</xdr:colOff>
      <xdr:row>59</xdr:row>
      <xdr:rowOff>5848</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22375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104959</xdr:rowOff>
    </xdr:from>
    <xdr:to>
      <xdr:col>116</xdr:col>
      <xdr:colOff>114300</xdr:colOff>
      <xdr:row>59</xdr:row>
      <xdr:rowOff>35109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19886</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105664</xdr:rowOff>
    </xdr:from>
    <xdr:to>
      <xdr:col>112</xdr:col>
      <xdr:colOff>38100</xdr:colOff>
      <xdr:row>59</xdr:row>
      <xdr:rowOff>35814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26941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106045</xdr:rowOff>
    </xdr:from>
    <xdr:to>
      <xdr:col>107</xdr:col>
      <xdr:colOff>101600</xdr:colOff>
      <xdr:row>59</xdr:row>
      <xdr:rowOff>36195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27322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94044</xdr:rowOff>
    </xdr:from>
    <xdr:to>
      <xdr:col>102</xdr:col>
      <xdr:colOff>165100</xdr:colOff>
      <xdr:row>59</xdr:row>
      <xdr:rowOff>24194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15321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106350</xdr:rowOff>
    </xdr:from>
    <xdr:to>
      <xdr:col>98</xdr:col>
      <xdr:colOff>38100</xdr:colOff>
      <xdr:row>59</xdr:row>
      <xdr:rowOff>36500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27627</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98057</xdr:rowOff>
    </xdr:from>
    <xdr:to>
      <xdr:col>116</xdr:col>
      <xdr:colOff>63500</xdr:colOff>
      <xdr:row>75</xdr:row>
      <xdr:rowOff>149568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56807"/>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149568</xdr:rowOff>
    </xdr:from>
    <xdr:to>
      <xdr:col>111</xdr:col>
      <xdr:colOff>177800</xdr:colOff>
      <xdr:row>76</xdr:row>
      <xdr:rowOff>44031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0831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44031</xdr:rowOff>
    </xdr:from>
    <xdr:to>
      <xdr:col>107</xdr:col>
      <xdr:colOff>50800</xdr:colOff>
      <xdr:row>76</xdr:row>
      <xdr:rowOff>59386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7423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59386</xdr:rowOff>
    </xdr:from>
    <xdr:to>
      <xdr:col>102</xdr:col>
      <xdr:colOff>114300</xdr:colOff>
      <xdr:row>76</xdr:row>
      <xdr:rowOff>110325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089586"/>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90881</xdr:rowOff>
    </xdr:from>
    <xdr:to>
      <xdr:col>102</xdr:col>
      <xdr:colOff>165100</xdr:colOff>
      <xdr:row>77</xdr:row>
      <xdr:rowOff>21031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27293</xdr:rowOff>
    </xdr:from>
    <xdr:to>
      <xdr:col>98</xdr:col>
      <xdr:colOff>38100</xdr:colOff>
      <xdr:row>76</xdr:row>
      <xdr:rowOff>128893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47257</xdr:rowOff>
    </xdr:from>
    <xdr:to>
      <xdr:col>116</xdr:col>
      <xdr:colOff>114300</xdr:colOff>
      <xdr:row>75</xdr:row>
      <xdr:rowOff>148856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06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25684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98768</xdr:rowOff>
    </xdr:from>
    <xdr:to>
      <xdr:col>112</xdr:col>
      <xdr:colOff>38100</xdr:colOff>
      <xdr:row>76</xdr:row>
      <xdr:rowOff>28918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20045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0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164681</xdr:rowOff>
    </xdr:from>
    <xdr:to>
      <xdr:col>107</xdr:col>
      <xdr:colOff>101600</xdr:colOff>
      <xdr:row>76</xdr:row>
      <xdr:rowOff>94831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85958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8586</xdr:rowOff>
    </xdr:from>
    <xdr:to>
      <xdr:col>102</xdr:col>
      <xdr:colOff>165100</xdr:colOff>
      <xdr:row>76</xdr:row>
      <xdr:rowOff>110186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126713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59525</xdr:rowOff>
    </xdr:from>
    <xdr:to>
      <xdr:col>98</xdr:col>
      <xdr:colOff>38100</xdr:colOff>
      <xdr:row>76</xdr:row>
      <xdr:rowOff>161125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152252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1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歳出決算額は、住民一人当たり</a:t>
          </a:r>
          <a:r>
            <a:rPr kumimoji="1" lang="en-US" altLang="ja-JP" sz="900">
              <a:latin typeface="ＭＳ Ｐゴシック" panose="020B0600070205080204" pitchFamily="50" charset="-128"/>
              <a:ea typeface="ＭＳ Ｐゴシック" panose="020B0600070205080204" pitchFamily="50" charset="-128"/>
            </a:rPr>
            <a:t>354,118</a:t>
          </a:r>
          <a:r>
            <a:rPr kumimoji="1" lang="ja-JP" altLang="en-US" sz="900">
              <a:latin typeface="ＭＳ Ｐゴシック" panose="020B0600070205080204" pitchFamily="50" charset="-128"/>
              <a:ea typeface="ＭＳ Ｐゴシック" panose="020B0600070205080204" pitchFamily="50" charset="-128"/>
            </a:rPr>
            <a:t>円に上り、前年度の</a:t>
          </a:r>
          <a:r>
            <a:rPr kumimoji="1" lang="en-US" altLang="ja-JP" sz="900">
              <a:latin typeface="ＭＳ Ｐゴシック" panose="020B0600070205080204" pitchFamily="50" charset="-128"/>
              <a:ea typeface="ＭＳ Ｐゴシック" panose="020B0600070205080204" pitchFamily="50" charset="-128"/>
            </a:rPr>
            <a:t>365,928</a:t>
          </a:r>
          <a:r>
            <a:rPr kumimoji="1" lang="ja-JP" altLang="en-US" sz="900">
              <a:latin typeface="ＭＳ Ｐゴシック" panose="020B0600070205080204" pitchFamily="50" charset="-128"/>
              <a:ea typeface="ＭＳ Ｐゴシック" panose="020B0600070205080204" pitchFamily="50" charset="-128"/>
            </a:rPr>
            <a:t>円を</a:t>
          </a:r>
          <a:r>
            <a:rPr kumimoji="1" lang="en-US" altLang="ja-JP" sz="900">
              <a:latin typeface="ＭＳ Ｐゴシック" panose="020B0600070205080204" pitchFamily="50" charset="-128"/>
              <a:ea typeface="ＭＳ Ｐゴシック" panose="020B0600070205080204" pitchFamily="50" charset="-128"/>
            </a:rPr>
            <a:t>11,810</a:t>
          </a:r>
          <a:r>
            <a:rPr kumimoji="1" lang="ja-JP" altLang="en-US" sz="900">
              <a:latin typeface="ＭＳ Ｐゴシック" panose="020B0600070205080204" pitchFamily="50" charset="-128"/>
              <a:ea typeface="ＭＳ Ｐゴシック" panose="020B0600070205080204" pitchFamily="50" charset="-128"/>
            </a:rPr>
            <a:t>円も下回った。多額の新型コロナウイルス感染症対策関連経費、燃料・物価高騰対策経費を計上した令和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年度の歳出による影響が大きい。一人当たりコストは、ほとんどの性質で類似団体平均値を下回って推移している。</a:t>
          </a:r>
        </a:p>
        <a:p>
          <a:r>
            <a:rPr kumimoji="1" lang="ja-JP" altLang="en-US" sz="900">
              <a:latin typeface="ＭＳ Ｐゴシック" panose="020B0600070205080204" pitchFamily="50" charset="-128"/>
              <a:ea typeface="ＭＳ Ｐゴシック" panose="020B0600070205080204" pitchFamily="50" charset="-128"/>
            </a:rPr>
            <a:t>人件費は、保健所職員の増や保育環境の充実のため保育士が人員増となったものの、定年延長に伴う退職手当の減により、一人当たり</a:t>
          </a:r>
          <a:r>
            <a:rPr kumimoji="1" lang="en-US" altLang="ja-JP" sz="900">
              <a:latin typeface="ＭＳ Ｐゴシック" panose="020B0600070205080204" pitchFamily="50" charset="-128"/>
              <a:ea typeface="ＭＳ Ｐゴシック" panose="020B0600070205080204" pitchFamily="50" charset="-128"/>
            </a:rPr>
            <a:t>154</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56,186→56,032</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物件費は、新型コロナウイルスワクチン住民接種に伴う経費の減などコロナ対策関連経費の影響を大きく受けたことで、一人当たり</a:t>
          </a:r>
          <a:r>
            <a:rPr kumimoji="1" lang="en-US" altLang="ja-JP" sz="900">
              <a:latin typeface="ＭＳ Ｐゴシック" panose="020B0600070205080204" pitchFamily="50" charset="-128"/>
              <a:ea typeface="ＭＳ Ｐゴシック" panose="020B0600070205080204" pitchFamily="50" charset="-128"/>
            </a:rPr>
            <a:t>6,909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55,546→48,637</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扶助費は、国の物価高騰対応重点支援地方創生臨時交付金を活用した物価高騰支援対策を実施したことで、一人当たり</a:t>
          </a:r>
          <a:r>
            <a:rPr kumimoji="1" lang="en-US" altLang="ja-JP" sz="900">
              <a:latin typeface="ＭＳ Ｐゴシック" panose="020B0600070205080204" pitchFamily="50" charset="-128"/>
              <a:ea typeface="ＭＳ Ｐゴシック" panose="020B0600070205080204" pitchFamily="50" charset="-128"/>
            </a:rPr>
            <a:t>8,536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104,928→113,464</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公債費は、国の財源措置の手厚い緊急自然災害対策事業債の活用による土木債の増加や、臨時財政対策債などの償還期間の長い市債の割合が減少していることから元金償還金が増加し、一人当たり</a:t>
          </a:r>
          <a:r>
            <a:rPr kumimoji="1" lang="en-US" altLang="ja-JP" sz="900">
              <a:latin typeface="ＭＳ Ｐゴシック" panose="020B0600070205080204" pitchFamily="50" charset="-128"/>
              <a:ea typeface="ＭＳ Ｐゴシック" panose="020B0600070205080204" pitchFamily="50" charset="-128"/>
            </a:rPr>
            <a:t>766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26,287→27,053</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積立金は、令和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年度と比べて財政調整基金積立金が△</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億円、公共施設整備等基金積立金が△</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億円減の影響を大きく受け、一人当たり</a:t>
          </a:r>
          <a:r>
            <a:rPr kumimoji="1" lang="en-US" altLang="ja-JP" sz="900">
              <a:latin typeface="ＭＳ Ｐゴシック" panose="020B0600070205080204" pitchFamily="50" charset="-128"/>
              <a:ea typeface="ＭＳ Ｐゴシック" panose="020B0600070205080204" pitchFamily="50" charset="-128"/>
            </a:rPr>
            <a:t>5,337</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16,845→11,508</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繰出金は、被保険者数減少による国民健康保険事業への繰出金の減があるものの、介護保険事業と後期高齢者医療事業への繰出金や後期高齢者療養給付費負担金の増加により、一人当たり</a:t>
          </a:r>
          <a:r>
            <a:rPr kumimoji="1" lang="en-US" altLang="ja-JP" sz="900">
              <a:latin typeface="ＭＳ Ｐゴシック" panose="020B0600070205080204" pitchFamily="50" charset="-128"/>
              <a:ea typeface="ＭＳ Ｐゴシック" panose="020B0600070205080204" pitchFamily="50" charset="-128"/>
            </a:rPr>
            <a:t>1,352</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35,241→36,593</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今後は、年々増加している扶助費に加えて、公債費や人件費といった義務的経費の増加が避けられないため、公共施設等総合管理計画の下、施設の統廃合及び維持管理を経済的、効率的に進めるなど歳出の圧縮に努めていく必要があ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135890</xdr:rowOff>
    </xdr:from>
    <xdr:to>
      <xdr:col>24</xdr:col>
      <xdr:colOff>63500</xdr:colOff>
      <xdr:row>36</xdr:row>
      <xdr:rowOff>145796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809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145796</xdr:rowOff>
    </xdr:from>
    <xdr:to>
      <xdr:col>19</xdr:col>
      <xdr:colOff>177800</xdr:colOff>
      <xdr:row>36</xdr:row>
      <xdr:rowOff>150368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7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150368</xdr:rowOff>
    </xdr:from>
    <xdr:to>
      <xdr:col>15</xdr:col>
      <xdr:colOff>50800</xdr:colOff>
      <xdr:row>36</xdr:row>
      <xdr:rowOff>157226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25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157226</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47752</xdr:rowOff>
    </xdr:from>
    <xdr:to>
      <xdr:col>10</xdr:col>
      <xdr:colOff>165100</xdr:colOff>
      <xdr:row>35</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130827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85090</xdr:rowOff>
    </xdr:from>
    <xdr:to>
      <xdr:col>24</xdr:col>
      <xdr:colOff>114300</xdr:colOff>
      <xdr:row>37</xdr:row>
      <xdr:rowOff>15240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94996</xdr:rowOff>
    </xdr:from>
    <xdr:to>
      <xdr:col>20</xdr:col>
      <xdr:colOff>38100</xdr:colOff>
      <xdr:row>37</xdr:row>
      <xdr:rowOff>25146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99568</xdr:rowOff>
    </xdr:from>
    <xdr:to>
      <xdr:col>15</xdr:col>
      <xdr:colOff>101600</xdr:colOff>
      <xdr:row>37</xdr:row>
      <xdr:rowOff>29718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106426</xdr:rowOff>
    </xdr:from>
    <xdr:to>
      <xdr:col>10</xdr:col>
      <xdr:colOff>165100</xdr:colOff>
      <xdr:row>37</xdr:row>
      <xdr:rowOff>36576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27703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29227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112725</xdr:rowOff>
    </xdr:from>
    <xdr:to>
      <xdr:col>24</xdr:col>
      <xdr:colOff>63500</xdr:colOff>
      <xdr:row>59</xdr:row>
      <xdr:rowOff>22949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56825"/>
          <a:ext cx="8382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50762</xdr:rowOff>
    </xdr:from>
    <xdr:to>
      <xdr:col>19</xdr:col>
      <xdr:colOff>177800</xdr:colOff>
      <xdr:row>58</xdr:row>
      <xdr:rowOff>112725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94862"/>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10376</xdr:rowOff>
    </xdr:from>
    <xdr:to>
      <xdr:col>15</xdr:col>
      <xdr:colOff>50800</xdr:colOff>
      <xdr:row>58</xdr:row>
      <xdr:rowOff>50762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925776"/>
          <a:ext cx="889000" cy="106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10376</xdr:rowOff>
    </xdr:from>
    <xdr:to>
      <xdr:col>10</xdr:col>
      <xdr:colOff>114300</xdr:colOff>
      <xdr:row>59</xdr:row>
      <xdr:rowOff>59969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925776"/>
          <a:ext cx="889000" cy="12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143599</xdr:rowOff>
    </xdr:from>
    <xdr:to>
      <xdr:col>24</xdr:col>
      <xdr:colOff>114300</xdr:colOff>
      <xdr:row>59</xdr:row>
      <xdr:rowOff>73749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58526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61925</xdr:rowOff>
    </xdr:from>
    <xdr:to>
      <xdr:col>20</xdr:col>
      <xdr:colOff>38100</xdr:colOff>
      <xdr:row>58</xdr:row>
      <xdr:rowOff>163525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154652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171412</xdr:rowOff>
    </xdr:from>
    <xdr:to>
      <xdr:col>15</xdr:col>
      <xdr:colOff>101600</xdr:colOff>
      <xdr:row>58</xdr:row>
      <xdr:rowOff>101562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92689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131026</xdr:rowOff>
    </xdr:from>
    <xdr:to>
      <xdr:col>10</xdr:col>
      <xdr:colOff>165100</xdr:colOff>
      <xdr:row>52</xdr:row>
      <xdr:rowOff>61176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52303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6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9169</xdr:rowOff>
    </xdr:from>
    <xdr:to>
      <xdr:col>6</xdr:col>
      <xdr:colOff>38100</xdr:colOff>
      <xdr:row>59</xdr:row>
      <xdr:rowOff>110769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101896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53408</xdr:rowOff>
    </xdr:from>
    <xdr:to>
      <xdr:col>24</xdr:col>
      <xdr:colOff>63500</xdr:colOff>
      <xdr:row>77</xdr:row>
      <xdr:rowOff>107541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55058"/>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69721</xdr:rowOff>
    </xdr:from>
    <xdr:to>
      <xdr:col>19</xdr:col>
      <xdr:colOff>177800</xdr:colOff>
      <xdr:row>77</xdr:row>
      <xdr:rowOff>107541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71371"/>
          <a:ext cx="889000" cy="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69721</xdr:rowOff>
    </xdr:from>
    <xdr:to>
      <xdr:col>15</xdr:col>
      <xdr:colOff>50800</xdr:colOff>
      <xdr:row>78</xdr:row>
      <xdr:rowOff>162451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71371"/>
          <a:ext cx="889000" cy="2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162451</xdr:rowOff>
    </xdr:from>
    <xdr:to>
      <xdr:col>10</xdr:col>
      <xdr:colOff>114300</xdr:colOff>
      <xdr:row>79</xdr:row>
      <xdr:rowOff>45965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35551"/>
          <a:ext cx="889000" cy="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102067</xdr:rowOff>
    </xdr:from>
    <xdr:to>
      <xdr:col>10</xdr:col>
      <xdr:colOff>165100</xdr:colOff>
      <xdr:row>79</xdr:row>
      <xdr:rowOff>32217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48744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5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139018</xdr:rowOff>
    </xdr:from>
    <xdr:to>
      <xdr:col>6</xdr:col>
      <xdr:colOff>38100</xdr:colOff>
      <xdr:row>79</xdr:row>
      <xdr:rowOff>69168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85695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8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2608</xdr:rowOff>
    </xdr:from>
    <xdr:to>
      <xdr:col>24</xdr:col>
      <xdr:colOff>114300</xdr:colOff>
      <xdr:row>77</xdr:row>
      <xdr:rowOff>104208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152485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56741</xdr:rowOff>
    </xdr:from>
    <xdr:to>
      <xdr:col>20</xdr:col>
      <xdr:colOff>38100</xdr:colOff>
      <xdr:row>77</xdr:row>
      <xdr:rowOff>158341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149468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5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18921</xdr:rowOff>
    </xdr:from>
    <xdr:to>
      <xdr:col>15</xdr:col>
      <xdr:colOff>101600</xdr:colOff>
      <xdr:row>77</xdr:row>
      <xdr:rowOff>120521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111648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1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111651</xdr:rowOff>
    </xdr:from>
    <xdr:to>
      <xdr:col>10</xdr:col>
      <xdr:colOff>165100</xdr:colOff>
      <xdr:row>79</xdr:row>
      <xdr:rowOff>41801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32928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7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166615</xdr:rowOff>
    </xdr:from>
    <xdr:to>
      <xdr:col>6</xdr:col>
      <xdr:colOff>38100</xdr:colOff>
      <xdr:row>79</xdr:row>
      <xdr:rowOff>96765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87892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3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105848</xdr:rowOff>
    </xdr:from>
    <xdr:to>
      <xdr:col>24</xdr:col>
      <xdr:colOff>63500</xdr:colOff>
      <xdr:row>97</xdr:row>
      <xdr:rowOff>150006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65048"/>
          <a:ext cx="838200" cy="2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105848</xdr:rowOff>
    </xdr:from>
    <xdr:to>
      <xdr:col>19</xdr:col>
      <xdr:colOff>177800</xdr:colOff>
      <xdr:row>97</xdr:row>
      <xdr:rowOff>44450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5048"/>
          <a:ext cx="889000" cy="1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44450</xdr:rowOff>
    </xdr:from>
    <xdr:to>
      <xdr:col>15</xdr:col>
      <xdr:colOff>50800</xdr:colOff>
      <xdr:row>98</xdr:row>
      <xdr:rowOff>97486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75100"/>
          <a:ext cx="8890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97486</xdr:rowOff>
    </xdr:from>
    <xdr:to>
      <xdr:col>10</xdr:col>
      <xdr:colOff>114300</xdr:colOff>
      <xdr:row>98</xdr:row>
      <xdr:rowOff>129794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99586"/>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63945</xdr:rowOff>
    </xdr:from>
    <xdr:to>
      <xdr:col>10</xdr:col>
      <xdr:colOff>165100</xdr:colOff>
      <xdr:row>97</xdr:row>
      <xdr:rowOff>165545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37046</xdr:rowOff>
    </xdr:from>
    <xdr:to>
      <xdr:col>6</xdr:col>
      <xdr:colOff>38100</xdr:colOff>
      <xdr:row>97</xdr:row>
      <xdr:rowOff>138646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155173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99206</xdr:rowOff>
    </xdr:from>
    <xdr:to>
      <xdr:col>24</xdr:col>
      <xdr:colOff>114300</xdr:colOff>
      <xdr:row>98</xdr:row>
      <xdr:rowOff>29356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55048</xdr:rowOff>
    </xdr:from>
    <xdr:to>
      <xdr:col>20</xdr:col>
      <xdr:colOff>38100</xdr:colOff>
      <xdr:row>96</xdr:row>
      <xdr:rowOff>156648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147775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165100</xdr:rowOff>
    </xdr:from>
    <xdr:to>
      <xdr:col>15</xdr:col>
      <xdr:colOff>101600</xdr:colOff>
      <xdr:row>97</xdr:row>
      <xdr:rowOff>95250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46686</xdr:rowOff>
    </xdr:from>
    <xdr:to>
      <xdr:col>10</xdr:col>
      <xdr:colOff>165100</xdr:colOff>
      <xdr:row>98</xdr:row>
      <xdr:rowOff>148286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139413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78994</xdr:rowOff>
    </xdr:from>
    <xdr:to>
      <xdr:col>6</xdr:col>
      <xdr:colOff>38100</xdr:colOff>
      <xdr:row>99</xdr:row>
      <xdr:rowOff>9144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108458</xdr:rowOff>
    </xdr:from>
    <xdr:to>
      <xdr:col>55</xdr:col>
      <xdr:colOff>0</xdr:colOff>
      <xdr:row>38</xdr:row>
      <xdr:rowOff>116459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2355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62357</xdr:rowOff>
    </xdr:from>
    <xdr:to>
      <xdr:col>50</xdr:col>
      <xdr:colOff>114300</xdr:colOff>
      <xdr:row>38</xdr:row>
      <xdr:rowOff>116459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7745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37592</xdr:rowOff>
    </xdr:from>
    <xdr:to>
      <xdr:col>45</xdr:col>
      <xdr:colOff>177800</xdr:colOff>
      <xdr:row>38</xdr:row>
      <xdr:rowOff>62357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5269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52832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526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39370</xdr:rowOff>
    </xdr:from>
    <xdr:to>
      <xdr:col>41</xdr:col>
      <xdr:colOff>101600</xdr:colOff>
      <xdr:row>37</xdr:row>
      <xdr:rowOff>140970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157497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29464</xdr:rowOff>
    </xdr:from>
    <xdr:to>
      <xdr:col>36</xdr:col>
      <xdr:colOff>165100</xdr:colOff>
      <xdr:row>37</xdr:row>
      <xdr:rowOff>131064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147591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57658</xdr:rowOff>
    </xdr:from>
    <xdr:to>
      <xdr:col>55</xdr:col>
      <xdr:colOff>50800</xdr:colOff>
      <xdr:row>38</xdr:row>
      <xdr:rowOff>159258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144035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65659</xdr:rowOff>
    </xdr:from>
    <xdr:to>
      <xdr:col>50</xdr:col>
      <xdr:colOff>165100</xdr:colOff>
      <xdr:row>38</xdr:row>
      <xdr:rowOff>167259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158386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11557</xdr:rowOff>
    </xdr:from>
    <xdr:to>
      <xdr:col>46</xdr:col>
      <xdr:colOff>38100</xdr:colOff>
      <xdr:row>38</xdr:row>
      <xdr:rowOff>113157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104284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158242</xdr:rowOff>
    </xdr:from>
    <xdr:to>
      <xdr:col>41</xdr:col>
      <xdr:colOff>101600</xdr:colOff>
      <xdr:row>38</xdr:row>
      <xdr:rowOff>88392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xdr:rowOff>
    </xdr:from>
    <xdr:to>
      <xdr:col>36</xdr:col>
      <xdr:colOff>165100</xdr:colOff>
      <xdr:row>38</xdr:row>
      <xdr:rowOff>103632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94759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156845</xdr:rowOff>
    </xdr:from>
    <xdr:to>
      <xdr:col>55</xdr:col>
      <xdr:colOff>0</xdr:colOff>
      <xdr:row>57</xdr:row>
      <xdr:rowOff>11988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58045"/>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156845</xdr:rowOff>
    </xdr:from>
    <xdr:to>
      <xdr:col>50</xdr:col>
      <xdr:colOff>114300</xdr:colOff>
      <xdr:row>57</xdr:row>
      <xdr:rowOff>36449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58045"/>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36449</xdr:rowOff>
    </xdr:from>
    <xdr:to>
      <xdr:col>45</xdr:col>
      <xdr:colOff>177800</xdr:colOff>
      <xdr:row>57</xdr:row>
      <xdr:rowOff>51918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9099"/>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51918</xdr:rowOff>
    </xdr:from>
    <xdr:to>
      <xdr:col>41</xdr:col>
      <xdr:colOff>50800</xdr:colOff>
      <xdr:row>57</xdr:row>
      <xdr:rowOff>58318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2456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122580</xdr:rowOff>
    </xdr:from>
    <xdr:to>
      <xdr:col>41</xdr:col>
      <xdr:colOff>101600</xdr:colOff>
      <xdr:row>57</xdr:row>
      <xdr:rowOff>52730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69257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128143</xdr:rowOff>
    </xdr:from>
    <xdr:to>
      <xdr:col>36</xdr:col>
      <xdr:colOff>165100</xdr:colOff>
      <xdr:row>57</xdr:row>
      <xdr:rowOff>58293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74820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0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132638</xdr:rowOff>
    </xdr:from>
    <xdr:to>
      <xdr:col>55</xdr:col>
      <xdr:colOff>50800</xdr:colOff>
      <xdr:row>57</xdr:row>
      <xdr:rowOff>62788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111065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106045</xdr:rowOff>
    </xdr:from>
    <xdr:to>
      <xdr:col>50</xdr:col>
      <xdr:colOff>165100</xdr:colOff>
      <xdr:row>57</xdr:row>
      <xdr:rowOff>36195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27322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157099</xdr:rowOff>
    </xdr:from>
    <xdr:to>
      <xdr:col>46</xdr:col>
      <xdr:colOff>38100</xdr:colOff>
      <xdr:row>57</xdr:row>
      <xdr:rowOff>87249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78376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xdr:rowOff>
    </xdr:from>
    <xdr:to>
      <xdr:col>41</xdr:col>
      <xdr:colOff>101600</xdr:colOff>
      <xdr:row>57</xdr:row>
      <xdr:rowOff>102718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93845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7518</xdr:rowOff>
    </xdr:from>
    <xdr:to>
      <xdr:col>36</xdr:col>
      <xdr:colOff>165100</xdr:colOff>
      <xdr:row>57</xdr:row>
      <xdr:rowOff>109118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100245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7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160127</xdr:rowOff>
    </xdr:from>
    <xdr:to>
      <xdr:col>55</xdr:col>
      <xdr:colOff>0</xdr:colOff>
      <xdr:row>78</xdr:row>
      <xdr:rowOff>169777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33227"/>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148403</xdr:rowOff>
    </xdr:from>
    <xdr:to>
      <xdr:col>50</xdr:col>
      <xdr:colOff>114300</xdr:colOff>
      <xdr:row>78</xdr:row>
      <xdr:rowOff>169777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21503"/>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105508</xdr:rowOff>
    </xdr:from>
    <xdr:to>
      <xdr:col>45</xdr:col>
      <xdr:colOff>177800</xdr:colOff>
      <xdr:row>78</xdr:row>
      <xdr:rowOff>148403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8608"/>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105508</xdr:rowOff>
    </xdr:from>
    <xdr:to>
      <xdr:col>41</xdr:col>
      <xdr:colOff>50800</xdr:colOff>
      <xdr:row>78</xdr:row>
      <xdr:rowOff>161434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8608"/>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164762</xdr:rowOff>
    </xdr:from>
    <xdr:to>
      <xdr:col>41</xdr:col>
      <xdr:colOff>101600</xdr:colOff>
      <xdr:row>78</xdr:row>
      <xdr:rowOff>94912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111439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87495</xdr:rowOff>
    </xdr:from>
    <xdr:to>
      <xdr:col>36</xdr:col>
      <xdr:colOff>165100</xdr:colOff>
      <xdr:row>79</xdr:row>
      <xdr:rowOff>17645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34172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109327</xdr:rowOff>
    </xdr:from>
    <xdr:to>
      <xdr:col>55</xdr:col>
      <xdr:colOff>50800</xdr:colOff>
      <xdr:row>79</xdr:row>
      <xdr:rowOff>39477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24254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118977</xdr:rowOff>
    </xdr:from>
    <xdr:to>
      <xdr:col>50</xdr:col>
      <xdr:colOff>165100</xdr:colOff>
      <xdr:row>79</xdr:row>
      <xdr:rowOff>49127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40254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97603</xdr:rowOff>
    </xdr:from>
    <xdr:to>
      <xdr:col>46</xdr:col>
      <xdr:colOff>38100</xdr:colOff>
      <xdr:row>79</xdr:row>
      <xdr:rowOff>27753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18880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54708</xdr:rowOff>
    </xdr:from>
    <xdr:to>
      <xdr:col>41</xdr:col>
      <xdr:colOff>101600</xdr:colOff>
      <xdr:row>78</xdr:row>
      <xdr:rowOff>156308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147435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110634</xdr:rowOff>
    </xdr:from>
    <xdr:to>
      <xdr:col>36</xdr:col>
      <xdr:colOff>165100</xdr:colOff>
      <xdr:row>79</xdr:row>
      <xdr:rowOff>40784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31911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35299</xdr:rowOff>
    </xdr:from>
    <xdr:to>
      <xdr:col>55</xdr:col>
      <xdr:colOff>0</xdr:colOff>
      <xdr:row>97</xdr:row>
      <xdr:rowOff>67073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65949"/>
          <a:ext cx="8382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67073</xdr:rowOff>
    </xdr:from>
    <xdr:to>
      <xdr:col>50</xdr:col>
      <xdr:colOff>114300</xdr:colOff>
      <xdr:row>97</xdr:row>
      <xdr:rowOff>73292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97723"/>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65725</xdr:rowOff>
    </xdr:from>
    <xdr:to>
      <xdr:col>45</xdr:col>
      <xdr:colOff>177800</xdr:colOff>
      <xdr:row>97</xdr:row>
      <xdr:rowOff>73292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96375"/>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65725</xdr:rowOff>
    </xdr:from>
    <xdr:to>
      <xdr:col>41</xdr:col>
      <xdr:colOff>50800</xdr:colOff>
      <xdr:row>97</xdr:row>
      <xdr:rowOff>78846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96375"/>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155949</xdr:rowOff>
    </xdr:from>
    <xdr:to>
      <xdr:col>55</xdr:col>
      <xdr:colOff>50800</xdr:colOff>
      <xdr:row>97</xdr:row>
      <xdr:rowOff>86099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134376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16273</xdr:rowOff>
    </xdr:from>
    <xdr:to>
      <xdr:col>50</xdr:col>
      <xdr:colOff>165100</xdr:colOff>
      <xdr:row>97</xdr:row>
      <xdr:rowOff>117873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109000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22492</xdr:rowOff>
    </xdr:from>
    <xdr:to>
      <xdr:col>46</xdr:col>
      <xdr:colOff>38100</xdr:colOff>
      <xdr:row>97</xdr:row>
      <xdr:rowOff>124092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115219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14925</xdr:rowOff>
    </xdr:from>
    <xdr:to>
      <xdr:col>41</xdr:col>
      <xdr:colOff>101600</xdr:colOff>
      <xdr:row>97</xdr:row>
      <xdr:rowOff>116525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107652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28046</xdr:rowOff>
    </xdr:from>
    <xdr:to>
      <xdr:col>36</xdr:col>
      <xdr:colOff>165100</xdr:colOff>
      <xdr:row>97</xdr:row>
      <xdr:rowOff>129646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120773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5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44776</xdr:rowOff>
    </xdr:from>
    <xdr:to>
      <xdr:col>85</xdr:col>
      <xdr:colOff>127000</xdr:colOff>
      <xdr:row>38</xdr:row>
      <xdr:rowOff>71120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59876"/>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44776</xdr:rowOff>
    </xdr:from>
    <xdr:to>
      <xdr:col>81</xdr:col>
      <xdr:colOff>50800</xdr:colOff>
      <xdr:row>38</xdr:row>
      <xdr:rowOff>133495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9876"/>
          <a:ext cx="8890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95395</xdr:rowOff>
    </xdr:from>
    <xdr:to>
      <xdr:col>76</xdr:col>
      <xdr:colOff>114300</xdr:colOff>
      <xdr:row>38</xdr:row>
      <xdr:rowOff>133495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10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95395</xdr:rowOff>
    </xdr:from>
    <xdr:to>
      <xdr:col>71</xdr:col>
      <xdr:colOff>177800</xdr:colOff>
      <xdr:row>38</xdr:row>
      <xdr:rowOff>127290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10495"/>
          <a:ext cx="8890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46119</xdr:rowOff>
    </xdr:from>
    <xdr:to>
      <xdr:col>72</xdr:col>
      <xdr:colOff>38100</xdr:colOff>
      <xdr:row>36</xdr:row>
      <xdr:rowOff>147719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164246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55263</xdr:rowOff>
    </xdr:from>
    <xdr:to>
      <xdr:col>67</xdr:col>
      <xdr:colOff>101600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170197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165426</xdr:rowOff>
    </xdr:from>
    <xdr:to>
      <xdr:col>81</xdr:col>
      <xdr:colOff>101600</xdr:colOff>
      <xdr:row>38</xdr:row>
      <xdr:rowOff>95576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86703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82695</xdr:rowOff>
    </xdr:from>
    <xdr:to>
      <xdr:col>76</xdr:col>
      <xdr:colOff>165100</xdr:colOff>
      <xdr:row>39</xdr:row>
      <xdr:rowOff>12845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44595</xdr:rowOff>
    </xdr:from>
    <xdr:to>
      <xdr:col>72</xdr:col>
      <xdr:colOff>38100</xdr:colOff>
      <xdr:row>38</xdr:row>
      <xdr:rowOff>146195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137322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76490</xdr:rowOff>
    </xdr:from>
    <xdr:to>
      <xdr:col>67</xdr:col>
      <xdr:colOff>101600</xdr:colOff>
      <xdr:row>39</xdr:row>
      <xdr:rowOff>6640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169217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71509</xdr:rowOff>
    </xdr:from>
    <xdr:to>
      <xdr:col>85</xdr:col>
      <xdr:colOff>127000</xdr:colOff>
      <xdr:row>57</xdr:row>
      <xdr:rowOff>121092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44159"/>
          <a:ext cx="8382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23685</xdr:rowOff>
    </xdr:from>
    <xdr:to>
      <xdr:col>81</xdr:col>
      <xdr:colOff>50800</xdr:colOff>
      <xdr:row>57</xdr:row>
      <xdr:rowOff>71509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96335"/>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23685</xdr:rowOff>
    </xdr:from>
    <xdr:to>
      <xdr:col>76</xdr:col>
      <xdr:colOff>114300</xdr:colOff>
      <xdr:row>57</xdr:row>
      <xdr:rowOff>143769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96335"/>
          <a:ext cx="889000" cy="1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143769</xdr:rowOff>
    </xdr:from>
    <xdr:to>
      <xdr:col>71</xdr:col>
      <xdr:colOff>177800</xdr:colOff>
      <xdr:row>57</xdr:row>
      <xdr:rowOff>146764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16419"/>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14970</xdr:rowOff>
    </xdr:from>
    <xdr:to>
      <xdr:col>72</xdr:col>
      <xdr:colOff>38100</xdr:colOff>
      <xdr:row>55</xdr:row>
      <xdr:rowOff>116570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133097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2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78910</xdr:rowOff>
    </xdr:from>
    <xdr:to>
      <xdr:col>67</xdr:col>
      <xdr:colOff>101600</xdr:colOff>
      <xdr:row>56</xdr:row>
      <xdr:rowOff>9060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25587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70292</xdr:rowOff>
    </xdr:from>
    <xdr:to>
      <xdr:col>85</xdr:col>
      <xdr:colOff>177800</xdr:colOff>
      <xdr:row>58</xdr:row>
      <xdr:rowOff>442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156669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20709</xdr:rowOff>
    </xdr:from>
    <xdr:to>
      <xdr:col>81</xdr:col>
      <xdr:colOff>101600</xdr:colOff>
      <xdr:row>57</xdr:row>
      <xdr:rowOff>122309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113436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144335</xdr:rowOff>
    </xdr:from>
    <xdr:to>
      <xdr:col>76</xdr:col>
      <xdr:colOff>165100</xdr:colOff>
      <xdr:row>57</xdr:row>
      <xdr:rowOff>74485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65612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92969</xdr:rowOff>
    </xdr:from>
    <xdr:to>
      <xdr:col>72</xdr:col>
      <xdr:colOff>38100</xdr:colOff>
      <xdr:row>58</xdr:row>
      <xdr:rowOff>23119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95964</xdr:rowOff>
    </xdr:from>
    <xdr:to>
      <xdr:col>67</xdr:col>
      <xdr:colOff>101600</xdr:colOff>
      <xdr:row>58</xdr:row>
      <xdr:rowOff>26114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17241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118974</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92074"/>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118974</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92074"/>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113207</xdr:rowOff>
    </xdr:from>
    <xdr:to>
      <xdr:col>72</xdr:col>
      <xdr:colOff>38100</xdr:colOff>
      <xdr:row>79</xdr:row>
      <xdr:rowOff>43357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34484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5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116179</xdr:rowOff>
    </xdr:from>
    <xdr:to>
      <xdr:col>67</xdr:col>
      <xdr:colOff>101600</xdr:colOff>
      <xdr:row>79</xdr:row>
      <xdr:rowOff>46329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62856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64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68174</xdr:rowOff>
    </xdr:from>
    <xdr:to>
      <xdr:col>72</xdr:col>
      <xdr:colOff>38100</xdr:colOff>
      <xdr:row>78</xdr:row>
      <xdr:rowOff>169774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14851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2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166760</xdr:rowOff>
    </xdr:from>
    <xdr:to>
      <xdr:col>85</xdr:col>
      <xdr:colOff>127000</xdr:colOff>
      <xdr:row>97</xdr:row>
      <xdr:rowOff>17199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25960"/>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17199</xdr:rowOff>
    </xdr:from>
    <xdr:to>
      <xdr:col>81</xdr:col>
      <xdr:colOff>50800</xdr:colOff>
      <xdr:row>97</xdr:row>
      <xdr:rowOff>43859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47849"/>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43859</xdr:rowOff>
    </xdr:from>
    <xdr:to>
      <xdr:col>76</xdr:col>
      <xdr:colOff>114300</xdr:colOff>
      <xdr:row>97</xdr:row>
      <xdr:rowOff>62548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74509"/>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62548</xdr:rowOff>
    </xdr:from>
    <xdr:to>
      <xdr:col>71</xdr:col>
      <xdr:colOff>177800</xdr:colOff>
      <xdr:row>97</xdr:row>
      <xdr:rowOff>91980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9319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51552</xdr:rowOff>
    </xdr:from>
    <xdr:to>
      <xdr:col>72</xdr:col>
      <xdr:colOff>38100</xdr:colOff>
      <xdr:row>96</xdr:row>
      <xdr:rowOff>153152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169679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24147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115960</xdr:rowOff>
    </xdr:from>
    <xdr:to>
      <xdr:col>85</xdr:col>
      <xdr:colOff>177800</xdr:colOff>
      <xdr:row>97</xdr:row>
      <xdr:rowOff>46110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94387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5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137849</xdr:rowOff>
    </xdr:from>
    <xdr:to>
      <xdr:col>81</xdr:col>
      <xdr:colOff>101600</xdr:colOff>
      <xdr:row>97</xdr:row>
      <xdr:rowOff>67999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59126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164509</xdr:rowOff>
    </xdr:from>
    <xdr:to>
      <xdr:col>76</xdr:col>
      <xdr:colOff>165100</xdr:colOff>
      <xdr:row>97</xdr:row>
      <xdr:rowOff>94659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11748</xdr:rowOff>
    </xdr:from>
    <xdr:to>
      <xdr:col>72</xdr:col>
      <xdr:colOff>38100</xdr:colOff>
      <xdr:row>97</xdr:row>
      <xdr:rowOff>113348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104475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41180</xdr:rowOff>
    </xdr:from>
    <xdr:to>
      <xdr:col>67</xdr:col>
      <xdr:colOff>101600</xdr:colOff>
      <xdr:row>97</xdr:row>
      <xdr:rowOff>142780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133907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42926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42926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42926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42926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135763</xdr:rowOff>
    </xdr:from>
    <xdr:to>
      <xdr:col>102</xdr:col>
      <xdr:colOff>165100</xdr:colOff>
      <xdr:row>39</xdr:row>
      <xdr:rowOff>65913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82440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26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145669</xdr:rowOff>
    </xdr:from>
    <xdr:to>
      <xdr:col>98</xdr:col>
      <xdr:colOff>38100</xdr:colOff>
      <xdr:row>39</xdr:row>
      <xdr:rowOff>75819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92346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84853</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84853</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84853</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歳出決算額は、住民一人当たり</a:t>
          </a:r>
          <a:r>
            <a:rPr kumimoji="1" lang="en-US" altLang="ja-JP" sz="900">
              <a:latin typeface="ＭＳ Ｐゴシック" panose="020B0600070205080204" pitchFamily="50" charset="-128"/>
              <a:ea typeface="ＭＳ Ｐゴシック" panose="020B0600070205080204" pitchFamily="50" charset="-128"/>
            </a:rPr>
            <a:t>354,118</a:t>
          </a:r>
          <a:r>
            <a:rPr kumimoji="1" lang="ja-JP" altLang="en-US" sz="900">
              <a:latin typeface="ＭＳ Ｐゴシック" panose="020B0600070205080204" pitchFamily="50" charset="-128"/>
              <a:ea typeface="ＭＳ Ｐゴシック" panose="020B0600070205080204" pitchFamily="50" charset="-128"/>
            </a:rPr>
            <a:t>円に上り、前年度の</a:t>
          </a:r>
          <a:r>
            <a:rPr kumimoji="1" lang="en-US" altLang="ja-JP" sz="900">
              <a:latin typeface="ＭＳ Ｐゴシック" panose="020B0600070205080204" pitchFamily="50" charset="-128"/>
              <a:ea typeface="ＭＳ Ｐゴシック" panose="020B0600070205080204" pitchFamily="50" charset="-128"/>
            </a:rPr>
            <a:t>365,928</a:t>
          </a:r>
          <a:r>
            <a:rPr kumimoji="1" lang="ja-JP" altLang="en-US" sz="900">
              <a:latin typeface="ＭＳ Ｐゴシック" panose="020B0600070205080204" pitchFamily="50" charset="-128"/>
              <a:ea typeface="ＭＳ Ｐゴシック" panose="020B0600070205080204" pitchFamily="50" charset="-128"/>
            </a:rPr>
            <a:t>円を</a:t>
          </a:r>
          <a:r>
            <a:rPr kumimoji="1" lang="en-US" altLang="ja-JP" sz="900">
              <a:latin typeface="ＭＳ Ｐゴシック" panose="020B0600070205080204" pitchFamily="50" charset="-128"/>
              <a:ea typeface="ＭＳ Ｐゴシック" panose="020B0600070205080204" pitchFamily="50" charset="-128"/>
            </a:rPr>
            <a:t>11,810</a:t>
          </a:r>
          <a:r>
            <a:rPr kumimoji="1" lang="ja-JP" altLang="en-US" sz="900">
              <a:latin typeface="ＭＳ Ｐゴシック" panose="020B0600070205080204" pitchFamily="50" charset="-128"/>
              <a:ea typeface="ＭＳ Ｐゴシック" panose="020B0600070205080204" pitchFamily="50" charset="-128"/>
            </a:rPr>
            <a:t>円も下回った。多額の新型コロナウイルス感染症対策関連経費、燃料・物価高騰対策経費を計上した令和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年度の歳出による影響が大きい。</a:t>
          </a:r>
        </a:p>
        <a:p>
          <a:r>
            <a:rPr kumimoji="1" lang="ja-JP" altLang="en-US" sz="900">
              <a:latin typeface="ＭＳ Ｐゴシック" panose="020B0600070205080204" pitchFamily="50" charset="-128"/>
              <a:ea typeface="ＭＳ Ｐゴシック" panose="020B0600070205080204" pitchFamily="50" charset="-128"/>
            </a:rPr>
            <a:t>中核市に移行した令和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年度以降は、類似団体と比較して、全ての目的別一人当たりコストで類似団体平均値を下回っている。</a:t>
          </a:r>
        </a:p>
        <a:p>
          <a:r>
            <a:rPr kumimoji="1" lang="ja-JP" altLang="en-US" sz="900">
              <a:latin typeface="ＭＳ Ｐゴシック" panose="020B0600070205080204" pitchFamily="50" charset="-128"/>
              <a:ea typeface="ＭＳ Ｐゴシック" panose="020B0600070205080204" pitchFamily="50" charset="-128"/>
            </a:rPr>
            <a:t>総務費は、財政調整基金積立金、公共施設整備等基金積立金の減少や、定年延長に伴う定年退職者の皆減による退職手当の減少により、一人当たり</a:t>
          </a:r>
          <a:r>
            <a:rPr kumimoji="1" lang="en-US" altLang="ja-JP" sz="900">
              <a:latin typeface="ＭＳ Ｐゴシック" panose="020B0600070205080204" pitchFamily="50" charset="-128"/>
              <a:ea typeface="ＭＳ Ｐゴシック" panose="020B0600070205080204" pitchFamily="50" charset="-128"/>
            </a:rPr>
            <a:t>6,431</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38,124→31,693</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民生費は、社会福祉費や生活保護費を中心に扶助費が増加傾向にあることに加え、電力・ガス・食料品等価格高騰重点支援給付金支給事業など物価高騰対策関連経費の大幅な増加により一人当たり</a:t>
          </a:r>
          <a:r>
            <a:rPr kumimoji="1" lang="en-US" altLang="ja-JP" sz="900">
              <a:latin typeface="ＭＳ Ｐゴシック" panose="020B0600070205080204" pitchFamily="50" charset="-128"/>
              <a:ea typeface="ＭＳ Ｐゴシック" panose="020B0600070205080204" pitchFamily="50" charset="-128"/>
            </a:rPr>
            <a:t>5,920</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172,267→178,187</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衛生費は、コロナ感染症による自宅療養者等を支援するため、医療提供を行う医療機関等に交付した自宅療養者等への医療提供事業交付金、新型コロナウイルスワクチン住民接種委託料といったコロナ対策関連経費が減少したため、一人当たり</a:t>
          </a:r>
          <a:r>
            <a:rPr kumimoji="1" lang="en-US" altLang="ja-JP" sz="900">
              <a:latin typeface="ＭＳ Ｐゴシック" panose="020B0600070205080204" pitchFamily="50" charset="-128"/>
              <a:ea typeface="ＭＳ Ｐゴシック" panose="020B0600070205080204" pitchFamily="50" charset="-128"/>
            </a:rPr>
            <a:t>11,318</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43,777→32,459</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教育費は、教科書改訂に伴う教師用教科書・指導書等の購入により需用費が増加したが、令和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年度に保護者の負担軽減対策として実施した一宮市学校給食費無償化補助金の減少や、木曽川体育館天井等改修工事請負費など普通建設事業費の減少により、一人当たり</a:t>
          </a:r>
          <a:r>
            <a:rPr kumimoji="1" lang="en-US" altLang="ja-JP" sz="900">
              <a:latin typeface="ＭＳ Ｐゴシック" panose="020B0600070205080204" pitchFamily="50" charset="-128"/>
              <a:ea typeface="ＭＳ Ｐゴシック" panose="020B0600070205080204" pitchFamily="50" charset="-128"/>
            </a:rPr>
            <a:t>2,169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30,483→28,314</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公債費は、国の財源措置の手厚い緊急自然災害対策事業債の活用による土木債の増加や、臨時財政対策債などの償還期間の長い市債の割合が減少していることから元金償還金が増加し、一人当たり</a:t>
          </a:r>
          <a:r>
            <a:rPr kumimoji="1" lang="en-US" altLang="ja-JP" sz="900">
              <a:latin typeface="ＭＳ Ｐゴシック" panose="020B0600070205080204" pitchFamily="50" charset="-128"/>
              <a:ea typeface="ＭＳ Ｐゴシック" panose="020B0600070205080204" pitchFamily="50" charset="-128"/>
            </a:rPr>
            <a:t>766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26,287→27,053</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今後は、扶助費の経常的経費の伸びが避けられない民生費の増加が見込まれる中、公共施設等総合管理計画の下、施設の統廃合及び維持管理を経済的、効率的に進め、歳出の圧縮に努めていく必要がある。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年度当初予算で</a:t>
          </a:r>
          <a:r>
            <a:rPr kumimoji="1" lang="en-US" altLang="ja-JP" sz="1050">
              <a:latin typeface="ＭＳ ゴシック" pitchFamily="49" charset="-128"/>
              <a:ea typeface="ＭＳ ゴシック" pitchFamily="49" charset="-128"/>
            </a:rPr>
            <a:t>25.0</a:t>
          </a:r>
          <a:r>
            <a:rPr kumimoji="1" lang="ja-JP" altLang="en-US" sz="1050">
              <a:latin typeface="ＭＳ ゴシック" pitchFamily="49" charset="-128"/>
              <a:ea typeface="ＭＳ ゴシック" pitchFamily="49" charset="-128"/>
            </a:rPr>
            <a:t>億円を取り崩したが、補正予算で</a:t>
          </a:r>
          <a:r>
            <a:rPr kumimoji="1" lang="en-US" altLang="ja-JP" sz="1050">
              <a:latin typeface="ＭＳ ゴシック" pitchFamily="49" charset="-128"/>
              <a:ea typeface="ＭＳ ゴシック" pitchFamily="49" charset="-128"/>
            </a:rPr>
            <a:t>30.0</a:t>
          </a:r>
          <a:r>
            <a:rPr kumimoji="1" lang="ja-JP" altLang="en-US" sz="1050">
              <a:latin typeface="ＭＳ ゴシック" pitchFamily="49" charset="-128"/>
              <a:ea typeface="ＭＳ ゴシック" pitchFamily="49" charset="-128"/>
            </a:rPr>
            <a:t>億円を積み立てたことにより、年度末残高は過去最高の</a:t>
          </a:r>
          <a:r>
            <a:rPr kumimoji="1" lang="en-US" altLang="ja-JP" sz="1050">
              <a:latin typeface="ＭＳ ゴシック" pitchFamily="49" charset="-128"/>
              <a:ea typeface="ＭＳ ゴシック" pitchFamily="49" charset="-128"/>
            </a:rPr>
            <a:t>74.7</a:t>
          </a:r>
          <a:r>
            <a:rPr kumimoji="1" lang="ja-JP" altLang="en-US" sz="1050">
              <a:latin typeface="ＭＳ ゴシック" pitchFamily="49" charset="-128"/>
              <a:ea typeface="ＭＳ ゴシック" pitchFamily="49" charset="-128"/>
            </a:rPr>
            <a:t>億円となった。また、標準財政規模比は</a:t>
          </a:r>
          <a:r>
            <a:rPr kumimoji="1" lang="en-US" altLang="ja-JP" sz="1050">
              <a:latin typeface="ＭＳ ゴシック" pitchFamily="49" charset="-128"/>
              <a:ea typeface="ＭＳ ゴシック" pitchFamily="49" charset="-128"/>
            </a:rPr>
            <a:t>9.30%</a:t>
          </a:r>
          <a:r>
            <a:rPr kumimoji="1" lang="ja-JP" altLang="en-US" sz="1050">
              <a:latin typeface="ＭＳ ゴシック" pitchFamily="49" charset="-128"/>
              <a:ea typeface="ＭＳ ゴシック" pitchFamily="49" charset="-128"/>
            </a:rPr>
            <a:t>となり、前年度から</a:t>
          </a:r>
          <a:r>
            <a:rPr kumimoji="1" lang="en-US" altLang="ja-JP" sz="1050">
              <a:latin typeface="ＭＳ ゴシック" pitchFamily="49" charset="-128"/>
              <a:ea typeface="ＭＳ ゴシック" pitchFamily="49" charset="-128"/>
            </a:rPr>
            <a:t>0.45</a:t>
          </a:r>
          <a:r>
            <a:rPr kumimoji="1" lang="ja-JP" altLang="en-US" sz="1050">
              <a:latin typeface="ＭＳ ゴシック" pitchFamily="49" charset="-128"/>
              <a:ea typeface="ＭＳ ゴシック" pitchFamily="49" charset="-128"/>
            </a:rPr>
            <a:t>ポイント上昇した。今後も財政調整基金の適正水準の維持に努めていく。</a:t>
          </a:r>
        </a:p>
        <a:p>
          <a:r>
            <a:rPr kumimoji="1" lang="ja-JP" altLang="en-US" sz="1050">
              <a:latin typeface="ＭＳ ゴシック" pitchFamily="49" charset="-128"/>
              <a:ea typeface="ＭＳ ゴシック" pitchFamily="49" charset="-128"/>
            </a:rPr>
            <a:t>　実質収支額は、新型コロナウイルス感染症対策などの影響により歳入歳出ともに減となったが、歳入の減が歳出の減を上回ったため、前年度から</a:t>
          </a:r>
          <a:r>
            <a:rPr kumimoji="1" lang="en-US" altLang="ja-JP" sz="1050">
              <a:latin typeface="ＭＳ ゴシック" pitchFamily="49" charset="-128"/>
              <a:ea typeface="ＭＳ ゴシック" pitchFamily="49" charset="-128"/>
            </a:rPr>
            <a:t>13.0</a:t>
          </a:r>
          <a:r>
            <a:rPr kumimoji="1" lang="ja-JP" altLang="en-US" sz="1050">
              <a:latin typeface="ＭＳ ゴシック" pitchFamily="49" charset="-128"/>
              <a:ea typeface="ＭＳ ゴシック" pitchFamily="49" charset="-128"/>
            </a:rPr>
            <a:t>億円減少し</a:t>
          </a:r>
          <a:r>
            <a:rPr kumimoji="1" lang="en-US" altLang="ja-JP" sz="1050">
              <a:latin typeface="ＭＳ ゴシック" pitchFamily="49" charset="-128"/>
              <a:ea typeface="ＭＳ ゴシック" pitchFamily="49" charset="-128"/>
            </a:rPr>
            <a:t>46.7</a:t>
          </a:r>
          <a:r>
            <a:rPr kumimoji="1" lang="ja-JP" altLang="en-US" sz="1050">
              <a:latin typeface="ＭＳ ゴシック" pitchFamily="49" charset="-128"/>
              <a:ea typeface="ＭＳ ゴシック" pitchFamily="49" charset="-128"/>
            </a:rPr>
            <a:t>億円となった。標準財政規模比は</a:t>
          </a:r>
          <a:r>
            <a:rPr kumimoji="1" lang="en-US" altLang="ja-JP" sz="1050">
              <a:latin typeface="ＭＳ ゴシック" pitchFamily="49" charset="-128"/>
              <a:ea typeface="ＭＳ ゴシック" pitchFamily="49" charset="-128"/>
            </a:rPr>
            <a:t>5.81%</a:t>
          </a:r>
          <a:r>
            <a:rPr kumimoji="1" lang="ja-JP" altLang="en-US" sz="1050">
              <a:latin typeface="ＭＳ ゴシック" pitchFamily="49" charset="-128"/>
              <a:ea typeface="ＭＳ ゴシック" pitchFamily="49" charset="-128"/>
            </a:rPr>
            <a:t>と前年度から</a:t>
          </a:r>
          <a:r>
            <a:rPr kumimoji="1" lang="en-US" altLang="ja-JP" sz="1050">
              <a:latin typeface="ＭＳ ゴシック" pitchFamily="49" charset="-128"/>
              <a:ea typeface="ＭＳ ゴシック" pitchFamily="49" charset="-128"/>
            </a:rPr>
            <a:t>1.77</a:t>
          </a:r>
          <a:r>
            <a:rPr kumimoji="1" lang="ja-JP" altLang="en-US" sz="1050">
              <a:latin typeface="ＭＳ ゴシック" pitchFamily="49" charset="-128"/>
              <a:ea typeface="ＭＳ ゴシック" pitchFamily="49" charset="-128"/>
            </a:rPr>
            <a:t>ポイント低下した。</a:t>
          </a:r>
        </a:p>
        <a:p>
          <a:r>
            <a:rPr kumimoji="1" lang="ja-JP" altLang="en-US" sz="1050">
              <a:latin typeface="ＭＳ ゴシック" pitchFamily="49" charset="-128"/>
              <a:ea typeface="ＭＳ ゴシック" pitchFamily="49" charset="-128"/>
            </a:rPr>
            <a:t>　実質単年度収支は、財政調整基金の積み増し額の減少などにより前年度から</a:t>
          </a:r>
          <a:r>
            <a:rPr kumimoji="1" lang="en-US" altLang="ja-JP" sz="1050">
              <a:latin typeface="ＭＳ ゴシック" pitchFamily="49" charset="-128"/>
              <a:ea typeface="ＭＳ ゴシック" pitchFamily="49" charset="-128"/>
            </a:rPr>
            <a:t>9.4</a:t>
          </a:r>
          <a:r>
            <a:rPr kumimoji="1" lang="ja-JP" altLang="en-US" sz="1050">
              <a:latin typeface="ＭＳ ゴシック" pitchFamily="49" charset="-128"/>
              <a:ea typeface="ＭＳ ゴシック" pitchFamily="49" charset="-128"/>
            </a:rPr>
            <a:t>億円減少し▲</a:t>
          </a:r>
          <a:r>
            <a:rPr kumimoji="1" lang="en-US" altLang="ja-JP" sz="1050">
              <a:latin typeface="ＭＳ ゴシック" pitchFamily="49" charset="-128"/>
              <a:ea typeface="ＭＳ ゴシック" pitchFamily="49" charset="-128"/>
            </a:rPr>
            <a:t>7.9</a:t>
          </a:r>
          <a:r>
            <a:rPr kumimoji="1" lang="ja-JP" altLang="en-US" sz="1050">
              <a:latin typeface="ＭＳ ゴシック" pitchFamily="49" charset="-128"/>
              <a:ea typeface="ＭＳ ゴシック" pitchFamily="49" charset="-128"/>
            </a:rPr>
            <a:t>億円となった。標準財政規模比は▲</a:t>
          </a:r>
          <a:r>
            <a:rPr kumimoji="1" lang="en-US" altLang="ja-JP" sz="1050">
              <a:latin typeface="ＭＳ ゴシック" pitchFamily="49" charset="-128"/>
              <a:ea typeface="ＭＳ ゴシック" pitchFamily="49" charset="-128"/>
            </a:rPr>
            <a:t>0.99%</a:t>
          </a:r>
          <a:r>
            <a:rPr kumimoji="1" lang="ja-JP" altLang="en-US" sz="1050">
              <a:latin typeface="ＭＳ ゴシック" pitchFamily="49" charset="-128"/>
              <a:ea typeface="ＭＳ ゴシック" pitchFamily="49" charset="-128"/>
            </a:rPr>
            <a:t>と前年度から</a:t>
          </a:r>
          <a:r>
            <a:rPr kumimoji="1" lang="en-US" altLang="ja-JP" sz="1050">
              <a:latin typeface="ＭＳ ゴシック" pitchFamily="49" charset="-128"/>
              <a:ea typeface="ＭＳ ゴシック" pitchFamily="49" charset="-128"/>
            </a:rPr>
            <a:t>1.18</a:t>
          </a:r>
          <a:r>
            <a:rPr kumimoji="1" lang="ja-JP" altLang="en-US" sz="105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年度の国民健康保険事業特別会計は、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年連続で黒字（歳入歳出差引額がプラス）となり、黒字額は</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億円となったが前年度の黒字額（</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億円）と比較すると大きく減少した。</a:t>
          </a:r>
        </a:p>
        <a:p>
          <a:r>
            <a:rPr kumimoji="1" lang="ja-JP" altLang="en-US" sz="1400">
              <a:latin typeface="ＭＳ ゴシック" pitchFamily="49" charset="-128"/>
              <a:ea typeface="ＭＳ ゴシック" pitchFamily="49" charset="-128"/>
            </a:rPr>
            <a:t>　主要な事業費である保険給付費についてみると、前年度に比べて給付費総額が増加している。これは、ボリュームの大きい高齢者層が後期高齢者へ移行しており被保険者数が減少しているものの、高額療養費の増（前年比</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億）による影響が大きい。また、国民健康保険事業費納付金は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また、介護保険事業会計においても、黒字額が</a:t>
          </a:r>
          <a:r>
            <a:rPr kumimoji="1" lang="en-US" altLang="ja-JP" sz="1400" baseline="0">
              <a:latin typeface="ＭＳ ゴシック" pitchFamily="49" charset="-128"/>
              <a:ea typeface="ＭＳ ゴシック" pitchFamily="49" charset="-128"/>
            </a:rPr>
            <a:t>4.9</a:t>
          </a:r>
          <a:r>
            <a:rPr kumimoji="1" lang="ja-JP" altLang="en-US" sz="1400" baseline="0">
              <a:latin typeface="ＭＳ ゴシック" pitchFamily="49" charset="-128"/>
              <a:ea typeface="ＭＳ ゴシック" pitchFamily="49" charset="-128"/>
            </a:rPr>
            <a:t>億円となり前年度の黒字額（</a:t>
          </a:r>
          <a:r>
            <a:rPr kumimoji="1" lang="en-US" altLang="ja-JP" sz="1400" baseline="0">
              <a:latin typeface="ＭＳ ゴシック" pitchFamily="49" charset="-128"/>
              <a:ea typeface="ＭＳ ゴシック" pitchFamily="49" charset="-128"/>
            </a:rPr>
            <a:t>11.4</a:t>
          </a:r>
          <a:r>
            <a:rPr kumimoji="1" lang="ja-JP" altLang="en-US" sz="1400" baseline="0">
              <a:latin typeface="ＭＳ ゴシック" pitchFamily="49" charset="-128"/>
              <a:ea typeface="ＭＳ ゴシック" pitchFamily="49" charset="-128"/>
            </a:rPr>
            <a:t>億円）と比較すると大きく減少した。主要な事業費である保険給付費では、新型コロナウイルス感染症の影響による介護サービスの利用控えが解消されたことにより前年度に比べて</a:t>
          </a:r>
          <a:r>
            <a:rPr kumimoji="1" lang="en-US" altLang="ja-JP" sz="1400" baseline="0">
              <a:latin typeface="ＭＳ ゴシック" pitchFamily="49" charset="-128"/>
              <a:ea typeface="ＭＳ ゴシック" pitchFamily="49" charset="-128"/>
            </a:rPr>
            <a:t>15.0</a:t>
          </a:r>
          <a:r>
            <a:rPr kumimoji="1" lang="ja-JP" altLang="en-US" sz="1400" baseline="0">
              <a:latin typeface="ＭＳ ゴシック" pitchFamily="49" charset="-128"/>
              <a:ea typeface="ＭＳ ゴシック" pitchFamily="49" charset="-128"/>
            </a:rPr>
            <a:t>億円の増と大幅に増加しており、保険給付費の増は今後も続く見込みである。</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今後も一般会計からの繰出しについて見直しを行うなど、適切な水準の被保険者負担に基づいた財源を確保するとともに、給付費抑制のため特定健診受診率向上等の取組みを進め、健全な財政運営を図る。</a:t>
          </a:r>
        </a:p>
        <a:p>
          <a:r>
            <a:rPr kumimoji="1" lang="ja-JP" altLang="en-US" sz="1400">
              <a:latin typeface="ＭＳ ゴシック" pitchFamily="49" charset="-128"/>
              <a:ea typeface="ＭＳ ゴシック" pitchFamily="49" charset="-128"/>
            </a:rPr>
            <a:t>　それ以外の会計は、赤字もなく良好に推移している。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元利償還金は、臨時財政対策債の発行増や緊急自然災害防止対策事業債の発行により増加傾向であるが、</a:t>
          </a:r>
        </a:p>
        <a:p>
          <a:r>
            <a:rPr kumimoji="1" lang="ja-JP" altLang="en-US" sz="1100">
              <a:latin typeface="ＭＳ ゴシック" pitchFamily="49" charset="-128"/>
              <a:ea typeface="ＭＳ ゴシック" pitchFamily="49" charset="-128"/>
            </a:rPr>
            <a:t>臨時財政対策債は発行抑制の傾向であることや、合併特例債を活用した大型事業がほぼ終了したことから、長期的には減少に転じるものと考えられる。公営企業債の元利償還金に対する繰入金は、下水道事業が将来的な単独公共下水道の流域下水道への編入を踏まえ投資の抑制に努めていることにより、減少している。</a:t>
          </a:r>
        </a:p>
        <a:p>
          <a:r>
            <a:rPr kumimoji="1" lang="ja-JP" altLang="en-US" sz="1100">
              <a:latin typeface="ＭＳ ゴシック" pitchFamily="49" charset="-128"/>
              <a:ea typeface="ＭＳ ゴシック" pitchFamily="49" charset="-128"/>
            </a:rPr>
            <a:t>　算入公債費等は、交付税算入率の高い合併特例債や臨時財政対策債の発行により増加傾向である。</a:t>
          </a:r>
        </a:p>
        <a:p>
          <a:r>
            <a:rPr kumimoji="1" lang="ja-JP" altLang="en-US" sz="1100">
              <a:latin typeface="ＭＳ ゴシック" pitchFamily="49" charset="-128"/>
              <a:ea typeface="ＭＳ ゴシック" pitchFamily="49" charset="-128"/>
            </a:rPr>
            <a:t>　これらの結果、令和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年度と比較し、元利償還金等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と算入公債費等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の両方が増加したが、</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の増加の方が大きいため、実質公債費比率の分子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は増となった。</a:t>
          </a:r>
        </a:p>
        <a:p>
          <a:r>
            <a:rPr kumimoji="1" lang="ja-JP" altLang="en-US" sz="1100">
              <a:latin typeface="ＭＳ ゴシック" pitchFamily="49" charset="-128"/>
              <a:ea typeface="ＭＳ ゴシック" pitchFamily="49" charset="-128"/>
            </a:rPr>
            <a:t>　今後も市の中期財政計画に則り計画的な地方債の借入れなど適切な財政運営に努めていく。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一般会計等に係る地方債現在高は、臨時財政対策債及び合併特例事業債の大幅な減により減少した。また、公営企業債等繰入見込額の減少は、下水道事業における投資の抑制が主な要因である。</a:t>
          </a:r>
        </a:p>
        <a:p>
          <a:r>
            <a:rPr kumimoji="1" lang="ja-JP" altLang="en-US" sz="1200">
              <a:latin typeface="ＭＳ ゴシック" pitchFamily="49" charset="-128"/>
              <a:ea typeface="ＭＳ ゴシック" pitchFamily="49" charset="-128"/>
            </a:rPr>
            <a:t>　退職手当負担見込額は職員数の増加を要因として前年度から増加し、債務負担行為に基づく支出予定額は、都市計画道路木曽川古知野線改築事業に係る土地開発公社からの用地買戻しのため増加している。</a:t>
          </a:r>
        </a:p>
        <a:p>
          <a:r>
            <a:rPr kumimoji="1" lang="ja-JP" altLang="en-US" sz="1200">
              <a:latin typeface="ＭＳ ゴシック" pitchFamily="49" charset="-128"/>
              <a:ea typeface="ＭＳ ゴシック" pitchFamily="49" charset="-128"/>
            </a:rPr>
            <a:t>　充当可能基金は、財政調整基金や公共施設整備等基金の積立てなどにより前年度より大きく増加した。</a:t>
          </a:r>
        </a:p>
        <a:p>
          <a:r>
            <a:rPr kumimoji="1" lang="ja-JP" altLang="en-US" sz="1200">
              <a:latin typeface="ＭＳ ゴシック" pitchFamily="49" charset="-128"/>
              <a:ea typeface="ＭＳ ゴシック" pitchFamily="49" charset="-128"/>
            </a:rPr>
            <a:t> 充当可能特定歳入の減少は、下水道事業債の残高が減少したことによる都市計画税の減少が主な要因である。</a:t>
          </a:r>
        </a:p>
        <a:p>
          <a:r>
            <a:rPr kumimoji="1" lang="ja-JP" altLang="en-US" sz="1200">
              <a:latin typeface="ＭＳ ゴシック" pitchFamily="49" charset="-128"/>
              <a:ea typeface="ＭＳ ゴシック" pitchFamily="49" charset="-128"/>
            </a:rPr>
            <a:t>　基準財政需要額算入見込額は、合併特例債の償還が進んだことや臨時財政対策債の発行減により減少した。</a:t>
          </a:r>
        </a:p>
        <a:p>
          <a:r>
            <a:rPr kumimoji="1" lang="ja-JP" altLang="en-US" sz="1200">
              <a:latin typeface="ＭＳ ゴシック" pitchFamily="49" charset="-128"/>
              <a:ea typeface="ＭＳ ゴシック" pitchFamily="49" charset="-128"/>
            </a:rPr>
            <a:t>　これらの結果令和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と、そこから控除する額である充当可能財源等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がともに減少したが、</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の減少の方が大きいため、将来負担比率の分子</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・財政調整基金は当初に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億円の取崩したものの、他の財源による調整等により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億円の積立てができたことによる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億円の増となった結果、基金全体としては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億円の確保を目標に掲げ、財政状況を踏まえて可能な範囲の額を積み立てることを予定している。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・公共施設整備等基金は、公共施設等総合管理計画に基づく施設の更新・統廃合・長寿命化などの実施に向けて、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可能な範囲の額を積み立てることを予定している。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・いちのみや応援基金：いちのみや応援寄附金を財源として、寄附者が指定する分野に係る政策・事業の実施及び推進</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・公共施設整備等基金：今後予定されている公共施設整備に備え、決算見込みを踏まえて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・いちのみや応援基金：生活困窮者自立支援事業や歴史民俗資料館運営事業の財源として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いちのみや応援寄附金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・公共施設整備等基金：公共施設等総合管理計画に基づく施設の更新・統廃合・長寿命化などの実施に向けて、可能な範囲の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額を積み立てる。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・市勢振興基金：市勢振興及び市民活動の推進に資する事業の財源とするため、毎年株式配当金等を積み立てる。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・当初予算編成時に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億円の取崩しを行ったが、他の財源による調整や決算見込みを踏まえて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より、最終的に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年までを計画期間とする一宮市中期財政計画においては、財源の年度間不均衡の調整や災害等への緊急的な</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財政出動に備えて、標準財政規模の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億円に加え、水害や新たな感染症の拡大への対応に備えるため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度が必要となると想定し、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億円の確保を目標に掲げ、財政状況を踏まえて可能な範囲の額を積み立てる。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・取崩しがなく、基金残高の利子分のみの積立が続いており、増減がない。</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・積立、取崩しの予定はない。</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139361266</v>
      </c>
      <c r="BO4" s="449"/>
      <c r="BP4" s="449"/>
      <c r="BQ4" s="449"/>
      <c r="BR4" s="449"/>
      <c r="BS4" s="449"/>
      <c r="BT4" s="449"/>
      <c r="BU4" s="450"/>
      <c r="BV4" s="448">
        <v>145599914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7.6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134032131</v>
      </c>
      <c r="BO5" s="420"/>
      <c r="BP5" s="420"/>
      <c r="BQ5" s="420"/>
      <c r="BR5" s="420"/>
      <c r="BS5" s="420"/>
      <c r="BT5" s="420"/>
      <c r="BU5" s="421"/>
      <c r="BV5" s="419">
        <v>139126187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90.7</v>
      </c>
      <c r="CU5" s="417"/>
      <c r="CV5" s="417"/>
      <c r="CW5" s="417"/>
      <c r="CX5" s="417"/>
      <c r="CY5" s="417"/>
      <c r="CZ5" s="417"/>
      <c r="DA5" s="418"/>
      <c r="DB5" s="416">
        <v>89.1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5329135</v>
      </c>
      <c r="BO6" s="420"/>
      <c r="BP6" s="420"/>
      <c r="BQ6" s="420"/>
      <c r="BR6" s="420"/>
      <c r="BS6" s="420"/>
      <c r="BT6" s="420"/>
      <c r="BU6" s="421"/>
      <c r="BV6" s="419">
        <v>6473727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92.6</v>
      </c>
      <c r="CU6" s="563"/>
      <c r="CV6" s="563"/>
      <c r="CW6" s="563"/>
      <c r="CX6" s="563"/>
      <c r="CY6" s="563"/>
      <c r="CZ6" s="563"/>
      <c r="DA6" s="564"/>
      <c r="DB6" s="562">
        <v>93.3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660643</v>
      </c>
      <c r="BO7" s="420"/>
      <c r="BP7" s="420"/>
      <c r="BQ7" s="420"/>
      <c r="BR7" s="420"/>
      <c r="BS7" s="420"/>
      <c r="BT7" s="420"/>
      <c r="BU7" s="421"/>
      <c r="BV7" s="419">
        <v>507862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80380204</v>
      </c>
      <c r="CU7" s="420"/>
      <c r="CV7" s="420"/>
      <c r="CW7" s="420"/>
      <c r="CX7" s="420"/>
      <c r="CY7" s="420"/>
      <c r="CZ7" s="420"/>
      <c r="DA7" s="421"/>
      <c r="DB7" s="419">
        <v>78711980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4668492</v>
      </c>
      <c r="BO8" s="420"/>
      <c r="BP8" s="420"/>
      <c r="BQ8" s="420"/>
      <c r="BR8" s="420"/>
      <c r="BS8" s="420"/>
      <c r="BT8" s="420"/>
      <c r="BU8" s="421"/>
      <c r="BV8" s="419">
        <v>5965865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0.77</v>
      </c>
      <c r="CU8" s="523"/>
      <c r="CV8" s="523"/>
      <c r="CW8" s="523"/>
      <c r="CX8" s="523"/>
      <c r="CY8" s="523"/>
      <c r="CZ8" s="523"/>
      <c r="DA8" s="524"/>
      <c r="DB8" s="522">
        <v>0.79</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380073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-1297373</v>
      </c>
      <c r="BO9" s="420"/>
      <c r="BP9" s="420"/>
      <c r="BQ9" s="420"/>
      <c r="BR9" s="420"/>
      <c r="BS9" s="420"/>
      <c r="BT9" s="420"/>
      <c r="BU9" s="421"/>
      <c r="BV9" s="419">
        <v>-952689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10.1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380868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3005088</v>
      </c>
      <c r="BO10" s="420"/>
      <c r="BP10" s="420"/>
      <c r="BQ10" s="420"/>
      <c r="BR10" s="420"/>
      <c r="BS10" s="420"/>
      <c r="BT10" s="420"/>
      <c r="BU10" s="421"/>
      <c r="BV10" s="419">
        <v>4304621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378496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2500000</v>
      </c>
      <c r="BO12" s="420"/>
      <c r="BP12" s="420"/>
      <c r="BQ12" s="420"/>
      <c r="BR12" s="420"/>
      <c r="BS12" s="420"/>
      <c r="BT12" s="420"/>
      <c r="BU12" s="421"/>
      <c r="BV12" s="419">
        <v>3200000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370260</v>
      </c>
      <c r="S13" s="507"/>
      <c r="T13" s="507"/>
      <c r="U13" s="507"/>
      <c r="V13" s="508"/>
      <c r="W13" s="509" t="s">
        <v>131</v>
      </c>
      <c r="X13" s="405"/>
      <c r="Y13" s="405"/>
      <c r="Z13" s="405"/>
      <c r="AA13" s="405"/>
      <c r="AB13" s="406"/>
      <c r="AC13" s="372">
        <v>1625</v>
      </c>
      <c r="AD13" s="373"/>
      <c r="AE13" s="373"/>
      <c r="AF13" s="373"/>
      <c r="AG13" s="374"/>
      <c r="AH13" s="372">
        <v>1820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-792285</v>
      </c>
      <c r="BO13" s="420"/>
      <c r="BP13" s="420"/>
      <c r="BQ13" s="420"/>
      <c r="BR13" s="420"/>
      <c r="BS13" s="420"/>
      <c r="BT13" s="420"/>
      <c r="BU13" s="421"/>
      <c r="BV13" s="419">
        <v>151932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3.5</v>
      </c>
      <c r="CU13" s="417"/>
      <c r="CV13" s="417"/>
      <c r="CW13" s="417"/>
      <c r="CX13" s="417"/>
      <c r="CY13" s="417"/>
      <c r="CZ13" s="417"/>
      <c r="DA13" s="418"/>
      <c r="DB13" s="416">
        <v>3.4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380201</v>
      </c>
      <c r="S14" s="507"/>
      <c r="T14" s="507"/>
      <c r="U14" s="507"/>
      <c r="V14" s="508"/>
      <c r="W14" s="510"/>
      <c r="X14" s="408"/>
      <c r="Y14" s="408"/>
      <c r="Z14" s="408"/>
      <c r="AA14" s="408"/>
      <c r="AB14" s="409"/>
      <c r="AC14" s="499">
        <v>1</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11</v>
      </c>
      <c r="CU14" s="517"/>
      <c r="CV14" s="517"/>
      <c r="CW14" s="517"/>
      <c r="CX14" s="517"/>
      <c r="CY14" s="517"/>
      <c r="CZ14" s="517"/>
      <c r="DA14" s="518"/>
      <c r="DB14" s="516">
        <v>16.5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372902</v>
      </c>
      <c r="S15" s="507"/>
      <c r="T15" s="507"/>
      <c r="U15" s="507"/>
      <c r="V15" s="508"/>
      <c r="W15" s="509" t="s">
        <v>137</v>
      </c>
      <c r="X15" s="405"/>
      <c r="Y15" s="405"/>
      <c r="Z15" s="405"/>
      <c r="AA15" s="405"/>
      <c r="AB15" s="406"/>
      <c r="AC15" s="372">
        <v>49227</v>
      </c>
      <c r="AD15" s="373"/>
      <c r="AE15" s="373"/>
      <c r="AF15" s="373"/>
      <c r="AG15" s="374"/>
      <c r="AH15" s="372">
        <v>54668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49372307</v>
      </c>
      <c r="BO15" s="449"/>
      <c r="BP15" s="449"/>
      <c r="BQ15" s="449"/>
      <c r="BR15" s="449"/>
      <c r="BS15" s="449"/>
      <c r="BT15" s="449"/>
      <c r="BU15" s="450"/>
      <c r="BV15" s="448">
        <v>47750789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29.4</v>
      </c>
      <c r="AD16" s="500"/>
      <c r="AE16" s="500"/>
      <c r="AF16" s="500"/>
      <c r="AG16" s="501"/>
      <c r="AH16" s="499">
        <v>31.2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65152672</v>
      </c>
      <c r="BO16" s="420"/>
      <c r="BP16" s="420"/>
      <c r="BQ16" s="420"/>
      <c r="BR16" s="420"/>
      <c r="BS16" s="420"/>
      <c r="BT16" s="420"/>
      <c r="BU16" s="421"/>
      <c r="BV16" s="419">
        <v>62417517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116819</v>
      </c>
      <c r="AD17" s="373"/>
      <c r="AE17" s="373"/>
      <c r="AF17" s="373"/>
      <c r="AG17" s="374"/>
      <c r="AH17" s="372">
        <v>119010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62547609</v>
      </c>
      <c r="BO17" s="420"/>
      <c r="BP17" s="420"/>
      <c r="BQ17" s="420"/>
      <c r="BR17" s="420"/>
      <c r="BS17" s="420"/>
      <c r="BT17" s="420"/>
      <c r="BU17" s="421"/>
      <c r="BV17" s="419">
        <v>60445081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113.82</v>
      </c>
      <c r="M18" s="472"/>
      <c r="N18" s="472"/>
      <c r="O18" s="472"/>
      <c r="P18" s="472"/>
      <c r="Q18" s="472"/>
      <c r="R18" s="473"/>
      <c r="S18" s="473"/>
      <c r="T18" s="473"/>
      <c r="U18" s="473"/>
      <c r="V18" s="474"/>
      <c r="W18" s="490"/>
      <c r="X18" s="491"/>
      <c r="Y18" s="491"/>
      <c r="Z18" s="491"/>
      <c r="AA18" s="491"/>
      <c r="AB18" s="515"/>
      <c r="AC18" s="389">
        <v>69.7</v>
      </c>
      <c r="AD18" s="390"/>
      <c r="AE18" s="390"/>
      <c r="AF18" s="390"/>
      <c r="AG18" s="475"/>
      <c r="AH18" s="389">
        <v>67.8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73171441</v>
      </c>
      <c r="BO18" s="420"/>
      <c r="BP18" s="420"/>
      <c r="BQ18" s="420"/>
      <c r="BR18" s="420"/>
      <c r="BS18" s="420"/>
      <c r="BT18" s="420"/>
      <c r="BU18" s="421"/>
      <c r="BV18" s="419">
        <v>71363509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3339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99822862</v>
      </c>
      <c r="BO19" s="420"/>
      <c r="BP19" s="420"/>
      <c r="BQ19" s="420"/>
      <c r="BR19" s="420"/>
      <c r="BS19" s="420"/>
      <c r="BT19" s="420"/>
      <c r="BU19" s="421"/>
      <c r="BV19" s="419">
        <v>98351066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152075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98515045</v>
      </c>
      <c r="BO22" s="449"/>
      <c r="BP22" s="449"/>
      <c r="BQ22" s="449"/>
      <c r="BR22" s="449"/>
      <c r="BS22" s="449"/>
      <c r="BT22" s="449"/>
      <c r="BU22" s="450"/>
      <c r="BV22" s="448">
        <v>104064168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63519915</v>
      </c>
      <c r="BO23" s="420"/>
      <c r="BP23" s="420"/>
      <c r="BQ23" s="420"/>
      <c r="BR23" s="420"/>
      <c r="BS23" s="420"/>
      <c r="BT23" s="420"/>
      <c r="BU23" s="421"/>
      <c r="BV23" s="419">
        <v>67731636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10820</v>
      </c>
      <c r="R24" s="373"/>
      <c r="S24" s="373"/>
      <c r="T24" s="373"/>
      <c r="U24" s="373"/>
      <c r="V24" s="374"/>
      <c r="W24" s="462"/>
      <c r="X24" s="399"/>
      <c r="Y24" s="400"/>
      <c r="Z24" s="375" t="s">
        <v>162</v>
      </c>
      <c r="AA24" s="376"/>
      <c r="AB24" s="376"/>
      <c r="AC24" s="376"/>
      <c r="AD24" s="376"/>
      <c r="AE24" s="376"/>
      <c r="AF24" s="376"/>
      <c r="AG24" s="377"/>
      <c r="AH24" s="372">
        <v>2500</v>
      </c>
      <c r="AI24" s="373"/>
      <c r="AJ24" s="373"/>
      <c r="AK24" s="373"/>
      <c r="AL24" s="374"/>
      <c r="AM24" s="372">
        <v>7470000</v>
      </c>
      <c r="AN24" s="373"/>
      <c r="AO24" s="373"/>
      <c r="AP24" s="373"/>
      <c r="AQ24" s="373"/>
      <c r="AR24" s="374"/>
      <c r="AS24" s="372">
        <v>2988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40644697</v>
      </c>
      <c r="BO24" s="420"/>
      <c r="BP24" s="420"/>
      <c r="BQ24" s="420"/>
      <c r="BR24" s="420"/>
      <c r="BS24" s="420"/>
      <c r="BT24" s="420"/>
      <c r="BU24" s="421"/>
      <c r="BV24" s="419">
        <v>42652376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8890</v>
      </c>
      <c r="R25" s="373"/>
      <c r="S25" s="373"/>
      <c r="T25" s="373"/>
      <c r="U25" s="373"/>
      <c r="V25" s="374"/>
      <c r="W25" s="462"/>
      <c r="X25" s="399"/>
      <c r="Y25" s="400"/>
      <c r="Z25" s="375" t="s">
        <v>165</v>
      </c>
      <c r="AA25" s="376"/>
      <c r="AB25" s="376"/>
      <c r="AC25" s="376"/>
      <c r="AD25" s="376"/>
      <c r="AE25" s="376"/>
      <c r="AF25" s="376"/>
      <c r="AG25" s="377"/>
      <c r="AH25" s="372">
        <v>398</v>
      </c>
      <c r="AI25" s="373"/>
      <c r="AJ25" s="373"/>
      <c r="AK25" s="373"/>
      <c r="AL25" s="374"/>
      <c r="AM25" s="372">
        <v>1277978</v>
      </c>
      <c r="AN25" s="373"/>
      <c r="AO25" s="373"/>
      <c r="AP25" s="373"/>
      <c r="AQ25" s="373"/>
      <c r="AR25" s="374"/>
      <c r="AS25" s="372">
        <v>3211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15369231</v>
      </c>
      <c r="BO25" s="449"/>
      <c r="BP25" s="449"/>
      <c r="BQ25" s="449"/>
      <c r="BR25" s="449"/>
      <c r="BS25" s="449"/>
      <c r="BT25" s="449"/>
      <c r="BU25" s="450"/>
      <c r="BV25" s="448">
        <v>15968733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7830</v>
      </c>
      <c r="R26" s="373"/>
      <c r="S26" s="373"/>
      <c r="T26" s="373"/>
      <c r="U26" s="373"/>
      <c r="V26" s="374"/>
      <c r="W26" s="462"/>
      <c r="X26" s="399"/>
      <c r="Y26" s="400"/>
      <c r="Z26" s="375" t="s">
        <v>168</v>
      </c>
      <c r="AA26" s="430"/>
      <c r="AB26" s="430"/>
      <c r="AC26" s="430"/>
      <c r="AD26" s="430"/>
      <c r="AE26" s="430"/>
      <c r="AF26" s="430"/>
      <c r="AG26" s="431"/>
      <c r="AH26" s="372">
        <v>87</v>
      </c>
      <c r="AI26" s="373"/>
      <c r="AJ26" s="373"/>
      <c r="AK26" s="373"/>
      <c r="AL26" s="374"/>
      <c r="AM26" s="372">
        <v>266829</v>
      </c>
      <c r="AN26" s="373"/>
      <c r="AO26" s="373"/>
      <c r="AP26" s="373"/>
      <c r="AQ26" s="373"/>
      <c r="AR26" s="374"/>
      <c r="AS26" s="372">
        <v>3067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6390</v>
      </c>
      <c r="R27" s="373"/>
      <c r="S27" s="373"/>
      <c r="T27" s="373"/>
      <c r="U27" s="373"/>
      <c r="V27" s="374"/>
      <c r="W27" s="462"/>
      <c r="X27" s="399"/>
      <c r="Y27" s="400"/>
      <c r="Z27" s="375" t="s">
        <v>171</v>
      </c>
      <c r="AA27" s="376"/>
      <c r="AB27" s="376"/>
      <c r="AC27" s="376"/>
      <c r="AD27" s="376"/>
      <c r="AE27" s="376"/>
      <c r="AF27" s="376"/>
      <c r="AG27" s="377"/>
      <c r="AH27" s="372">
        <v>18</v>
      </c>
      <c r="AI27" s="373"/>
      <c r="AJ27" s="373"/>
      <c r="AK27" s="373"/>
      <c r="AL27" s="374"/>
      <c r="AM27" s="372">
        <v>74358</v>
      </c>
      <c r="AN27" s="373"/>
      <c r="AO27" s="373"/>
      <c r="AP27" s="373"/>
      <c r="AQ27" s="373"/>
      <c r="AR27" s="374"/>
      <c r="AS27" s="372">
        <v>4131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762635</v>
      </c>
      <c r="BO27" s="454"/>
      <c r="BP27" s="454"/>
      <c r="BQ27" s="454"/>
      <c r="BR27" s="454"/>
      <c r="BS27" s="454"/>
      <c r="BT27" s="454"/>
      <c r="BU27" s="455"/>
      <c r="BV27" s="453">
        <v>762635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5870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7474877</v>
      </c>
      <c r="BO28" s="449"/>
      <c r="BP28" s="449"/>
      <c r="BQ28" s="449"/>
      <c r="BR28" s="449"/>
      <c r="BS28" s="449"/>
      <c r="BT28" s="449"/>
      <c r="BU28" s="450"/>
      <c r="BV28" s="448">
        <v>6969789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36</v>
      </c>
      <c r="M29" s="373"/>
      <c r="N29" s="373"/>
      <c r="O29" s="373"/>
      <c r="P29" s="374"/>
      <c r="Q29" s="372">
        <v>5450</v>
      </c>
      <c r="R29" s="373"/>
      <c r="S29" s="373"/>
      <c r="T29" s="373"/>
      <c r="U29" s="373"/>
      <c r="V29" s="374"/>
      <c r="W29" s="463"/>
      <c r="X29" s="464"/>
      <c r="Y29" s="465"/>
      <c r="Z29" s="375" t="s">
        <v>177</v>
      </c>
      <c r="AA29" s="376"/>
      <c r="AB29" s="376"/>
      <c r="AC29" s="376"/>
      <c r="AD29" s="376"/>
      <c r="AE29" s="376"/>
      <c r="AF29" s="376"/>
      <c r="AG29" s="377"/>
      <c r="AH29" s="372">
        <v>2518</v>
      </c>
      <c r="AI29" s="373"/>
      <c r="AJ29" s="373"/>
      <c r="AK29" s="373"/>
      <c r="AL29" s="374"/>
      <c r="AM29" s="372">
        <v>7544358</v>
      </c>
      <c r="AN29" s="373"/>
      <c r="AO29" s="373"/>
      <c r="AP29" s="373"/>
      <c r="AQ29" s="373"/>
      <c r="AR29" s="374"/>
      <c r="AS29" s="372">
        <v>2996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50020</v>
      </c>
      <c r="BO29" s="420"/>
      <c r="BP29" s="420"/>
      <c r="BQ29" s="420"/>
      <c r="BR29" s="420"/>
      <c r="BS29" s="420"/>
      <c r="BT29" s="420"/>
      <c r="BU29" s="421"/>
      <c r="BV29" s="419">
        <v>50012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10490404</v>
      </c>
      <c r="BO30" s="454"/>
      <c r="BP30" s="454"/>
      <c r="BQ30" s="454"/>
      <c r="BR30" s="454"/>
      <c r="BS30" s="454"/>
      <c r="BT30" s="454"/>
      <c r="BU30" s="455"/>
      <c r="BV30" s="453">
        <v>9191100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外崎土地区画整理事業特別会計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愛知県後期高齢者医療広域連合（一般会計）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一宮市学校給食会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愛知県後期高齢者医療広域連合（後期高齢者医療特別会計）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一宮地方総合卸売市場(株)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一宮市土地開発公社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公共駐車場事業特別会計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いちのみや未来エネルギー株式会社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LtLTJteO5wdyBmNmTNmAY1mdW3xxvkYJF0oHC0v/5ydEftDmKNkOdYXevQOUdxAIFSRRFVEYLRKRzxEUSSycg==" saltValue="NO7+gXohuPZKiW521Y8u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52990318</v>
      </c>
      <c r="S5" s="677"/>
      <c r="T5" s="677"/>
      <c r="U5" s="677"/>
      <c r="V5" s="677"/>
      <c r="W5" s="677"/>
      <c r="X5" s="677"/>
      <c r="Y5" s="702"/>
      <c r="Z5" s="715">
        <v>38</v>
      </c>
      <c r="AA5" s="715"/>
      <c r="AB5" s="715"/>
      <c r="AC5" s="715"/>
      <c r="AD5" s="716">
        <v>49959600</v>
      </c>
      <c r="AE5" s="716"/>
      <c r="AF5" s="716"/>
      <c r="AG5" s="716"/>
      <c r="AH5" s="716"/>
      <c r="AI5" s="716"/>
      <c r="AJ5" s="716"/>
      <c r="AK5" s="716"/>
      <c r="AL5" s="703">
        <v>63.2</v>
      </c>
      <c r="AM5" s="685"/>
      <c r="AN5" s="685"/>
      <c r="AO5" s="704"/>
      <c r="AP5" s="679" t="s">
        <v>216</v>
      </c>
      <c r="AQ5" s="680"/>
      <c r="AR5" s="680"/>
      <c r="AS5" s="680"/>
      <c r="AT5" s="680"/>
      <c r="AU5" s="680"/>
      <c r="AV5" s="680"/>
      <c r="AW5" s="680"/>
      <c r="AX5" s="680"/>
      <c r="AY5" s="680"/>
      <c r="AZ5" s="680"/>
      <c r="BA5" s="680"/>
      <c r="BB5" s="680"/>
      <c r="BC5" s="680"/>
      <c r="BD5" s="680"/>
      <c r="BE5" s="680"/>
      <c r="BF5" s="681"/>
      <c r="BG5" s="621">
        <v>48681941</v>
      </c>
      <c r="BH5" s="622"/>
      <c r="BI5" s="622"/>
      <c r="BJ5" s="622"/>
      <c r="BK5" s="622"/>
      <c r="BL5" s="622"/>
      <c r="BM5" s="622"/>
      <c r="BN5" s="623"/>
      <c r="BO5" s="659">
        <v>91.9</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995496</v>
      </c>
      <c r="S6" s="622"/>
      <c r="T6" s="622"/>
      <c r="U6" s="622"/>
      <c r="V6" s="622"/>
      <c r="W6" s="622"/>
      <c r="X6" s="622"/>
      <c r="Y6" s="623"/>
      <c r="Z6" s="659">
        <v>0.7</v>
      </c>
      <c r="AA6" s="659"/>
      <c r="AB6" s="659"/>
      <c r="AC6" s="659"/>
      <c r="AD6" s="660">
        <v>995496</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48681941</v>
      </c>
      <c r="BH6" s="622"/>
      <c r="BI6" s="622"/>
      <c r="BJ6" s="622"/>
      <c r="BK6" s="622"/>
      <c r="BL6" s="622"/>
      <c r="BM6" s="622"/>
      <c r="BN6" s="623"/>
      <c r="BO6" s="659">
        <v>91.9</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588427</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588419</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23740</v>
      </c>
      <c r="S7" s="622"/>
      <c r="T7" s="622"/>
      <c r="U7" s="622"/>
      <c r="V7" s="622"/>
      <c r="W7" s="622"/>
      <c r="X7" s="622"/>
      <c r="Y7" s="623"/>
      <c r="Z7" s="659">
        <v>0</v>
      </c>
      <c r="AA7" s="659"/>
      <c r="AB7" s="659"/>
      <c r="AC7" s="659"/>
      <c r="AD7" s="660">
        <v>23740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24547495</v>
      </c>
      <c r="BH7" s="622"/>
      <c r="BI7" s="622"/>
      <c r="BJ7" s="622"/>
      <c r="BK7" s="622"/>
      <c r="BL7" s="622"/>
      <c r="BM7" s="622"/>
      <c r="BN7" s="623"/>
      <c r="BO7" s="659">
        <v>46.3</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11995596</v>
      </c>
      <c r="CS7" s="622"/>
      <c r="CT7" s="622"/>
      <c r="CU7" s="622"/>
      <c r="CV7" s="622"/>
      <c r="CW7" s="622"/>
      <c r="CX7" s="622"/>
      <c r="CY7" s="623"/>
      <c r="CZ7" s="659">
        <v>8.9</v>
      </c>
      <c r="DA7" s="659"/>
      <c r="DB7" s="659"/>
      <c r="DC7" s="659"/>
      <c r="DD7" s="627">
        <v>199559</v>
      </c>
      <c r="DE7" s="622"/>
      <c r="DF7" s="622"/>
      <c r="DG7" s="622"/>
      <c r="DH7" s="622"/>
      <c r="DI7" s="622"/>
      <c r="DJ7" s="622"/>
      <c r="DK7" s="622"/>
      <c r="DL7" s="622"/>
      <c r="DM7" s="622"/>
      <c r="DN7" s="622"/>
      <c r="DO7" s="622"/>
      <c r="DP7" s="623"/>
      <c r="DQ7" s="627">
        <v>10723634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493425</v>
      </c>
      <c r="S8" s="622"/>
      <c r="T8" s="622"/>
      <c r="U8" s="622"/>
      <c r="V8" s="622"/>
      <c r="W8" s="622"/>
      <c r="X8" s="622"/>
      <c r="Y8" s="623"/>
      <c r="Z8" s="659">
        <v>0.4</v>
      </c>
      <c r="AA8" s="659"/>
      <c r="AB8" s="659"/>
      <c r="AC8" s="659"/>
      <c r="AD8" s="660">
        <v>493425</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681216</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67442929</v>
      </c>
      <c r="CS8" s="622"/>
      <c r="CT8" s="622"/>
      <c r="CU8" s="622"/>
      <c r="CV8" s="622"/>
      <c r="CW8" s="622"/>
      <c r="CX8" s="622"/>
      <c r="CY8" s="623"/>
      <c r="CZ8" s="659">
        <v>50.3</v>
      </c>
      <c r="DA8" s="659"/>
      <c r="DB8" s="659"/>
      <c r="DC8" s="659"/>
      <c r="DD8" s="627">
        <v>727787</v>
      </c>
      <c r="DE8" s="622"/>
      <c r="DF8" s="622"/>
      <c r="DG8" s="622"/>
      <c r="DH8" s="622"/>
      <c r="DI8" s="622"/>
      <c r="DJ8" s="622"/>
      <c r="DK8" s="622"/>
      <c r="DL8" s="622"/>
      <c r="DM8" s="622"/>
      <c r="DN8" s="622"/>
      <c r="DO8" s="622"/>
      <c r="DP8" s="623"/>
      <c r="DQ8" s="627">
        <v>38894351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509081</v>
      </c>
      <c r="S9" s="622"/>
      <c r="T9" s="622"/>
      <c r="U9" s="622"/>
      <c r="V9" s="622"/>
      <c r="W9" s="622"/>
      <c r="X9" s="622"/>
      <c r="Y9" s="623"/>
      <c r="Z9" s="659">
        <v>0.4</v>
      </c>
      <c r="AA9" s="659"/>
      <c r="AB9" s="659"/>
      <c r="AC9" s="659"/>
      <c r="AD9" s="660">
        <v>509081</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21599860</v>
      </c>
      <c r="BH9" s="622"/>
      <c r="BI9" s="622"/>
      <c r="BJ9" s="622"/>
      <c r="BK9" s="622"/>
      <c r="BL9" s="622"/>
      <c r="BM9" s="622"/>
      <c r="BN9" s="623"/>
      <c r="BO9" s="659">
        <v>40.799999999999997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12285478</v>
      </c>
      <c r="CS9" s="622"/>
      <c r="CT9" s="622"/>
      <c r="CU9" s="622"/>
      <c r="CV9" s="622"/>
      <c r="CW9" s="622"/>
      <c r="CX9" s="622"/>
      <c r="CY9" s="623"/>
      <c r="CZ9" s="659">
        <v>9.1999999999999993</v>
      </c>
      <c r="DA9" s="659"/>
      <c r="DB9" s="659"/>
      <c r="DC9" s="659"/>
      <c r="DD9" s="627">
        <v>638545</v>
      </c>
      <c r="DE9" s="622"/>
      <c r="DF9" s="622"/>
      <c r="DG9" s="622"/>
      <c r="DH9" s="622"/>
      <c r="DI9" s="622"/>
      <c r="DJ9" s="622"/>
      <c r="DK9" s="622"/>
      <c r="DL9" s="622"/>
      <c r="DM9" s="622"/>
      <c r="DN9" s="622"/>
      <c r="DO9" s="622"/>
      <c r="DP9" s="623"/>
      <c r="DQ9" s="627">
        <v>9414678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904906</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106790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20340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9076887</v>
      </c>
      <c r="S11" s="622"/>
      <c r="T11" s="622"/>
      <c r="U11" s="622"/>
      <c r="V11" s="622"/>
      <c r="W11" s="622"/>
      <c r="X11" s="622"/>
      <c r="Y11" s="623"/>
      <c r="Z11" s="624">
        <v>6.5</v>
      </c>
      <c r="AA11" s="625"/>
      <c r="AB11" s="625"/>
      <c r="AC11" s="626"/>
      <c r="AD11" s="627">
        <v>9076887</v>
      </c>
      <c r="AE11" s="622"/>
      <c r="AF11" s="622"/>
      <c r="AG11" s="622"/>
      <c r="AH11" s="622"/>
      <c r="AI11" s="622"/>
      <c r="AJ11" s="622"/>
      <c r="AK11" s="623"/>
      <c r="AL11" s="624">
        <v>11.5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1361513</v>
      </c>
      <c r="BH11" s="622"/>
      <c r="BI11" s="622"/>
      <c r="BJ11" s="622"/>
      <c r="BK11" s="622"/>
      <c r="BL11" s="622"/>
      <c r="BM11" s="622"/>
      <c r="BN11" s="623"/>
      <c r="BO11" s="659">
        <v>2.6</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1864542</v>
      </c>
      <c r="CS11" s="622"/>
      <c r="CT11" s="622"/>
      <c r="CU11" s="622"/>
      <c r="CV11" s="622"/>
      <c r="CW11" s="622"/>
      <c r="CX11" s="622"/>
      <c r="CY11" s="623"/>
      <c r="CZ11" s="659">
        <v>1.4</v>
      </c>
      <c r="DA11" s="659"/>
      <c r="DB11" s="659"/>
      <c r="DC11" s="659"/>
      <c r="DD11" s="627">
        <v>1376393</v>
      </c>
      <c r="DE11" s="622"/>
      <c r="DF11" s="622"/>
      <c r="DG11" s="622"/>
      <c r="DH11" s="622"/>
      <c r="DI11" s="622"/>
      <c r="DJ11" s="622"/>
      <c r="DK11" s="622"/>
      <c r="DL11" s="622"/>
      <c r="DM11" s="622"/>
      <c r="DN11" s="622"/>
      <c r="DO11" s="622"/>
      <c r="DP11" s="623"/>
      <c r="DQ11" s="627">
        <v>850494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20885189</v>
      </c>
      <c r="BH12" s="622"/>
      <c r="BI12" s="622"/>
      <c r="BJ12" s="622"/>
      <c r="BK12" s="622"/>
      <c r="BL12" s="622"/>
      <c r="BM12" s="622"/>
      <c r="BN12" s="623"/>
      <c r="BO12" s="659">
        <v>39.4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2554442</v>
      </c>
      <c r="CS12" s="622"/>
      <c r="CT12" s="622"/>
      <c r="CU12" s="622"/>
      <c r="CV12" s="622"/>
      <c r="CW12" s="622"/>
      <c r="CX12" s="622"/>
      <c r="CY12" s="623"/>
      <c r="CZ12" s="659">
        <v>1.9</v>
      </c>
      <c r="DA12" s="659"/>
      <c r="DB12" s="659"/>
      <c r="DC12" s="659"/>
      <c r="DD12" s="627">
        <v>133864</v>
      </c>
      <c r="DE12" s="622"/>
      <c r="DF12" s="622"/>
      <c r="DG12" s="622"/>
      <c r="DH12" s="622"/>
      <c r="DI12" s="622"/>
      <c r="DJ12" s="622"/>
      <c r="DK12" s="622"/>
      <c r="DL12" s="622"/>
      <c r="DM12" s="622"/>
      <c r="DN12" s="622"/>
      <c r="DO12" s="622"/>
      <c r="DP12" s="623"/>
      <c r="DQ12" s="627">
        <v>1307277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20791478</v>
      </c>
      <c r="BH13" s="622"/>
      <c r="BI13" s="622"/>
      <c r="BJ13" s="622"/>
      <c r="BK13" s="622"/>
      <c r="BL13" s="622"/>
      <c r="BM13" s="622"/>
      <c r="BN13" s="623"/>
      <c r="BO13" s="659">
        <v>39.200000000000003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12137059</v>
      </c>
      <c r="CS13" s="622"/>
      <c r="CT13" s="622"/>
      <c r="CU13" s="622"/>
      <c r="CV13" s="622"/>
      <c r="CW13" s="622"/>
      <c r="CX13" s="622"/>
      <c r="CY13" s="623"/>
      <c r="CZ13" s="659">
        <v>9.1</v>
      </c>
      <c r="DA13" s="659"/>
      <c r="DB13" s="659"/>
      <c r="DC13" s="659"/>
      <c r="DD13" s="627">
        <v>4035615</v>
      </c>
      <c r="DE13" s="622"/>
      <c r="DF13" s="622"/>
      <c r="DG13" s="622"/>
      <c r="DH13" s="622"/>
      <c r="DI13" s="622"/>
      <c r="DJ13" s="622"/>
      <c r="DK13" s="622"/>
      <c r="DL13" s="622"/>
      <c r="DM13" s="622"/>
      <c r="DN13" s="622"/>
      <c r="DO13" s="622"/>
      <c r="DP13" s="623"/>
      <c r="DQ13" s="627">
        <v>9367447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1934</v>
      </c>
      <c r="S14" s="622"/>
      <c r="T14" s="622"/>
      <c r="U14" s="622"/>
      <c r="V14" s="622"/>
      <c r="W14" s="622"/>
      <c r="X14" s="622"/>
      <c r="Y14" s="623"/>
      <c r="Z14" s="659">
        <v>0</v>
      </c>
      <c r="AA14" s="659"/>
      <c r="AB14" s="659"/>
      <c r="AC14" s="659"/>
      <c r="AD14" s="660">
        <v>1934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963292</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4099067</v>
      </c>
      <c r="CS14" s="622"/>
      <c r="CT14" s="622"/>
      <c r="CU14" s="622"/>
      <c r="CV14" s="622"/>
      <c r="CW14" s="622"/>
      <c r="CX14" s="622"/>
      <c r="CY14" s="623"/>
      <c r="CZ14" s="659">
        <v>3.1</v>
      </c>
      <c r="DA14" s="659"/>
      <c r="DB14" s="659"/>
      <c r="DC14" s="659"/>
      <c r="DD14" s="627">
        <v>277024</v>
      </c>
      <c r="DE14" s="622"/>
      <c r="DF14" s="622"/>
      <c r="DG14" s="622"/>
      <c r="DH14" s="622"/>
      <c r="DI14" s="622"/>
      <c r="DJ14" s="622"/>
      <c r="DK14" s="622"/>
      <c r="DL14" s="622"/>
      <c r="DM14" s="622"/>
      <c r="DN14" s="622"/>
      <c r="DO14" s="622"/>
      <c r="DP14" s="623"/>
      <c r="DQ14" s="627">
        <v>3855921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2285965</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10716782</v>
      </c>
      <c r="CS15" s="622"/>
      <c r="CT15" s="622"/>
      <c r="CU15" s="622"/>
      <c r="CV15" s="622"/>
      <c r="CW15" s="622"/>
      <c r="CX15" s="622"/>
      <c r="CY15" s="623"/>
      <c r="CZ15" s="659">
        <v>8</v>
      </c>
      <c r="DA15" s="659"/>
      <c r="DB15" s="659"/>
      <c r="DC15" s="659"/>
      <c r="DD15" s="627">
        <v>1795257</v>
      </c>
      <c r="DE15" s="622"/>
      <c r="DF15" s="622"/>
      <c r="DG15" s="622"/>
      <c r="DH15" s="622"/>
      <c r="DI15" s="622"/>
      <c r="DJ15" s="622"/>
      <c r="DK15" s="622"/>
      <c r="DL15" s="622"/>
      <c r="DM15" s="622"/>
      <c r="DN15" s="622"/>
      <c r="DO15" s="622"/>
      <c r="DP15" s="623"/>
      <c r="DQ15" s="627">
        <v>9282289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242150</v>
      </c>
      <c r="S16" s="622"/>
      <c r="T16" s="622"/>
      <c r="U16" s="622"/>
      <c r="V16" s="622"/>
      <c r="W16" s="622"/>
      <c r="X16" s="622"/>
      <c r="Y16" s="623"/>
      <c r="Z16" s="659">
        <v>0.2</v>
      </c>
      <c r="AA16" s="659"/>
      <c r="AB16" s="659"/>
      <c r="AC16" s="659"/>
      <c r="AD16" s="660">
        <v>242150</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1049146</v>
      </c>
      <c r="S17" s="622"/>
      <c r="T17" s="622"/>
      <c r="U17" s="622"/>
      <c r="V17" s="622"/>
      <c r="W17" s="622"/>
      <c r="X17" s="622"/>
      <c r="Y17" s="623"/>
      <c r="Z17" s="659">
        <v>0.8</v>
      </c>
      <c r="AA17" s="659"/>
      <c r="AB17" s="659"/>
      <c r="AC17" s="659"/>
      <c r="AD17" s="660">
        <v>1049146</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10239550</v>
      </c>
      <c r="CS17" s="622"/>
      <c r="CT17" s="622"/>
      <c r="CU17" s="622"/>
      <c r="CV17" s="622"/>
      <c r="CW17" s="622"/>
      <c r="CX17" s="622"/>
      <c r="CY17" s="623"/>
      <c r="CZ17" s="659">
        <v>7.6</v>
      </c>
      <c r="DA17" s="659"/>
      <c r="DB17" s="659"/>
      <c r="DC17" s="659"/>
      <c r="DD17" s="627" t="s">
        <v>122</v>
      </c>
      <c r="DE17" s="622"/>
      <c r="DF17" s="622"/>
      <c r="DG17" s="622"/>
      <c r="DH17" s="622"/>
      <c r="DI17" s="622"/>
      <c r="DJ17" s="622"/>
      <c r="DK17" s="622"/>
      <c r="DL17" s="622"/>
      <c r="DM17" s="622"/>
      <c r="DN17" s="622"/>
      <c r="DO17" s="622"/>
      <c r="DP17" s="623"/>
      <c r="DQ17" s="627">
        <v>10187408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483062</v>
      </c>
      <c r="S18" s="622"/>
      <c r="T18" s="622"/>
      <c r="U18" s="622"/>
      <c r="V18" s="622"/>
      <c r="W18" s="622"/>
      <c r="X18" s="622"/>
      <c r="Y18" s="623"/>
      <c r="Z18" s="659">
        <v>0.3</v>
      </c>
      <c r="AA18" s="659"/>
      <c r="AB18" s="659"/>
      <c r="AC18" s="659"/>
      <c r="AD18" s="660">
        <v>483062</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1469</v>
      </c>
      <c r="CS18" s="622"/>
      <c r="CT18" s="622"/>
      <c r="CU18" s="622"/>
      <c r="CV18" s="622"/>
      <c r="CW18" s="622"/>
      <c r="CX18" s="622"/>
      <c r="CY18" s="623"/>
      <c r="CZ18" s="659">
        <v>0</v>
      </c>
      <c r="DA18" s="659"/>
      <c r="DB18" s="659"/>
      <c r="DC18" s="659"/>
      <c r="DD18" s="627">
        <v>1469</v>
      </c>
      <c r="DE18" s="622"/>
      <c r="DF18" s="622"/>
      <c r="DG18" s="622"/>
      <c r="DH18" s="622"/>
      <c r="DI18" s="622"/>
      <c r="DJ18" s="622"/>
      <c r="DK18" s="622"/>
      <c r="DL18" s="622"/>
      <c r="DM18" s="622"/>
      <c r="DN18" s="622"/>
      <c r="DO18" s="622"/>
      <c r="DP18" s="623"/>
      <c r="DQ18" s="627">
        <v>1469</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449166</v>
      </c>
      <c r="S19" s="622"/>
      <c r="T19" s="622"/>
      <c r="U19" s="622"/>
      <c r="V19" s="622"/>
      <c r="W19" s="622"/>
      <c r="X19" s="622"/>
      <c r="Y19" s="623"/>
      <c r="Z19" s="659">
        <v>0.3</v>
      </c>
      <c r="AA19" s="659"/>
      <c r="AB19" s="659"/>
      <c r="AC19" s="659"/>
      <c r="AD19" s="660">
        <v>449166</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4308377</v>
      </c>
      <c r="BH19" s="622"/>
      <c r="BI19" s="622"/>
      <c r="BJ19" s="622"/>
      <c r="BK19" s="622"/>
      <c r="BL19" s="622"/>
      <c r="BM19" s="622"/>
      <c r="BN19" s="623"/>
      <c r="BO19" s="659">
        <v>8.1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33896</v>
      </c>
      <c r="S20" s="622"/>
      <c r="T20" s="622"/>
      <c r="U20" s="622"/>
      <c r="V20" s="622"/>
      <c r="W20" s="622"/>
      <c r="X20" s="622"/>
      <c r="Y20" s="623"/>
      <c r="Z20" s="659">
        <v>0</v>
      </c>
      <c r="AA20" s="659"/>
      <c r="AB20" s="659"/>
      <c r="AC20" s="659"/>
      <c r="AD20" s="660">
        <v>33896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4308377</v>
      </c>
      <c r="BH20" s="622"/>
      <c r="BI20" s="622"/>
      <c r="BJ20" s="622"/>
      <c r="BK20" s="622"/>
      <c r="BL20" s="622"/>
      <c r="BM20" s="622"/>
      <c r="BN20" s="623"/>
      <c r="BO20" s="659">
        <v>8.1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134032131</v>
      </c>
      <c r="CS20" s="622"/>
      <c r="CT20" s="622"/>
      <c r="CU20" s="622"/>
      <c r="CV20" s="622"/>
      <c r="CW20" s="622"/>
      <c r="CX20" s="622"/>
      <c r="CY20" s="623"/>
      <c r="CZ20" s="659">
        <v>100</v>
      </c>
      <c r="DA20" s="659"/>
      <c r="DB20" s="659"/>
      <c r="DC20" s="659"/>
      <c r="DD20" s="627">
        <v>9185513</v>
      </c>
      <c r="DE20" s="622"/>
      <c r="DF20" s="622"/>
      <c r="DG20" s="622"/>
      <c r="DH20" s="622"/>
      <c r="DI20" s="622"/>
      <c r="DJ20" s="622"/>
      <c r="DK20" s="622"/>
      <c r="DL20" s="622"/>
      <c r="DM20" s="622"/>
      <c r="DN20" s="622"/>
      <c r="DO20" s="622"/>
      <c r="DP20" s="623"/>
      <c r="DQ20" s="627">
        <v>94493727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16081832</v>
      </c>
      <c r="S21" s="622"/>
      <c r="T21" s="622"/>
      <c r="U21" s="622"/>
      <c r="V21" s="622"/>
      <c r="W21" s="622"/>
      <c r="X21" s="622"/>
      <c r="Y21" s="623"/>
      <c r="Z21" s="659">
        <v>11.5</v>
      </c>
      <c r="AA21" s="659"/>
      <c r="AB21" s="659"/>
      <c r="AC21" s="659"/>
      <c r="AD21" s="660">
        <v>15780362</v>
      </c>
      <c r="AE21" s="660"/>
      <c r="AF21" s="660"/>
      <c r="AG21" s="660"/>
      <c r="AH21" s="660"/>
      <c r="AI21" s="660"/>
      <c r="AJ21" s="660"/>
      <c r="AK21" s="660"/>
      <c r="AL21" s="624">
        <v>20</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256</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15780362</v>
      </c>
      <c r="S22" s="622"/>
      <c r="T22" s="622"/>
      <c r="U22" s="622"/>
      <c r="V22" s="622"/>
      <c r="W22" s="622"/>
      <c r="X22" s="622"/>
      <c r="Y22" s="623"/>
      <c r="Z22" s="659">
        <v>11.3</v>
      </c>
      <c r="AA22" s="659"/>
      <c r="AB22" s="659"/>
      <c r="AC22" s="659"/>
      <c r="AD22" s="660">
        <v>15780362</v>
      </c>
      <c r="AE22" s="660"/>
      <c r="AF22" s="660"/>
      <c r="AG22" s="660"/>
      <c r="AH22" s="660"/>
      <c r="AI22" s="660"/>
      <c r="AJ22" s="660"/>
      <c r="AK22" s="660"/>
      <c r="AL22" s="624">
        <v>20</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1277403</v>
      </c>
      <c r="BH22" s="622"/>
      <c r="BI22" s="622"/>
      <c r="BJ22" s="622"/>
      <c r="BK22" s="622"/>
      <c r="BL22" s="622"/>
      <c r="BM22" s="622"/>
      <c r="BN22" s="623"/>
      <c r="BO22" s="659">
        <v>2.4</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301470</v>
      </c>
      <c r="S23" s="622"/>
      <c r="T23" s="622"/>
      <c r="U23" s="622"/>
      <c r="V23" s="622"/>
      <c r="W23" s="622"/>
      <c r="X23" s="622"/>
      <c r="Y23" s="623"/>
      <c r="Z23" s="659">
        <v>0.2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3030718</v>
      </c>
      <c r="BH23" s="622"/>
      <c r="BI23" s="622"/>
      <c r="BJ23" s="622"/>
      <c r="BK23" s="622"/>
      <c r="BL23" s="622"/>
      <c r="BM23" s="622"/>
      <c r="BN23" s="623"/>
      <c r="BO23" s="659">
        <v>5.7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74393354</v>
      </c>
      <c r="CS24" s="677"/>
      <c r="CT24" s="677"/>
      <c r="CU24" s="677"/>
      <c r="CV24" s="677"/>
      <c r="CW24" s="677"/>
      <c r="CX24" s="677"/>
      <c r="CY24" s="702"/>
      <c r="CZ24" s="703">
        <v>55.5</v>
      </c>
      <c r="DA24" s="685"/>
      <c r="DB24" s="685"/>
      <c r="DC24" s="705"/>
      <c r="DD24" s="701">
        <v>47334549</v>
      </c>
      <c r="DE24" s="677"/>
      <c r="DF24" s="677"/>
      <c r="DG24" s="677"/>
      <c r="DH24" s="677"/>
      <c r="DI24" s="677"/>
      <c r="DJ24" s="677"/>
      <c r="DK24" s="702"/>
      <c r="DL24" s="701">
        <v>42345199</v>
      </c>
      <c r="DM24" s="677"/>
      <c r="DN24" s="677"/>
      <c r="DO24" s="677"/>
      <c r="DP24" s="677"/>
      <c r="DQ24" s="677"/>
      <c r="DR24" s="677"/>
      <c r="DS24" s="677"/>
      <c r="DT24" s="677"/>
      <c r="DU24" s="677"/>
      <c r="DV24" s="702"/>
      <c r="DW24" s="703">
        <v>52.5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81947071</v>
      </c>
      <c r="S25" s="622"/>
      <c r="T25" s="622"/>
      <c r="U25" s="622"/>
      <c r="V25" s="622"/>
      <c r="W25" s="622"/>
      <c r="X25" s="622"/>
      <c r="Y25" s="623"/>
      <c r="Z25" s="659">
        <v>58.8</v>
      </c>
      <c r="AA25" s="659"/>
      <c r="AB25" s="659"/>
      <c r="AC25" s="659"/>
      <c r="AD25" s="660">
        <v>78614883</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21208017</v>
      </c>
      <c r="CS25" s="634"/>
      <c r="CT25" s="634"/>
      <c r="CU25" s="634"/>
      <c r="CV25" s="634"/>
      <c r="CW25" s="634"/>
      <c r="CX25" s="634"/>
      <c r="CY25" s="635"/>
      <c r="CZ25" s="624">
        <v>15.8</v>
      </c>
      <c r="DA25" s="636"/>
      <c r="DB25" s="636"/>
      <c r="DC25" s="637"/>
      <c r="DD25" s="627">
        <v>19365547</v>
      </c>
      <c r="DE25" s="634"/>
      <c r="DF25" s="634"/>
      <c r="DG25" s="634"/>
      <c r="DH25" s="634"/>
      <c r="DI25" s="634"/>
      <c r="DJ25" s="634"/>
      <c r="DK25" s="635"/>
      <c r="DL25" s="627">
        <v>19104897</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48035</v>
      </c>
      <c r="S26" s="622"/>
      <c r="T26" s="622"/>
      <c r="U26" s="622"/>
      <c r="V26" s="622"/>
      <c r="W26" s="622"/>
      <c r="X26" s="622"/>
      <c r="Y26" s="623"/>
      <c r="Z26" s="659">
        <v>0</v>
      </c>
      <c r="AA26" s="659"/>
      <c r="AB26" s="659"/>
      <c r="AC26" s="659"/>
      <c r="AD26" s="660">
        <v>48035</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14096288</v>
      </c>
      <c r="CS26" s="622"/>
      <c r="CT26" s="622"/>
      <c r="CU26" s="622"/>
      <c r="CV26" s="622"/>
      <c r="CW26" s="622"/>
      <c r="CX26" s="622"/>
      <c r="CY26" s="623"/>
      <c r="CZ26" s="624">
        <v>10.5</v>
      </c>
      <c r="DA26" s="636"/>
      <c r="DB26" s="636"/>
      <c r="DC26" s="637"/>
      <c r="DD26" s="627">
        <v>12595980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282482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52990318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42945787</v>
      </c>
      <c r="CS27" s="634"/>
      <c r="CT27" s="634"/>
      <c r="CU27" s="634"/>
      <c r="CV27" s="634"/>
      <c r="CW27" s="634"/>
      <c r="CX27" s="634"/>
      <c r="CY27" s="635"/>
      <c r="CZ27" s="624">
        <v>32</v>
      </c>
      <c r="DA27" s="636"/>
      <c r="DB27" s="636"/>
      <c r="DC27" s="637"/>
      <c r="DD27" s="627">
        <v>17781594</v>
      </c>
      <c r="DE27" s="634"/>
      <c r="DF27" s="634"/>
      <c r="DG27" s="634"/>
      <c r="DH27" s="634"/>
      <c r="DI27" s="634"/>
      <c r="DJ27" s="634"/>
      <c r="DK27" s="635"/>
      <c r="DL27" s="627">
        <v>13052894</v>
      </c>
      <c r="DM27" s="634"/>
      <c r="DN27" s="634"/>
      <c r="DO27" s="634"/>
      <c r="DP27" s="634"/>
      <c r="DQ27" s="634"/>
      <c r="DR27" s="634"/>
      <c r="DS27" s="634"/>
      <c r="DT27" s="634"/>
      <c r="DU27" s="634"/>
      <c r="DV27" s="635"/>
      <c r="DW27" s="624">
        <v>16.2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1368454</v>
      </c>
      <c r="S28" s="622"/>
      <c r="T28" s="622"/>
      <c r="U28" s="622"/>
      <c r="V28" s="622"/>
      <c r="W28" s="622"/>
      <c r="X28" s="622"/>
      <c r="Y28" s="623"/>
      <c r="Z28" s="659">
        <v>1</v>
      </c>
      <c r="AA28" s="659"/>
      <c r="AB28" s="659"/>
      <c r="AC28" s="659"/>
      <c r="AD28" s="660">
        <v>249738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10239550</v>
      </c>
      <c r="CS28" s="622"/>
      <c r="CT28" s="622"/>
      <c r="CU28" s="622"/>
      <c r="CV28" s="622"/>
      <c r="CW28" s="622"/>
      <c r="CX28" s="622"/>
      <c r="CY28" s="623"/>
      <c r="CZ28" s="624">
        <v>7.6</v>
      </c>
      <c r="DA28" s="636"/>
      <c r="DB28" s="636"/>
      <c r="DC28" s="637"/>
      <c r="DD28" s="627">
        <v>10187408</v>
      </c>
      <c r="DE28" s="622"/>
      <c r="DF28" s="622"/>
      <c r="DG28" s="622"/>
      <c r="DH28" s="622"/>
      <c r="DI28" s="622"/>
      <c r="DJ28" s="622"/>
      <c r="DK28" s="623"/>
      <c r="DL28" s="627">
        <v>10187408</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976584</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10239550</v>
      </c>
      <c r="CS29" s="634"/>
      <c r="CT29" s="634"/>
      <c r="CU29" s="634"/>
      <c r="CV29" s="634"/>
      <c r="CW29" s="634"/>
      <c r="CX29" s="634"/>
      <c r="CY29" s="635"/>
      <c r="CZ29" s="624">
        <v>7.6</v>
      </c>
      <c r="DA29" s="636"/>
      <c r="DB29" s="636"/>
      <c r="DC29" s="637"/>
      <c r="DD29" s="627">
        <v>10187408</v>
      </c>
      <c r="DE29" s="634"/>
      <c r="DF29" s="634"/>
      <c r="DG29" s="634"/>
      <c r="DH29" s="634"/>
      <c r="DI29" s="634"/>
      <c r="DJ29" s="634"/>
      <c r="DK29" s="635"/>
      <c r="DL29" s="627">
        <v>10187408</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27946822</v>
      </c>
      <c r="S30" s="622"/>
      <c r="T30" s="622"/>
      <c r="U30" s="622"/>
      <c r="V30" s="622"/>
      <c r="W30" s="622"/>
      <c r="X30" s="622"/>
      <c r="Y30" s="623"/>
      <c r="Z30" s="659">
        <v>20.100000000000001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9931023</v>
      </c>
      <c r="CS30" s="622"/>
      <c r="CT30" s="622"/>
      <c r="CU30" s="622"/>
      <c r="CV30" s="622"/>
      <c r="CW30" s="622"/>
      <c r="CX30" s="622"/>
      <c r="CY30" s="623"/>
      <c r="CZ30" s="624">
        <v>7.4</v>
      </c>
      <c r="DA30" s="636"/>
      <c r="DB30" s="636"/>
      <c r="DC30" s="637"/>
      <c r="DD30" s="627">
        <v>9878881</v>
      </c>
      <c r="DE30" s="622"/>
      <c r="DF30" s="622"/>
      <c r="DG30" s="622"/>
      <c r="DH30" s="622"/>
      <c r="DI30" s="622"/>
      <c r="DJ30" s="622"/>
      <c r="DK30" s="623"/>
      <c r="DL30" s="627">
        <v>9878881</v>
      </c>
      <c r="DM30" s="622"/>
      <c r="DN30" s="622"/>
      <c r="DO30" s="622"/>
      <c r="DP30" s="622"/>
      <c r="DQ30" s="622"/>
      <c r="DR30" s="622"/>
      <c r="DS30" s="622"/>
      <c r="DT30" s="622"/>
      <c r="DU30" s="622"/>
      <c r="DV30" s="623"/>
      <c r="DW30" s="624">
        <v>12.2</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v>
      </c>
      <c r="BN31" s="684"/>
      <c r="BO31" s="684"/>
      <c r="BP31" s="684"/>
      <c r="BQ31" s="686"/>
      <c r="BR31" s="683">
        <v>99.3</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308527</v>
      </c>
      <c r="CS31" s="634"/>
      <c r="CT31" s="634"/>
      <c r="CU31" s="634"/>
      <c r="CV31" s="634"/>
      <c r="CW31" s="634"/>
      <c r="CX31" s="634"/>
      <c r="CY31" s="635"/>
      <c r="CZ31" s="624">
        <v>0.2</v>
      </c>
      <c r="DA31" s="636"/>
      <c r="DB31" s="636"/>
      <c r="DC31" s="637"/>
      <c r="DD31" s="627">
        <v>308527</v>
      </c>
      <c r="DE31" s="634"/>
      <c r="DF31" s="634"/>
      <c r="DG31" s="634"/>
      <c r="DH31" s="634"/>
      <c r="DI31" s="634"/>
      <c r="DJ31" s="634"/>
      <c r="DK31" s="635"/>
      <c r="DL31" s="627">
        <v>308527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10062561</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97.5</v>
      </c>
      <c r="BN32" s="634"/>
      <c r="BO32" s="634"/>
      <c r="BP32" s="634"/>
      <c r="BQ32" s="657"/>
      <c r="BR32" s="687">
        <v>99.1</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404171</v>
      </c>
      <c r="S33" s="622"/>
      <c r="T33" s="622"/>
      <c r="U33" s="622"/>
      <c r="V33" s="622"/>
      <c r="W33" s="622"/>
      <c r="X33" s="622"/>
      <c r="Y33" s="623"/>
      <c r="Z33" s="659">
        <v>0.3</v>
      </c>
      <c r="AA33" s="659"/>
      <c r="AB33" s="659"/>
      <c r="AC33" s="659"/>
      <c r="AD33" s="660">
        <v>105520</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98.2</v>
      </c>
      <c r="BN33" s="606"/>
      <c r="BO33" s="606"/>
      <c r="BP33" s="606"/>
      <c r="BQ33" s="669"/>
      <c r="BR33" s="682">
        <v>99.5</v>
      </c>
      <c r="BS33" s="606"/>
      <c r="BT33" s="606"/>
      <c r="BU33" s="606"/>
      <c r="BV33" s="606"/>
      <c r="BW33" s="606"/>
      <c r="BX33" s="652">
        <v>98.2</v>
      </c>
      <c r="BY33" s="606"/>
      <c r="BZ33" s="606"/>
      <c r="CA33" s="606"/>
      <c r="CB33" s="669"/>
      <c r="CD33" s="618" t="s">
        <v>307</v>
      </c>
      <c r="CE33" s="619"/>
      <c r="CF33" s="619"/>
      <c r="CG33" s="619"/>
      <c r="CH33" s="619"/>
      <c r="CI33" s="619"/>
      <c r="CJ33" s="619"/>
      <c r="CK33" s="619"/>
      <c r="CL33" s="619"/>
      <c r="CM33" s="619"/>
      <c r="CN33" s="619"/>
      <c r="CO33" s="619"/>
      <c r="CP33" s="619"/>
      <c r="CQ33" s="620"/>
      <c r="CR33" s="621">
        <v>50453264</v>
      </c>
      <c r="CS33" s="634"/>
      <c r="CT33" s="634"/>
      <c r="CU33" s="634"/>
      <c r="CV33" s="634"/>
      <c r="CW33" s="634"/>
      <c r="CX33" s="634"/>
      <c r="CY33" s="635"/>
      <c r="CZ33" s="624">
        <v>37.6</v>
      </c>
      <c r="DA33" s="636"/>
      <c r="DB33" s="636"/>
      <c r="DC33" s="637"/>
      <c r="DD33" s="627">
        <v>42594658</v>
      </c>
      <c r="DE33" s="634"/>
      <c r="DF33" s="634"/>
      <c r="DG33" s="634"/>
      <c r="DH33" s="634"/>
      <c r="DI33" s="634"/>
      <c r="DJ33" s="634"/>
      <c r="DK33" s="635"/>
      <c r="DL33" s="627">
        <v>30826242</v>
      </c>
      <c r="DM33" s="634"/>
      <c r="DN33" s="634"/>
      <c r="DO33" s="634"/>
      <c r="DP33" s="634"/>
      <c r="DQ33" s="634"/>
      <c r="DR33" s="634"/>
      <c r="DS33" s="634"/>
      <c r="DT33" s="634"/>
      <c r="DU33" s="634"/>
      <c r="DV33" s="635"/>
      <c r="DW33" s="624">
        <v>38.200000000000003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128855</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18408751</v>
      </c>
      <c r="CS34" s="622"/>
      <c r="CT34" s="622"/>
      <c r="CU34" s="622"/>
      <c r="CV34" s="622"/>
      <c r="CW34" s="622"/>
      <c r="CX34" s="622"/>
      <c r="CY34" s="623"/>
      <c r="CZ34" s="624">
        <v>13.7</v>
      </c>
      <c r="DA34" s="636"/>
      <c r="DB34" s="636"/>
      <c r="DC34" s="637"/>
      <c r="DD34" s="627">
        <v>15006925</v>
      </c>
      <c r="DE34" s="622"/>
      <c r="DF34" s="622"/>
      <c r="DG34" s="622"/>
      <c r="DH34" s="622"/>
      <c r="DI34" s="622"/>
      <c r="DJ34" s="622"/>
      <c r="DK34" s="623"/>
      <c r="DL34" s="627">
        <v>12555624</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2551276</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900297</v>
      </c>
      <c r="CS35" s="634"/>
      <c r="CT35" s="634"/>
      <c r="CU35" s="634"/>
      <c r="CV35" s="634"/>
      <c r="CW35" s="634"/>
      <c r="CX35" s="634"/>
      <c r="CY35" s="635"/>
      <c r="CZ35" s="624">
        <v>0.7</v>
      </c>
      <c r="DA35" s="636"/>
      <c r="DB35" s="636"/>
      <c r="DC35" s="637"/>
      <c r="DD35" s="627">
        <v>870443</v>
      </c>
      <c r="DE35" s="634"/>
      <c r="DF35" s="634"/>
      <c r="DG35" s="634"/>
      <c r="DH35" s="634"/>
      <c r="DI35" s="634"/>
      <c r="DJ35" s="634"/>
      <c r="DK35" s="635"/>
      <c r="DL35" s="627">
        <v>860912</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6473727</v>
      </c>
      <c r="S36" s="622"/>
      <c r="T36" s="622"/>
      <c r="U36" s="622"/>
      <c r="V36" s="622"/>
      <c r="W36" s="622"/>
      <c r="X36" s="622"/>
      <c r="Y36" s="623"/>
      <c r="Z36" s="659">
        <v>4.5999999999999996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20546975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420887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11724878</v>
      </c>
      <c r="CS36" s="622"/>
      <c r="CT36" s="622"/>
      <c r="CU36" s="622"/>
      <c r="CV36" s="622"/>
      <c r="CW36" s="622"/>
      <c r="CX36" s="622"/>
      <c r="CY36" s="623"/>
      <c r="CZ36" s="624">
        <v>8.6999999999999993</v>
      </c>
      <c r="DA36" s="636"/>
      <c r="DB36" s="636"/>
      <c r="DC36" s="637"/>
      <c r="DD36" s="627">
        <v>10873190</v>
      </c>
      <c r="DE36" s="622"/>
      <c r="DF36" s="622"/>
      <c r="DG36" s="622"/>
      <c r="DH36" s="622"/>
      <c r="DI36" s="622"/>
      <c r="DJ36" s="622"/>
      <c r="DK36" s="623"/>
      <c r="DL36" s="627">
        <v>6653091</v>
      </c>
      <c r="DM36" s="622"/>
      <c r="DN36" s="622"/>
      <c r="DO36" s="622"/>
      <c r="DP36" s="622"/>
      <c r="DQ36" s="622"/>
      <c r="DR36" s="622"/>
      <c r="DS36" s="622"/>
      <c r="DT36" s="622"/>
      <c r="DU36" s="622"/>
      <c r="DV36" s="623"/>
      <c r="DW36" s="624">
        <v>8.1999999999999993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2789328</v>
      </c>
      <c r="S37" s="622"/>
      <c r="T37" s="622"/>
      <c r="U37" s="622"/>
      <c r="V37" s="622"/>
      <c r="W37" s="622"/>
      <c r="X37" s="622"/>
      <c r="Y37" s="623"/>
      <c r="Z37" s="659">
        <v>2</v>
      </c>
      <c r="AA37" s="659"/>
      <c r="AB37" s="659"/>
      <c r="AC37" s="659"/>
      <c r="AD37" s="660">
        <v>11883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4674465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-250623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75229</v>
      </c>
      <c r="CS37" s="634"/>
      <c r="CT37" s="634"/>
      <c r="CU37" s="634"/>
      <c r="CV37" s="634"/>
      <c r="CW37" s="634"/>
      <c r="CX37" s="634"/>
      <c r="CY37" s="635"/>
      <c r="CZ37" s="624">
        <v>0.1</v>
      </c>
      <c r="DA37" s="636"/>
      <c r="DB37" s="636"/>
      <c r="DC37" s="637"/>
      <c r="DD37" s="627">
        <v>75229</v>
      </c>
      <c r="DE37" s="634"/>
      <c r="DF37" s="634"/>
      <c r="DG37" s="634"/>
      <c r="DH37" s="634"/>
      <c r="DI37" s="634"/>
      <c r="DJ37" s="634"/>
      <c r="DK37" s="635"/>
      <c r="DL37" s="627">
        <v>75229</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4381900</v>
      </c>
      <c r="S38" s="622"/>
      <c r="T38" s="622"/>
      <c r="U38" s="622"/>
      <c r="V38" s="622"/>
      <c r="W38" s="622"/>
      <c r="X38" s="622"/>
      <c r="Y38" s="623"/>
      <c r="Z38" s="659">
        <v>3.1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1689484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43204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13850462</v>
      </c>
      <c r="CS38" s="622"/>
      <c r="CT38" s="622"/>
      <c r="CU38" s="622"/>
      <c r="CV38" s="622"/>
      <c r="CW38" s="622"/>
      <c r="CX38" s="622"/>
      <c r="CY38" s="623"/>
      <c r="CZ38" s="624">
        <v>10.3</v>
      </c>
      <c r="DA38" s="636"/>
      <c r="DB38" s="636"/>
      <c r="DC38" s="637"/>
      <c r="DD38" s="627">
        <v>11572106</v>
      </c>
      <c r="DE38" s="622"/>
      <c r="DF38" s="622"/>
      <c r="DG38" s="622"/>
      <c r="DH38" s="622"/>
      <c r="DI38" s="622"/>
      <c r="DJ38" s="622"/>
      <c r="DK38" s="623"/>
      <c r="DL38" s="627">
        <v>10756615</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332564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64946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4355676</v>
      </c>
      <c r="CS39" s="634"/>
      <c r="CT39" s="634"/>
      <c r="CU39" s="634"/>
      <c r="CV39" s="634"/>
      <c r="CW39" s="634"/>
      <c r="CX39" s="634"/>
      <c r="CY39" s="635"/>
      <c r="CZ39" s="624">
        <v>3.2</v>
      </c>
      <c r="DA39" s="636"/>
      <c r="DB39" s="636"/>
      <c r="DC39" s="637"/>
      <c r="DD39" s="627">
        <v>4241794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1650400</v>
      </c>
      <c r="S40" s="622"/>
      <c r="T40" s="622"/>
      <c r="U40" s="622"/>
      <c r="V40" s="622"/>
      <c r="W40" s="622"/>
      <c r="X40" s="622"/>
      <c r="Y40" s="623"/>
      <c r="Z40" s="659">
        <v>1.2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93152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1213200</v>
      </c>
      <c r="CS40" s="622"/>
      <c r="CT40" s="622"/>
      <c r="CU40" s="622"/>
      <c r="CV40" s="622"/>
      <c r="CW40" s="622"/>
      <c r="CX40" s="622"/>
      <c r="CY40" s="623"/>
      <c r="CZ40" s="624">
        <v>0.9</v>
      </c>
      <c r="DA40" s="636"/>
      <c r="DB40" s="636"/>
      <c r="DC40" s="637"/>
      <c r="DD40" s="627">
        <v>30200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139361266</v>
      </c>
      <c r="S41" s="646"/>
      <c r="T41" s="646"/>
      <c r="U41" s="646"/>
      <c r="V41" s="646"/>
      <c r="W41" s="646"/>
      <c r="X41" s="646"/>
      <c r="Y41" s="649"/>
      <c r="Z41" s="650">
        <v>100</v>
      </c>
      <c r="AA41" s="650"/>
      <c r="AB41" s="650"/>
      <c r="AC41" s="650"/>
      <c r="AD41" s="651">
        <v>79030059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3193725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10563585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9185513</v>
      </c>
      <c r="CS42" s="634"/>
      <c r="CT42" s="634"/>
      <c r="CU42" s="634"/>
      <c r="CV42" s="634"/>
      <c r="CW42" s="634"/>
      <c r="CX42" s="634"/>
      <c r="CY42" s="635"/>
      <c r="CZ42" s="624">
        <v>6.9</v>
      </c>
      <c r="DA42" s="636"/>
      <c r="DB42" s="636"/>
      <c r="DC42" s="637"/>
      <c r="DD42" s="627">
        <v>4564520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571301</v>
      </c>
      <c r="CS43" s="634"/>
      <c r="CT43" s="634"/>
      <c r="CU43" s="634"/>
      <c r="CV43" s="634"/>
      <c r="CW43" s="634"/>
      <c r="CX43" s="634"/>
      <c r="CY43" s="635"/>
      <c r="CZ43" s="624">
        <v>0.4</v>
      </c>
      <c r="DA43" s="636"/>
      <c r="DB43" s="636"/>
      <c r="DC43" s="637"/>
      <c r="DD43" s="627">
        <v>571301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9185513</v>
      </c>
      <c r="CS44" s="622"/>
      <c r="CT44" s="622"/>
      <c r="CU44" s="622"/>
      <c r="CV44" s="622"/>
      <c r="CW44" s="622"/>
      <c r="CX44" s="622"/>
      <c r="CY44" s="623"/>
      <c r="CZ44" s="624">
        <v>6.9</v>
      </c>
      <c r="DA44" s="625"/>
      <c r="DB44" s="625"/>
      <c r="DC44" s="626"/>
      <c r="DD44" s="627">
        <v>4564520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2194965</v>
      </c>
      <c r="CS45" s="634"/>
      <c r="CT45" s="634"/>
      <c r="CU45" s="634"/>
      <c r="CV45" s="634"/>
      <c r="CW45" s="634"/>
      <c r="CX45" s="634"/>
      <c r="CY45" s="635"/>
      <c r="CZ45" s="624">
        <v>1.6</v>
      </c>
      <c r="DA45" s="636"/>
      <c r="DB45" s="636"/>
      <c r="DC45" s="637"/>
      <c r="DD45" s="627">
        <v>454903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6918193</v>
      </c>
      <c r="CS46" s="622"/>
      <c r="CT46" s="622"/>
      <c r="CU46" s="622"/>
      <c r="CV46" s="622"/>
      <c r="CW46" s="622"/>
      <c r="CX46" s="622"/>
      <c r="CY46" s="623"/>
      <c r="CZ46" s="624">
        <v>5.2</v>
      </c>
      <c r="DA46" s="625"/>
      <c r="DB46" s="625"/>
      <c r="DC46" s="626"/>
      <c r="DD46" s="627">
        <v>4037262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134032131</v>
      </c>
      <c r="CS49" s="606"/>
      <c r="CT49" s="606"/>
      <c r="CU49" s="606"/>
      <c r="CV49" s="606"/>
      <c r="CW49" s="606"/>
      <c r="CX49" s="606"/>
      <c r="CY49" s="607"/>
      <c r="CZ49" s="608">
        <v>100</v>
      </c>
      <c r="DA49" s="609"/>
      <c r="DB49" s="609"/>
      <c r="DC49" s="610"/>
      <c r="DD49" s="611">
        <v>94493727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HW/bQwNqvnjbzT3mgV/lIbS4wMBZgv/GA9l0hrtIsyQ7Tq9Mnpzlqx16dl5u3vpnaDxNRRRDJipFiHf6GOCeQ==" saltValue="/b94LvTcFT5zNHVO+rxl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139331</v>
      </c>
      <c r="R7" s="1103"/>
      <c r="S7" s="1103"/>
      <c r="T7" s="1103"/>
      <c r="U7" s="1103"/>
      <c r="V7" s="1103">
        <v>134017</v>
      </c>
      <c r="W7" s="1103"/>
      <c r="X7" s="1103"/>
      <c r="Y7" s="1103"/>
      <c r="Z7" s="1103"/>
      <c r="AA7" s="1103">
        <v>5313</v>
      </c>
      <c r="AB7" s="1103"/>
      <c r="AC7" s="1103"/>
      <c r="AD7" s="1103"/>
      <c r="AE7" s="1104"/>
      <c r="AF7" s="1105">
        <v>4653</v>
      </c>
      <c r="AG7" s="1106"/>
      <c r="AH7" s="1106"/>
      <c r="AI7" s="1106"/>
      <c r="AJ7" s="1107"/>
      <c r="AK7" s="1108">
        <v>2551</v>
      </c>
      <c r="AL7" s="1109"/>
      <c r="AM7" s="1109"/>
      <c r="AN7" s="1109"/>
      <c r="AO7" s="1109"/>
      <c r="AP7" s="1109">
        <v>98515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0</v>
      </c>
      <c r="CI7" s="1097"/>
      <c r="CJ7" s="1097"/>
      <c r="CK7" s="1097"/>
      <c r="CL7" s="1098"/>
      <c r="CM7" s="1096">
        <v>10</v>
      </c>
      <c r="CN7" s="1097"/>
      <c r="CO7" s="1097"/>
      <c r="CP7" s="1097"/>
      <c r="CQ7" s="1098"/>
      <c r="CR7" s="1096">
        <v>10</v>
      </c>
      <c r="CS7" s="1097"/>
      <c r="CT7" s="1097"/>
      <c r="CU7" s="1097"/>
      <c r="CV7" s="1098"/>
      <c r="CW7" s="1096">
        <v>188</v>
      </c>
      <c r="CX7" s="1097"/>
      <c r="CY7" s="1097"/>
      <c r="CZ7" s="1097"/>
      <c r="DA7" s="1098"/>
      <c r="DB7" s="1096" t="s">
        <v>555</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24</v>
      </c>
      <c r="R8" s="1039"/>
      <c r="S8" s="1039"/>
      <c r="T8" s="1039"/>
      <c r="U8" s="1039"/>
      <c r="V8" s="1039">
        <v>8</v>
      </c>
      <c r="W8" s="1039"/>
      <c r="X8" s="1039"/>
      <c r="Y8" s="1039"/>
      <c r="Z8" s="1039"/>
      <c r="AA8" s="1039">
        <v>16</v>
      </c>
      <c r="AB8" s="1039"/>
      <c r="AC8" s="1039"/>
      <c r="AD8" s="1039"/>
      <c r="AE8" s="1040"/>
      <c r="AF8" s="1035">
        <v>16</v>
      </c>
      <c r="AG8" s="1036"/>
      <c r="AH8" s="1036"/>
      <c r="AI8" s="1036"/>
      <c r="AJ8" s="1037"/>
      <c r="AK8" s="1080">
        <v>3</v>
      </c>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10</v>
      </c>
      <c r="CI8" s="990"/>
      <c r="CJ8" s="990"/>
      <c r="CK8" s="990"/>
      <c r="CL8" s="991"/>
      <c r="CM8" s="989">
        <v>664</v>
      </c>
      <c r="CN8" s="990"/>
      <c r="CO8" s="990"/>
      <c r="CP8" s="990"/>
      <c r="CQ8" s="991"/>
      <c r="CR8" s="989">
        <v>429</v>
      </c>
      <c r="CS8" s="990"/>
      <c r="CT8" s="990"/>
      <c r="CU8" s="990"/>
      <c r="CV8" s="991"/>
      <c r="CW8" s="989" t="s">
        <v>555</v>
      </c>
      <c r="CX8" s="990"/>
      <c r="CY8" s="990"/>
      <c r="CZ8" s="990"/>
      <c r="DA8" s="991"/>
      <c r="DB8" s="989">
        <v>431</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558</v>
      </c>
      <c r="BS9" s="992" t="s">
        <v>559</v>
      </c>
      <c r="BT9" s="993"/>
      <c r="BU9" s="993"/>
      <c r="BV9" s="993"/>
      <c r="BW9" s="993"/>
      <c r="BX9" s="993"/>
      <c r="BY9" s="993"/>
      <c r="BZ9" s="993"/>
      <c r="CA9" s="993"/>
      <c r="CB9" s="993"/>
      <c r="CC9" s="993"/>
      <c r="CD9" s="993"/>
      <c r="CE9" s="993"/>
      <c r="CF9" s="993"/>
      <c r="CG9" s="1014"/>
      <c r="CH9" s="989">
        <v>2</v>
      </c>
      <c r="CI9" s="990"/>
      <c r="CJ9" s="990"/>
      <c r="CK9" s="990"/>
      <c r="CL9" s="991"/>
      <c r="CM9" s="989">
        <v>103</v>
      </c>
      <c r="CN9" s="990"/>
      <c r="CO9" s="990"/>
      <c r="CP9" s="990"/>
      <c r="CQ9" s="991"/>
      <c r="CR9" s="989">
        <v>10</v>
      </c>
      <c r="CS9" s="990"/>
      <c r="CT9" s="990"/>
      <c r="CU9" s="990"/>
      <c r="CV9" s="991"/>
      <c r="CW9" s="989">
        <v>1</v>
      </c>
      <c r="CX9" s="990"/>
      <c r="CY9" s="990"/>
      <c r="CZ9" s="990"/>
      <c r="DA9" s="991"/>
      <c r="DB9" s="989">
        <v>763</v>
      </c>
      <c r="DC9" s="990"/>
      <c r="DD9" s="990"/>
      <c r="DE9" s="990"/>
      <c r="DF9" s="991"/>
      <c r="DG9" s="989">
        <v>404</v>
      </c>
      <c r="DH9" s="990"/>
      <c r="DI9" s="990"/>
      <c r="DJ9" s="990"/>
      <c r="DK9" s="991"/>
      <c r="DL9" s="989" t="s">
        <v>555</v>
      </c>
      <c r="DM9" s="990"/>
      <c r="DN9" s="990"/>
      <c r="DO9" s="990"/>
      <c r="DP9" s="991"/>
      <c r="DQ9" s="989">
        <v>81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-1</v>
      </c>
      <c r="CI10" s="990"/>
      <c r="CJ10" s="990"/>
      <c r="CK10" s="990"/>
      <c r="CL10" s="991"/>
      <c r="CM10" s="989">
        <v>98</v>
      </c>
      <c r="CN10" s="990"/>
      <c r="CO10" s="990"/>
      <c r="CP10" s="990"/>
      <c r="CQ10" s="991"/>
      <c r="CR10" s="989">
        <v>51</v>
      </c>
      <c r="CS10" s="990"/>
      <c r="CT10" s="990"/>
      <c r="CU10" s="990"/>
      <c r="CV10" s="991"/>
      <c r="CW10" s="989" t="s">
        <v>561</v>
      </c>
      <c r="CX10" s="990"/>
      <c r="CY10" s="990"/>
      <c r="CZ10" s="990"/>
      <c r="DA10" s="991"/>
      <c r="DB10" s="989" t="s">
        <v>561</v>
      </c>
      <c r="DC10" s="990"/>
      <c r="DD10" s="990"/>
      <c r="DE10" s="990"/>
      <c r="DF10" s="991"/>
      <c r="DG10" s="989" t="s">
        <v>561</v>
      </c>
      <c r="DH10" s="990"/>
      <c r="DI10" s="990"/>
      <c r="DJ10" s="990"/>
      <c r="DK10" s="991"/>
      <c r="DL10" s="989" t="s">
        <v>561</v>
      </c>
      <c r="DM10" s="990"/>
      <c r="DN10" s="990"/>
      <c r="DO10" s="990"/>
      <c r="DP10" s="991"/>
      <c r="DQ10" s="989" t="s">
        <v>561</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139351</v>
      </c>
      <c r="R23" s="1061"/>
      <c r="S23" s="1061"/>
      <c r="T23" s="1061"/>
      <c r="U23" s="1061"/>
      <c r="V23" s="1061">
        <v>134022</v>
      </c>
      <c r="W23" s="1061"/>
      <c r="X23" s="1061"/>
      <c r="Y23" s="1061"/>
      <c r="Z23" s="1061"/>
      <c r="AA23" s="1061">
        <v>5329</v>
      </c>
      <c r="AB23" s="1061"/>
      <c r="AC23" s="1061"/>
      <c r="AD23" s="1061"/>
      <c r="AE23" s="1068"/>
      <c r="AF23" s="1069">
        <v>4668</v>
      </c>
      <c r="AG23" s="1061"/>
      <c r="AH23" s="1061"/>
      <c r="AI23" s="1061"/>
      <c r="AJ23" s="1070"/>
      <c r="AK23" s="1071"/>
      <c r="AL23" s="1072"/>
      <c r="AM23" s="1072"/>
      <c r="AN23" s="1072"/>
      <c r="AO23" s="1072"/>
      <c r="AP23" s="1061">
        <v>98515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34964</v>
      </c>
      <c r="R28" s="1051"/>
      <c r="S28" s="1051"/>
      <c r="T28" s="1051"/>
      <c r="U28" s="1051"/>
      <c r="V28" s="1051">
        <v>34543</v>
      </c>
      <c r="W28" s="1051"/>
      <c r="X28" s="1051"/>
      <c r="Y28" s="1051"/>
      <c r="Z28" s="1051"/>
      <c r="AA28" s="1051">
        <v>421</v>
      </c>
      <c r="AB28" s="1051"/>
      <c r="AC28" s="1051"/>
      <c r="AD28" s="1051"/>
      <c r="AE28" s="1052"/>
      <c r="AF28" s="1053">
        <v>421</v>
      </c>
      <c r="AG28" s="1051"/>
      <c r="AH28" s="1051"/>
      <c r="AI28" s="1051"/>
      <c r="AJ28" s="1054"/>
      <c r="AK28" s="1042">
        <v>3194</v>
      </c>
      <c r="AL28" s="1043"/>
      <c r="AM28" s="1043"/>
      <c r="AN28" s="1043"/>
      <c r="AO28" s="1043"/>
      <c r="AP28" s="1043" t="s">
        <v>552</v>
      </c>
      <c r="AQ28" s="1043"/>
      <c r="AR28" s="1043"/>
      <c r="AS28" s="1043"/>
      <c r="AT28" s="1043"/>
      <c r="AU28" s="1043" t="s">
        <v>552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33312</v>
      </c>
      <c r="R29" s="1039"/>
      <c r="S29" s="1039"/>
      <c r="T29" s="1039"/>
      <c r="U29" s="1039"/>
      <c r="V29" s="1039">
        <v>32818</v>
      </c>
      <c r="W29" s="1039"/>
      <c r="X29" s="1039"/>
      <c r="Y29" s="1039"/>
      <c r="Z29" s="1039"/>
      <c r="AA29" s="1039">
        <v>494</v>
      </c>
      <c r="AB29" s="1039"/>
      <c r="AC29" s="1039"/>
      <c r="AD29" s="1039"/>
      <c r="AE29" s="1040"/>
      <c r="AF29" s="1035">
        <v>494</v>
      </c>
      <c r="AG29" s="1036"/>
      <c r="AH29" s="1036"/>
      <c r="AI29" s="1036"/>
      <c r="AJ29" s="1037"/>
      <c r="AK29" s="980">
        <v>4983</v>
      </c>
      <c r="AL29" s="971"/>
      <c r="AM29" s="971"/>
      <c r="AN29" s="971"/>
      <c r="AO29" s="971"/>
      <c r="AP29" s="971" t="s">
        <v>552</v>
      </c>
      <c r="AQ29" s="971"/>
      <c r="AR29" s="971"/>
      <c r="AS29" s="971"/>
      <c r="AT29" s="971"/>
      <c r="AU29" s="971" t="s">
        <v>552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5867</v>
      </c>
      <c r="R30" s="1039"/>
      <c r="S30" s="1039"/>
      <c r="T30" s="1039"/>
      <c r="U30" s="1039"/>
      <c r="V30" s="1039">
        <v>5835</v>
      </c>
      <c r="W30" s="1039"/>
      <c r="X30" s="1039"/>
      <c r="Y30" s="1039"/>
      <c r="Z30" s="1039"/>
      <c r="AA30" s="1039">
        <v>32</v>
      </c>
      <c r="AB30" s="1039"/>
      <c r="AC30" s="1039"/>
      <c r="AD30" s="1039"/>
      <c r="AE30" s="1040"/>
      <c r="AF30" s="1035">
        <v>32</v>
      </c>
      <c r="AG30" s="1036"/>
      <c r="AH30" s="1036"/>
      <c r="AI30" s="1036"/>
      <c r="AJ30" s="1037"/>
      <c r="AK30" s="980">
        <v>1192</v>
      </c>
      <c r="AL30" s="971"/>
      <c r="AM30" s="971"/>
      <c r="AN30" s="971"/>
      <c r="AO30" s="971"/>
      <c r="AP30" s="971" t="s">
        <v>552</v>
      </c>
      <c r="AQ30" s="971"/>
      <c r="AR30" s="971"/>
      <c r="AS30" s="971"/>
      <c r="AT30" s="971"/>
      <c r="AU30" s="971" t="s">
        <v>552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111</v>
      </c>
      <c r="R31" s="1039"/>
      <c r="S31" s="1039"/>
      <c r="T31" s="1039"/>
      <c r="U31" s="1039"/>
      <c r="V31" s="1039">
        <v>107</v>
      </c>
      <c r="W31" s="1039"/>
      <c r="X31" s="1039"/>
      <c r="Y31" s="1039"/>
      <c r="Z31" s="1039"/>
      <c r="AA31" s="1039">
        <v>4</v>
      </c>
      <c r="AB31" s="1039"/>
      <c r="AC31" s="1039"/>
      <c r="AD31" s="1039"/>
      <c r="AE31" s="1040"/>
      <c r="AF31" s="1035">
        <v>4</v>
      </c>
      <c r="AG31" s="1036"/>
      <c r="AH31" s="1036"/>
      <c r="AI31" s="1036"/>
      <c r="AJ31" s="1037"/>
      <c r="AK31" s="980" t="s">
        <v>552</v>
      </c>
      <c r="AL31" s="971"/>
      <c r="AM31" s="971"/>
      <c r="AN31" s="971"/>
      <c r="AO31" s="971"/>
      <c r="AP31" s="971" t="s">
        <v>552</v>
      </c>
      <c r="AQ31" s="971"/>
      <c r="AR31" s="971"/>
      <c r="AS31" s="971"/>
      <c r="AT31" s="971"/>
      <c r="AU31" s="971" t="s">
        <v>552</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4989</v>
      </c>
      <c r="R32" s="1039"/>
      <c r="S32" s="1039"/>
      <c r="T32" s="1039"/>
      <c r="U32" s="1039"/>
      <c r="V32" s="1039">
        <v>4911</v>
      </c>
      <c r="W32" s="1039"/>
      <c r="X32" s="1039"/>
      <c r="Y32" s="1039"/>
      <c r="Z32" s="1039"/>
      <c r="AA32" s="1039">
        <v>78</v>
      </c>
      <c r="AB32" s="1039"/>
      <c r="AC32" s="1039"/>
      <c r="AD32" s="1039"/>
      <c r="AE32" s="1040"/>
      <c r="AF32" s="1035">
        <v>2688</v>
      </c>
      <c r="AG32" s="1036"/>
      <c r="AH32" s="1036"/>
      <c r="AI32" s="1036"/>
      <c r="AJ32" s="1037"/>
      <c r="AK32" s="980">
        <v>70</v>
      </c>
      <c r="AL32" s="971"/>
      <c r="AM32" s="971"/>
      <c r="AN32" s="971"/>
      <c r="AO32" s="971"/>
      <c r="AP32" s="971">
        <v>24954</v>
      </c>
      <c r="AQ32" s="971"/>
      <c r="AR32" s="971"/>
      <c r="AS32" s="971"/>
      <c r="AT32" s="971"/>
      <c r="AU32" s="971">
        <v>100</v>
      </c>
      <c r="AV32" s="971"/>
      <c r="AW32" s="971"/>
      <c r="AX32" s="971"/>
      <c r="AY32" s="971"/>
      <c r="AZ32" s="1041" t="s">
        <v>552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26391</v>
      </c>
      <c r="R33" s="1039"/>
      <c r="S33" s="1039"/>
      <c r="T33" s="1039"/>
      <c r="U33" s="1039"/>
      <c r="V33" s="1039">
        <v>26787</v>
      </c>
      <c r="W33" s="1039"/>
      <c r="X33" s="1039"/>
      <c r="Y33" s="1039"/>
      <c r="Z33" s="1039"/>
      <c r="AA33" s="1039">
        <v>-396</v>
      </c>
      <c r="AB33" s="1039"/>
      <c r="AC33" s="1039"/>
      <c r="AD33" s="1039"/>
      <c r="AE33" s="1040"/>
      <c r="AF33" s="1035">
        <v>9019</v>
      </c>
      <c r="AG33" s="1036"/>
      <c r="AH33" s="1036"/>
      <c r="AI33" s="1036"/>
      <c r="AJ33" s="1037"/>
      <c r="AK33" s="980">
        <v>1662</v>
      </c>
      <c r="AL33" s="971"/>
      <c r="AM33" s="971"/>
      <c r="AN33" s="971"/>
      <c r="AO33" s="971"/>
      <c r="AP33" s="971">
        <v>11204</v>
      </c>
      <c r="AQ33" s="971"/>
      <c r="AR33" s="971"/>
      <c r="AS33" s="971"/>
      <c r="AT33" s="971"/>
      <c r="AU33" s="971">
        <v>6319</v>
      </c>
      <c r="AV33" s="971"/>
      <c r="AW33" s="971"/>
      <c r="AX33" s="971"/>
      <c r="AY33" s="971"/>
      <c r="AZ33" s="1041" t="s">
        <v>552</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7854</v>
      </c>
      <c r="R34" s="1039"/>
      <c r="S34" s="1039"/>
      <c r="T34" s="1039"/>
      <c r="U34" s="1039"/>
      <c r="V34" s="1039">
        <v>7859</v>
      </c>
      <c r="W34" s="1039"/>
      <c r="X34" s="1039"/>
      <c r="Y34" s="1039"/>
      <c r="Z34" s="1039"/>
      <c r="AA34" s="1039">
        <v>-5</v>
      </c>
      <c r="AB34" s="1039"/>
      <c r="AC34" s="1039"/>
      <c r="AD34" s="1039"/>
      <c r="AE34" s="1040"/>
      <c r="AF34" s="1035">
        <v>5543</v>
      </c>
      <c r="AG34" s="1036"/>
      <c r="AH34" s="1036"/>
      <c r="AI34" s="1036"/>
      <c r="AJ34" s="1037"/>
      <c r="AK34" s="980">
        <v>4620</v>
      </c>
      <c r="AL34" s="971"/>
      <c r="AM34" s="971"/>
      <c r="AN34" s="971"/>
      <c r="AO34" s="971"/>
      <c r="AP34" s="971">
        <v>70462</v>
      </c>
      <c r="AQ34" s="971"/>
      <c r="AR34" s="971"/>
      <c r="AS34" s="971"/>
      <c r="AT34" s="971"/>
      <c r="AU34" s="971">
        <v>48549</v>
      </c>
      <c r="AV34" s="971"/>
      <c r="AW34" s="971"/>
      <c r="AX34" s="971"/>
      <c r="AY34" s="971"/>
      <c r="AZ34" s="1041" t="s">
        <v>552</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v>113</v>
      </c>
      <c r="R35" s="1039"/>
      <c r="S35" s="1039"/>
      <c r="T35" s="1039"/>
      <c r="U35" s="1039"/>
      <c r="V35" s="1039">
        <v>113</v>
      </c>
      <c r="W35" s="1039"/>
      <c r="X35" s="1039"/>
      <c r="Y35" s="1039"/>
      <c r="Z35" s="1039"/>
      <c r="AA35" s="1039" t="s">
        <v>552</v>
      </c>
      <c r="AB35" s="1039"/>
      <c r="AC35" s="1039"/>
      <c r="AD35" s="1039"/>
      <c r="AE35" s="1040"/>
      <c r="AF35" s="1035" t="s">
        <v>122</v>
      </c>
      <c r="AG35" s="1036"/>
      <c r="AH35" s="1036"/>
      <c r="AI35" s="1036"/>
      <c r="AJ35" s="1037"/>
      <c r="AK35" s="980">
        <v>93</v>
      </c>
      <c r="AL35" s="971"/>
      <c r="AM35" s="971"/>
      <c r="AN35" s="971"/>
      <c r="AO35" s="971"/>
      <c r="AP35" s="971" t="s">
        <v>552</v>
      </c>
      <c r="AQ35" s="971"/>
      <c r="AR35" s="971"/>
      <c r="AS35" s="971"/>
      <c r="AT35" s="971"/>
      <c r="AU35" s="971" t="s">
        <v>552</v>
      </c>
      <c r="AV35" s="971"/>
      <c r="AW35" s="971"/>
      <c r="AX35" s="971"/>
      <c r="AY35" s="971"/>
      <c r="AZ35" s="1041" t="s">
        <v>552</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18201</v>
      </c>
      <c r="AG63" s="959"/>
      <c r="AH63" s="959"/>
      <c r="AI63" s="959"/>
      <c r="AJ63" s="1022"/>
      <c r="AK63" s="1023"/>
      <c r="AL63" s="963"/>
      <c r="AM63" s="963"/>
      <c r="AN63" s="963"/>
      <c r="AO63" s="963"/>
      <c r="AP63" s="959">
        <v>106620</v>
      </c>
      <c r="AQ63" s="959"/>
      <c r="AR63" s="959"/>
      <c r="AS63" s="959"/>
      <c r="AT63" s="959"/>
      <c r="AU63" s="959">
        <v>54968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2063</v>
      </c>
      <c r="R68" s="982"/>
      <c r="S68" s="982"/>
      <c r="T68" s="982"/>
      <c r="U68" s="982"/>
      <c r="V68" s="982">
        <v>1802</v>
      </c>
      <c r="W68" s="982"/>
      <c r="X68" s="982"/>
      <c r="Y68" s="982"/>
      <c r="Z68" s="982"/>
      <c r="AA68" s="982">
        <v>261</v>
      </c>
      <c r="AB68" s="982"/>
      <c r="AC68" s="982"/>
      <c r="AD68" s="982"/>
      <c r="AE68" s="982"/>
      <c r="AF68" s="982">
        <v>261</v>
      </c>
      <c r="AG68" s="982"/>
      <c r="AH68" s="982"/>
      <c r="AI68" s="982"/>
      <c r="AJ68" s="982"/>
      <c r="AK68" s="982" t="s">
        <v>555</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1017156</v>
      </c>
      <c r="R69" s="971"/>
      <c r="S69" s="971"/>
      <c r="T69" s="971"/>
      <c r="U69" s="971"/>
      <c r="V69" s="971">
        <v>995709</v>
      </c>
      <c r="W69" s="971"/>
      <c r="X69" s="971"/>
      <c r="Y69" s="971"/>
      <c r="Z69" s="971"/>
      <c r="AA69" s="971">
        <v>21447</v>
      </c>
      <c r="AB69" s="971"/>
      <c r="AC69" s="971"/>
      <c r="AD69" s="971"/>
      <c r="AE69" s="971"/>
      <c r="AF69" s="971">
        <v>21447</v>
      </c>
      <c r="AG69" s="971"/>
      <c r="AH69" s="971"/>
      <c r="AI69" s="971"/>
      <c r="AJ69" s="971"/>
      <c r="AK69" s="971">
        <v>1</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21708</v>
      </c>
      <c r="AG88" s="959"/>
      <c r="AH88" s="959"/>
      <c r="AI88" s="959"/>
      <c r="AJ88" s="959"/>
      <c r="AK88" s="963"/>
      <c r="AL88" s="963"/>
      <c r="AM88" s="963"/>
      <c r="AN88" s="963"/>
      <c r="AO88" s="963"/>
      <c r="AP88" s="959" t="s">
        <v>552</v>
      </c>
      <c r="AQ88" s="959"/>
      <c r="AR88" s="959"/>
      <c r="AS88" s="959"/>
      <c r="AT88" s="959"/>
      <c r="AU88" s="959" t="s">
        <v>552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500</v>
      </c>
      <c r="CS102" s="953"/>
      <c r="CT102" s="953"/>
      <c r="CU102" s="953"/>
      <c r="CV102" s="954"/>
      <c r="CW102" s="952">
        <v>189</v>
      </c>
      <c r="CX102" s="953"/>
      <c r="CY102" s="953"/>
      <c r="CZ102" s="953"/>
      <c r="DA102" s="954"/>
      <c r="DB102" s="952">
        <v>1194</v>
      </c>
      <c r="DC102" s="953"/>
      <c r="DD102" s="953"/>
      <c r="DE102" s="953"/>
      <c r="DF102" s="954"/>
      <c r="DG102" s="952">
        <v>404</v>
      </c>
      <c r="DH102" s="953"/>
      <c r="DI102" s="953"/>
      <c r="DJ102" s="953"/>
      <c r="DK102" s="954"/>
      <c r="DL102" s="952" t="s">
        <v>562</v>
      </c>
      <c r="DM102" s="953"/>
      <c r="DN102" s="953"/>
      <c r="DO102" s="953"/>
      <c r="DP102" s="954"/>
      <c r="DQ102" s="952">
        <v>81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9694020</v>
      </c>
      <c r="AB110" s="889"/>
      <c r="AC110" s="889"/>
      <c r="AD110" s="889"/>
      <c r="AE110" s="890"/>
      <c r="AF110" s="891">
        <v>9994243</v>
      </c>
      <c r="AG110" s="889"/>
      <c r="AH110" s="889"/>
      <c r="AI110" s="889"/>
      <c r="AJ110" s="890"/>
      <c r="AK110" s="891">
        <v>10239550</v>
      </c>
      <c r="AL110" s="889"/>
      <c r="AM110" s="889"/>
      <c r="AN110" s="889"/>
      <c r="AO110" s="890"/>
      <c r="AP110" s="892">
        <v>14.4</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107123475</v>
      </c>
      <c r="BR110" s="842"/>
      <c r="BS110" s="842"/>
      <c r="BT110" s="842"/>
      <c r="BU110" s="842"/>
      <c r="BV110" s="842">
        <v>104064168</v>
      </c>
      <c r="BW110" s="842"/>
      <c r="BX110" s="842"/>
      <c r="BY110" s="842"/>
      <c r="BZ110" s="842"/>
      <c r="CA110" s="842">
        <v>98515045</v>
      </c>
      <c r="CB110" s="842"/>
      <c r="CC110" s="842"/>
      <c r="CD110" s="842"/>
      <c r="CE110" s="842"/>
      <c r="CF110" s="866">
        <v>138.6</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279891</v>
      </c>
      <c r="BR111" s="817"/>
      <c r="BS111" s="817"/>
      <c r="BT111" s="817"/>
      <c r="BU111" s="817"/>
      <c r="BV111" s="817">
        <v>224918</v>
      </c>
      <c r="BW111" s="817"/>
      <c r="BX111" s="817"/>
      <c r="BY111" s="817"/>
      <c r="BZ111" s="817"/>
      <c r="CA111" s="817">
        <v>251293</v>
      </c>
      <c r="CB111" s="817"/>
      <c r="CC111" s="817"/>
      <c r="CD111" s="817"/>
      <c r="CE111" s="817"/>
      <c r="CF111" s="875">
        <v>0.4</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60574763</v>
      </c>
      <c r="BR112" s="817"/>
      <c r="BS112" s="817"/>
      <c r="BT112" s="817"/>
      <c r="BU112" s="817"/>
      <c r="BV112" s="817">
        <v>57962462</v>
      </c>
      <c r="BW112" s="817"/>
      <c r="BX112" s="817"/>
      <c r="BY112" s="817"/>
      <c r="BZ112" s="817"/>
      <c r="CA112" s="817">
        <v>54967623</v>
      </c>
      <c r="CB112" s="817"/>
      <c r="CC112" s="817"/>
      <c r="CD112" s="817"/>
      <c r="CE112" s="817"/>
      <c r="CF112" s="875">
        <v>77.3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3645995</v>
      </c>
      <c r="AB113" s="919"/>
      <c r="AC113" s="919"/>
      <c r="AD113" s="919"/>
      <c r="AE113" s="920"/>
      <c r="AF113" s="921">
        <v>3603844</v>
      </c>
      <c r="AG113" s="919"/>
      <c r="AH113" s="919"/>
      <c r="AI113" s="919"/>
      <c r="AJ113" s="920"/>
      <c r="AK113" s="921">
        <v>3543708</v>
      </c>
      <c r="AL113" s="919"/>
      <c r="AM113" s="919"/>
      <c r="AN113" s="919"/>
      <c r="AO113" s="920"/>
      <c r="AP113" s="922">
        <v>5</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14504509</v>
      </c>
      <c r="BR114" s="817"/>
      <c r="BS114" s="817"/>
      <c r="BT114" s="817"/>
      <c r="BU114" s="817"/>
      <c r="BV114" s="817">
        <v>14500649</v>
      </c>
      <c r="BW114" s="817"/>
      <c r="BX114" s="817"/>
      <c r="BY114" s="817"/>
      <c r="BZ114" s="817"/>
      <c r="CA114" s="817">
        <v>14958090</v>
      </c>
      <c r="CB114" s="817"/>
      <c r="CC114" s="817"/>
      <c r="CD114" s="817"/>
      <c r="CE114" s="817"/>
      <c r="CF114" s="875">
        <v>21</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v>55296</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85868</v>
      </c>
      <c r="BR115" s="817"/>
      <c r="BS115" s="817"/>
      <c r="BT115" s="817"/>
      <c r="BU115" s="817"/>
      <c r="BV115" s="817">
        <v>82980</v>
      </c>
      <c r="BW115" s="817"/>
      <c r="BX115" s="817"/>
      <c r="BY115" s="817"/>
      <c r="BZ115" s="817"/>
      <c r="CA115" s="817">
        <v>80944</v>
      </c>
      <c r="CB115" s="817"/>
      <c r="CC115" s="817"/>
      <c r="CD115" s="817"/>
      <c r="CE115" s="817"/>
      <c r="CF115" s="875">
        <v>0.1</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279800</v>
      </c>
      <c r="DH115" s="780"/>
      <c r="DI115" s="780"/>
      <c r="DJ115" s="780"/>
      <c r="DK115" s="781"/>
      <c r="DL115" s="782">
        <v>224877</v>
      </c>
      <c r="DM115" s="780"/>
      <c r="DN115" s="780"/>
      <c r="DO115" s="780"/>
      <c r="DP115" s="781"/>
      <c r="DQ115" s="782">
        <v>251293</v>
      </c>
      <c r="DR115" s="780"/>
      <c r="DS115" s="780"/>
      <c r="DT115" s="780"/>
      <c r="DU115" s="781"/>
      <c r="DV115" s="824">
        <v>0.4</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13340015</v>
      </c>
      <c r="AB117" s="903"/>
      <c r="AC117" s="903"/>
      <c r="AD117" s="903"/>
      <c r="AE117" s="904"/>
      <c r="AF117" s="905">
        <v>13653383</v>
      </c>
      <c r="AG117" s="903"/>
      <c r="AH117" s="903"/>
      <c r="AI117" s="903"/>
      <c r="AJ117" s="904"/>
      <c r="AK117" s="905">
        <v>13783258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91</v>
      </c>
      <c r="DH117" s="780"/>
      <c r="DI117" s="780"/>
      <c r="DJ117" s="780"/>
      <c r="DK117" s="781"/>
      <c r="DL117" s="782">
        <v>41</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182568506</v>
      </c>
      <c r="BR119" s="845"/>
      <c r="BS119" s="845"/>
      <c r="BT119" s="845"/>
      <c r="BU119" s="845"/>
      <c r="BV119" s="845">
        <v>176835177</v>
      </c>
      <c r="BW119" s="845"/>
      <c r="BX119" s="845"/>
      <c r="BY119" s="845"/>
      <c r="BZ119" s="845"/>
      <c r="CA119" s="845">
        <v>168772995</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15622099</v>
      </c>
      <c r="BR120" s="842"/>
      <c r="BS120" s="842"/>
      <c r="BT120" s="842"/>
      <c r="BU120" s="842"/>
      <c r="BV120" s="842">
        <v>18697729</v>
      </c>
      <c r="BW120" s="842"/>
      <c r="BX120" s="842"/>
      <c r="BY120" s="842"/>
      <c r="BZ120" s="842"/>
      <c r="CA120" s="842">
        <v>20365214</v>
      </c>
      <c r="CB120" s="842"/>
      <c r="CC120" s="842"/>
      <c r="CD120" s="842"/>
      <c r="CE120" s="842"/>
      <c r="CF120" s="866">
        <v>28.7</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53504040</v>
      </c>
      <c r="DH120" s="842"/>
      <c r="DI120" s="842"/>
      <c r="DJ120" s="842"/>
      <c r="DK120" s="842"/>
      <c r="DL120" s="842">
        <v>51199572</v>
      </c>
      <c r="DM120" s="842"/>
      <c r="DN120" s="842"/>
      <c r="DO120" s="842"/>
      <c r="DP120" s="842"/>
      <c r="DQ120" s="842">
        <v>48548628</v>
      </c>
      <c r="DR120" s="842"/>
      <c r="DS120" s="842"/>
      <c r="DT120" s="842"/>
      <c r="DU120" s="842"/>
      <c r="DV120" s="843">
        <v>68.3</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27243332</v>
      </c>
      <c r="BR121" s="817"/>
      <c r="BS121" s="817"/>
      <c r="BT121" s="817"/>
      <c r="BU121" s="817"/>
      <c r="BV121" s="817">
        <v>26308475</v>
      </c>
      <c r="BW121" s="817"/>
      <c r="BX121" s="817"/>
      <c r="BY121" s="817"/>
      <c r="BZ121" s="817"/>
      <c r="CA121" s="817">
        <v>25131068</v>
      </c>
      <c r="CB121" s="817"/>
      <c r="CC121" s="817"/>
      <c r="CD121" s="817"/>
      <c r="CE121" s="817"/>
      <c r="CF121" s="875">
        <v>35.4</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6972624</v>
      </c>
      <c r="DH121" s="817"/>
      <c r="DI121" s="817"/>
      <c r="DJ121" s="817"/>
      <c r="DK121" s="817"/>
      <c r="DL121" s="817">
        <v>6662246</v>
      </c>
      <c r="DM121" s="817"/>
      <c r="DN121" s="817"/>
      <c r="DO121" s="817"/>
      <c r="DP121" s="817"/>
      <c r="DQ121" s="817">
        <v>6319183</v>
      </c>
      <c r="DR121" s="817"/>
      <c r="DS121" s="817"/>
      <c r="DT121" s="817"/>
      <c r="DU121" s="817"/>
      <c r="DV121" s="794">
        <v>8.9</v>
      </c>
      <c r="DW121" s="794"/>
      <c r="DX121" s="794"/>
      <c r="DY121" s="794"/>
      <c r="DZ121" s="795"/>
    </row>
    <row r="122" spans="1:130" s="230" customFormat="1" ht="26.25"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123300274</v>
      </c>
      <c r="BR122" s="845"/>
      <c r="BS122" s="845"/>
      <c r="BT122" s="845"/>
      <c r="BU122" s="845"/>
      <c r="BV122" s="845">
        <v>120315010</v>
      </c>
      <c r="BW122" s="845"/>
      <c r="BX122" s="845"/>
      <c r="BY122" s="845"/>
      <c r="BZ122" s="845"/>
      <c r="CA122" s="845">
        <v>115419295</v>
      </c>
      <c r="CB122" s="845"/>
      <c r="CC122" s="845"/>
      <c r="CD122" s="845"/>
      <c r="CE122" s="845"/>
      <c r="CF122" s="846">
        <v>162.4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98099</v>
      </c>
      <c r="DH122" s="817"/>
      <c r="DI122" s="817"/>
      <c r="DJ122" s="817"/>
      <c r="DK122" s="817"/>
      <c r="DL122" s="817">
        <v>100644</v>
      </c>
      <c r="DM122" s="817"/>
      <c r="DN122" s="817"/>
      <c r="DO122" s="817"/>
      <c r="DP122" s="817"/>
      <c r="DQ122" s="817">
        <v>99812</v>
      </c>
      <c r="DR122" s="817"/>
      <c r="DS122" s="817"/>
      <c r="DT122" s="817"/>
      <c r="DU122" s="817"/>
      <c r="DV122" s="794">
        <v>0.1</v>
      </c>
      <c r="DW122" s="794"/>
      <c r="DX122" s="794"/>
      <c r="DY122" s="794"/>
      <c r="DZ122" s="795"/>
    </row>
    <row r="123" spans="1:130" s="230" customFormat="1" ht="26.25"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166165705</v>
      </c>
      <c r="BR123" s="833"/>
      <c r="BS123" s="833"/>
      <c r="BT123" s="833"/>
      <c r="BU123" s="833"/>
      <c r="BV123" s="833">
        <v>165321214</v>
      </c>
      <c r="BW123" s="833"/>
      <c r="BX123" s="833"/>
      <c r="BY123" s="833"/>
      <c r="BZ123" s="833"/>
      <c r="CA123" s="833">
        <v>160915577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22.9</v>
      </c>
      <c r="BR124" s="831"/>
      <c r="BS124" s="831"/>
      <c r="BT124" s="831"/>
      <c r="BU124" s="831"/>
      <c r="BV124" s="831">
        <v>16.5</v>
      </c>
      <c r="BW124" s="831"/>
      <c r="BX124" s="831"/>
      <c r="BY124" s="831"/>
      <c r="BZ124" s="831"/>
      <c r="CA124" s="831">
        <v>11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v>55296</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v>85049</v>
      </c>
      <c r="DH126" s="817"/>
      <c r="DI126" s="817"/>
      <c r="DJ126" s="817"/>
      <c r="DK126" s="817"/>
      <c r="DL126" s="817">
        <v>82980</v>
      </c>
      <c r="DM126" s="817"/>
      <c r="DN126" s="817"/>
      <c r="DO126" s="817"/>
      <c r="DP126" s="817"/>
      <c r="DQ126" s="817">
        <v>80944</v>
      </c>
      <c r="DR126" s="817"/>
      <c r="DS126" s="817"/>
      <c r="DT126" s="817"/>
      <c r="DU126" s="817"/>
      <c r="DV126" s="794">
        <v>0.1</v>
      </c>
      <c r="DW126" s="794"/>
      <c r="DX126" s="794"/>
      <c r="DY126" s="794"/>
      <c r="DZ126" s="795"/>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1886618</v>
      </c>
      <c r="AB128" s="801"/>
      <c r="AC128" s="801"/>
      <c r="AD128" s="801"/>
      <c r="AE128" s="802"/>
      <c r="AF128" s="803">
        <v>1849750</v>
      </c>
      <c r="AG128" s="801"/>
      <c r="AH128" s="801"/>
      <c r="AI128" s="801"/>
      <c r="AJ128" s="802"/>
      <c r="AK128" s="803">
        <v>1761040</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819</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80569327</v>
      </c>
      <c r="AB129" s="780"/>
      <c r="AC129" s="780"/>
      <c r="AD129" s="780"/>
      <c r="AE129" s="781"/>
      <c r="AF129" s="782">
        <v>78711980</v>
      </c>
      <c r="AG129" s="780"/>
      <c r="AH129" s="780"/>
      <c r="AI129" s="780"/>
      <c r="AJ129" s="781"/>
      <c r="AK129" s="782">
        <v>80380204</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9095172</v>
      </c>
      <c r="AB130" s="780"/>
      <c r="AC130" s="780"/>
      <c r="AD130" s="780"/>
      <c r="AE130" s="781"/>
      <c r="AF130" s="782">
        <v>9283206</v>
      </c>
      <c r="AG130" s="780"/>
      <c r="AH130" s="780"/>
      <c r="AI130" s="780"/>
      <c r="AJ130" s="781"/>
      <c r="AK130" s="782">
        <v>9310958</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71474155</v>
      </c>
      <c r="AB131" s="764"/>
      <c r="AC131" s="764"/>
      <c r="AD131" s="764"/>
      <c r="AE131" s="765"/>
      <c r="AF131" s="766">
        <v>69428774</v>
      </c>
      <c r="AG131" s="764"/>
      <c r="AH131" s="764"/>
      <c r="AI131" s="764"/>
      <c r="AJ131" s="765"/>
      <c r="AK131" s="766">
        <v>71069246</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3.299409416</v>
      </c>
      <c r="AB132" s="745"/>
      <c r="AC132" s="745"/>
      <c r="AD132" s="745"/>
      <c r="AE132" s="746"/>
      <c r="AF132" s="747">
        <v>3.6302340580000001</v>
      </c>
      <c r="AG132" s="745"/>
      <c r="AH132" s="745"/>
      <c r="AI132" s="745"/>
      <c r="AJ132" s="746"/>
      <c r="AK132" s="747">
        <v>3.8149553470000002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3.4</v>
      </c>
      <c r="AB133" s="724"/>
      <c r="AC133" s="724"/>
      <c r="AD133" s="724"/>
      <c r="AE133" s="725"/>
      <c r="AF133" s="723">
        <v>3.4</v>
      </c>
      <c r="AG133" s="724"/>
      <c r="AH133" s="724"/>
      <c r="AI133" s="724"/>
      <c r="AJ133" s="725"/>
      <c r="AK133" s="723">
        <v>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LG/rmCUU0FLWrxcC5X/IMpDMhIh+wPMNHeDs1mCZnB4LQ2Suzk9HMLxzAu070e6Tkl4ozvaRxPEjv5idbOaiw==" saltValue="nUqgYHVxvndkkxhfPGR4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QUdWCC5nXfIxRceBE1e5rTySZsVd1dQVy5L76H4KisJ9l41eDNybId+fPN9zEg0JPXtkcOpw5j9jlcrJlE54A==" saltValue="tB1U0WVB51CAXW4w296Pi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8E0aY9gbMYOcyr/YZcrM3lINatj86VO8aMGcwYibvI2Aq8YgcVkuOA1+4yiQNQceKuDumAuRG3wbqwM7l74Cg==" saltValue="8kPjJkPC6KB1ZenwTDLK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21208017</v>
      </c>
      <c r="AP9" s="281">
        <v>56032</v>
      </c>
      <c r="AQ9" s="282">
        <v>62936</v>
      </c>
      <c r="AR9" s="283">
        <v>-11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274</v>
      </c>
      <c r="AP10" s="284">
        <v>1</v>
      </c>
      <c r="AQ10" s="285">
        <v>1734</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273375</v>
      </c>
      <c r="AP11" s="284">
        <v>722</v>
      </c>
      <c r="AQ11" s="285">
        <v>694</v>
      </c>
      <c r="AR11" s="286">
        <v>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24</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585528</v>
      </c>
      <c r="AP13" s="284">
        <v>1547</v>
      </c>
      <c r="AQ13" s="285">
        <v>1996</v>
      </c>
      <c r="AR13" s="286">
        <v>-22.5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571301</v>
      </c>
      <c r="AP14" s="284">
        <v>1509</v>
      </c>
      <c r="AQ14" s="285">
        <v>1351</v>
      </c>
      <c r="AR14" s="286">
        <v>11.7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-758160</v>
      </c>
      <c r="AP15" s="284">
        <v>-2003</v>
      </c>
      <c r="AQ15" s="285">
        <v>-1933</v>
      </c>
      <c r="AR15" s="286">
        <v>3.6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21880335</v>
      </c>
      <c r="AP16" s="284">
        <v>57809</v>
      </c>
      <c r="AQ16" s="285">
        <v>66802</v>
      </c>
      <c r="AR16" s="286">
        <v>-13.5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6.65</v>
      </c>
      <c r="AP21" s="298">
        <v>6.52</v>
      </c>
      <c r="AQ21" s="299">
        <v>0.13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100.4</v>
      </c>
      <c r="AP22" s="303">
        <v>99.2</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10239550</v>
      </c>
      <c r="AP32" s="312">
        <v>27053</v>
      </c>
      <c r="AQ32" s="313">
        <v>37417</v>
      </c>
      <c r="AR32" s="314">
        <v>-27.7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46</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3543708</v>
      </c>
      <c r="AP35" s="312">
        <v>9363</v>
      </c>
      <c r="AQ35" s="313">
        <v>8245</v>
      </c>
      <c r="AR35" s="314">
        <v>13.6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t="s">
        <v>491</v>
      </c>
      <c r="AP36" s="312" t="s">
        <v>491</v>
      </c>
      <c r="AQ36" s="313">
        <v>440</v>
      </c>
      <c r="AR36" s="314" t="s">
        <v>491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491</v>
      </c>
      <c r="AP37" s="312" t="s">
        <v>491</v>
      </c>
      <c r="AQ37" s="313">
        <v>558</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1</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-1761040</v>
      </c>
      <c r="AP39" s="312">
        <v>-4653</v>
      </c>
      <c r="AQ39" s="313">
        <v>-7933</v>
      </c>
      <c r="AR39" s="314">
        <v>-41.3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-9310958</v>
      </c>
      <c r="AP40" s="312">
        <v>-24600</v>
      </c>
      <c r="AQ40" s="313">
        <v>-28055</v>
      </c>
      <c r="AR40" s="314">
        <v>-12.3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2711260</v>
      </c>
      <c r="AP41" s="312">
        <v>7163</v>
      </c>
      <c r="AQ41" s="313">
        <v>10719</v>
      </c>
      <c r="AR41" s="314">
        <v>-33.200000000000003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9936005</v>
      </c>
      <c r="AN51" s="334">
        <v>25793</v>
      </c>
      <c r="AO51" s="335">
        <v>-28.7</v>
      </c>
      <c r="AP51" s="336">
        <v>46035</v>
      </c>
      <c r="AQ51" s="337">
        <v>2.2999999999999998</v>
      </c>
      <c r="AR51" s="338">
        <v>-31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7841080</v>
      </c>
      <c r="AN52" s="342">
        <v>20354</v>
      </c>
      <c r="AO52" s="343">
        <v>-20.7</v>
      </c>
      <c r="AP52" s="344">
        <v>25158</v>
      </c>
      <c r="AQ52" s="345">
        <v>-0.4</v>
      </c>
      <c r="AR52" s="346">
        <v>-20.3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9876791</v>
      </c>
      <c r="AN53" s="334">
        <v>25705</v>
      </c>
      <c r="AO53" s="335">
        <v>-0.3</v>
      </c>
      <c r="AP53" s="336">
        <v>43261</v>
      </c>
      <c r="AQ53" s="337">
        <v>-6</v>
      </c>
      <c r="AR53" s="338">
        <v>5.7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6966822</v>
      </c>
      <c r="AN54" s="342">
        <v>18132</v>
      </c>
      <c r="AO54" s="343">
        <v>-10.9</v>
      </c>
      <c r="AP54" s="344">
        <v>24721</v>
      </c>
      <c r="AQ54" s="345">
        <v>-1.7</v>
      </c>
      <c r="AR54" s="346">
        <v>-9.1999999999999993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9197656</v>
      </c>
      <c r="AN55" s="334">
        <v>24056</v>
      </c>
      <c r="AO55" s="335">
        <v>-6.4</v>
      </c>
      <c r="AP55" s="336">
        <v>48105</v>
      </c>
      <c r="AQ55" s="337">
        <v>11.2</v>
      </c>
      <c r="AR55" s="338">
        <v>-17.600000000000001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6826673</v>
      </c>
      <c r="AN56" s="342">
        <v>17855</v>
      </c>
      <c r="AO56" s="343">
        <v>-1.5</v>
      </c>
      <c r="AP56" s="344">
        <v>24072</v>
      </c>
      <c r="AQ56" s="345">
        <v>-2.6</v>
      </c>
      <c r="AR56" s="346">
        <v>1.1000000000000001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9857451</v>
      </c>
      <c r="AN57" s="334">
        <v>25927</v>
      </c>
      <c r="AO57" s="335">
        <v>7.8</v>
      </c>
      <c r="AP57" s="336">
        <v>47446</v>
      </c>
      <c r="AQ57" s="337">
        <v>-1.4</v>
      </c>
      <c r="AR57" s="338">
        <v>9.1999999999999993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7253832</v>
      </c>
      <c r="AN58" s="342">
        <v>19079</v>
      </c>
      <c r="AO58" s="343">
        <v>6.9</v>
      </c>
      <c r="AP58" s="344">
        <v>24371</v>
      </c>
      <c r="AQ58" s="345">
        <v>1.2</v>
      </c>
      <c r="AR58" s="346">
        <v>5.7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9185513</v>
      </c>
      <c r="AN59" s="334">
        <v>24268</v>
      </c>
      <c r="AO59" s="335">
        <v>-6.4</v>
      </c>
      <c r="AP59" s="336">
        <v>48387</v>
      </c>
      <c r="AQ59" s="337">
        <v>2</v>
      </c>
      <c r="AR59" s="338">
        <v>-8.4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6918193</v>
      </c>
      <c r="AN60" s="342">
        <v>18278</v>
      </c>
      <c r="AO60" s="343">
        <v>-4.2</v>
      </c>
      <c r="AP60" s="344">
        <v>25592</v>
      </c>
      <c r="AQ60" s="345">
        <v>5</v>
      </c>
      <c r="AR60" s="346">
        <v>-9.1999999999999993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9610683</v>
      </c>
      <c r="AN61" s="349">
        <v>25150</v>
      </c>
      <c r="AO61" s="350">
        <v>-6.8</v>
      </c>
      <c r="AP61" s="351">
        <v>46647</v>
      </c>
      <c r="AQ61" s="352">
        <v>1.6</v>
      </c>
      <c r="AR61" s="338">
        <v>-8.4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7161320</v>
      </c>
      <c r="AN62" s="342">
        <v>18740</v>
      </c>
      <c r="AO62" s="343">
        <v>-6.1</v>
      </c>
      <c r="AP62" s="344">
        <v>24783</v>
      </c>
      <c r="AQ62" s="345">
        <v>0.3</v>
      </c>
      <c r="AR62" s="346">
        <v>-6.4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AWCuW7VdFoqJPG8DbhOL+ejdvAn3joqoitjdmg0sCn6ZLDnYiw4etJHbeeSAjIOfrSZdKgofLv0wZmt9rvoug==" saltValue="mAsS3tJSg3NdOEn/2yeB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GkTR9CceTu5hvu93muIyk0YlFH+mVsDp7V+4Bj1J/P0Hjd5Je6VoBkbJ9dnwO1QxbR0xXWmSy5BsgJUIGfjdkQ==" saltValue="UQHj4PfEZC/JdFMKMZPoZ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7PuylXC7G2FbmEfGB2dzfdbyom4pcm2QELwAm8vjNt7N6sTpQ8xLcuMMhpyB8SywQJeS04inh6h7vTsYt/Wl9g==" saltValue="zL7O1gEKpk79LmV4mbqmt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5.88</v>
      </c>
      <c r="G47" s="12">
        <v>4.62</v>
      </c>
      <c r="H47" s="12">
        <v>7.28</v>
      </c>
      <c r="I47" s="12">
        <v>8.85</v>
      </c>
      <c r="J47" s="13">
        <v>9.3000000000000007</v>
      </c>
    </row>
    <row r="48" spans="2:10" ht="57.75" customHeight="1" x14ac:dyDescent="0.2">
      <c r="B48" s="14"/>
      <c r="C48" s="1141" t="s">
        <v>4</v>
      </c>
      <c r="D48" s="1141"/>
      <c r="E48" s="1142"/>
      <c r="F48" s="15">
        <v>3.65</v>
      </c>
      <c r="G48" s="16">
        <v>5.54</v>
      </c>
      <c r="H48" s="16">
        <v>8.59</v>
      </c>
      <c r="I48" s="16">
        <v>7.58</v>
      </c>
      <c r="J48" s="17">
        <v>5.81</v>
      </c>
    </row>
    <row r="49" spans="2:10" ht="57.75" customHeight="1" thickBot="1" x14ac:dyDescent="0.25">
      <c r="B49" s="18"/>
      <c r="C49" s="1143" t="s">
        <v>5</v>
      </c>
      <c r="D49" s="1143"/>
      <c r="E49" s="1144"/>
      <c r="F49" s="19" t="s">
        <v>534</v>
      </c>
      <c r="G49" s="20">
        <v>0.95</v>
      </c>
      <c r="H49" s="20">
        <v>6.42</v>
      </c>
      <c r="I49" s="20">
        <v>0.19</v>
      </c>
      <c r="J49" s="21" t="s">
        <v>535</v>
      </c>
    </row>
    <row r="50" spans="2:10" ht="13" x14ac:dyDescent="0.2"/>
  </sheetData>
  <sheetProtection algorithmName="SHA-512" hashValue="JyG2+KNZUIDyBpZqLZhc0pg4r6Sp7pWEyUpwLqxhdlB5G4j76ZSx4CaqGtdHt2PmkII3LPgvR7saxoA6efznUw==" saltValue="yOUUcIvyh2/u0lufBLM6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536</v>
      </c>
      <c r="D34" s="1151"/>
      <c r="E34" s="1152"/>
      <c r="F34" s="32">
        <v>6.65</v>
      </c>
      <c r="G34" s="33">
        <v>7.52</v>
      </c>
      <c r="H34" s="33">
        <v>9.3000000000000007</v>
      </c>
      <c r="I34" s="33">
        <v>11.02</v>
      </c>
      <c r="J34" s="34">
        <v>11.21</v>
      </c>
      <c r="K34" s="22"/>
      <c r="L34" s="22"/>
      <c r="M34" s="22"/>
      <c r="N34" s="22"/>
      <c r="O34" s="22"/>
      <c r="P34" s="22"/>
    </row>
    <row r="35" spans="1:16" ht="39" customHeight="1" x14ac:dyDescent="0.2">
      <c r="A35" s="22"/>
      <c r="B35" s="35"/>
      <c r="C35" s="1145" t="s">
        <v>537</v>
      </c>
      <c r="D35" s="1146"/>
      <c r="E35" s="1147"/>
      <c r="F35" s="36">
        <v>7.28</v>
      </c>
      <c r="G35" s="37">
        <v>7.5</v>
      </c>
      <c r="H35" s="37">
        <v>6.9</v>
      </c>
      <c r="I35" s="37">
        <v>6.66</v>
      </c>
      <c r="J35" s="38">
        <v>6.89</v>
      </c>
      <c r="K35" s="22"/>
      <c r="L35" s="22"/>
      <c r="M35" s="22"/>
      <c r="N35" s="22"/>
      <c r="O35" s="22"/>
      <c r="P35" s="22"/>
    </row>
    <row r="36" spans="1:16" ht="39" customHeight="1" x14ac:dyDescent="0.2">
      <c r="A36" s="22"/>
      <c r="B36" s="35"/>
      <c r="C36" s="1145" t="s">
        <v>538</v>
      </c>
      <c r="D36" s="1146"/>
      <c r="E36" s="1147"/>
      <c r="F36" s="36">
        <v>3.65</v>
      </c>
      <c r="G36" s="37">
        <v>5.54</v>
      </c>
      <c r="H36" s="37">
        <v>8.57</v>
      </c>
      <c r="I36" s="37">
        <v>7.55</v>
      </c>
      <c r="J36" s="38">
        <v>5.78</v>
      </c>
      <c r="K36" s="22"/>
      <c r="L36" s="22"/>
      <c r="M36" s="22"/>
      <c r="N36" s="22"/>
      <c r="O36" s="22"/>
      <c r="P36" s="22"/>
    </row>
    <row r="37" spans="1:16" ht="39" customHeight="1" x14ac:dyDescent="0.2">
      <c r="A37" s="22"/>
      <c r="B37" s="35"/>
      <c r="C37" s="1145" t="s">
        <v>539</v>
      </c>
      <c r="D37" s="1146"/>
      <c r="E37" s="1147"/>
      <c r="F37" s="36">
        <v>5.13</v>
      </c>
      <c r="G37" s="37">
        <v>4.8</v>
      </c>
      <c r="H37" s="37">
        <v>4.3899999999999997</v>
      </c>
      <c r="I37" s="37">
        <v>3.85</v>
      </c>
      <c r="J37" s="38">
        <v>3.34</v>
      </c>
      <c r="K37" s="22"/>
      <c r="L37" s="22"/>
      <c r="M37" s="22"/>
      <c r="N37" s="22"/>
      <c r="O37" s="22"/>
      <c r="P37" s="22"/>
    </row>
    <row r="38" spans="1:16" ht="39" customHeight="1" x14ac:dyDescent="0.2">
      <c r="A38" s="22"/>
      <c r="B38" s="35"/>
      <c r="C38" s="1145" t="s">
        <v>540</v>
      </c>
      <c r="D38" s="1146"/>
      <c r="E38" s="1147"/>
      <c r="F38" s="36">
        <v>1.31</v>
      </c>
      <c r="G38" s="37">
        <v>1.34</v>
      </c>
      <c r="H38" s="37">
        <v>1.43</v>
      </c>
      <c r="I38" s="37">
        <v>1.44</v>
      </c>
      <c r="J38" s="38">
        <v>0.61</v>
      </c>
      <c r="K38" s="22"/>
      <c r="L38" s="22"/>
      <c r="M38" s="22"/>
      <c r="N38" s="22"/>
      <c r="O38" s="22"/>
      <c r="P38" s="22"/>
    </row>
    <row r="39" spans="1:16" ht="39" customHeight="1" x14ac:dyDescent="0.2">
      <c r="A39" s="22"/>
      <c r="B39" s="35"/>
      <c r="C39" s="1145" t="s">
        <v>541</v>
      </c>
      <c r="D39" s="1146"/>
      <c r="E39" s="1147"/>
      <c r="F39" s="36" t="s">
        <v>542</v>
      </c>
      <c r="G39" s="37">
        <v>0.53</v>
      </c>
      <c r="H39" s="37">
        <v>1.19</v>
      </c>
      <c r="I39" s="37">
        <v>1.43</v>
      </c>
      <c r="J39" s="38">
        <v>0.52</v>
      </c>
      <c r="K39" s="22"/>
      <c r="L39" s="22"/>
      <c r="M39" s="22"/>
      <c r="N39" s="22"/>
      <c r="O39" s="22"/>
      <c r="P39" s="22"/>
    </row>
    <row r="40" spans="1:16" ht="39" customHeight="1" x14ac:dyDescent="0.2">
      <c r="A40" s="22"/>
      <c r="B40" s="35"/>
      <c r="C40" s="1145" t="s">
        <v>543</v>
      </c>
      <c r="D40" s="1146"/>
      <c r="E40" s="1147"/>
      <c r="F40" s="36">
        <v>0.15</v>
      </c>
      <c r="G40" s="37">
        <v>0</v>
      </c>
      <c r="H40" s="37">
        <v>0.01</v>
      </c>
      <c r="I40" s="37">
        <v>0.06</v>
      </c>
      <c r="J40" s="38">
        <v>0.04</v>
      </c>
      <c r="K40" s="22"/>
      <c r="L40" s="22"/>
      <c r="M40" s="22"/>
      <c r="N40" s="22"/>
      <c r="O40" s="22"/>
      <c r="P40" s="22"/>
    </row>
    <row r="41" spans="1:16" ht="39" customHeight="1" x14ac:dyDescent="0.2">
      <c r="A41" s="22"/>
      <c r="B41" s="35"/>
      <c r="C41" s="1145" t="s">
        <v>544</v>
      </c>
      <c r="D41" s="1146"/>
      <c r="E41" s="1147"/>
      <c r="F41" s="36" t="s">
        <v>491</v>
      </c>
      <c r="G41" s="37" t="s">
        <v>491</v>
      </c>
      <c r="H41" s="37">
        <v>0.01</v>
      </c>
      <c r="I41" s="37">
        <v>0.02</v>
      </c>
      <c r="J41" s="38">
        <v>0.01</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Iqjlmc62o1FytNtXWgAXCiSVFv2cwFE9SdPXvnPeTeNuMMTK+5/VpgQqeobECpnhCC2gyXpAdXbFek04yeZ0Q==" saltValue="sjD4x69YjmzBIjOoaTgV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9118</v>
      </c>
      <c r="L45" s="60">
        <v>9491</v>
      </c>
      <c r="M45" s="60">
        <v>9694</v>
      </c>
      <c r="N45" s="60">
        <v>9994</v>
      </c>
      <c r="O45" s="61">
        <v>10240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3809</v>
      </c>
      <c r="L48" s="64">
        <v>3764</v>
      </c>
      <c r="M48" s="64">
        <v>3646</v>
      </c>
      <c r="N48" s="64">
        <v>3604</v>
      </c>
      <c r="O48" s="65">
        <v>3544</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491</v>
      </c>
      <c r="L49" s="64" t="s">
        <v>491</v>
      </c>
      <c r="M49" s="64" t="s">
        <v>491</v>
      </c>
      <c r="N49" s="64" t="s">
        <v>491</v>
      </c>
      <c r="O49" s="65" t="s">
        <v>491</v>
      </c>
      <c r="P49" s="48"/>
      <c r="Q49" s="48"/>
      <c r="R49" s="48"/>
      <c r="S49" s="48"/>
      <c r="T49" s="48"/>
      <c r="U49" s="48"/>
    </row>
    <row r="50" spans="1:21" ht="30.75" customHeight="1" x14ac:dyDescent="0.2">
      <c r="A50" s="48"/>
      <c r="B50" s="1178"/>
      <c r="C50" s="1179"/>
      <c r="D50" s="62"/>
      <c r="E50" s="1155" t="s">
        <v>15</v>
      </c>
      <c r="F50" s="1155"/>
      <c r="G50" s="1155"/>
      <c r="H50" s="1155"/>
      <c r="I50" s="1155"/>
      <c r="J50" s="1156"/>
      <c r="K50" s="63">
        <v>11</v>
      </c>
      <c r="L50" s="64">
        <v>1</v>
      </c>
      <c r="M50" s="64" t="s">
        <v>491</v>
      </c>
      <c r="N50" s="64">
        <v>55</v>
      </c>
      <c r="O50" s="65" t="s">
        <v>491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10736</v>
      </c>
      <c r="L52" s="64">
        <v>10921</v>
      </c>
      <c r="M52" s="64">
        <v>10982</v>
      </c>
      <c r="N52" s="64">
        <v>11133</v>
      </c>
      <c r="O52" s="65">
        <v>11072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2202</v>
      </c>
      <c r="L53" s="69">
        <v>2335</v>
      </c>
      <c r="M53" s="69">
        <v>2358</v>
      </c>
      <c r="N53" s="69">
        <v>2520</v>
      </c>
      <c r="O53" s="70">
        <v>2712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491</v>
      </c>
      <c r="L58" s="84" t="s">
        <v>491</v>
      </c>
      <c r="M58" s="84" t="s">
        <v>491</v>
      </c>
      <c r="N58" s="84" t="s">
        <v>491</v>
      </c>
      <c r="O58" s="85" t="s">
        <v>491</v>
      </c>
    </row>
    <row r="59" spans="1:21" ht="31.5" customHeight="1" x14ac:dyDescent="0.2">
      <c r="B59" s="1163"/>
      <c r="C59" s="1164"/>
      <c r="D59" s="1170" t="s">
        <v>26</v>
      </c>
      <c r="E59" s="1171"/>
      <c r="F59" s="1171"/>
      <c r="G59" s="1171"/>
      <c r="H59" s="1171"/>
      <c r="I59" s="1171"/>
      <c r="J59" s="1172"/>
      <c r="K59" s="86" t="s">
        <v>491</v>
      </c>
      <c r="L59" s="87" t="s">
        <v>491</v>
      </c>
      <c r="M59" s="87" t="s">
        <v>491</v>
      </c>
      <c r="N59" s="87" t="s">
        <v>491</v>
      </c>
      <c r="O59" s="88" t="s">
        <v>491</v>
      </c>
    </row>
    <row r="60" spans="1:21" ht="31.5" customHeight="1" thickBot="1" x14ac:dyDescent="0.25">
      <c r="B60" s="1165"/>
      <c r="C60" s="1166"/>
      <c r="D60" s="1173" t="s">
        <v>27</v>
      </c>
      <c r="E60" s="1174"/>
      <c r="F60" s="1174"/>
      <c r="G60" s="1174"/>
      <c r="H60" s="1174"/>
      <c r="I60" s="1174"/>
      <c r="J60" s="1175"/>
      <c r="K60" s="89" t="s">
        <v>491</v>
      </c>
      <c r="L60" s="90" t="s">
        <v>491</v>
      </c>
      <c r="M60" s="90" t="s">
        <v>491</v>
      </c>
      <c r="N60" s="90" t="s">
        <v>491</v>
      </c>
      <c r="O60" s="91" t="s">
        <v>491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x8IT1ptQoUfjNWPrUpK/KppP4yog969W0HbIfvH/Oscb16YCe6BAMBsf0hwxr9vI8nLHRZN6jcPU6KBNE4rw==" saltValue="CT91JyIq8X1m4OqKPZ/I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107279</v>
      </c>
      <c r="J41" s="356">
        <v>106797</v>
      </c>
      <c r="K41" s="356">
        <v>107123</v>
      </c>
      <c r="L41" s="356">
        <v>104064</v>
      </c>
      <c r="M41" s="357">
        <v>98515</v>
      </c>
    </row>
    <row r="42" spans="2:13" ht="27.75" customHeight="1" x14ac:dyDescent="0.2">
      <c r="B42" s="1186"/>
      <c r="C42" s="1187"/>
      <c r="D42" s="106"/>
      <c r="E42" s="1190" t="s">
        <v>32</v>
      </c>
      <c r="F42" s="1190"/>
      <c r="G42" s="1190"/>
      <c r="H42" s="1191"/>
      <c r="I42" s="358">
        <v>309</v>
      </c>
      <c r="J42" s="359">
        <v>267</v>
      </c>
      <c r="K42" s="359">
        <v>280</v>
      </c>
      <c r="L42" s="359">
        <v>225</v>
      </c>
      <c r="M42" s="360">
        <v>251</v>
      </c>
    </row>
    <row r="43" spans="2:13" ht="27.75" customHeight="1" x14ac:dyDescent="0.2">
      <c r="B43" s="1186"/>
      <c r="C43" s="1187"/>
      <c r="D43" s="106"/>
      <c r="E43" s="1190" t="s">
        <v>33</v>
      </c>
      <c r="F43" s="1190"/>
      <c r="G43" s="1190"/>
      <c r="H43" s="1191"/>
      <c r="I43" s="358">
        <v>65327</v>
      </c>
      <c r="J43" s="359">
        <v>63083</v>
      </c>
      <c r="K43" s="359">
        <v>60575</v>
      </c>
      <c r="L43" s="359">
        <v>57962</v>
      </c>
      <c r="M43" s="360">
        <v>54968</v>
      </c>
    </row>
    <row r="44" spans="2:13" ht="27.75" customHeight="1" x14ac:dyDescent="0.2">
      <c r="B44" s="1186"/>
      <c r="C44" s="1187"/>
      <c r="D44" s="106"/>
      <c r="E44" s="1190" t="s">
        <v>34</v>
      </c>
      <c r="F44" s="1190"/>
      <c r="G44" s="1190"/>
      <c r="H44" s="1191"/>
      <c r="I44" s="358" t="s">
        <v>491</v>
      </c>
      <c r="J44" s="359" t="s">
        <v>491</v>
      </c>
      <c r="K44" s="359" t="s">
        <v>491</v>
      </c>
      <c r="L44" s="359" t="s">
        <v>491</v>
      </c>
      <c r="M44" s="360" t="s">
        <v>491</v>
      </c>
    </row>
    <row r="45" spans="2:13" ht="27.75" customHeight="1" x14ac:dyDescent="0.2">
      <c r="B45" s="1186"/>
      <c r="C45" s="1187"/>
      <c r="D45" s="106"/>
      <c r="E45" s="1190" t="s">
        <v>35</v>
      </c>
      <c r="F45" s="1190"/>
      <c r="G45" s="1190"/>
      <c r="H45" s="1191"/>
      <c r="I45" s="358">
        <v>15284</v>
      </c>
      <c r="J45" s="359">
        <v>14322</v>
      </c>
      <c r="K45" s="359">
        <v>14505</v>
      </c>
      <c r="L45" s="359">
        <v>14501</v>
      </c>
      <c r="M45" s="360">
        <v>14958</v>
      </c>
    </row>
    <row r="46" spans="2:13" ht="27.75" customHeight="1" x14ac:dyDescent="0.2">
      <c r="B46" s="1186"/>
      <c r="C46" s="1187"/>
      <c r="D46" s="107"/>
      <c r="E46" s="1190" t="s">
        <v>36</v>
      </c>
      <c r="F46" s="1190"/>
      <c r="G46" s="1190"/>
      <c r="H46" s="1191"/>
      <c r="I46" s="358">
        <v>94</v>
      </c>
      <c r="J46" s="359">
        <v>89</v>
      </c>
      <c r="K46" s="359">
        <v>86</v>
      </c>
      <c r="L46" s="359">
        <v>83</v>
      </c>
      <c r="M46" s="360">
        <v>81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9981</v>
      </c>
      <c r="J50" s="359">
        <v>9161</v>
      </c>
      <c r="K50" s="359">
        <v>15622</v>
      </c>
      <c r="L50" s="359">
        <v>18698</v>
      </c>
      <c r="M50" s="360">
        <v>20365</v>
      </c>
    </row>
    <row r="51" spans="2:13" ht="27.75" customHeight="1" x14ac:dyDescent="0.2">
      <c r="B51" s="1186"/>
      <c r="C51" s="1187"/>
      <c r="D51" s="106"/>
      <c r="E51" s="1190" t="s">
        <v>42</v>
      </c>
      <c r="F51" s="1190"/>
      <c r="G51" s="1190"/>
      <c r="H51" s="1191"/>
      <c r="I51" s="358">
        <v>28999</v>
      </c>
      <c r="J51" s="359">
        <v>27943</v>
      </c>
      <c r="K51" s="359">
        <v>27243</v>
      </c>
      <c r="L51" s="359">
        <v>26308</v>
      </c>
      <c r="M51" s="360">
        <v>25131</v>
      </c>
    </row>
    <row r="52" spans="2:13" ht="27.75" customHeight="1" x14ac:dyDescent="0.2">
      <c r="B52" s="1188"/>
      <c r="C52" s="1189"/>
      <c r="D52" s="106"/>
      <c r="E52" s="1190" t="s">
        <v>43</v>
      </c>
      <c r="F52" s="1190"/>
      <c r="G52" s="1190"/>
      <c r="H52" s="1191"/>
      <c r="I52" s="358">
        <v>124509</v>
      </c>
      <c r="J52" s="359">
        <v>122989</v>
      </c>
      <c r="K52" s="359">
        <v>123300</v>
      </c>
      <c r="L52" s="359">
        <v>120315</v>
      </c>
      <c r="M52" s="360">
        <v>115419</v>
      </c>
    </row>
    <row r="53" spans="2:13" ht="27.75" customHeight="1" thickBot="1" x14ac:dyDescent="0.25">
      <c r="B53" s="1192" t="s">
        <v>19</v>
      </c>
      <c r="C53" s="1193"/>
      <c r="D53" s="110"/>
      <c r="E53" s="1194" t="s">
        <v>44</v>
      </c>
      <c r="F53" s="1194"/>
      <c r="G53" s="1194"/>
      <c r="H53" s="1195"/>
      <c r="I53" s="361">
        <v>24806</v>
      </c>
      <c r="J53" s="362">
        <v>24466</v>
      </c>
      <c r="K53" s="362">
        <v>16403</v>
      </c>
      <c r="L53" s="362">
        <v>11514</v>
      </c>
      <c r="M53" s="363">
        <v>7857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CTH8xhwJhmg7w+71heH1hi2rVi9IcSGdQmpfhufbjxr1fIF7OLpTQAWrfIYnHYC5vvajGS64x3zilUjLn7JssA==" saltValue="CskYlJkbA16FNp3gzhnp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5865</v>
      </c>
      <c r="G55" s="122">
        <v>6970</v>
      </c>
      <c r="H55" s="123">
        <v>7475</v>
      </c>
    </row>
    <row r="56" spans="2:8" ht="52.5" customHeight="1" x14ac:dyDescent="0.2">
      <c r="B56" s="124"/>
      <c r="C56" s="1213" t="s">
        <v>47</v>
      </c>
      <c r="D56" s="1213"/>
      <c r="E56" s="1214"/>
      <c r="F56" s="125">
        <v>50</v>
      </c>
      <c r="G56" s="125">
        <v>50</v>
      </c>
      <c r="H56" s="126">
        <v>50</v>
      </c>
    </row>
    <row r="57" spans="2:8" ht="53.25" customHeight="1" x14ac:dyDescent="0.2">
      <c r="B57" s="124"/>
      <c r="C57" s="1215" t="s">
        <v>48</v>
      </c>
      <c r="D57" s="1215"/>
      <c r="E57" s="1216"/>
      <c r="F57" s="127">
        <v>7203</v>
      </c>
      <c r="G57" s="127">
        <v>9191</v>
      </c>
      <c r="H57" s="128">
        <v>10490</v>
      </c>
    </row>
    <row r="58" spans="2:8" ht="45.75" customHeight="1" x14ac:dyDescent="0.2">
      <c r="B58" s="129"/>
      <c r="C58" s="1203" t="s">
        <v>563</v>
      </c>
      <c r="D58" s="1204"/>
      <c r="E58" s="1205"/>
      <c r="F58" s="130">
        <v>5981</v>
      </c>
      <c r="G58" s="130">
        <v>7981</v>
      </c>
      <c r="H58" s="131">
        <v>9183</v>
      </c>
    </row>
    <row r="59" spans="2:8" ht="45.75" customHeight="1" x14ac:dyDescent="0.2">
      <c r="B59" s="129"/>
      <c r="C59" s="1203" t="s">
        <v>564</v>
      </c>
      <c r="D59" s="1204"/>
      <c r="E59" s="1205"/>
      <c r="F59" s="130">
        <v>491</v>
      </c>
      <c r="G59" s="130">
        <v>488</v>
      </c>
      <c r="H59" s="131">
        <v>539</v>
      </c>
    </row>
    <row r="60" spans="2:8" ht="45.75" customHeight="1" x14ac:dyDescent="0.2">
      <c r="B60" s="129"/>
      <c r="C60" s="1203" t="s">
        <v>565</v>
      </c>
      <c r="D60" s="1204"/>
      <c r="E60" s="1205"/>
      <c r="F60" s="130">
        <v>314</v>
      </c>
      <c r="G60" s="130">
        <v>337</v>
      </c>
      <c r="H60" s="131">
        <v>360</v>
      </c>
    </row>
    <row r="61" spans="2:8" ht="45.75" customHeight="1" x14ac:dyDescent="0.2">
      <c r="B61" s="129"/>
      <c r="C61" s="1203" t="s">
        <v>566</v>
      </c>
      <c r="D61" s="1204"/>
      <c r="E61" s="1205"/>
      <c r="F61" s="130">
        <v>195</v>
      </c>
      <c r="G61" s="130">
        <v>195</v>
      </c>
      <c r="H61" s="131">
        <v>195</v>
      </c>
    </row>
    <row r="62" spans="2:8" ht="45.75" customHeight="1" thickBot="1" x14ac:dyDescent="0.25">
      <c r="B62" s="132"/>
      <c r="C62" s="1206" t="s">
        <v>567</v>
      </c>
      <c r="D62" s="1207"/>
      <c r="E62" s="1208"/>
      <c r="F62" s="133">
        <v>62</v>
      </c>
      <c r="G62" s="133">
        <v>44</v>
      </c>
      <c r="H62" s="134">
        <v>71</v>
      </c>
    </row>
    <row r="63" spans="2:8" ht="52.5" customHeight="1" thickBot="1" x14ac:dyDescent="0.25">
      <c r="B63" s="135"/>
      <c r="C63" s="1209" t="s">
        <v>49</v>
      </c>
      <c r="D63" s="1209"/>
      <c r="E63" s="1210"/>
      <c r="F63" s="136">
        <v>13118</v>
      </c>
      <c r="G63" s="136">
        <v>16211</v>
      </c>
      <c r="H63" s="137">
        <v>18015</v>
      </c>
    </row>
    <row r="64" spans="2:8" ht="13" x14ac:dyDescent="0.2"/>
  </sheetData>
  <sheetProtection algorithmName="SHA-512" hashValue="SjY8NLg59pHgtZe1iG1JZyYMv5BYjds7iV1GyDvqKC8BYC1YllMFcIwAqo6YweHIhA86IL5SEdQgVi7SiKBAZQ==" saltValue="XBpQysn2XfH0VPwko8qt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25793</v>
      </c>
      <c r="E3" s="156"/>
      <c r="F3" s="157">
        <v>46035</v>
      </c>
      <c r="G3" s="158"/>
      <c r="H3" s="159"/>
    </row>
    <row r="4" spans="1:8" x14ac:dyDescent="0.2">
      <c r="A4" s="160"/>
      <c r="B4" s="161"/>
      <c r="C4" s="162"/>
      <c r="D4" s="163">
        <v>20354</v>
      </c>
      <c r="E4" s="164"/>
      <c r="F4" s="165">
        <v>25158</v>
      </c>
      <c r="G4" s="166"/>
      <c r="H4" s="167"/>
    </row>
    <row r="5" spans="1:8" x14ac:dyDescent="0.2">
      <c r="A5" s="148" t="s">
        <v>523</v>
      </c>
      <c r="B5" s="153"/>
      <c r="C5" s="154"/>
      <c r="D5" s="155">
        <v>25705</v>
      </c>
      <c r="E5" s="156"/>
      <c r="F5" s="157">
        <v>43261</v>
      </c>
      <c r="G5" s="158"/>
      <c r="H5" s="159"/>
    </row>
    <row r="6" spans="1:8" x14ac:dyDescent="0.2">
      <c r="A6" s="160"/>
      <c r="B6" s="161"/>
      <c r="C6" s="162"/>
      <c r="D6" s="163">
        <v>18132</v>
      </c>
      <c r="E6" s="164"/>
      <c r="F6" s="165">
        <v>24721</v>
      </c>
      <c r="G6" s="166"/>
      <c r="H6" s="167"/>
    </row>
    <row r="7" spans="1:8" x14ac:dyDescent="0.2">
      <c r="A7" s="148" t="s">
        <v>524</v>
      </c>
      <c r="B7" s="153"/>
      <c r="C7" s="154"/>
      <c r="D7" s="155">
        <v>24056</v>
      </c>
      <c r="E7" s="156"/>
      <c r="F7" s="157">
        <v>48105</v>
      </c>
      <c r="G7" s="158"/>
      <c r="H7" s="159"/>
    </row>
    <row r="8" spans="1:8" x14ac:dyDescent="0.2">
      <c r="A8" s="160"/>
      <c r="B8" s="161"/>
      <c r="C8" s="162"/>
      <c r="D8" s="163">
        <v>17855</v>
      </c>
      <c r="E8" s="164"/>
      <c r="F8" s="165">
        <v>24072</v>
      </c>
      <c r="G8" s="166"/>
      <c r="H8" s="167"/>
    </row>
    <row r="9" spans="1:8" x14ac:dyDescent="0.2">
      <c r="A9" s="148" t="s">
        <v>525</v>
      </c>
      <c r="B9" s="153"/>
      <c r="C9" s="154"/>
      <c r="D9" s="155">
        <v>25927</v>
      </c>
      <c r="E9" s="156"/>
      <c r="F9" s="157">
        <v>47446</v>
      </c>
      <c r="G9" s="158"/>
      <c r="H9" s="159"/>
    </row>
    <row r="10" spans="1:8" x14ac:dyDescent="0.2">
      <c r="A10" s="160"/>
      <c r="B10" s="161"/>
      <c r="C10" s="162"/>
      <c r="D10" s="163">
        <v>19079</v>
      </c>
      <c r="E10" s="164"/>
      <c r="F10" s="165">
        <v>24371</v>
      </c>
      <c r="G10" s="166"/>
      <c r="H10" s="167"/>
    </row>
    <row r="11" spans="1:8" x14ac:dyDescent="0.2">
      <c r="A11" s="148" t="s">
        <v>526</v>
      </c>
      <c r="B11" s="153"/>
      <c r="C11" s="154"/>
      <c r="D11" s="155">
        <v>24268</v>
      </c>
      <c r="E11" s="156"/>
      <c r="F11" s="157">
        <v>48387</v>
      </c>
      <c r="G11" s="158"/>
      <c r="H11" s="159"/>
    </row>
    <row r="12" spans="1:8" x14ac:dyDescent="0.2">
      <c r="A12" s="160"/>
      <c r="B12" s="161"/>
      <c r="C12" s="168"/>
      <c r="D12" s="163">
        <v>18278</v>
      </c>
      <c r="E12" s="164"/>
      <c r="F12" s="165">
        <v>25592</v>
      </c>
      <c r="G12" s="166"/>
      <c r="H12" s="167"/>
    </row>
    <row r="13" spans="1:8" x14ac:dyDescent="0.2">
      <c r="A13" s="148"/>
      <c r="B13" s="153"/>
      <c r="C13" s="169"/>
      <c r="D13" s="170">
        <v>25150</v>
      </c>
      <c r="E13" s="171"/>
      <c r="F13" s="172">
        <v>46647</v>
      </c>
      <c r="G13" s="173"/>
      <c r="H13" s="159"/>
    </row>
    <row r="14" spans="1:8" x14ac:dyDescent="0.2">
      <c r="A14" s="160"/>
      <c r="B14" s="161"/>
      <c r="C14" s="162"/>
      <c r="D14" s="163">
        <v>18740</v>
      </c>
      <c r="E14" s="164"/>
      <c r="F14" s="165">
        <v>24783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3.65</v>
      </c>
      <c r="C19" s="174">
        <f>ROUND(VALUE(SUBSTITUTE(実質収支比率等に係る経年分析!G$48,"▲","-")),2)</f>
        <v>5.54</v>
      </c>
      <c r="D19" s="174">
        <f>ROUND(VALUE(SUBSTITUTE(実質収支比率等に係る経年分析!H$48,"▲","-")),2)</f>
        <v>8.59</v>
      </c>
      <c r="E19" s="174">
        <f>ROUND(VALUE(SUBSTITUTE(実質収支比率等に係る経年分析!I$48,"▲","-")),2)</f>
        <v>7.58</v>
      </c>
      <c r="F19" s="174">
        <f>ROUND(VALUE(SUBSTITUTE(実質収支比率等に係る経年分析!J$48,"▲","-")),2)</f>
        <v>5.81</v>
      </c>
    </row>
    <row r="20" spans="1:11" x14ac:dyDescent="0.2">
      <c r="A20" s="174" t="s">
        <v>53</v>
      </c>
      <c r="B20" s="174">
        <f>ROUND(VALUE(SUBSTITUTE(実質収支比率等に係る経年分析!F$47,"▲","-")),2)</f>
        <v>5.88</v>
      </c>
      <c r="C20" s="174">
        <f>ROUND(VALUE(SUBSTITUTE(実質収支比率等に係る経年分析!G$47,"▲","-")),2)</f>
        <v>4.62</v>
      </c>
      <c r="D20" s="174">
        <f>ROUND(VALUE(SUBSTITUTE(実質収支比率等に係る経年分析!H$47,"▲","-")),2)</f>
        <v>7.28</v>
      </c>
      <c r="E20" s="174">
        <f>ROUND(VALUE(SUBSTITUTE(実質収支比率等に係る経年分析!I$47,"▲","-")),2)</f>
        <v>8.85</v>
      </c>
      <c r="F20" s="174">
        <f>ROUND(VALUE(SUBSTITUTE(実質収支比率等に係る経年分析!J$47,"▲","-")),2)</f>
        <v>9.3000000000000007</v>
      </c>
    </row>
    <row r="21" spans="1:11" x14ac:dyDescent="0.2">
      <c r="A21" s="174" t="s">
        <v>54</v>
      </c>
      <c r="B21" s="174">
        <f>IF(ISNUMBER(VALUE(SUBSTITUTE(実質収支比率等に係る経年分析!F$49,"▲","-"))),ROUND(VALUE(SUBSTITUTE(実質収支比率等に係る経年分析!F$49,"▲","-")),2),NA())</f>
        <v>-0.23</v>
      </c>
      <c r="C21" s="174">
        <f>IF(ISNUMBER(VALUE(SUBSTITUTE(実質収支比率等に係る経年分析!G$49,"▲","-"))),ROUND(VALUE(SUBSTITUTE(実質収支比率等に係る経年分析!G$49,"▲","-")),2),NA())</f>
        <v>0.95</v>
      </c>
      <c r="D21" s="174">
        <f>IF(ISNUMBER(VALUE(SUBSTITUTE(実質収支比率等に係る経年分析!H$49,"▲","-"))),ROUND(VALUE(SUBSTITUTE(実質収支比率等に係る経年分析!H$49,"▲","-")),2),NA())</f>
        <v>6.42</v>
      </c>
      <c r="E21" s="174">
        <f>IF(ISNUMBER(VALUE(SUBSTITUTE(実質収支比率等に係る経年分析!I$49,"▲","-"))),ROUND(VALUE(SUBSTITUTE(実質収支比率等に係る経年分析!I$49,"▲","-")),2),NA())</f>
        <v>0.19</v>
      </c>
      <c r="F21" s="174">
        <f>IF(ISNUMBER(VALUE(SUBSTITUTE(実質収支比率等に係る経年分析!J$49,"▲","-"))),ROUND(VALUE(SUBSTITUTE(実質収支比率等に係る経年分析!J$49,"▲","-")),2),NA())</f>
        <v>-0.99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国民健康保険事業特別会計</v>
      </c>
      <c r="B31" s="175">
        <f>IF(ROUND(VALUE(SUBSTITUTE(連結実質赤字比率に係る赤字・黒字の構成分析!F$39,"▲", "-")), 2) &lt; 0, ABS(ROUND(VALUE(SUBSTITUTE(連結実質赤字比率に係る赤字・黒字の構成分析!F$39,"▲", "-")), 2)), NA())</f>
        <v>0.44</v>
      </c>
      <c r="C31" s="175" t="e">
        <f>IF(ROUND(VALUE(SUBSTITUTE(連結実質赤字比率に係る赤字・黒字の構成分析!F$39,"▲", "-")), 2) &gt;= 0, ABS(ROUND(VALUE(SUBSTITUTE(連結実質赤字比率に係る赤字・黒字の構成分析!F$39,"▲", "-")), 2)), NA())</f>
        <v>#N/A</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0.52</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2">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4.3899999999999997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5.78</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6.89</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10736</v>
      </c>
      <c r="E42" s="176"/>
      <c r="F42" s="176"/>
      <c r="G42" s="176">
        <f>'実質公債費比率（分子）の構造'!L$52</f>
        <v>10921</v>
      </c>
      <c r="H42" s="176"/>
      <c r="I42" s="176"/>
      <c r="J42" s="176">
        <f>'実質公債費比率（分子）の構造'!M$52</f>
        <v>10982</v>
      </c>
      <c r="K42" s="176"/>
      <c r="L42" s="176"/>
      <c r="M42" s="176">
        <f>'実質公債費比率（分子）の構造'!N$52</f>
        <v>11133</v>
      </c>
      <c r="N42" s="176"/>
      <c r="O42" s="176"/>
      <c r="P42" s="176">
        <f>'実質公債費比率（分子）の構造'!O$52</f>
        <v>11072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11</v>
      </c>
      <c r="C44" s="176"/>
      <c r="D44" s="176"/>
      <c r="E44" s="176">
        <f>'実質公債費比率（分子）の構造'!L$50</f>
        <v>1</v>
      </c>
      <c r="F44" s="176"/>
      <c r="G44" s="176"/>
      <c r="H44" s="176" t="str">
        <f>'実質公債費比率（分子）の構造'!M$50</f>
        <v>-</v>
      </c>
      <c r="I44" s="176"/>
      <c r="J44" s="176"/>
      <c r="K44" s="176">
        <f>'実質公債費比率（分子）の構造'!N$50</f>
        <v>55</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3809</v>
      </c>
      <c r="C46" s="176"/>
      <c r="D46" s="176"/>
      <c r="E46" s="176">
        <f>'実質公債費比率（分子）の構造'!L$48</f>
        <v>3764</v>
      </c>
      <c r="F46" s="176"/>
      <c r="G46" s="176"/>
      <c r="H46" s="176">
        <f>'実質公債費比率（分子）の構造'!M$48</f>
        <v>3646</v>
      </c>
      <c r="I46" s="176"/>
      <c r="J46" s="176"/>
      <c r="K46" s="176">
        <f>'実質公債費比率（分子）の構造'!N$48</f>
        <v>3604</v>
      </c>
      <c r="L46" s="176"/>
      <c r="M46" s="176"/>
      <c r="N46" s="176">
        <f>'実質公債費比率（分子）の構造'!O$48</f>
        <v>3544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9118</v>
      </c>
      <c r="C49" s="176"/>
      <c r="D49" s="176"/>
      <c r="E49" s="176">
        <f>'実質公債費比率（分子）の構造'!L$45</f>
        <v>9491</v>
      </c>
      <c r="F49" s="176"/>
      <c r="G49" s="176"/>
      <c r="H49" s="176">
        <f>'実質公債費比率（分子）の構造'!M$45</f>
        <v>9694</v>
      </c>
      <c r="I49" s="176"/>
      <c r="J49" s="176"/>
      <c r="K49" s="176">
        <f>'実質公債費比率（分子）の構造'!N$45</f>
        <v>9994</v>
      </c>
      <c r="L49" s="176"/>
      <c r="M49" s="176"/>
      <c r="N49" s="176">
        <f>'実質公債費比率（分子）の構造'!O$45</f>
        <v>10240</v>
      </c>
      <c r="O49" s="176"/>
      <c r="P49" s="176"/>
    </row>
    <row r="50" spans="1:16" x14ac:dyDescent="0.2">
      <c r="A50" s="176" t="s">
        <v>67</v>
      </c>
      <c r="B50" s="176" t="e">
        <f>NA()</f>
        <v>#N/A</v>
      </c>
      <c r="C50" s="176">
        <f>IF(ISNUMBER('実質公債費比率（分子）の構造'!K$53),'実質公債費比率（分子）の構造'!K$53,NA())</f>
        <v>2202</v>
      </c>
      <c r="D50" s="176" t="e">
        <f>NA()</f>
        <v>#N/A</v>
      </c>
      <c r="E50" s="176" t="e">
        <f>NA()</f>
        <v>#N/A</v>
      </c>
      <c r="F50" s="176">
        <f>IF(ISNUMBER('実質公債費比率（分子）の構造'!L$53),'実質公債費比率（分子）の構造'!L$53,NA())</f>
        <v>2335</v>
      </c>
      <c r="G50" s="176" t="e">
        <f>NA()</f>
        <v>#N/A</v>
      </c>
      <c r="H50" s="176" t="e">
        <f>NA()</f>
        <v>#N/A</v>
      </c>
      <c r="I50" s="176">
        <f>IF(ISNUMBER('実質公債費比率（分子）の構造'!M$53),'実質公債費比率（分子）の構造'!M$53,NA())</f>
        <v>2358</v>
      </c>
      <c r="J50" s="176" t="e">
        <f>NA()</f>
        <v>#N/A</v>
      </c>
      <c r="K50" s="176" t="e">
        <f>NA()</f>
        <v>#N/A</v>
      </c>
      <c r="L50" s="176">
        <f>IF(ISNUMBER('実質公債費比率（分子）の構造'!N$53),'実質公債費比率（分子）の構造'!N$53,NA())</f>
        <v>2520</v>
      </c>
      <c r="M50" s="176" t="e">
        <f>NA()</f>
        <v>#N/A</v>
      </c>
      <c r="N50" s="176" t="e">
        <f>NA()</f>
        <v>#N/A</v>
      </c>
      <c r="O50" s="176">
        <f>IF(ISNUMBER('実質公債費比率（分子）の構造'!O$53),'実質公債費比率（分子）の構造'!O$53,NA())</f>
        <v>2712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124509</v>
      </c>
      <c r="E56" s="175"/>
      <c r="F56" s="175"/>
      <c r="G56" s="175">
        <f>'将来負担比率（分子）の構造'!J$52</f>
        <v>122989</v>
      </c>
      <c r="H56" s="175"/>
      <c r="I56" s="175"/>
      <c r="J56" s="175">
        <f>'将来負担比率（分子）の構造'!K$52</f>
        <v>123300</v>
      </c>
      <c r="K56" s="175"/>
      <c r="L56" s="175"/>
      <c r="M56" s="175">
        <f>'将来負担比率（分子）の構造'!L$52</f>
        <v>120315</v>
      </c>
      <c r="N56" s="175"/>
      <c r="O56" s="175"/>
      <c r="P56" s="175">
        <f>'将来負担比率（分子）の構造'!M$52</f>
        <v>115419</v>
      </c>
    </row>
    <row r="57" spans="1:16" x14ac:dyDescent="0.2">
      <c r="A57" s="175" t="s">
        <v>42</v>
      </c>
      <c r="B57" s="175"/>
      <c r="C57" s="175"/>
      <c r="D57" s="175">
        <f>'将来負担比率（分子）の構造'!I$51</f>
        <v>28999</v>
      </c>
      <c r="E57" s="175"/>
      <c r="F57" s="175"/>
      <c r="G57" s="175">
        <f>'将来負担比率（分子）の構造'!J$51</f>
        <v>27943</v>
      </c>
      <c r="H57" s="175"/>
      <c r="I57" s="175"/>
      <c r="J57" s="175">
        <f>'将来負担比率（分子）の構造'!K$51</f>
        <v>27243</v>
      </c>
      <c r="K57" s="175"/>
      <c r="L57" s="175"/>
      <c r="M57" s="175">
        <f>'将来負担比率（分子）の構造'!L$51</f>
        <v>26308</v>
      </c>
      <c r="N57" s="175"/>
      <c r="O57" s="175"/>
      <c r="P57" s="175">
        <f>'将来負担比率（分子）の構造'!M$51</f>
        <v>25131</v>
      </c>
    </row>
    <row r="58" spans="1:16" x14ac:dyDescent="0.2">
      <c r="A58" s="175" t="s">
        <v>41</v>
      </c>
      <c r="B58" s="175"/>
      <c r="C58" s="175"/>
      <c r="D58" s="175">
        <f>'将来負担比率（分子）の構造'!I$50</f>
        <v>9981</v>
      </c>
      <c r="E58" s="175"/>
      <c r="F58" s="175"/>
      <c r="G58" s="175">
        <f>'将来負担比率（分子）の構造'!J$50</f>
        <v>9161</v>
      </c>
      <c r="H58" s="175"/>
      <c r="I58" s="175"/>
      <c r="J58" s="175">
        <f>'将来負担比率（分子）の構造'!K$50</f>
        <v>15622</v>
      </c>
      <c r="K58" s="175"/>
      <c r="L58" s="175"/>
      <c r="M58" s="175">
        <f>'将来負担比率（分子）の構造'!L$50</f>
        <v>18698</v>
      </c>
      <c r="N58" s="175"/>
      <c r="O58" s="175"/>
      <c r="P58" s="175">
        <f>'将来負担比率（分子）の構造'!M$50</f>
        <v>20365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94</v>
      </c>
      <c r="C61" s="175"/>
      <c r="D61" s="175"/>
      <c r="E61" s="175">
        <f>'将来負担比率（分子）の構造'!J$46</f>
        <v>89</v>
      </c>
      <c r="F61" s="175"/>
      <c r="G61" s="175"/>
      <c r="H61" s="175">
        <f>'将来負担比率（分子）の構造'!K$46</f>
        <v>86</v>
      </c>
      <c r="I61" s="175"/>
      <c r="J61" s="175"/>
      <c r="K61" s="175">
        <f>'将来負担比率（分子）の構造'!L$46</f>
        <v>83</v>
      </c>
      <c r="L61" s="175"/>
      <c r="M61" s="175"/>
      <c r="N61" s="175">
        <f>'将来負担比率（分子）の構造'!M$46</f>
        <v>81</v>
      </c>
      <c r="O61" s="175"/>
      <c r="P61" s="175"/>
    </row>
    <row r="62" spans="1:16" x14ac:dyDescent="0.2">
      <c r="A62" s="175" t="s">
        <v>35</v>
      </c>
      <c r="B62" s="175">
        <f>'将来負担比率（分子）の構造'!I$45</f>
        <v>15284</v>
      </c>
      <c r="C62" s="175"/>
      <c r="D62" s="175"/>
      <c r="E62" s="175">
        <f>'将来負担比率（分子）の構造'!J$45</f>
        <v>14322</v>
      </c>
      <c r="F62" s="175"/>
      <c r="G62" s="175"/>
      <c r="H62" s="175">
        <f>'将来負担比率（分子）の構造'!K$45</f>
        <v>14505</v>
      </c>
      <c r="I62" s="175"/>
      <c r="J62" s="175"/>
      <c r="K62" s="175">
        <f>'将来負担比率（分子）の構造'!L$45</f>
        <v>14501</v>
      </c>
      <c r="L62" s="175"/>
      <c r="M62" s="175"/>
      <c r="N62" s="175">
        <f>'将来負担比率（分子）の構造'!M$45</f>
        <v>14958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65327</v>
      </c>
      <c r="C64" s="175"/>
      <c r="D64" s="175"/>
      <c r="E64" s="175">
        <f>'将来負担比率（分子）の構造'!J$43</f>
        <v>63083</v>
      </c>
      <c r="F64" s="175"/>
      <c r="G64" s="175"/>
      <c r="H64" s="175">
        <f>'将来負担比率（分子）の構造'!K$43</f>
        <v>60575</v>
      </c>
      <c r="I64" s="175"/>
      <c r="J64" s="175"/>
      <c r="K64" s="175">
        <f>'将来負担比率（分子）の構造'!L$43</f>
        <v>57962</v>
      </c>
      <c r="L64" s="175"/>
      <c r="M64" s="175"/>
      <c r="N64" s="175">
        <f>'将来負担比率（分子）の構造'!M$43</f>
        <v>54968</v>
      </c>
      <c r="O64" s="175"/>
      <c r="P64" s="175"/>
    </row>
    <row r="65" spans="1:16" x14ac:dyDescent="0.2">
      <c r="A65" s="175" t="s">
        <v>32</v>
      </c>
      <c r="B65" s="175">
        <f>'将来負担比率（分子）の構造'!I$42</f>
        <v>309</v>
      </c>
      <c r="C65" s="175"/>
      <c r="D65" s="175"/>
      <c r="E65" s="175">
        <f>'将来負担比率（分子）の構造'!J$42</f>
        <v>267</v>
      </c>
      <c r="F65" s="175"/>
      <c r="G65" s="175"/>
      <c r="H65" s="175">
        <f>'将来負担比率（分子）の構造'!K$42</f>
        <v>280</v>
      </c>
      <c r="I65" s="175"/>
      <c r="J65" s="175"/>
      <c r="K65" s="175">
        <f>'将来負担比率（分子）の構造'!L$42</f>
        <v>225</v>
      </c>
      <c r="L65" s="175"/>
      <c r="M65" s="175"/>
      <c r="N65" s="175">
        <f>'将来負担比率（分子）の構造'!M$42</f>
        <v>251</v>
      </c>
      <c r="O65" s="175"/>
      <c r="P65" s="175"/>
    </row>
    <row r="66" spans="1:16" x14ac:dyDescent="0.2">
      <c r="A66" s="175" t="s">
        <v>31</v>
      </c>
      <c r="B66" s="175">
        <f>'将来負担比率（分子）の構造'!I$41</f>
        <v>107279</v>
      </c>
      <c r="C66" s="175"/>
      <c r="D66" s="175"/>
      <c r="E66" s="175">
        <f>'将来負担比率（分子）の構造'!J$41</f>
        <v>106797</v>
      </c>
      <c r="F66" s="175"/>
      <c r="G66" s="175"/>
      <c r="H66" s="175">
        <f>'将来負担比率（分子）の構造'!K$41</f>
        <v>107123</v>
      </c>
      <c r="I66" s="175"/>
      <c r="J66" s="175"/>
      <c r="K66" s="175">
        <f>'将来負担比率（分子）の構造'!L$41</f>
        <v>104064</v>
      </c>
      <c r="L66" s="175"/>
      <c r="M66" s="175"/>
      <c r="N66" s="175">
        <f>'将来負担比率（分子）の構造'!M$41</f>
        <v>98515</v>
      </c>
      <c r="O66" s="175"/>
      <c r="P66" s="175"/>
    </row>
    <row r="67" spans="1:16" x14ac:dyDescent="0.2">
      <c r="A67" s="175" t="s">
        <v>71</v>
      </c>
      <c r="B67" s="175" t="e">
        <f>NA()</f>
        <v>#N/A</v>
      </c>
      <c r="C67" s="175">
        <f>IF(ISNUMBER('将来負担比率（分子）の構造'!I$53), IF('将来負担比率（分子）の構造'!I$53 &lt; 0, 0, '将来負担比率（分子）の構造'!I$53), NA())</f>
        <v>24806</v>
      </c>
      <c r="D67" s="175" t="e">
        <f>NA()</f>
        <v>#N/A</v>
      </c>
      <c r="E67" s="175" t="e">
        <f>NA()</f>
        <v>#N/A</v>
      </c>
      <c r="F67" s="175">
        <f>IF(ISNUMBER('将来負担比率（分子）の構造'!J$53), IF('将来負担比率（分子）の構造'!J$53 &lt; 0, 0, '将来負担比率（分子）の構造'!J$53), NA())</f>
        <v>24466</v>
      </c>
      <c r="G67" s="175" t="e">
        <f>NA()</f>
        <v>#N/A</v>
      </c>
      <c r="H67" s="175" t="e">
        <f>NA()</f>
        <v>#N/A</v>
      </c>
      <c r="I67" s="175">
        <f>IF(ISNUMBER('将来負担比率（分子）の構造'!K$53), IF('将来負担比率（分子）の構造'!K$53 &lt; 0, 0, '将来負担比率（分子）の構造'!K$53), NA())</f>
        <v>16403</v>
      </c>
      <c r="J67" s="175" t="e">
        <f>NA()</f>
        <v>#N/A</v>
      </c>
      <c r="K67" s="175" t="e">
        <f>NA()</f>
        <v>#N/A</v>
      </c>
      <c r="L67" s="175">
        <f>IF(ISNUMBER('将来負担比率（分子）の構造'!L$53), IF('将来負担比率（分子）の構造'!L$53 &lt; 0, 0, '将来負担比率（分子）の構造'!L$53), NA())</f>
        <v>11514</v>
      </c>
      <c r="M67" s="175" t="e">
        <f>NA()</f>
        <v>#N/A</v>
      </c>
      <c r="N67" s="175" t="e">
        <f>NA()</f>
        <v>#N/A</v>
      </c>
      <c r="O67" s="175">
        <f>IF(ISNUMBER('将来負担比率（分子）の構造'!M$53), IF('将来負担比率（分子）の構造'!M$53 &lt; 0, 0, '将来負担比率（分子）の構造'!M$53), NA())</f>
        <v>7857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5865</v>
      </c>
      <c r="C72" s="179">
        <f>基金残高に係る経年分析!G55</f>
        <v>6970</v>
      </c>
      <c r="D72" s="179">
        <f>基金残高に係る経年分析!H55</f>
        <v>7475</v>
      </c>
    </row>
    <row r="73" spans="1:16" x14ac:dyDescent="0.2">
      <c r="A73" s="178" t="s">
        <v>74</v>
      </c>
      <c r="B73" s="179">
        <f>基金残高に係る経年分析!F56</f>
        <v>50</v>
      </c>
      <c r="C73" s="179">
        <f>基金残高に係る経年分析!G56</f>
        <v>50</v>
      </c>
      <c r="D73" s="179">
        <f>基金残高に係る経年分析!H56</f>
        <v>50</v>
      </c>
    </row>
    <row r="74" spans="1:16" x14ac:dyDescent="0.2">
      <c r="A74" s="178" t="s">
        <v>75</v>
      </c>
      <c r="B74" s="179">
        <f>基金残高に係る経年分析!F57</f>
        <v>7203</v>
      </c>
      <c r="C74" s="179">
        <f>基金残高に係る経年分析!G57</f>
        <v>9191</v>
      </c>
      <c r="D74" s="179">
        <f>基金残高に係る経年分析!H57</f>
        <v>10490</v>
      </c>
    </row>
  </sheetData>
  <sheetProtection algorithmName="SHA-512" hashValue="Rh0ffBXQRKSw+JVvmdhpMu+iCswDHWnLx2qJAOH30J6OhHxakSQE0wMaWwzW/n292fY22I0N9u4bdVHO+dqgFQ==" saltValue="CGTVXayW/Y3OWya1shXO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英里香</cp:lastModifiedBy>
  <cp:lastPrinted>2025-03-12T07:04:45Z</cp:lastPrinted>
  <dcterms:created xsi:type="dcterms:W3CDTF">2025-02-19T02:58:11Z</dcterms:created>
  <dcterms:modified xsi:type="dcterms:W3CDTF">2025-03-18T00:58:09Z</dcterms:modified>
  <cp:category/>
</cp:coreProperties>
</file>