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90A5D331-00C9-400E-8C48-F7DEBACCEA5A}" xr6:coauthVersionLast="47" xr6:coauthVersionMax="47" xr10:uidLastSave="{00000000-0000-0000-0000-000000000000}"/>
  <workbookProtection workbookAlgorithmName="SHA-512" workbookHashValue="Q/Vdds75Mx5h6I/DIMwnsqEXDsKI9siHz2x6aYY5sjzvEdpLJOgDjwzfCswG29R4zJ+XH9C1tBFOFv3N9+mLiA==" workbookSaltValue="CZVV3++IJp56CNeYhoOtnw=="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<sst xmlns="http://schemas.openxmlformats.org/spreadsheetml/2006/main" count="231" uniqueCount="116">
  <si>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</si>
  <si>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</si>
  <si>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</si>
  <si>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</si>
  <si>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</si>
  <si>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</si>
  <si>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</si>
  <si>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</si>
  <si>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</si>
  <si>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</si>
  <si>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</si>
  <si>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</si>
  <si>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</si>
  <si>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</si>
  <si>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</si>
  <si>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</si>
  <si>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</si>
  <si>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</si>
  <si>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</si>
  <si>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</si>
  <si>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</si>
  <si>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</si>
  <si>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</si>
  <si>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</si>
  <si>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</si>
  <si>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</si>
  <si>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</si>
  <si>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</si>
  <si>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</si>
  <si>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</si>
  <si>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</si>
  <si>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</si>
  <si>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</si>
  <si>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</si>
  <si>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</si>
  <si>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</si>
  <si>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</si>
  <si>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</si>
  <si>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</si>
  <si>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</si>
  <si>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</si>
  <si>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</si>
  <si>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</si>
  <si>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</si>
  <si>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</si>
  <si>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</si>
  <si>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</si>
  <si>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</si>
  <si>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</si>
  <si>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</si>
  <si>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</si>
  <si>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</si>
  <si>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</si>
  <si>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</si>
  <si>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</si>
  <si>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</si>
  <si>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</si>
  <si>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</si>
  <si>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</si>
  <si>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</si>
  <si>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</si>
  <si>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</si>
  <si>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</si>
  <si>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</si>
  <si>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</si>
  <si>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</si>
  <si>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</si>
  <si>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</si>
  <si>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</si>
  <si>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</si>
  <si>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</si>
  <si>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</si>
  <si>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</si>
  <si>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</si>
  <si>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</si>
  <si>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</si>
  <si>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</si>
  <si>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</si>
  <si>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</si>
  <si>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</si>
  <si>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</si>
  <si>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</si>
  <si>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</si>
  <si>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</si>
  <si>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</si>
  <si>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</si>
  <si>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</si>
  <si>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</si>
  <si>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</si>
  <si>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</si>
  <si>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</si>
  <si>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</si>
  <si>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</si>
  <si>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</si>
  <si>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</si>
  <si>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</si>
  <si>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一宮市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</si>
  <si>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</si>
  <si>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</si>
  <si>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</si>
  <si>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</si>
  <si>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</si>
  <si>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</si>
  <si>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</si>
  <si>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</si>
  <si>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</si>
  <si>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</si>
  <si>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</si>
  <si>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</si>
  <si>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</si>
  <si>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</si>
  <si>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</si>
  <si>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</si>
  <si>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下水道事業の開始がかなり早く、償却が進むとともに老朽化も進行し、類似団体平均値に比べ老朽化した資産の割合が高くなっている。②管渠老朽化率については、老朽管延長は増加したが新規布設した管もあり前年度と同等の率となった。③管渠改善率は前年度に比べ、更新・改良・修繕延長が多かったことにより上昇し、類似団体平均値を上回っている。今後も改築更新に重点を置き、管渠の長寿命化を図っていく。</t>
    <rPh sb="93" eb="95">
      <t>ロウキュウ</t>
    </rPh>
    <rPh sb="95" eb="96">
      <t>カン</t>
    </rPh>
    <rPh sb="96" eb="98">
      <t>エンチョウ</t>
    </rPh>
    <rPh sb="99" eb="101">
      <t>ゾウカ</t>
    </rPh>
    <rPh sb="104" eb="106">
      <t>シンキ</t>
    </rPh>
    <rPh sb="106" eb="108">
      <t>フセツ</t>
    </rPh>
    <rPh sb="110" eb="111">
      <t>カン</t>
    </rPh>
    <rPh sb="114" eb="117">
      <t>ゼンネンド</t>
    </rPh>
    <rPh sb="118" eb="120">
      <t>ドウトウ</t>
    </rPh>
    <rPh sb="121" eb="122">
      <t>リツ</t>
    </rPh>
    <rPh sb="144" eb="146">
      <t>カイリョウ</t>
    </rPh>
    <rPh sb="147" eb="149">
      <t>シュウゼン</t>
    </rPh>
    <rPh sb="152" eb="153">
      <t>オオ</t>
    </rPh>
    <rPh sb="161" eb="163">
      <t>ジョウショウ</t>
    </rPh>
    <rPh sb="173" eb="174">
      <t>ウエ</t>
    </rPh>
    <phoneticPr fontId="4"/>
  </si>
  <si>
    <t>・単独公共下水道区域と流域下水道区域の２種類の区域があり、単独公共下水道区域では主に施設や管渠の改築更新、流域下水道区域では主に整備計画に基づく管布設等の投資を行ってきた。
・経常収支比率、経費回収率ともに使用料改定の効果で上昇したが、いずれの数値も依然として類似団体平均値を下回っている。引き続き、区域内での下水道への接続を推進することにより収入の増加を目指すとともに、毎年度経営戦略のモニタリングを行い経営の健全性等の確認をしていく。今後も将来を見据えた事業の見直しや経費削減を継続し、持続可能な下水道事業経営へと繋げていく。</t>
    <rPh sb="103" eb="106">
      <t>シヨウリョウ</t>
    </rPh>
    <rPh sb="106" eb="108">
      <t>カイテイ</t>
    </rPh>
    <rPh sb="109" eb="111">
      <t>コウカ</t>
    </rPh>
    <rPh sb="112" eb="114">
      <t>ジョウショウ</t>
    </rPh>
    <phoneticPr fontId="4"/>
  </si>
  <si>
    <t>・①経常収支比率は１０月に使用料改定を実施したことにより上昇したものの、類似団体平均値よりも低い状態となっている。
・⑤経費回収率は、①経常収支比率と同様の理由により上昇したものの、類似団体平均値と大幅に乖離しているが、②累積欠損比率では欠損金は発生していない。このことから、一般会計からの基準外繰入金（汚水処理に係る資本費）に依存をしている状態であると考えられる。
・⑧水洗化率は接続戸数の増加で前年度に比べ上昇しているが、類似団体平均値と比べ大きく下回っている。
・①⑤⑧を改善させるため未接続世帯への戸別訪問等を行い、下水道接続の推進強化を続け有収水量を増加させることが重要である。
・③流動比率は、未払金の減少以上に有価証券等が減少したことにより下降したが100％を上回った。
・④企業債残高対事業規模比率は、新規の借入額よりも償還額が多かったため企業債残高が減少し、使用料改定もあり大幅に改善されたものの、依然として類似団体平均値を大きく上回っている。
・⑦施設利用率は下降しており、類似団体平均値よりも下回っている。単独公共下水道区域の排水量が減少しており、処理能力の見直しをする必要があることから、県の流域下水道との統合（広域化）やダウンサイジングを進めていく。</t>
    <rPh sb="11" eb="12">
      <t>ガツ</t>
    </rPh>
    <rPh sb="68" eb="70">
      <t>ケイジョウ</t>
    </rPh>
    <rPh sb="70" eb="72">
      <t>シュウシ</t>
    </rPh>
    <rPh sb="72" eb="74">
      <t>ヒリツ</t>
    </rPh>
    <rPh sb="75" eb="77">
      <t>ドウヨウ</t>
    </rPh>
    <rPh sb="78" eb="80">
      <t>リユウ</t>
    </rPh>
    <rPh sb="83" eb="85">
      <t>ジョウショウ</t>
    </rPh>
    <rPh sb="307" eb="309">
      <t>ゲンショウ</t>
    </rPh>
    <rPh sb="318" eb="320">
      <t>ゲンショウ</t>
    </rPh>
    <rPh sb="327" eb="329">
      <t>カコウ</t>
    </rPh>
    <rPh sb="388" eb="391">
      <t>シヨウリョウ</t>
    </rPh>
    <rPh sb="391" eb="393">
      <t>カイテイ</t>
    </rPh>
    <rPh sb="396" eb="398">
      <t>オオハバ</t>
    </rPh>
    <rPh sb="440" eb="442">
      <t>カコウ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</si>
</sst>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0.08</c:v>
                </c:pt>
                <c:pt idx="1">
                  <c:v>0.19</c:v>
                </c:pt>
                <c:pt idx="2">
                  <c:v>0.26</c:v>
                </c:pt>
                <c:pt idx="3">
                  <c:v>0.17</c:v>
                </c:pt>
                <c:pt idx="4">
                  <c:v>0.28999999999999998</c:v>
                </c:pt>
              </c:numCache>
            </c:numRef>
          </c:val>
          <c:extLst>
            <c:ext xmlns:c16="http://schemas.microsoft.com/office/drawing/2014/chart" uri="{C3380CC4-5D6E-409C-BE32-E72D297353CC}">
              <c16:uniqueId val="{00000000-40CF-4DE9-B86A-E80027B15AA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40CF-4DE9-B86A-E80027B15AA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42.01</c:v>
                </c:pt>
                <c:pt idx="1">
                  <c:v>40.96</c:v>
                </c:pt>
                <c:pt idx="2">
                  <c:v>41.96</c:v>
                </c:pt>
                <c:pt idx="3">
                  <c:v>41.48</c:v>
                </c:pt>
                <c:pt idx="4">
                  <c:v>38.14</c:v>
                </c:pt>
              </c:numCache>
            </c:numRef>
          </c:val>
          <c:extLst>
            <c:ext xmlns:c16="http://schemas.microsoft.com/office/drawing/2014/chart" uri="{C3380CC4-5D6E-409C-BE32-E72D297353CC}">
              <c16:uniqueId val="{00000000-06AC-4450-A5B4-7A49856D77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06AC-4450-A5B4-7A49856D77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74.5</c:v>
                </c:pt>
                <c:pt idx="1">
                  <c:v>75.37</c:v>
                </c:pt>
                <c:pt idx="2">
                  <c:v>75.58</c:v>
                </c:pt>
                <c:pt idx="3">
                  <c:v>76.099999999999994</c:v>
                </c:pt>
                <c:pt idx="4">
                  <c:v>76.62</c:v>
                </c:pt>
              </c:numCache>
            </c:numRef>
          </c:val>
          <c:extLst>
            <c:ext xmlns:c16="http://schemas.microsoft.com/office/drawing/2014/chart" uri="{C3380CC4-5D6E-409C-BE32-E72D297353CC}">
              <c16:uniqueId val="{00000000-5DDA-4CB2-90AC-8D2535F29D5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5DDA-4CB2-90AC-8D2535F29D5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99.32</c:v>
                </c:pt>
                <c:pt idx="1">
                  <c:v>99.91</c:v>
                </c:pt>
                <c:pt idx="2">
                  <c:v>98.89</c:v>
                </c:pt>
                <c:pt idx="3">
                  <c:v>100.8</c:v>
                </c:pt>
                <c:pt idx="4">
                  <c:v>101.57</c:v>
                </c:pt>
              </c:numCache>
            </c:numRef>
          </c:val>
          <c:extLst>
            <c:ext xmlns:c16="http://schemas.microsoft.com/office/drawing/2014/chart" uri="{C3380CC4-5D6E-409C-BE32-E72D297353CC}">
              <c16:uniqueId val="{00000000-EC36-4634-8F47-24E9049D89E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C36-4634-8F47-24E9049D89E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37.89</c:v>
                </c:pt>
                <c:pt idx="1">
                  <c:v>39.29</c:v>
                </c:pt>
                <c:pt idx="2">
                  <c:v>40.76</c:v>
                </c:pt>
                <c:pt idx="3">
                  <c:v>42.2</c:v>
                </c:pt>
                <c:pt idx="4">
                  <c:v>42.99</c:v>
                </c:pt>
              </c:numCache>
            </c:numRef>
          </c:val>
          <c:extLst>
            <c:ext xmlns:c16="http://schemas.microsoft.com/office/drawing/2014/chart" uri="{C3380CC4-5D6E-409C-BE32-E72D297353CC}">
              <c16:uniqueId val="{00000000-5BA1-4AC2-B15C-ACDBDDB086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5BA1-4AC2-B15C-ACDBDDB086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15.45</c:v>
                </c:pt>
                <c:pt idx="1">
                  <c:v>15.44</c:v>
                </c:pt>
                <c:pt idx="2">
                  <c:v>15.32</c:v>
                </c:pt>
                <c:pt idx="3">
                  <c:v>15.29</c:v>
                </c:pt>
                <c:pt idx="4">
                  <c:v>15.29</c:v>
                </c:pt>
              </c:numCache>
            </c:numRef>
          </c:val>
          <c:extLst>
            <c:ext xmlns:c16="http://schemas.microsoft.com/office/drawing/2014/chart" uri="{C3380CC4-5D6E-409C-BE32-E72D297353CC}">
              <c16:uniqueId val="{00000000-EA6C-4136-8D0F-7DF4C8B7D7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EA6C-4136-8D0F-7DF4C8B7D7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DF-4974-848F-AC3FB7F1B46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BCDF-4974-848F-AC3FB7F1B46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106.41</c:v>
                </c:pt>
                <c:pt idx="1">
                  <c:v>103.57</c:v>
                </c:pt>
                <c:pt idx="2">
                  <c:v>98.41</c:v>
                </c:pt>
                <c:pt idx="3">
                  <c:v>102.34</c:v>
                </c:pt>
                <c:pt idx="4">
                  <c:v>100.46</c:v>
                </c:pt>
              </c:numCache>
            </c:numRef>
          </c:val>
          <c:extLst>
            <c:ext xmlns:c16="http://schemas.microsoft.com/office/drawing/2014/chart" uri="{C3380CC4-5D6E-409C-BE32-E72D297353CC}">
              <c16:uniqueId val="{00000000-970B-4D06-9D10-EFDE58E22BE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970B-4D06-9D10-EFDE58E22BE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2863.66</c:v>
                </c:pt>
                <c:pt idx="1">
                  <c:v>2786.63</c:v>
                </c:pt>
                <c:pt idx="2">
                  <c:v>2723.7</c:v>
                </c:pt>
                <c:pt idx="3">
                  <c:v>2621.3000000000002</c:v>
                </c:pt>
                <c:pt idx="4">
                  <c:v>2370.88</c:v>
                </c:pt>
              </c:numCache>
            </c:numRef>
          </c:val>
          <c:extLst>
            <c:ext xmlns:c16="http://schemas.microsoft.com/office/drawing/2014/chart" uri="{C3380CC4-5D6E-409C-BE32-E72D297353CC}">
              <c16:uniqueId val="{00000000-B10D-4901-B8B6-7AF6F06DA2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B10D-4901-B8B6-7AF6F06DA2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66.489999999999995</c:v>
                </c:pt>
                <c:pt idx="1">
                  <c:v>66.31</c:v>
                </c:pt>
                <c:pt idx="2">
                  <c:v>66.180000000000007</c:v>
                </c:pt>
                <c:pt idx="3">
                  <c:v>65.819999999999993</c:v>
                </c:pt>
                <c:pt idx="4">
                  <c:v>71.84</c:v>
                </c:pt>
              </c:numCache>
            </c:numRef>
          </c:val>
          <c:extLst>
            <c:ext xmlns:c16="http://schemas.microsoft.com/office/drawing/2014/chart" uri="{C3380CC4-5D6E-409C-BE32-E72D297353CC}">
              <c16:uniqueId val="{00000000-A3AE-4B46-8A53-175C9B24B2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A3AE-4B46-8A53-175C9B24B2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c:v>
                </c:pt>
              </c:numCache>
            </c:numRef>
          </c:val>
          <c:extLst>
            <c:ext xmlns:c16="http://schemas.microsoft.com/office/drawing/2014/chart" uri="{C3380CC4-5D6E-409C-BE32-E72D297353CC}">
              <c16:uniqueId val="{00000000-30C2-485D-B3D5-5143AF53D6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30C2-485D-B3D5-5143AF53D6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一宮市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376861</v>
      </c>
      <c r="AM8" s="41"/>
      <c r="AN8" s="41"/>
      <c r="AO8" s="41"/>
      <c r="AP8" s="41"/>
      <c r="AQ8" s="41"/>
      <c r="AR8" s="41"/>
      <c r="AS8" s="41"/>
      <c r="AT8" s="34">
        <f>データ!T6</f>
        <v>113.82</v>
      </c>
      <c r="AU8" s="34"/>
      <c r="AV8" s="34"/>
      <c r="AW8" s="34"/>
      <c r="AX8" s="34"/>
      <c r="AY8" s="34"/>
      <c r="AZ8" s="34"/>
      <c r="BA8" s="34"/>
      <c r="BB8" s="34">
        <f>データ!U6</f>
        <v>3311.03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48.36</v>
      </c>
      <c r="J10" s="34"/>
      <c r="K10" s="34"/>
      <c r="L10" s="34"/>
      <c r="M10" s="34"/>
      <c r="N10" s="34"/>
      <c r="O10" s="34"/>
      <c r="P10" s="34">
        <f>データ!P6</f>
        <v>70.069999999999993</v>
      </c>
      <c r="Q10" s="34"/>
      <c r="R10" s="34"/>
      <c r="S10" s="34"/>
      <c r="T10" s="34"/>
      <c r="U10" s="34"/>
      <c r="V10" s="34"/>
      <c r="W10" s="34">
        <f>データ!Q6</f>
        <v>78.08</v>
      </c>
      <c r="X10" s="34"/>
      <c r="Y10" s="34"/>
      <c r="Z10" s="34"/>
      <c r="AA10" s="34"/>
      <c r="AB10" s="34"/>
      <c r="AC10" s="34"/>
      <c r="AD10" s="41">
        <f>データ!R6</f>
        <v>2579</v>
      </c>
      <c r="AE10" s="41"/>
      <c r="AF10" s="41"/>
      <c r="AG10" s="41"/>
      <c r="AH10" s="41"/>
      <c r="AI10" s="41"/>
      <c r="AJ10" s="41"/>
      <c r="AK10" s="2"/>
      <c r="AL10" s="41">
        <f>データ!V6</f>
        <v>263335</v>
      </c>
      <c r="AM10" s="41"/>
      <c r="AN10" s="41"/>
      <c r="AO10" s="41"/>
      <c r="AP10" s="41"/>
      <c r="AQ10" s="41"/>
      <c r="AR10" s="41"/>
      <c r="AS10" s="41"/>
      <c r="AT10" s="34">
        <f>データ!W6</f>
        <v>43.69</v>
      </c>
      <c r="AU10" s="34"/>
      <c r="AV10" s="34"/>
      <c r="AW10" s="34"/>
      <c r="AX10" s="34"/>
      <c r="AY10" s="34"/>
      <c r="AZ10" s="34"/>
      <c r="BA10" s="34"/>
      <c r="BB10" s="34">
        <f>データ!X6</f>
        <v>6027.35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shi2Dv6RZiwdV0Puy3fbfREtYRIH6gqrgAv7fxTyu2Wr4WZuAThtH0exO+gffA9U+AZ7EpF3JZrnwWa32M8lw==" saltValue="iC5IUKiFvMipmvQGvfBw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232033</v>
      </c>
      <c r="D6" s="19">
        <f t="shared" si="3"/>
        <v>46</v>
      </c>
      <c r="E6" s="19">
        <f t="shared" si="3"/>
        <v>17</v>
      </c>
      <c r="F6" s="19">
        <f t="shared" si="3"/>
        <v>1</v>
      </c>
      <c r="G6" s="19">
        <f t="shared" si="3"/>
        <v>0</v>
      </c>
      <c r="H6" s="19" t="str">
        <f t="shared" si="3"/>
        <v>愛知県　一宮市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48.36</v>
      </c>
      <c r="P6" s="20">
        <f t="shared" si="3"/>
        <v>70.069999999999993</v>
      </c>
      <c r="Q6" s="20">
        <f t="shared" si="3"/>
        <v>78.08</v>
      </c>
      <c r="R6" s="20">
        <f t="shared" si="3"/>
        <v>2579</v>
      </c>
      <c r="S6" s="20">
        <f t="shared" si="3"/>
        <v>376861</v>
      </c>
      <c r="T6" s="20">
        <f t="shared" si="3"/>
        <v>113.82</v>
      </c>
      <c r="U6" s="20">
        <f t="shared" si="3"/>
        <v>3311.03</v>
      </c>
      <c r="V6" s="20">
        <f t="shared" si="3"/>
        <v>263335</v>
      </c>
      <c r="W6" s="20">
        <f t="shared" si="3"/>
        <v>43.69</v>
      </c>
      <c r="X6" s="20">
        <f t="shared" si="3"/>
        <v>6027.35</v>
      </c>
      <c r="Y6" s="21">
        <f>IF(Y7="",NA(),Y7)</f>
        <v>99.32</v>
      </c>
      <c r="Z6" s="21">
        <f t="shared" ref="Z6:AH6" si="4">IF(Z7="",NA(),Z7)</f>
        <v>99.91</v>
      </c>
      <c r="AA6" s="21">
        <f t="shared" si="4"/>
        <v>98.89</v>
      </c>
      <c r="AB6" s="21">
        <f t="shared" si="4"/>
        <v>100.8</v>
      </c>
      <c r="AC6" s="21">
        <f t="shared" si="4"/>
        <v>101.57</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106.41</v>
      </c>
      <c r="AV6" s="21">
        <f t="shared" ref="AV6:BD6" si="6">IF(AV7="",NA(),AV7)</f>
        <v>103.57</v>
      </c>
      <c r="AW6" s="21">
        <f t="shared" si="6"/>
        <v>98.41</v>
      </c>
      <c r="AX6" s="21">
        <f t="shared" si="6"/>
        <v>102.34</v>
      </c>
      <c r="AY6" s="21">
        <f t="shared" si="6"/>
        <v>100.46</v>
      </c>
      <c r="AZ6" s="21">
        <f t="shared" si="6"/>
        <v>72.930000000000007</v>
      </c>
      <c r="BA6" s="21">
        <f t="shared" si="6"/>
        <v>80.08</v>
      </c>
      <c r="BB6" s="21">
        <f t="shared" si="6"/>
        <v>87.33</v>
      </c>
      <c r="BC6" s="21">
        <f t="shared" si="6"/>
        <v>92.26</v>
      </c>
      <c r="BD6" s="21">
        <f t="shared" si="6"/>
        <v>99.9</v>
      </c>
      <c r="BE6" s="20" t="str">
        <f>IF(BE7="","",IF(BE7="-","【-】","【"&amp;SUBSTITUTE(TEXT(BE7,"#,##0.00"),"-","△")&amp;"】"))</f>
        <v>【82.75】</v>
      </c>
      <c r="BF6" s="21">
        <f>IF(BF7="",NA(),BF7)</f>
        <v>2863.66</v>
      </c>
      <c r="BG6" s="21">
        <f t="shared" ref="BG6:BO6" si="7">IF(BG7="",NA(),BG7)</f>
        <v>2786.63</v>
      </c>
      <c r="BH6" s="21">
        <f t="shared" si="7"/>
        <v>2723.7</v>
      </c>
      <c r="BI6" s="21">
        <f t="shared" si="7"/>
        <v>2621.3000000000002</v>
      </c>
      <c r="BJ6" s="21">
        <f t="shared" si="7"/>
        <v>2370.88</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66.489999999999995</v>
      </c>
      <c r="BR6" s="21">
        <f t="shared" ref="BR6:BZ6" si="8">IF(BR7="",NA(),BR7)</f>
        <v>66.31</v>
      </c>
      <c r="BS6" s="21">
        <f t="shared" si="8"/>
        <v>66.180000000000007</v>
      </c>
      <c r="BT6" s="21">
        <f t="shared" si="8"/>
        <v>65.819999999999993</v>
      </c>
      <c r="BU6" s="21">
        <f t="shared" si="8"/>
        <v>71.84</v>
      </c>
      <c r="BV6" s="21">
        <f t="shared" si="8"/>
        <v>98.61</v>
      </c>
      <c r="BW6" s="21">
        <f t="shared" si="8"/>
        <v>98.75</v>
      </c>
      <c r="BX6" s="21">
        <f t="shared" si="8"/>
        <v>98.36</v>
      </c>
      <c r="BY6" s="21">
        <f t="shared" si="8"/>
        <v>97.29</v>
      </c>
      <c r="BZ6" s="21">
        <f t="shared" si="8"/>
        <v>99.29</v>
      </c>
      <c r="CA6" s="20" t="str">
        <f>IF(CA7="","",IF(CA7="-","【-】","【"&amp;SUBSTITUTE(TEXT(CA7,"#,##0.00"),"-","△")&amp;"】"))</f>
        <v>【97.94】</v>
      </c>
      <c r="CB6" s="21">
        <f>IF(CB7="",NA(),CB7)</f>
        <v>150</v>
      </c>
      <c r="CC6" s="21">
        <f t="shared" ref="CC6:CK6" si="9">IF(CC7="",NA(),CC7)</f>
        <v>150</v>
      </c>
      <c r="CD6" s="21">
        <f t="shared" si="9"/>
        <v>150</v>
      </c>
      <c r="CE6" s="21">
        <f t="shared" si="9"/>
        <v>150</v>
      </c>
      <c r="CF6" s="21">
        <f t="shared" si="9"/>
        <v>150</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42.01</v>
      </c>
      <c r="CN6" s="21">
        <f t="shared" ref="CN6:CV6" si="10">IF(CN7="",NA(),CN7)</f>
        <v>40.96</v>
      </c>
      <c r="CO6" s="21">
        <f t="shared" si="10"/>
        <v>41.96</v>
      </c>
      <c r="CP6" s="21">
        <f t="shared" si="10"/>
        <v>41.48</v>
      </c>
      <c r="CQ6" s="21">
        <f t="shared" si="10"/>
        <v>38.14</v>
      </c>
      <c r="CR6" s="21">
        <f t="shared" si="10"/>
        <v>61.7</v>
      </c>
      <c r="CS6" s="21">
        <f t="shared" si="10"/>
        <v>63.04</v>
      </c>
      <c r="CT6" s="21">
        <f t="shared" si="10"/>
        <v>60.55</v>
      </c>
      <c r="CU6" s="21">
        <f t="shared" si="10"/>
        <v>61.49</v>
      </c>
      <c r="CV6" s="21">
        <f t="shared" si="10"/>
        <v>62.15</v>
      </c>
      <c r="CW6" s="20" t="str">
        <f>IF(CW7="","",IF(CW7="-","【-】","【"&amp;SUBSTITUTE(TEXT(CW7,"#,##0.00"),"-","△")&amp;"】"))</f>
        <v>【60.13】</v>
      </c>
      <c r="CX6" s="21">
        <f>IF(CX7="",NA(),CX7)</f>
        <v>74.5</v>
      </c>
      <c r="CY6" s="21">
        <f t="shared" ref="CY6:DG6" si="11">IF(CY7="",NA(),CY7)</f>
        <v>75.37</v>
      </c>
      <c r="CZ6" s="21">
        <f t="shared" si="11"/>
        <v>75.58</v>
      </c>
      <c r="DA6" s="21">
        <f t="shared" si="11"/>
        <v>76.099999999999994</v>
      </c>
      <c r="DB6" s="21">
        <f t="shared" si="11"/>
        <v>76.62</v>
      </c>
      <c r="DC6" s="21">
        <f t="shared" si="11"/>
        <v>94.56</v>
      </c>
      <c r="DD6" s="21">
        <f t="shared" si="11"/>
        <v>94.75</v>
      </c>
      <c r="DE6" s="21">
        <f t="shared" si="11"/>
        <v>94.92</v>
      </c>
      <c r="DF6" s="21">
        <f t="shared" si="11"/>
        <v>95.01</v>
      </c>
      <c r="DG6" s="21">
        <f t="shared" si="11"/>
        <v>94.96</v>
      </c>
      <c r="DH6" s="20" t="str">
        <f>IF(DH7="","",IF(DH7="-","【-】","【"&amp;SUBSTITUTE(TEXT(DH7,"#,##0.00"),"-","△")&amp;"】"))</f>
        <v>【96.00】</v>
      </c>
      <c r="DI6" s="21">
        <f>IF(DI7="",NA(),DI7)</f>
        <v>37.89</v>
      </c>
      <c r="DJ6" s="21">
        <f t="shared" ref="DJ6:DR6" si="12">IF(DJ7="",NA(),DJ7)</f>
        <v>39.29</v>
      </c>
      <c r="DK6" s="21">
        <f t="shared" si="12"/>
        <v>40.76</v>
      </c>
      <c r="DL6" s="21">
        <f t="shared" si="12"/>
        <v>42.2</v>
      </c>
      <c r="DM6" s="21">
        <f t="shared" si="12"/>
        <v>42.99</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15.45</v>
      </c>
      <c r="DU6" s="21">
        <f t="shared" ref="DU6:EC6" si="13">IF(DU7="",NA(),DU7)</f>
        <v>15.44</v>
      </c>
      <c r="DV6" s="21">
        <f t="shared" si="13"/>
        <v>15.32</v>
      </c>
      <c r="DW6" s="21">
        <f t="shared" si="13"/>
        <v>15.29</v>
      </c>
      <c r="DX6" s="21">
        <f t="shared" si="13"/>
        <v>15.29</v>
      </c>
      <c r="DY6" s="21">
        <f t="shared" si="13"/>
        <v>5.64</v>
      </c>
      <c r="DZ6" s="21">
        <f t="shared" si="13"/>
        <v>6.43</v>
      </c>
      <c r="EA6" s="21">
        <f t="shared" si="13"/>
        <v>7.75</v>
      </c>
      <c r="EB6" s="21">
        <f t="shared" si="13"/>
        <v>9.44</v>
      </c>
      <c r="EC6" s="21">
        <f t="shared" si="13"/>
        <v>10.69</v>
      </c>
      <c r="ED6" s="20" t="str">
        <f>IF(ED7="","",IF(ED7="-","【-】","【"&amp;SUBSTITUTE(TEXT(ED7,"#,##0.00"),"-","△")&amp;"】"))</f>
        <v>【9.46】</v>
      </c>
      <c r="EE6" s="21">
        <f>IF(EE7="",NA(),EE7)</f>
        <v>0.08</v>
      </c>
      <c r="EF6" s="21">
        <f t="shared" ref="EF6:EN6" si="14">IF(EF7="",NA(),EF7)</f>
        <v>0.19</v>
      </c>
      <c r="EG6" s="21">
        <f t="shared" si="14"/>
        <v>0.26</v>
      </c>
      <c r="EH6" s="21">
        <f t="shared" si="14"/>
        <v>0.17</v>
      </c>
      <c r="EI6" s="21">
        <f t="shared" si="14"/>
        <v>0.28999999999999998</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232033</v>
      </c>
      <c r="D7" s="23">
        <v>46</v>
      </c>
      <c r="E7" s="23">
        <v>17</v>
      </c>
      <c r="F7" s="23">
        <v>1</v>
      </c>
      <c r="G7" s="23">
        <v>0</v>
      </c>
      <c r="H7" s="23" t="s">
        <v>96</v>
      </c>
      <c r="I7" s="23" t="s">
        <v>97</v>
      </c>
      <c r="J7" s="23" t="s">
        <v>98</v>
      </c>
      <c r="K7" s="23" t="s">
        <v>99</v>
      </c>
      <c r="L7" s="23" t="s">
        <v>100</v>
      </c>
      <c r="M7" s="23" t="s">
        <v>101</v>
      </c>
      <c r="N7" s="24" t="s">
        <v>102</v>
      </c>
      <c r="O7" s="24">
        <v>48.36</v>
      </c>
      <c r="P7" s="24">
        <v>70.069999999999993</v>
      </c>
      <c r="Q7" s="24">
        <v>78.08</v>
      </c>
      <c r="R7" s="24">
        <v>2579</v>
      </c>
      <c r="S7" s="24">
        <v>376861</v>
      </c>
      <c r="T7" s="24">
        <v>113.82</v>
      </c>
      <c r="U7" s="24">
        <v>3311.03</v>
      </c>
      <c r="V7" s="24">
        <v>263335</v>
      </c>
      <c r="W7" s="24">
        <v>43.69</v>
      </c>
      <c r="X7" s="24">
        <v>6027.35</v>
      </c>
      <c r="Y7" s="24">
        <v>99.32</v>
      </c>
      <c r="Z7" s="24">
        <v>99.91</v>
      </c>
      <c r="AA7" s="24">
        <v>98.89</v>
      </c>
      <c r="AB7" s="24">
        <v>100.8</v>
      </c>
      <c r="AC7" s="24">
        <v>101.57</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106.41</v>
      </c>
      <c r="AV7" s="24">
        <v>103.57</v>
      </c>
      <c r="AW7" s="24">
        <v>98.41</v>
      </c>
      <c r="AX7" s="24">
        <v>102.34</v>
      </c>
      <c r="AY7" s="24">
        <v>100.46</v>
      </c>
      <c r="AZ7" s="24">
        <v>72.930000000000007</v>
      </c>
      <c r="BA7" s="24">
        <v>80.08</v>
      </c>
      <c r="BB7" s="24">
        <v>87.33</v>
      </c>
      <c r="BC7" s="24">
        <v>92.26</v>
      </c>
      <c r="BD7" s="24">
        <v>99.9</v>
      </c>
      <c r="BE7" s="24">
        <v>82.75</v>
      </c>
      <c r="BF7" s="24">
        <v>2863.66</v>
      </c>
      <c r="BG7" s="24">
        <v>2786.63</v>
      </c>
      <c r="BH7" s="24">
        <v>2723.7</v>
      </c>
      <c r="BI7" s="24">
        <v>2621.3000000000002</v>
      </c>
      <c r="BJ7" s="24">
        <v>2370.88</v>
      </c>
      <c r="BK7" s="24">
        <v>730.52</v>
      </c>
      <c r="BL7" s="24">
        <v>672.33</v>
      </c>
      <c r="BM7" s="24">
        <v>668.8</v>
      </c>
      <c r="BN7" s="24">
        <v>652.79999999999995</v>
      </c>
      <c r="BO7" s="24">
        <v>624.62</v>
      </c>
      <c r="BP7" s="24">
        <v>602.55999999999995</v>
      </c>
      <c r="BQ7" s="24">
        <v>66.489999999999995</v>
      </c>
      <c r="BR7" s="24">
        <v>66.31</v>
      </c>
      <c r="BS7" s="24">
        <v>66.180000000000007</v>
      </c>
      <c r="BT7" s="24">
        <v>65.819999999999993</v>
      </c>
      <c r="BU7" s="24">
        <v>71.84</v>
      </c>
      <c r="BV7" s="24">
        <v>98.61</v>
      </c>
      <c r="BW7" s="24">
        <v>98.75</v>
      </c>
      <c r="BX7" s="24">
        <v>98.36</v>
      </c>
      <c r="BY7" s="24">
        <v>97.29</v>
      </c>
      <c r="BZ7" s="24">
        <v>99.29</v>
      </c>
      <c r="CA7" s="24">
        <v>97.94</v>
      </c>
      <c r="CB7" s="24">
        <v>150</v>
      </c>
      <c r="CC7" s="24">
        <v>150</v>
      </c>
      <c r="CD7" s="24">
        <v>150</v>
      </c>
      <c r="CE7" s="24">
        <v>150</v>
      </c>
      <c r="CF7" s="24">
        <v>150</v>
      </c>
      <c r="CG7" s="24">
        <v>141.24</v>
      </c>
      <c r="CH7" s="24">
        <v>142.03</v>
      </c>
      <c r="CI7" s="24">
        <v>142.11000000000001</v>
      </c>
      <c r="CJ7" s="24">
        <v>145.49</v>
      </c>
      <c r="CK7" s="24">
        <v>144.28</v>
      </c>
      <c r="CL7" s="24">
        <v>140.97999999999999</v>
      </c>
      <c r="CM7" s="24">
        <v>42.01</v>
      </c>
      <c r="CN7" s="24">
        <v>40.96</v>
      </c>
      <c r="CO7" s="24">
        <v>41.96</v>
      </c>
      <c r="CP7" s="24">
        <v>41.48</v>
      </c>
      <c r="CQ7" s="24">
        <v>38.14</v>
      </c>
      <c r="CR7" s="24">
        <v>61.7</v>
      </c>
      <c r="CS7" s="24">
        <v>63.04</v>
      </c>
      <c r="CT7" s="24">
        <v>60.55</v>
      </c>
      <c r="CU7" s="24">
        <v>61.49</v>
      </c>
      <c r="CV7" s="24">
        <v>62.15</v>
      </c>
      <c r="CW7" s="24">
        <v>60.13</v>
      </c>
      <c r="CX7" s="24">
        <v>74.5</v>
      </c>
      <c r="CY7" s="24">
        <v>75.37</v>
      </c>
      <c r="CZ7" s="24">
        <v>75.58</v>
      </c>
      <c r="DA7" s="24">
        <v>76.099999999999994</v>
      </c>
      <c r="DB7" s="24">
        <v>76.62</v>
      </c>
      <c r="DC7" s="24">
        <v>94.56</v>
      </c>
      <c r="DD7" s="24">
        <v>94.75</v>
      </c>
      <c r="DE7" s="24">
        <v>94.92</v>
      </c>
      <c r="DF7" s="24">
        <v>95.01</v>
      </c>
      <c r="DG7" s="24">
        <v>94.96</v>
      </c>
      <c r="DH7" s="24">
        <v>96</v>
      </c>
      <c r="DI7" s="24">
        <v>37.89</v>
      </c>
      <c r="DJ7" s="24">
        <v>39.29</v>
      </c>
      <c r="DK7" s="24">
        <v>40.76</v>
      </c>
      <c r="DL7" s="24">
        <v>42.2</v>
      </c>
      <c r="DM7" s="24">
        <v>42.99</v>
      </c>
      <c r="DN7" s="24">
        <v>28.87</v>
      </c>
      <c r="DO7" s="24">
        <v>31.34</v>
      </c>
      <c r="DP7" s="24">
        <v>32.909999999999997</v>
      </c>
      <c r="DQ7" s="24">
        <v>34.869999999999997</v>
      </c>
      <c r="DR7" s="24">
        <v>36.700000000000003</v>
      </c>
      <c r="DS7" s="24">
        <v>42.2</v>
      </c>
      <c r="DT7" s="24">
        <v>15.45</v>
      </c>
      <c r="DU7" s="24">
        <v>15.44</v>
      </c>
      <c r="DV7" s="24">
        <v>15.32</v>
      </c>
      <c r="DW7" s="24">
        <v>15.29</v>
      </c>
      <c r="DX7" s="24">
        <v>15.29</v>
      </c>
      <c r="DY7" s="24">
        <v>5.64</v>
      </c>
      <c r="DZ7" s="24">
        <v>6.43</v>
      </c>
      <c r="EA7" s="24">
        <v>7.75</v>
      </c>
      <c r="EB7" s="24">
        <v>9.44</v>
      </c>
      <c r="EC7" s="24">
        <v>10.69</v>
      </c>
      <c r="ED7" s="24">
        <v>9.4600000000000009</v>
      </c>
      <c r="EE7" s="24">
        <v>0.08</v>
      </c>
      <c r="EF7" s="24">
        <v>0.19</v>
      </c>
      <c r="EG7" s="24">
        <v>0.26</v>
      </c>
      <c r="EH7" s="24">
        <v>0.17</v>
      </c>
      <c r="EI7" s="24">
        <v>0.28999999999999998</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2026-02-13T01:59:07Z</cp:lastPrinted>
  <dcterms:created xsi:type="dcterms:W3CDTF">2025-12-23T06:01:51Z</dcterms:created>
  <dcterms:modified xsi:type="dcterms:W3CDTF">2026-02-27T09:14:19Z</dcterms:modified>
  <cp:category/>
</cp:coreProperties>
</file>