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11C935CA-B7EC-4483-89E7-827B6D35543F}" xr6:coauthVersionLast="47" xr6:coauthVersionMax="47" xr10:uidLastSave="{00000000-0000-0000-0000-000000000000}"/>
  <workbookProtection workbookAlgorithmName="SHA-512" workbookHashValue="k3pFqG/qM4YoLjqUHPHlfQOgv/0kEop21MvVit4WxxepkboVnIxFAdR01N8RlYknRTcEBxHVr/NjkWJ/fQkZYA==" workbookSaltValue="3P4NWO6RAzOlDQp///AuZA==" workbookSpinCount="100000" lockStructure="1"/>
  <bookViews>
    <workbookView xWindow="-110" yWindow="-110" windowWidth="22780" windowHeight="145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AL8" i="4" s="1"/>
  <c r="Q6" i="5"/>
  <c r="W10" i="4" s="1"/>
  <c r="P6" i="5"/>
  <c r="P10" i="4" s="1"/>
  <c r="O6" i="5"/>
  <c r="I10" i="4" s="1"/>
  <c r="N6" i="5"/>
  <c r="B10" i="4" s="1"/>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E85" i="4"/>
  <c r="BB10" i="4"/>
  <c r="AT10" i="4"/>
  <c r="AT8" i="4"/>
  <c r="P8" i="4"/>
  <c r="I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<sst xmlns="http://schemas.openxmlformats.org/spreadsheetml/2006/main" count="228" uniqueCount="112">
  <si>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</si>
  <si>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</si>
  <si>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</si>
  <si>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</si>
  <si>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</si>
  <si>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</si>
  <si>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</si>
  <si>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</si>
  <si>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</si>
  <si>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</si>
  <si>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</si>
  <si>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</si>
  <si>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</si>
  <si>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</si>
  <si>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</si>
  <si>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</si>
  <si>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</si>
  <si>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</si>
  <si>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</si>
  <si>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</si>
  <si>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</si>
  <si>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</si>
  <si>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</si>
  <si>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</si>
  <si>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</si>
  <si>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</si>
  <si>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</si>
  <si>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</si>
  <si>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</si>
  <si>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</si>
  <si>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</si>
  <si>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</si>
  <si>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</si>
  <si>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</si>
  <si>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</si>
  <si>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</si>
  <si>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</si>
  <si>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</si>
  <si>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</si>
  <si>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</si>
  <si>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</si>
  <si>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</si>
  <si>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</si>
  <si>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</si>
  <si>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</si>
  <si>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</si>
  <si>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</si>
  <si>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</si>
  <si>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</si>
  <si>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</si>
  <si>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</si>
  <si>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</si>
  <si>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</si>
  <si>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</si>
  <si>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</si>
  <si>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</si>
  <si>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</si>
  <si>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</si>
  <si>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</si>
  <si>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</si>
  <si>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</si>
  <si>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</si>
  <si>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</si>
  <si>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</si>
  <si>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</si>
  <si>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</si>
  <si>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</si>
  <si>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</si>
  <si>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</si>
  <si>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</si>
  <si>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</si>
  <si>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</si>
  <si>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</si>
  <si>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</si>
  <si>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</si>
  <si>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</si>
  <si>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</si>
  <si>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</si>
  <si>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</si>
  <si>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</si>
  <si>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</si>
  <si>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</si>
  <si>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</si>
  <si>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</si>
  <si>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</si>
  <si>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</si>
  <si>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</si>
  <si>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</si>
  <si>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</si>
  <si>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</si>
  <si>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</si>
  <si>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</si>
  <si>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</si>
  <si>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一宮市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</si>
  <si>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</si>
  <si>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</si>
  <si>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</si>
  <si>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</si>
  <si>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</si>
  <si>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</si>
  <si>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</si>
  <si>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</si>
  <si>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</si>
  <si>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</si>
  <si>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</si>
  <si>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</si>
  <si>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</si>
  <si>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</si>
  <si>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</si>
  <si>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固定資産の状況としては類似団体平均値と大きな差は無いが、経年化率は年々上昇しているため管路、施設共に計画的な更新が必要となってくる。しかし、経常収支比率、料金回収率共に類似団体平均値よりも低い状況であり、企業債残高対給水収益比率では類似団体平均値より高くなっている。今後の設備投資を十分に行っていくために、今後も将来を見据えた事業の見直しや経費削減を継続し、持続可能な水道事業経営へと繋げていく。</t>
    <phoneticPr fontId="4"/>
  </si>
  <si>
    <t>・①経常収支比率は１０月に料金改定を実施したことで収益は増加したが、それ以上に修繕費や県水受水費の増加などにより比率は下降した。類似団体平均値よりさらに低くなっている。
・⑤料金回収率は令和６年度は水道基本料金無料化事業を実施していないこと、１０月に料金改定を実施したため改善しているが、類似団体平均値より低い状況が続いている。
・⑥給水原価については修繕費や県水受水費の増加などにより増加した。
・④企業債残高対給水収益比率は類似団体平均値より高くなっている。これは低い水道料金設定のため給水収益が低いことが要因と思われる。⑤料金回収率と同様の理由で比率が下降した。今後も地震対策や老朽化対策などの事業が増加し、主たる財源として企業債の借入が必要となるため、企業債残高が適正な水準となるよう留意する必要がある。
・③流動比率については２００％を下回っており、類似団体平均値よりも低い値を示している。留保資金を財源とした更新工事や支障移設工事により預金が減少してさらに下降した。更なる下降とならないか今後も注視していく必要がある。
・⑦施設利用率は人口減少に伴い配水量が減少し、施設利用率が下降した。類似団体平均値よりも高く施設が効率的に稼動できていることがわかる。
・⑧有収率は漏水や赤水等が減少したため率が上昇し、類似団体平均値と同等の値となった。今後も管路の修繕工事や改良工事により、漏水による不明水減少に努めていく。
・令和７年度は料金改定の効果が１年分生じることから、収益が増加し経営が改善する見込みである。</t>
    <rPh sb="25" eb="27">
      <t>シュウエキ</t>
    </rPh>
    <rPh sb="28" eb="30">
      <t>ゾウカ</t>
    </rPh>
    <rPh sb="36" eb="38">
      <t>イジョウ</t>
    </rPh>
    <rPh sb="56" eb="58">
      <t>ヒリツ</t>
    </rPh>
    <rPh sb="59" eb="61">
      <t>カコウ</t>
    </rPh>
    <rPh sb="123" eb="124">
      <t>ガツ</t>
    </rPh>
    <rPh sb="125" eb="127">
      <t>リョウキン</t>
    </rPh>
    <rPh sb="127" eb="129">
      <t>カイテイ</t>
    </rPh>
    <rPh sb="130" eb="132">
      <t>ジッシ</t>
    </rPh>
    <rPh sb="136" eb="138">
      <t>カイゼン</t>
    </rPh>
    <rPh sb="264" eb="266">
      <t>リョウキン</t>
    </rPh>
    <rPh sb="266" eb="268">
      <t>カイシュウ</t>
    </rPh>
    <rPh sb="268" eb="269">
      <t>リツ</t>
    </rPh>
    <rPh sb="270" eb="272">
      <t>ドウヨウ</t>
    </rPh>
    <rPh sb="273" eb="275">
      <t>リユウ</t>
    </rPh>
    <rPh sb="279" eb="281">
      <t>カコウ</t>
    </rPh>
    <rPh sb="434" eb="436">
      <t>カコウ</t>
    </rPh>
    <rPh sb="442" eb="444">
      <t>カコウ</t>
    </rPh>
    <rPh sb="474" eb="476">
      <t>ジンコウ</t>
    </rPh>
    <rPh sb="476" eb="478">
      <t>ゲンショウ</t>
    </rPh>
    <rPh sb="479" eb="480">
      <t>トモナ</t>
    </rPh>
    <rPh sb="481" eb="484">
      <t>ハイスイリョウ</t>
    </rPh>
    <rPh sb="495" eb="497">
      <t>カコウ</t>
    </rPh>
    <rPh sb="547" eb="549">
      <t>ゲンショウ</t>
    </rPh>
    <rPh sb="553" eb="554">
      <t>リツ</t>
    </rPh>
    <rPh sb="555" eb="557">
      <t>ジョウショウ</t>
    </rPh>
    <rPh sb="567" eb="569">
      <t>ドウトウ</t>
    </rPh>
    <rPh sb="645" eb="647">
      <t>ケイエイ</t>
    </rPh>
    <phoneticPr fontId="4"/>
  </si>
  <si>
    <t>・①有形固定資産減価償却率は、現在の経営状況では改良工事に投資できる資金が十分でなく、償却に見合った工事ができていないため上昇した。
・③管路更新率は、配水管改良工事及び更新した延長が増加しており改善している。
・①と同様の理由から償却に見合った工事ができていないため②管路経年化率は悪化している。類似団体平均値よりも高い値となっている。
・AIによる管路の劣化診断結果を基に、効率的な更新を行っていく。</t>
    <rPh sb="61" eb="63">
      <t>ジョウショウ</t>
    </rPh>
    <rPh sb="76" eb="79">
      <t>ハイスイカン</t>
    </rPh>
    <rPh sb="79" eb="81">
      <t>カイリョウ</t>
    </rPh>
    <rPh sb="81" eb="83">
      <t>コウジ</t>
    </rPh>
    <rPh sb="83" eb="84">
      <t>オヨ</t>
    </rPh>
    <rPh sb="85" eb="87">
      <t>コウシン</t>
    </rPh>
    <rPh sb="89" eb="91">
      <t>エンチョウ</t>
    </rPh>
    <rPh sb="92" eb="94">
      <t>ゾウカ</t>
    </rPh>
    <rPh sb="98" eb="100">
      <t>カイゼン</t>
    </rPh>
    <rPh sb="109" eb="111">
      <t>ドウヨウ</t>
    </rPh>
    <rPh sb="112" eb="114">
      <t>リユウ</t>
    </rPh>
    <rPh sb="142" eb="144">
      <t>アッカ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</si>
</sst>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0.52</c:v>
                </c:pt>
                <c:pt idx="1">
                  <c:v>0.59</c:v>
                </c:pt>
                <c:pt idx="2">
                  <c:v>0.57999999999999996</c:v>
                </c:pt>
                <c:pt idx="3">
                  <c:v>0.44</c:v>
                </c:pt>
                <c:pt idx="4">
                  <c:v>0.61</c:v>
                </c:pt>
              </c:numCache>
            </c:numRef>
          </c:val>
          <c:extLst>
            <c:ext xmlns:c16="http://schemas.microsoft.com/office/drawing/2014/chart" uri="{C3380CC4-5D6E-409C-BE32-E72D297353CC}">
              <c16:uniqueId val="{00000000-297E-4251-A9F6-73B084481B9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297E-4251-A9F6-73B084481B9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65.36</c:v>
                </c:pt>
                <c:pt idx="1">
                  <c:v>65.599999999999994</c:v>
                </c:pt>
                <c:pt idx="2">
                  <c:v>65.040000000000006</c:v>
                </c:pt>
                <c:pt idx="3">
                  <c:v>65.3</c:v>
                </c:pt>
                <c:pt idx="4">
                  <c:v>65.11</c:v>
                </c:pt>
              </c:numCache>
            </c:numRef>
          </c:val>
          <c:extLst>
            <c:ext xmlns:c16="http://schemas.microsoft.com/office/drawing/2014/chart" uri="{C3380CC4-5D6E-409C-BE32-E72D297353CC}">
              <c16:uniqueId val="{00000000-456D-430E-87E8-B771C4A66E7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456D-430E-87E8-B771C4A66E7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92.06</c:v>
                </c:pt>
                <c:pt idx="1">
                  <c:v>92.06</c:v>
                </c:pt>
                <c:pt idx="2">
                  <c:v>91.57</c:v>
                </c:pt>
                <c:pt idx="3">
                  <c:v>90.88</c:v>
                </c:pt>
                <c:pt idx="4">
                  <c:v>90.98</c:v>
                </c:pt>
              </c:numCache>
            </c:numRef>
          </c:val>
          <c:extLst>
            <c:ext xmlns:c16="http://schemas.microsoft.com/office/drawing/2014/chart" uri="{C3380CC4-5D6E-409C-BE32-E72D297353CC}">
              <c16:uniqueId val="{00000000-108F-4D28-9769-B1C5BF8E03F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108F-4D28-9769-B1C5BF8E03F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104.36</c:v>
                </c:pt>
                <c:pt idx="1">
                  <c:v>106.96</c:v>
                </c:pt>
                <c:pt idx="2">
                  <c:v>101.04</c:v>
                </c:pt>
                <c:pt idx="3">
                  <c:v>99.97</c:v>
                </c:pt>
                <c:pt idx="4">
                  <c:v>98.78</c:v>
                </c:pt>
              </c:numCache>
            </c:numRef>
          </c:val>
          <c:extLst>
            <c:ext xmlns:c16="http://schemas.microsoft.com/office/drawing/2014/chart" uri="{C3380CC4-5D6E-409C-BE32-E72D297353CC}">
              <c16:uniqueId val="{00000000-1174-4302-8706-1152003E5BB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1174-4302-8706-1152003E5BB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52.33</c:v>
                </c:pt>
                <c:pt idx="1">
                  <c:v>52.82</c:v>
                </c:pt>
                <c:pt idx="2">
                  <c:v>52.03</c:v>
                </c:pt>
                <c:pt idx="3">
                  <c:v>51.16</c:v>
                </c:pt>
                <c:pt idx="4">
                  <c:v>51.91</c:v>
                </c:pt>
              </c:numCache>
            </c:numRef>
          </c:val>
          <c:extLst>
            <c:ext xmlns:c16="http://schemas.microsoft.com/office/drawing/2014/chart" uri="{C3380CC4-5D6E-409C-BE32-E72D297353CC}">
              <c16:uniqueId val="{00000000-47AB-4BFA-AC08-F084F038201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47AB-4BFA-AC08-F084F038201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29.88</c:v>
                </c:pt>
                <c:pt idx="1">
                  <c:v>32.409999999999997</c:v>
                </c:pt>
                <c:pt idx="2">
                  <c:v>33.54</c:v>
                </c:pt>
                <c:pt idx="3">
                  <c:v>34.76</c:v>
                </c:pt>
                <c:pt idx="4">
                  <c:v>35.880000000000003</c:v>
                </c:pt>
              </c:numCache>
            </c:numRef>
          </c:val>
          <c:extLst>
            <c:ext xmlns:c16="http://schemas.microsoft.com/office/drawing/2014/chart" uri="{C3380CC4-5D6E-409C-BE32-E72D297353CC}">
              <c16:uniqueId val="{00000000-3797-43ED-BA3C-7A394BF8C5C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3797-43ED-BA3C-7A394BF8C5C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43-44AA-8CE6-B05CA11AABB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443-44AA-8CE6-B05CA11AABB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154.69</c:v>
                </c:pt>
                <c:pt idx="1">
                  <c:v>140.57</c:v>
                </c:pt>
                <c:pt idx="2">
                  <c:v>133.38</c:v>
                </c:pt>
                <c:pt idx="3">
                  <c:v>124.8</c:v>
                </c:pt>
                <c:pt idx="4">
                  <c:v>111.48</c:v>
                </c:pt>
              </c:numCache>
            </c:numRef>
          </c:val>
          <c:extLst>
            <c:ext xmlns:c16="http://schemas.microsoft.com/office/drawing/2014/chart" uri="{C3380CC4-5D6E-409C-BE32-E72D297353CC}">
              <c16:uniqueId val="{00000000-06B1-47B0-956E-B2D901EC9C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06B1-47B0-956E-B2D901EC9C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522.71</c:v>
                </c:pt>
                <c:pt idx="1">
                  <c:v>548.57000000000005</c:v>
                </c:pt>
                <c:pt idx="2">
                  <c:v>631.32000000000005</c:v>
                </c:pt>
                <c:pt idx="3">
                  <c:v>601.54</c:v>
                </c:pt>
                <c:pt idx="4">
                  <c:v>558.46</c:v>
                </c:pt>
              </c:numCache>
            </c:numRef>
          </c:val>
          <c:extLst>
            <c:ext xmlns:c16="http://schemas.microsoft.com/office/drawing/2014/chart" uri="{C3380CC4-5D6E-409C-BE32-E72D297353CC}">
              <c16:uniqueId val="{00000000-90E7-420A-B997-629188F0560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90E7-420A-B997-629188F0560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103.19</c:v>
                </c:pt>
                <c:pt idx="1">
                  <c:v>105.48</c:v>
                </c:pt>
                <c:pt idx="2">
                  <c:v>88.66</c:v>
                </c:pt>
                <c:pt idx="3">
                  <c:v>92.79</c:v>
                </c:pt>
                <c:pt idx="4">
                  <c:v>97.23</c:v>
                </c:pt>
              </c:numCache>
            </c:numRef>
          </c:val>
          <c:extLst>
            <c:ext xmlns:c16="http://schemas.microsoft.com/office/drawing/2014/chart" uri="{C3380CC4-5D6E-409C-BE32-E72D297353CC}">
              <c16:uniqueId val="{00000000-35D9-4EBE-BE7B-1B7BCD074DD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35D9-4EBE-BE7B-1B7BCD074DD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113.24</c:v>
                </c:pt>
                <c:pt idx="1">
                  <c:v>111.02</c:v>
                </c:pt>
                <c:pt idx="2">
                  <c:v>119.39</c:v>
                </c:pt>
                <c:pt idx="3">
                  <c:v>120.02</c:v>
                </c:pt>
                <c:pt idx="4">
                  <c:v>126.43</c:v>
                </c:pt>
              </c:numCache>
            </c:numRef>
          </c:val>
          <c:extLst>
            <c:ext xmlns:c16="http://schemas.microsoft.com/office/drawing/2014/chart" uri="{C3380CC4-5D6E-409C-BE32-E72D297353CC}">
              <c16:uniqueId val="{00000000-4D41-4A17-9B56-8559F6C58CF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4D41-4A17-9B56-8559F6C58CF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愛知県　一宮市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A1</v>
      </c>
      <c r="X8" s="77"/>
      <c r="Y8" s="77"/>
      <c r="Z8" s="77"/>
      <c r="AA8" s="77"/>
      <c r="AB8" s="77"/>
      <c r="AC8" s="77"/>
      <c r="AD8" s="77" t="str">
        <f>データ!$M$6</f>
        <v>自治体職員</v>
      </c>
      <c r="AE8" s="77"/>
      <c r="AF8" s="77"/>
      <c r="AG8" s="77"/>
      <c r="AH8" s="77"/>
      <c r="AI8" s="77"/>
      <c r="AJ8" s="77"/>
      <c r="AK8" s="2"/>
      <c r="AL8" s="68">
        <f>データ!$R$6</f>
        <v>376861</v>
      </c>
      <c r="AM8" s="68"/>
      <c r="AN8" s="68"/>
      <c r="AO8" s="68"/>
      <c r="AP8" s="68"/>
      <c r="AQ8" s="68"/>
      <c r="AR8" s="68"/>
      <c r="AS8" s="68"/>
      <c r="AT8" s="36">
        <f>データ!$S$6</f>
        <v>113.82</v>
      </c>
      <c r="AU8" s="37"/>
      <c r="AV8" s="37"/>
      <c r="AW8" s="37"/>
      <c r="AX8" s="37"/>
      <c r="AY8" s="37"/>
      <c r="AZ8" s="37"/>
      <c r="BA8" s="37"/>
      <c r="BB8" s="57">
        <f>データ!$T$6</f>
        <v>3311.03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2">
      <c r="A10" s="2"/>
      <c r="B10" s="36" t="str">
        <f>データ!$N$6</f>
        <v>-</v>
      </c>
      <c r="C10" s="37"/>
      <c r="D10" s="37"/>
      <c r="E10" s="37"/>
      <c r="F10" s="37"/>
      <c r="G10" s="37"/>
      <c r="H10" s="37"/>
      <c r="I10" s="36">
        <f>データ!$O$6</f>
        <v>48.1</v>
      </c>
      <c r="J10" s="37"/>
      <c r="K10" s="37"/>
      <c r="L10" s="37"/>
      <c r="M10" s="37"/>
      <c r="N10" s="37"/>
      <c r="O10" s="67"/>
      <c r="P10" s="57">
        <f>データ!$P$6</f>
        <v>99.99</v>
      </c>
      <c r="Q10" s="57"/>
      <c r="R10" s="57"/>
      <c r="S10" s="57"/>
      <c r="T10" s="57"/>
      <c r="U10" s="57"/>
      <c r="V10" s="57"/>
      <c r="W10" s="68">
        <f>データ!$Q$6</f>
        <v>2296</v>
      </c>
      <c r="X10" s="68"/>
      <c r="Y10" s="68"/>
      <c r="Z10" s="68"/>
      <c r="AA10" s="68"/>
      <c r="AB10" s="68"/>
      <c r="AC10" s="68"/>
      <c r="AD10" s="2"/>
      <c r="AE10" s="2"/>
      <c r="AF10" s="2"/>
      <c r="AG10" s="2"/>
      <c r="AH10" s="2"/>
      <c r="AI10" s="2"/>
      <c r="AJ10" s="2"/>
      <c r="AK10" s="2"/>
      <c r="AL10" s="68">
        <f>データ!$U$6</f>
        <v>375771</v>
      </c>
      <c r="AM10" s="68"/>
      <c r="AN10" s="68"/>
      <c r="AO10" s="68"/>
      <c r="AP10" s="68"/>
      <c r="AQ10" s="68"/>
      <c r="AR10" s="68"/>
      <c r="AS10" s="68"/>
      <c r="AT10" s="36">
        <f>データ!$V$6</f>
        <v>113.82</v>
      </c>
      <c r="AU10" s="37"/>
      <c r="AV10" s="37"/>
      <c r="AW10" s="37"/>
      <c r="AX10" s="37"/>
      <c r="AY10" s="37"/>
      <c r="AZ10" s="37"/>
      <c r="BA10" s="37"/>
      <c r="BB10" s="57">
        <f>データ!$W$6</f>
        <v>3301.45</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2">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2">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109</v>
      </c>
      <c r="BM66" s="42"/>
      <c r="BN66" s="42"/>
      <c r="BO66" s="42"/>
      <c r="BP66" s="42"/>
      <c r="BQ66" s="42"/>
      <c r="BR66" s="42"/>
      <c r="BS66" s="42"/>
      <c r="BT66" s="42"/>
      <c r="BU66" s="42"/>
      <c r="BV66" s="42"/>
      <c r="BW66" s="42"/>
      <c r="BX66" s="42"/>
      <c r="BY66" s="42"/>
      <c r="BZ66" s="4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5HbLjqn8kBAMqMjeFGb/ZS6da+k3LEblpV38ThOm/nhYxGXx1A7gZ7RB9M616RIfW1wAt7N4DoB4EC3+PbnLA==" saltValue="gEe/uFmE2zkp/LIfU5wYr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232033</v>
      </c>
      <c r="D6" s="20">
        <f t="shared" si="3"/>
        <v>46</v>
      </c>
      <c r="E6" s="20">
        <f t="shared" si="3"/>
        <v>1</v>
      </c>
      <c r="F6" s="20">
        <f t="shared" si="3"/>
        <v>0</v>
      </c>
      <c r="G6" s="20">
        <f t="shared" si="3"/>
        <v>1</v>
      </c>
      <c r="H6" s="20" t="str">
        <f t="shared" si="3"/>
        <v>愛知県　一宮市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48.1</v>
      </c>
      <c r="P6" s="21">
        <f t="shared" si="3"/>
        <v>99.99</v>
      </c>
      <c r="Q6" s="21">
        <f t="shared" si="3"/>
        <v>2296</v>
      </c>
      <c r="R6" s="21">
        <f t="shared" si="3"/>
        <v>376861</v>
      </c>
      <c r="S6" s="21">
        <f t="shared" si="3"/>
        <v>113.82</v>
      </c>
      <c r="T6" s="21">
        <f t="shared" si="3"/>
        <v>3311.03</v>
      </c>
      <c r="U6" s="21">
        <f t="shared" si="3"/>
        <v>375771</v>
      </c>
      <c r="V6" s="21">
        <f t="shared" si="3"/>
        <v>113.82</v>
      </c>
      <c r="W6" s="21">
        <f t="shared" si="3"/>
        <v>3301.45</v>
      </c>
      <c r="X6" s="22">
        <f>IF(X7="",NA(),X7)</f>
        <v>104.36</v>
      </c>
      <c r="Y6" s="22">
        <f t="shared" ref="Y6:AG6" si="4">IF(Y7="",NA(),Y7)</f>
        <v>106.96</v>
      </c>
      <c r="Z6" s="22">
        <f t="shared" si="4"/>
        <v>101.04</v>
      </c>
      <c r="AA6" s="22">
        <f t="shared" si="4"/>
        <v>99.97</v>
      </c>
      <c r="AB6" s="22">
        <f t="shared" si="4"/>
        <v>98.78</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154.69</v>
      </c>
      <c r="AU6" s="22">
        <f t="shared" ref="AU6:BC6" si="6">IF(AU7="",NA(),AU7)</f>
        <v>140.57</v>
      </c>
      <c r="AV6" s="22">
        <f t="shared" si="6"/>
        <v>133.38</v>
      </c>
      <c r="AW6" s="22">
        <f t="shared" si="6"/>
        <v>124.8</v>
      </c>
      <c r="AX6" s="22">
        <f t="shared" si="6"/>
        <v>111.48</v>
      </c>
      <c r="AY6" s="22">
        <f t="shared" si="6"/>
        <v>239.45</v>
      </c>
      <c r="AZ6" s="22">
        <f t="shared" si="6"/>
        <v>246.01</v>
      </c>
      <c r="BA6" s="22">
        <f t="shared" si="6"/>
        <v>228.89</v>
      </c>
      <c r="BB6" s="22">
        <f t="shared" si="6"/>
        <v>232.66</v>
      </c>
      <c r="BC6" s="22">
        <f t="shared" si="6"/>
        <v>217.12</v>
      </c>
      <c r="BD6" s="21" t="str">
        <f>IF(BD7="","",IF(BD7="-","【-】","【"&amp;SUBSTITUTE(TEXT(BD7,"#,##0.00"),"-","△")&amp;"】"))</f>
        <v>【239.69】</v>
      </c>
      <c r="BE6" s="22">
        <f>IF(BE7="",NA(),BE7)</f>
        <v>522.71</v>
      </c>
      <c r="BF6" s="22">
        <f t="shared" ref="BF6:BN6" si="7">IF(BF7="",NA(),BF7)</f>
        <v>548.57000000000005</v>
      </c>
      <c r="BG6" s="22">
        <f t="shared" si="7"/>
        <v>631.32000000000005</v>
      </c>
      <c r="BH6" s="22">
        <f t="shared" si="7"/>
        <v>601.54</v>
      </c>
      <c r="BI6" s="22">
        <f t="shared" si="7"/>
        <v>558.46</v>
      </c>
      <c r="BJ6" s="22">
        <f t="shared" si="7"/>
        <v>259.56</v>
      </c>
      <c r="BK6" s="22">
        <f t="shared" si="7"/>
        <v>248.92</v>
      </c>
      <c r="BL6" s="22">
        <f t="shared" si="7"/>
        <v>251.26</v>
      </c>
      <c r="BM6" s="22">
        <f t="shared" si="7"/>
        <v>255.84</v>
      </c>
      <c r="BN6" s="22">
        <f t="shared" si="7"/>
        <v>253.22</v>
      </c>
      <c r="BO6" s="21" t="str">
        <f>IF(BO7="","",IF(BO7="-","【-】","【"&amp;SUBSTITUTE(TEXT(BO7,"#,##0.00"),"-","△")&amp;"】"))</f>
        <v>【264.86】</v>
      </c>
      <c r="BP6" s="22">
        <f>IF(BP7="",NA(),BP7)</f>
        <v>103.19</v>
      </c>
      <c r="BQ6" s="22">
        <f t="shared" ref="BQ6:BY6" si="8">IF(BQ7="",NA(),BQ7)</f>
        <v>105.48</v>
      </c>
      <c r="BR6" s="22">
        <f t="shared" si="8"/>
        <v>88.66</v>
      </c>
      <c r="BS6" s="22">
        <f t="shared" si="8"/>
        <v>92.79</v>
      </c>
      <c r="BT6" s="22">
        <f t="shared" si="8"/>
        <v>97.23</v>
      </c>
      <c r="BU6" s="22">
        <f t="shared" si="8"/>
        <v>105.07</v>
      </c>
      <c r="BV6" s="22">
        <f t="shared" si="8"/>
        <v>107.54</v>
      </c>
      <c r="BW6" s="22">
        <f t="shared" si="8"/>
        <v>101.93</v>
      </c>
      <c r="BX6" s="22">
        <f t="shared" si="8"/>
        <v>102.36</v>
      </c>
      <c r="BY6" s="22">
        <f t="shared" si="8"/>
        <v>101.56</v>
      </c>
      <c r="BZ6" s="21" t="str">
        <f>IF(BZ7="","",IF(BZ7="-","【-】","【"&amp;SUBSTITUTE(TEXT(BZ7,"#,##0.00"),"-","△")&amp;"】"))</f>
        <v>【97.59】</v>
      </c>
      <c r="CA6" s="22">
        <f>IF(CA7="",NA(),CA7)</f>
        <v>113.24</v>
      </c>
      <c r="CB6" s="22">
        <f t="shared" ref="CB6:CJ6" si="9">IF(CB7="",NA(),CB7)</f>
        <v>111.02</v>
      </c>
      <c r="CC6" s="22">
        <f t="shared" si="9"/>
        <v>119.39</v>
      </c>
      <c r="CD6" s="22">
        <f t="shared" si="9"/>
        <v>120.02</v>
      </c>
      <c r="CE6" s="22">
        <f t="shared" si="9"/>
        <v>126.43</v>
      </c>
      <c r="CF6" s="22">
        <f t="shared" si="9"/>
        <v>153.71</v>
      </c>
      <c r="CG6" s="22">
        <f t="shared" si="9"/>
        <v>155.9</v>
      </c>
      <c r="CH6" s="22">
        <f t="shared" si="9"/>
        <v>162.47</v>
      </c>
      <c r="CI6" s="22">
        <f t="shared" si="9"/>
        <v>165.52</v>
      </c>
      <c r="CJ6" s="22">
        <f t="shared" si="9"/>
        <v>169.99</v>
      </c>
      <c r="CK6" s="21" t="str">
        <f>IF(CK7="","",IF(CK7="-","【-】","【"&amp;SUBSTITUTE(TEXT(CK7,"#,##0.00"),"-","△")&amp;"】"))</f>
        <v>【181.66】</v>
      </c>
      <c r="CL6" s="22">
        <f>IF(CL7="",NA(),CL7)</f>
        <v>65.36</v>
      </c>
      <c r="CM6" s="22">
        <f t="shared" ref="CM6:CU6" si="10">IF(CM7="",NA(),CM7)</f>
        <v>65.599999999999994</v>
      </c>
      <c r="CN6" s="22">
        <f t="shared" si="10"/>
        <v>65.040000000000006</v>
      </c>
      <c r="CO6" s="22">
        <f t="shared" si="10"/>
        <v>65.3</v>
      </c>
      <c r="CP6" s="22">
        <f t="shared" si="10"/>
        <v>65.11</v>
      </c>
      <c r="CQ6" s="22">
        <f t="shared" si="10"/>
        <v>64.41</v>
      </c>
      <c r="CR6" s="22">
        <f t="shared" si="10"/>
        <v>64.11</v>
      </c>
      <c r="CS6" s="22">
        <f t="shared" si="10"/>
        <v>63.81</v>
      </c>
      <c r="CT6" s="22">
        <f t="shared" si="10"/>
        <v>63.58</v>
      </c>
      <c r="CU6" s="22">
        <f t="shared" si="10"/>
        <v>64.13</v>
      </c>
      <c r="CV6" s="21" t="str">
        <f>IF(CV7="","",IF(CV7="-","【-】","【"&amp;SUBSTITUTE(TEXT(CV7,"#,##0.00"),"-","△")&amp;"】"))</f>
        <v>【60.21】</v>
      </c>
      <c r="CW6" s="22">
        <f>IF(CW7="",NA(),CW7)</f>
        <v>92.06</v>
      </c>
      <c r="CX6" s="22">
        <f t="shared" ref="CX6:DF6" si="11">IF(CX7="",NA(),CX7)</f>
        <v>92.06</v>
      </c>
      <c r="CY6" s="22">
        <f t="shared" si="11"/>
        <v>91.57</v>
      </c>
      <c r="CZ6" s="22">
        <f t="shared" si="11"/>
        <v>90.88</v>
      </c>
      <c r="DA6" s="22">
        <f t="shared" si="11"/>
        <v>90.98</v>
      </c>
      <c r="DB6" s="22">
        <f t="shared" si="11"/>
        <v>91.64</v>
      </c>
      <c r="DC6" s="22">
        <f t="shared" si="11"/>
        <v>92.09</v>
      </c>
      <c r="DD6" s="22">
        <f t="shared" si="11"/>
        <v>91.76</v>
      </c>
      <c r="DE6" s="22">
        <f t="shared" si="11"/>
        <v>91.22</v>
      </c>
      <c r="DF6" s="22">
        <f t="shared" si="11"/>
        <v>90.98</v>
      </c>
      <c r="DG6" s="21" t="str">
        <f>IF(DG7="","",IF(DG7="-","【-】","【"&amp;SUBSTITUTE(TEXT(DG7,"#,##0.00"),"-","△")&amp;"】"))</f>
        <v>【89.21】</v>
      </c>
      <c r="DH6" s="22">
        <f>IF(DH7="",NA(),DH7)</f>
        <v>52.33</v>
      </c>
      <c r="DI6" s="22">
        <f t="shared" ref="DI6:DQ6" si="12">IF(DI7="",NA(),DI7)</f>
        <v>52.82</v>
      </c>
      <c r="DJ6" s="22">
        <f t="shared" si="12"/>
        <v>52.03</v>
      </c>
      <c r="DK6" s="22">
        <f t="shared" si="12"/>
        <v>51.16</v>
      </c>
      <c r="DL6" s="22">
        <f t="shared" si="12"/>
        <v>51.91</v>
      </c>
      <c r="DM6" s="22">
        <f t="shared" si="12"/>
        <v>51.62</v>
      </c>
      <c r="DN6" s="22">
        <f t="shared" si="12"/>
        <v>52.16</v>
      </c>
      <c r="DO6" s="22">
        <f t="shared" si="12"/>
        <v>52.59</v>
      </c>
      <c r="DP6" s="22">
        <f t="shared" si="12"/>
        <v>52.74</v>
      </c>
      <c r="DQ6" s="22">
        <f t="shared" si="12"/>
        <v>53.15</v>
      </c>
      <c r="DR6" s="21" t="str">
        <f>IF(DR7="","",IF(DR7="-","【-】","【"&amp;SUBSTITUTE(TEXT(DR7,"#,##0.00"),"-","△")&amp;"】"))</f>
        <v>【52.41】</v>
      </c>
      <c r="DS6" s="22">
        <f>IF(DS7="",NA(),DS7)</f>
        <v>29.88</v>
      </c>
      <c r="DT6" s="22">
        <f t="shared" ref="DT6:EB6" si="13">IF(DT7="",NA(),DT7)</f>
        <v>32.409999999999997</v>
      </c>
      <c r="DU6" s="22">
        <f t="shared" si="13"/>
        <v>33.54</v>
      </c>
      <c r="DV6" s="22">
        <f t="shared" si="13"/>
        <v>34.76</v>
      </c>
      <c r="DW6" s="22">
        <f t="shared" si="13"/>
        <v>35.880000000000003</v>
      </c>
      <c r="DX6" s="22">
        <f t="shared" si="13"/>
        <v>23.68</v>
      </c>
      <c r="DY6" s="22">
        <f t="shared" si="13"/>
        <v>25.76</v>
      </c>
      <c r="DZ6" s="22">
        <f t="shared" si="13"/>
        <v>27.51</v>
      </c>
      <c r="EA6" s="22">
        <f t="shared" si="13"/>
        <v>28.57</v>
      </c>
      <c r="EB6" s="22">
        <f t="shared" si="13"/>
        <v>29.7</v>
      </c>
      <c r="EC6" s="21" t="str">
        <f>IF(EC7="","",IF(EC7="-","【-】","【"&amp;SUBSTITUTE(TEXT(EC7,"#,##0.00"),"-","△")&amp;"】"))</f>
        <v>【26.78】</v>
      </c>
      <c r="ED6" s="22">
        <f>IF(ED7="",NA(),ED7)</f>
        <v>0.52</v>
      </c>
      <c r="EE6" s="22">
        <f t="shared" ref="EE6:EM6" si="14">IF(EE7="",NA(),EE7)</f>
        <v>0.59</v>
      </c>
      <c r="EF6" s="22">
        <f t="shared" si="14"/>
        <v>0.57999999999999996</v>
      </c>
      <c r="EG6" s="22">
        <f t="shared" si="14"/>
        <v>0.44</v>
      </c>
      <c r="EH6" s="22">
        <f t="shared" si="14"/>
        <v>0.61</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232033</v>
      </c>
      <c r="D7" s="24">
        <v>46</v>
      </c>
      <c r="E7" s="24">
        <v>1</v>
      </c>
      <c r="F7" s="24">
        <v>0</v>
      </c>
      <c r="G7" s="24">
        <v>1</v>
      </c>
      <c r="H7" s="24" t="s">
        <v>93</v>
      </c>
      <c r="I7" s="24" t="s">
        <v>94</v>
      </c>
      <c r="J7" s="24" t="s">
        <v>95</v>
      </c>
      <c r="K7" s="24" t="s">
        <v>96</v>
      </c>
      <c r="L7" s="24" t="s">
        <v>97</v>
      </c>
      <c r="M7" s="24" t="s">
        <v>98</v>
      </c>
      <c r="N7" s="25" t="s">
        <v>99</v>
      </c>
      <c r="O7" s="25">
        <v>48.1</v>
      </c>
      <c r="P7" s="25">
        <v>99.99</v>
      </c>
      <c r="Q7" s="25">
        <v>2296</v>
      </c>
      <c r="R7" s="25">
        <v>376861</v>
      </c>
      <c r="S7" s="25">
        <v>113.82</v>
      </c>
      <c r="T7" s="25">
        <v>3311.03</v>
      </c>
      <c r="U7" s="25">
        <v>375771</v>
      </c>
      <c r="V7" s="25">
        <v>113.82</v>
      </c>
      <c r="W7" s="25">
        <v>3301.45</v>
      </c>
      <c r="X7" s="25">
        <v>104.36</v>
      </c>
      <c r="Y7" s="25">
        <v>106.96</v>
      </c>
      <c r="Z7" s="25">
        <v>101.04</v>
      </c>
      <c r="AA7" s="25">
        <v>99.97</v>
      </c>
      <c r="AB7" s="25">
        <v>98.78</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154.69</v>
      </c>
      <c r="AU7" s="25">
        <v>140.57</v>
      </c>
      <c r="AV7" s="25">
        <v>133.38</v>
      </c>
      <c r="AW7" s="25">
        <v>124.8</v>
      </c>
      <c r="AX7" s="25">
        <v>111.48</v>
      </c>
      <c r="AY7" s="25">
        <v>239.45</v>
      </c>
      <c r="AZ7" s="25">
        <v>246.01</v>
      </c>
      <c r="BA7" s="25">
        <v>228.89</v>
      </c>
      <c r="BB7" s="25">
        <v>232.66</v>
      </c>
      <c r="BC7" s="25">
        <v>217.12</v>
      </c>
      <c r="BD7" s="25">
        <v>239.69</v>
      </c>
      <c r="BE7" s="25">
        <v>522.71</v>
      </c>
      <c r="BF7" s="25">
        <v>548.57000000000005</v>
      </c>
      <c r="BG7" s="25">
        <v>631.32000000000005</v>
      </c>
      <c r="BH7" s="25">
        <v>601.54</v>
      </c>
      <c r="BI7" s="25">
        <v>558.46</v>
      </c>
      <c r="BJ7" s="25">
        <v>259.56</v>
      </c>
      <c r="BK7" s="25">
        <v>248.92</v>
      </c>
      <c r="BL7" s="25">
        <v>251.26</v>
      </c>
      <c r="BM7" s="25">
        <v>255.84</v>
      </c>
      <c r="BN7" s="25">
        <v>253.22</v>
      </c>
      <c r="BO7" s="25">
        <v>264.86</v>
      </c>
      <c r="BP7" s="25">
        <v>103.19</v>
      </c>
      <c r="BQ7" s="25">
        <v>105.48</v>
      </c>
      <c r="BR7" s="25">
        <v>88.66</v>
      </c>
      <c r="BS7" s="25">
        <v>92.79</v>
      </c>
      <c r="BT7" s="25">
        <v>97.23</v>
      </c>
      <c r="BU7" s="25">
        <v>105.07</v>
      </c>
      <c r="BV7" s="25">
        <v>107.54</v>
      </c>
      <c r="BW7" s="25">
        <v>101.93</v>
      </c>
      <c r="BX7" s="25">
        <v>102.36</v>
      </c>
      <c r="BY7" s="25">
        <v>101.56</v>
      </c>
      <c r="BZ7" s="25">
        <v>97.59</v>
      </c>
      <c r="CA7" s="25">
        <v>113.24</v>
      </c>
      <c r="CB7" s="25">
        <v>111.02</v>
      </c>
      <c r="CC7" s="25">
        <v>119.39</v>
      </c>
      <c r="CD7" s="25">
        <v>120.02</v>
      </c>
      <c r="CE7" s="25">
        <v>126.43</v>
      </c>
      <c r="CF7" s="25">
        <v>153.71</v>
      </c>
      <c r="CG7" s="25">
        <v>155.9</v>
      </c>
      <c r="CH7" s="25">
        <v>162.47</v>
      </c>
      <c r="CI7" s="25">
        <v>165.52</v>
      </c>
      <c r="CJ7" s="25">
        <v>169.99</v>
      </c>
      <c r="CK7" s="25">
        <v>181.66</v>
      </c>
      <c r="CL7" s="25">
        <v>65.36</v>
      </c>
      <c r="CM7" s="25">
        <v>65.599999999999994</v>
      </c>
      <c r="CN7" s="25">
        <v>65.040000000000006</v>
      </c>
      <c r="CO7" s="25">
        <v>65.3</v>
      </c>
      <c r="CP7" s="25">
        <v>65.11</v>
      </c>
      <c r="CQ7" s="25">
        <v>64.41</v>
      </c>
      <c r="CR7" s="25">
        <v>64.11</v>
      </c>
      <c r="CS7" s="25">
        <v>63.81</v>
      </c>
      <c r="CT7" s="25">
        <v>63.58</v>
      </c>
      <c r="CU7" s="25">
        <v>64.13</v>
      </c>
      <c r="CV7" s="25">
        <v>60.21</v>
      </c>
      <c r="CW7" s="25">
        <v>92.06</v>
      </c>
      <c r="CX7" s="25">
        <v>92.06</v>
      </c>
      <c r="CY7" s="25">
        <v>91.57</v>
      </c>
      <c r="CZ7" s="25">
        <v>90.88</v>
      </c>
      <c r="DA7" s="25">
        <v>90.98</v>
      </c>
      <c r="DB7" s="25">
        <v>91.64</v>
      </c>
      <c r="DC7" s="25">
        <v>92.09</v>
      </c>
      <c r="DD7" s="25">
        <v>91.76</v>
      </c>
      <c r="DE7" s="25">
        <v>91.22</v>
      </c>
      <c r="DF7" s="25">
        <v>90.98</v>
      </c>
      <c r="DG7" s="25">
        <v>89.21</v>
      </c>
      <c r="DH7" s="25">
        <v>52.33</v>
      </c>
      <c r="DI7" s="25">
        <v>52.82</v>
      </c>
      <c r="DJ7" s="25">
        <v>52.03</v>
      </c>
      <c r="DK7" s="25">
        <v>51.16</v>
      </c>
      <c r="DL7" s="25">
        <v>51.91</v>
      </c>
      <c r="DM7" s="25">
        <v>51.62</v>
      </c>
      <c r="DN7" s="25">
        <v>52.16</v>
      </c>
      <c r="DO7" s="25">
        <v>52.59</v>
      </c>
      <c r="DP7" s="25">
        <v>52.74</v>
      </c>
      <c r="DQ7" s="25">
        <v>53.15</v>
      </c>
      <c r="DR7" s="25">
        <v>52.41</v>
      </c>
      <c r="DS7" s="25">
        <v>29.88</v>
      </c>
      <c r="DT7" s="25">
        <v>32.409999999999997</v>
      </c>
      <c r="DU7" s="25">
        <v>33.54</v>
      </c>
      <c r="DV7" s="25">
        <v>34.76</v>
      </c>
      <c r="DW7" s="25">
        <v>35.880000000000003</v>
      </c>
      <c r="DX7" s="25">
        <v>23.68</v>
      </c>
      <c r="DY7" s="25">
        <v>25.76</v>
      </c>
      <c r="DZ7" s="25">
        <v>27.51</v>
      </c>
      <c r="EA7" s="25">
        <v>28.57</v>
      </c>
      <c r="EB7" s="25">
        <v>29.7</v>
      </c>
      <c r="EC7" s="25">
        <v>26.78</v>
      </c>
      <c r="ED7" s="25">
        <v>0.52</v>
      </c>
      <c r="EE7" s="25">
        <v>0.59</v>
      </c>
      <c r="EF7" s="25">
        <v>0.57999999999999996</v>
      </c>
      <c r="EG7" s="25">
        <v>0.44</v>
      </c>
      <c r="EH7" s="25">
        <v>0.61</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2025-12-12T09:18:16Z</dcterms:created>
  <dcterms:modified xsi:type="dcterms:W3CDTF">2026-02-27T09:12:28Z</dcterms:modified>
  <cp:category/>
</cp:coreProperties>
</file>