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6504\Desktop\"/>
    </mc:Choice>
  </mc:AlternateContent>
  <bookViews>
    <workbookView xWindow="3135" yWindow="735" windowWidth="9615" windowHeight="10065" tabRatio="747"/>
  </bookViews>
  <sheets>
    <sheet name="様式1-1" sheetId="21" r:id="rId1"/>
    <sheet name="様式1-2" sheetId="22" r:id="rId2"/>
    <sheet name="様式1-3" sheetId="26" r:id="rId3"/>
    <sheet name="様式2-1" sheetId="27" r:id="rId4"/>
    <sheet name="様式6-8" sheetId="4" r:id="rId5"/>
    <sheet name="様式6-9" sheetId="20" r:id="rId6"/>
    <sheet name="様式9-2 " sheetId="39" r:id="rId7"/>
    <sheet name="様式9-3" sheetId="36" r:id="rId8"/>
    <sheet name="様式9-4" sheetId="40" r:id="rId9"/>
    <sheet name="様式9-5" sheetId="38" r:id="rId10"/>
  </sheets>
  <definedNames>
    <definedName name="EHPIN" localSheetId="6">#REF!</definedName>
    <definedName name="EHPIN" localSheetId="7">#REF!</definedName>
    <definedName name="EHPIN" localSheetId="8">#REF!</definedName>
    <definedName name="EHPIN" localSheetId="9">#REF!</definedName>
    <definedName name="EHPIN">#REF!</definedName>
    <definedName name="EHPOUT" localSheetId="7">#REF!</definedName>
    <definedName name="EHPOUT" localSheetId="8">#REF!</definedName>
    <definedName name="EHPOUT">#REF!</definedName>
    <definedName name="FAX" localSheetId="7">#REF!</definedName>
    <definedName name="FAX" localSheetId="8">#REF!</definedName>
    <definedName name="FAX">#REF!</definedName>
    <definedName name="GHPIN">#REF!</definedName>
    <definedName name="GHPOUT">#REF!</definedName>
    <definedName name="INVIN">#REF!</definedName>
    <definedName name="INVOUT">#REF!</definedName>
    <definedName name="_xlnm.Print_Area" localSheetId="0">'様式1-1'!$A$1:$AE$51</definedName>
    <definedName name="_xlnm.Print_Area" localSheetId="1">'様式1-2'!$A$1:$AE$22</definedName>
    <definedName name="_xlnm.Print_Area" localSheetId="2">'様式1-3'!$A$1:$AE$59</definedName>
    <definedName name="_xlnm.Print_Area" localSheetId="3">'様式2-1'!$A$1:$F$23</definedName>
    <definedName name="_xlnm.Print_Area" localSheetId="6">'様式9-2 '!$A$1:$T$91</definedName>
    <definedName name="_xlnm.Print_Area" localSheetId="7">'様式9-3'!$A$1:$L$92</definedName>
    <definedName name="_xlnm.Print_Area" localSheetId="8">'様式9-4'!$A$1:$Y$89</definedName>
    <definedName name="_xlnm.Print_Titles" localSheetId="6">'様式9-2 '!$1:$7</definedName>
    <definedName name="_xlnm.Print_Titles" localSheetId="7">'様式9-3'!$1:$6</definedName>
    <definedName name="school" localSheetId="6">'様式9-2 '!$A$8:$B$89</definedName>
    <definedName name="schoolname" localSheetId="8">#REF!</definedName>
    <definedName name="schoolname">#REF!</definedName>
    <definedName name="TEL" localSheetId="6">#REF!</definedName>
    <definedName name="TEL" localSheetId="8">#REF!</definedName>
    <definedName name="TEL">#REF!</definedName>
    <definedName name="システム" localSheetId="6">#REF!</definedName>
    <definedName name="システム" localSheetId="8">#REF!</definedName>
    <definedName name="システム">#REF!</definedName>
    <definedName name="回答部署" localSheetId="6">#REF!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52511"/>
</workbook>
</file>

<file path=xl/calcChain.xml><?xml version="1.0" encoding="utf-8"?>
<calcChain xmlns="http://schemas.openxmlformats.org/spreadsheetml/2006/main">
  <c r="U86" i="40" l="1"/>
  <c r="U85" i="40"/>
  <c r="U84" i="40"/>
  <c r="U83" i="40"/>
  <c r="J80" i="40"/>
  <c r="H80" i="40"/>
  <c r="F80" i="40"/>
  <c r="J79" i="40"/>
  <c r="H79" i="40"/>
  <c r="F79" i="40"/>
  <c r="J78" i="40"/>
  <c r="H78" i="40"/>
  <c r="Q67" i="40"/>
  <c r="X49" i="40" s="1"/>
  <c r="P66" i="40"/>
  <c r="P65" i="40"/>
  <c r="Q65" i="40" s="1"/>
  <c r="O56" i="40"/>
  <c r="N56" i="40"/>
  <c r="M56" i="40"/>
  <c r="D56" i="40"/>
  <c r="J51" i="40"/>
  <c r="J54" i="40" s="1"/>
  <c r="X48" i="40"/>
  <c r="X47" i="40"/>
  <c r="L47" i="40"/>
  <c r="L51" i="40" s="1"/>
  <c r="L54" i="40" s="1"/>
  <c r="K47" i="40"/>
  <c r="K51" i="40" s="1"/>
  <c r="K54" i="40" s="1"/>
  <c r="J47" i="40"/>
  <c r="I47" i="40"/>
  <c r="I51" i="40" s="1"/>
  <c r="I54" i="40" s="1"/>
  <c r="H47" i="40"/>
  <c r="H51" i="40" s="1"/>
  <c r="Q51" i="40" s="1"/>
  <c r="P46" i="40"/>
  <c r="D46" i="40"/>
  <c r="D50" i="40" s="1"/>
  <c r="G45" i="40"/>
  <c r="G49" i="40" s="1"/>
  <c r="G52" i="40" s="1"/>
  <c r="F45" i="40"/>
  <c r="F49" i="40" s="1"/>
  <c r="F52" i="40" s="1"/>
  <c r="E45" i="40"/>
  <c r="D31" i="40"/>
  <c r="N30" i="40"/>
  <c r="M30" i="40"/>
  <c r="J30" i="40"/>
  <c r="I30" i="40"/>
  <c r="F30" i="40"/>
  <c r="E30" i="40"/>
  <c r="N29" i="40"/>
  <c r="M29" i="40"/>
  <c r="J29" i="40"/>
  <c r="I29" i="40"/>
  <c r="F29" i="40"/>
  <c r="E29" i="40"/>
  <c r="N28" i="40"/>
  <c r="M28" i="40"/>
  <c r="J28" i="40"/>
  <c r="I28" i="40"/>
  <c r="F28" i="40"/>
  <c r="E28" i="40"/>
  <c r="N27" i="40"/>
  <c r="M27" i="40"/>
  <c r="J27" i="40"/>
  <c r="I27" i="40"/>
  <c r="F27" i="40"/>
  <c r="E27" i="40"/>
  <c r="N26" i="40"/>
  <c r="M26" i="40"/>
  <c r="J26" i="40"/>
  <c r="I26" i="40"/>
  <c r="F26" i="40"/>
  <c r="E26" i="40"/>
  <c r="N25" i="40"/>
  <c r="M25" i="40"/>
  <c r="J25" i="40"/>
  <c r="I25" i="40"/>
  <c r="F25" i="40"/>
  <c r="E25" i="40"/>
  <c r="N24" i="40"/>
  <c r="M24" i="40"/>
  <c r="J24" i="40"/>
  <c r="I24" i="40"/>
  <c r="F24" i="40"/>
  <c r="E24" i="40"/>
  <c r="N23" i="40"/>
  <c r="M23" i="40"/>
  <c r="J23" i="40"/>
  <c r="I23" i="40"/>
  <c r="F23" i="40"/>
  <c r="E23" i="40"/>
  <c r="N22" i="40"/>
  <c r="M22" i="40"/>
  <c r="M31" i="40" s="1"/>
  <c r="J22" i="40"/>
  <c r="I22" i="40"/>
  <c r="F22" i="40"/>
  <c r="E22" i="40"/>
  <c r="N21" i="40"/>
  <c r="M21" i="40"/>
  <c r="J21" i="40"/>
  <c r="J31" i="40" s="1"/>
  <c r="I21" i="40"/>
  <c r="I31" i="40" s="1"/>
  <c r="D63" i="40" s="1"/>
  <c r="F21" i="40"/>
  <c r="E21" i="40"/>
  <c r="E31" i="40" s="1"/>
  <c r="N19" i="40"/>
  <c r="D19" i="40"/>
  <c r="R18" i="40"/>
  <c r="Q18" i="40"/>
  <c r="N18" i="40"/>
  <c r="M18" i="40"/>
  <c r="J18" i="40"/>
  <c r="I18" i="40"/>
  <c r="F18" i="40"/>
  <c r="E18" i="40"/>
  <c r="R17" i="40"/>
  <c r="Q17" i="40"/>
  <c r="N17" i="40"/>
  <c r="M17" i="40"/>
  <c r="J17" i="40"/>
  <c r="I17" i="40"/>
  <c r="F17" i="40"/>
  <c r="E17" i="40"/>
  <c r="R16" i="40"/>
  <c r="Q16" i="40"/>
  <c r="N16" i="40"/>
  <c r="M16" i="40"/>
  <c r="J16" i="40"/>
  <c r="I16" i="40"/>
  <c r="F16" i="40"/>
  <c r="E16" i="40"/>
  <c r="R15" i="40"/>
  <c r="Q15" i="40"/>
  <c r="N15" i="40"/>
  <c r="M15" i="40"/>
  <c r="J15" i="40"/>
  <c r="I15" i="40"/>
  <c r="F15" i="40"/>
  <c r="E15" i="40"/>
  <c r="R14" i="40"/>
  <c r="Q14" i="40"/>
  <c r="N14" i="40"/>
  <c r="M14" i="40"/>
  <c r="J14" i="40"/>
  <c r="I14" i="40"/>
  <c r="F14" i="40"/>
  <c r="E14" i="40"/>
  <c r="R13" i="40"/>
  <c r="Q13" i="40"/>
  <c r="N13" i="40"/>
  <c r="M13" i="40"/>
  <c r="J13" i="40"/>
  <c r="I13" i="40"/>
  <c r="F13" i="40"/>
  <c r="E13" i="40"/>
  <c r="R12" i="40"/>
  <c r="Q12" i="40"/>
  <c r="N12" i="40"/>
  <c r="M12" i="40"/>
  <c r="J12" i="40"/>
  <c r="I12" i="40"/>
  <c r="F12" i="40"/>
  <c r="E12" i="40"/>
  <c r="R11" i="40"/>
  <c r="Q11" i="40"/>
  <c r="N11" i="40"/>
  <c r="M11" i="40"/>
  <c r="J11" i="40"/>
  <c r="I11" i="40"/>
  <c r="F11" i="40"/>
  <c r="E11" i="40"/>
  <c r="R10" i="40"/>
  <c r="Q10" i="40"/>
  <c r="N10" i="40"/>
  <c r="M10" i="40"/>
  <c r="J10" i="40"/>
  <c r="I10" i="40"/>
  <c r="F10" i="40"/>
  <c r="E10" i="40"/>
  <c r="R9" i="40"/>
  <c r="R19" i="40" s="1"/>
  <c r="R32" i="40" s="1"/>
  <c r="Q9" i="40"/>
  <c r="Q19" i="40" s="1"/>
  <c r="Q32" i="40" s="1"/>
  <c r="N9" i="40"/>
  <c r="M9" i="40"/>
  <c r="M19" i="40" s="1"/>
  <c r="J9" i="40"/>
  <c r="J19" i="40" s="1"/>
  <c r="I9" i="40"/>
  <c r="I19" i="40" s="1"/>
  <c r="F9" i="40"/>
  <c r="F19" i="40" s="1"/>
  <c r="H58" i="40" s="1"/>
  <c r="E9" i="40"/>
  <c r="E19" i="40" s="1"/>
  <c r="G55" i="40" l="1"/>
  <c r="G62" i="40" s="1"/>
  <c r="M63" i="40"/>
  <c r="P63" i="40" s="1"/>
  <c r="O63" i="40"/>
  <c r="P45" i="40"/>
  <c r="Q45" i="40" s="1"/>
  <c r="X50" i="40"/>
  <c r="I32" i="40"/>
  <c r="F31" i="40"/>
  <c r="N31" i="40"/>
  <c r="N32" i="40" s="1"/>
  <c r="E55" i="40"/>
  <c r="E62" i="40" s="1"/>
  <c r="N63" i="40"/>
  <c r="H64" i="40"/>
  <c r="D68" i="40"/>
  <c r="G69" i="40" s="1"/>
  <c r="D58" i="40"/>
  <c r="G59" i="40" s="1"/>
  <c r="M60" i="40"/>
  <c r="M32" i="40"/>
  <c r="N60" i="40"/>
  <c r="D53" i="40"/>
  <c r="P50" i="40"/>
  <c r="J32" i="40"/>
  <c r="B33" i="40" s="1"/>
  <c r="G76" i="40" s="1"/>
  <c r="U76" i="40" s="1"/>
  <c r="F69" i="40"/>
  <c r="K70" i="40"/>
  <c r="K57" i="40"/>
  <c r="K61" i="40" s="1"/>
  <c r="H68" i="40"/>
  <c r="I70" i="40" s="1"/>
  <c r="E49" i="40"/>
  <c r="H54" i="40"/>
  <c r="F55" i="40"/>
  <c r="F59" i="40" s="1"/>
  <c r="H57" i="40"/>
  <c r="L57" i="40"/>
  <c r="L61" i="40" s="1"/>
  <c r="O60" i="40"/>
  <c r="Q47" i="40"/>
  <c r="I57" i="40"/>
  <c r="I61" i="40" s="1"/>
  <c r="I64" i="40"/>
  <c r="J57" i="40"/>
  <c r="AL26" i="22"/>
  <c r="J64" i="40" l="1"/>
  <c r="K64" i="40"/>
  <c r="L64" i="40"/>
  <c r="J70" i="40"/>
  <c r="P56" i="40"/>
  <c r="L70" i="40"/>
  <c r="P55" i="40"/>
  <c r="H70" i="40"/>
  <c r="P70" i="40" s="1"/>
  <c r="X60" i="40" s="1"/>
  <c r="Q54" i="40"/>
  <c r="H61" i="40"/>
  <c r="F62" i="40"/>
  <c r="P62" i="40" s="1"/>
  <c r="Q62" i="40" s="1"/>
  <c r="J61" i="40"/>
  <c r="E52" i="40"/>
  <c r="P49" i="40"/>
  <c r="Q49" i="40" s="1"/>
  <c r="X44" i="40"/>
  <c r="L80" i="40" s="1"/>
  <c r="U80" i="40" s="1"/>
  <c r="Q64" i="40"/>
  <c r="P53" i="40"/>
  <c r="D60" i="40"/>
  <c r="P60" i="40" s="1"/>
  <c r="D69" i="40"/>
  <c r="R91" i="39"/>
  <c r="T91" i="39" s="1"/>
  <c r="N91" i="39"/>
  <c r="P91" i="39" s="1"/>
  <c r="I91" i="39"/>
  <c r="F91" i="39"/>
  <c r="R90" i="39"/>
  <c r="T90" i="39" s="1"/>
  <c r="N90" i="39"/>
  <c r="P90" i="39" s="1"/>
  <c r="L90" i="39"/>
  <c r="I90" i="39"/>
  <c r="F90" i="39"/>
  <c r="C90" i="39"/>
  <c r="R89" i="39"/>
  <c r="T89" i="39" s="1"/>
  <c r="N89" i="39"/>
  <c r="P89" i="39" s="1"/>
  <c r="I89" i="39"/>
  <c r="F89" i="39"/>
  <c r="R88" i="39"/>
  <c r="T88" i="39" s="1"/>
  <c r="N88" i="39"/>
  <c r="P88" i="39" s="1"/>
  <c r="L88" i="39"/>
  <c r="I88" i="39"/>
  <c r="F88" i="39"/>
  <c r="C88" i="39"/>
  <c r="R87" i="39"/>
  <c r="T87" i="39" s="1"/>
  <c r="N87" i="39"/>
  <c r="P87" i="39" s="1"/>
  <c r="I87" i="39"/>
  <c r="F87" i="39"/>
  <c r="R86" i="39"/>
  <c r="T86" i="39" s="1"/>
  <c r="N86" i="39"/>
  <c r="P86" i="39" s="1"/>
  <c r="L86" i="39"/>
  <c r="I86" i="39"/>
  <c r="F86" i="39"/>
  <c r="C86" i="39"/>
  <c r="R85" i="39"/>
  <c r="T85" i="39" s="1"/>
  <c r="N85" i="39"/>
  <c r="P85" i="39" s="1"/>
  <c r="I85" i="39"/>
  <c r="F85" i="39"/>
  <c r="R84" i="39"/>
  <c r="T84" i="39" s="1"/>
  <c r="N84" i="39"/>
  <c r="P84" i="39" s="1"/>
  <c r="L84" i="39"/>
  <c r="I84" i="39"/>
  <c r="F84" i="39"/>
  <c r="C84" i="39"/>
  <c r="R83" i="39"/>
  <c r="T83" i="39" s="1"/>
  <c r="N83" i="39"/>
  <c r="P83" i="39" s="1"/>
  <c r="I83" i="39"/>
  <c r="F83" i="39"/>
  <c r="R82" i="39"/>
  <c r="T82" i="39" s="1"/>
  <c r="N82" i="39"/>
  <c r="P82" i="39" s="1"/>
  <c r="L82" i="39"/>
  <c r="I82" i="39"/>
  <c r="F82" i="39"/>
  <c r="C82" i="39"/>
  <c r="R81" i="39"/>
  <c r="T81" i="39" s="1"/>
  <c r="N81" i="39"/>
  <c r="P81" i="39" s="1"/>
  <c r="I81" i="39"/>
  <c r="F81" i="39"/>
  <c r="R80" i="39"/>
  <c r="T80" i="39" s="1"/>
  <c r="N80" i="39"/>
  <c r="P80" i="39" s="1"/>
  <c r="L80" i="39"/>
  <c r="I80" i="39"/>
  <c r="F80" i="39"/>
  <c r="C80" i="39"/>
  <c r="R79" i="39"/>
  <c r="T79" i="39" s="1"/>
  <c r="N79" i="39"/>
  <c r="P79" i="39" s="1"/>
  <c r="I79" i="39"/>
  <c r="F79" i="39"/>
  <c r="R78" i="39"/>
  <c r="T78" i="39" s="1"/>
  <c r="N78" i="39"/>
  <c r="P78" i="39" s="1"/>
  <c r="L78" i="39"/>
  <c r="I78" i="39"/>
  <c r="F78" i="39"/>
  <c r="C78" i="39"/>
  <c r="R77" i="39"/>
  <c r="T77" i="39" s="1"/>
  <c r="N77" i="39"/>
  <c r="P77" i="39" s="1"/>
  <c r="I77" i="39"/>
  <c r="F77" i="39"/>
  <c r="R76" i="39"/>
  <c r="T76" i="39" s="1"/>
  <c r="N76" i="39"/>
  <c r="P76" i="39" s="1"/>
  <c r="L76" i="39"/>
  <c r="I76" i="39"/>
  <c r="F76" i="39"/>
  <c r="C76" i="39"/>
  <c r="R75" i="39"/>
  <c r="T75" i="39" s="1"/>
  <c r="N75" i="39"/>
  <c r="P75" i="39" s="1"/>
  <c r="I75" i="39"/>
  <c r="F75" i="39"/>
  <c r="R74" i="39"/>
  <c r="T74" i="39" s="1"/>
  <c r="N74" i="39"/>
  <c r="P74" i="39" s="1"/>
  <c r="L74" i="39"/>
  <c r="I74" i="39"/>
  <c r="F74" i="39"/>
  <c r="C74" i="39"/>
  <c r="R73" i="39"/>
  <c r="T73" i="39" s="1"/>
  <c r="N73" i="39"/>
  <c r="P73" i="39" s="1"/>
  <c r="I73" i="39"/>
  <c r="F73" i="39"/>
  <c r="R72" i="39"/>
  <c r="T72" i="39" s="1"/>
  <c r="N72" i="39"/>
  <c r="P72" i="39" s="1"/>
  <c r="L72" i="39"/>
  <c r="I72" i="39"/>
  <c r="F72" i="39"/>
  <c r="C72" i="39"/>
  <c r="R71" i="39"/>
  <c r="T71" i="39" s="1"/>
  <c r="N71" i="39"/>
  <c r="P71" i="39" s="1"/>
  <c r="I71" i="39"/>
  <c r="F71" i="39"/>
  <c r="R70" i="39"/>
  <c r="T70" i="39" s="1"/>
  <c r="N70" i="39"/>
  <c r="P70" i="39" s="1"/>
  <c r="L70" i="39"/>
  <c r="I70" i="39"/>
  <c r="F70" i="39"/>
  <c r="C70" i="39"/>
  <c r="R69" i="39"/>
  <c r="T69" i="39" s="1"/>
  <c r="N69" i="39"/>
  <c r="P69" i="39" s="1"/>
  <c r="I69" i="39"/>
  <c r="F69" i="39"/>
  <c r="R68" i="39"/>
  <c r="T68" i="39" s="1"/>
  <c r="N68" i="39"/>
  <c r="P68" i="39" s="1"/>
  <c r="L68" i="39"/>
  <c r="I68" i="39"/>
  <c r="F68" i="39"/>
  <c r="C68" i="39"/>
  <c r="R67" i="39"/>
  <c r="T67" i="39" s="1"/>
  <c r="N67" i="39"/>
  <c r="P67" i="39" s="1"/>
  <c r="I67" i="39"/>
  <c r="F67" i="39"/>
  <c r="R66" i="39"/>
  <c r="T66" i="39" s="1"/>
  <c r="N66" i="39"/>
  <c r="P66" i="39" s="1"/>
  <c r="L66" i="39"/>
  <c r="I66" i="39"/>
  <c r="F66" i="39"/>
  <c r="C66" i="39"/>
  <c r="R65" i="39"/>
  <c r="T65" i="39" s="1"/>
  <c r="N65" i="39"/>
  <c r="P65" i="39" s="1"/>
  <c r="I65" i="39"/>
  <c r="F65" i="39"/>
  <c r="R64" i="39"/>
  <c r="T64" i="39" s="1"/>
  <c r="N64" i="39"/>
  <c r="P64" i="39" s="1"/>
  <c r="L64" i="39"/>
  <c r="I64" i="39"/>
  <c r="F64" i="39"/>
  <c r="C64" i="39"/>
  <c r="R63" i="39"/>
  <c r="T63" i="39" s="1"/>
  <c r="N63" i="39"/>
  <c r="P63" i="39" s="1"/>
  <c r="I63" i="39"/>
  <c r="F63" i="39"/>
  <c r="R62" i="39"/>
  <c r="T62" i="39" s="1"/>
  <c r="N62" i="39"/>
  <c r="P62" i="39" s="1"/>
  <c r="L62" i="39"/>
  <c r="I62" i="39"/>
  <c r="F62" i="39"/>
  <c r="C62" i="39"/>
  <c r="R61" i="39"/>
  <c r="T61" i="39" s="1"/>
  <c r="N61" i="39"/>
  <c r="P61" i="39" s="1"/>
  <c r="I61" i="39"/>
  <c r="F61" i="39"/>
  <c r="R60" i="39"/>
  <c r="T60" i="39" s="1"/>
  <c r="N60" i="39"/>
  <c r="P60" i="39" s="1"/>
  <c r="L60" i="39"/>
  <c r="I60" i="39"/>
  <c r="F60" i="39"/>
  <c r="C60" i="39"/>
  <c r="R59" i="39"/>
  <c r="T59" i="39" s="1"/>
  <c r="N59" i="39"/>
  <c r="P59" i="39" s="1"/>
  <c r="I59" i="39"/>
  <c r="F59" i="39"/>
  <c r="R58" i="39"/>
  <c r="T58" i="39" s="1"/>
  <c r="N58" i="39"/>
  <c r="P58" i="39" s="1"/>
  <c r="L58" i="39"/>
  <c r="I58" i="39"/>
  <c r="F58" i="39"/>
  <c r="C58" i="39"/>
  <c r="R57" i="39"/>
  <c r="T57" i="39" s="1"/>
  <c r="N57" i="39"/>
  <c r="P57" i="39" s="1"/>
  <c r="I57" i="39"/>
  <c r="F57" i="39"/>
  <c r="R56" i="39"/>
  <c r="T56" i="39" s="1"/>
  <c r="N56" i="39"/>
  <c r="P56" i="39" s="1"/>
  <c r="L56" i="39"/>
  <c r="I56" i="39"/>
  <c r="F56" i="39"/>
  <c r="C56" i="39"/>
  <c r="R55" i="39"/>
  <c r="T55" i="39" s="1"/>
  <c r="N55" i="39"/>
  <c r="P55" i="39" s="1"/>
  <c r="I55" i="39"/>
  <c r="F55" i="39"/>
  <c r="R54" i="39"/>
  <c r="T54" i="39" s="1"/>
  <c r="N54" i="39"/>
  <c r="P54" i="39" s="1"/>
  <c r="L54" i="39"/>
  <c r="I54" i="39"/>
  <c r="F54" i="39"/>
  <c r="C54" i="39"/>
  <c r="R53" i="39"/>
  <c r="T53" i="39" s="1"/>
  <c r="N53" i="39"/>
  <c r="P53" i="39" s="1"/>
  <c r="I53" i="39"/>
  <c r="F53" i="39"/>
  <c r="R52" i="39"/>
  <c r="T52" i="39" s="1"/>
  <c r="N52" i="39"/>
  <c r="P52" i="39" s="1"/>
  <c r="L52" i="39"/>
  <c r="I52" i="39"/>
  <c r="F52" i="39"/>
  <c r="C52" i="39"/>
  <c r="R51" i="39"/>
  <c r="T51" i="39" s="1"/>
  <c r="N51" i="39"/>
  <c r="P51" i="39" s="1"/>
  <c r="I51" i="39"/>
  <c r="F51" i="39"/>
  <c r="R50" i="39"/>
  <c r="T50" i="39" s="1"/>
  <c r="N50" i="39"/>
  <c r="P50" i="39" s="1"/>
  <c r="L50" i="39"/>
  <c r="I50" i="39"/>
  <c r="F50" i="39"/>
  <c r="C50" i="39"/>
  <c r="R49" i="39"/>
  <c r="T49" i="39" s="1"/>
  <c r="N49" i="39"/>
  <c r="P49" i="39" s="1"/>
  <c r="I49" i="39"/>
  <c r="F49" i="39"/>
  <c r="R48" i="39"/>
  <c r="T48" i="39" s="1"/>
  <c r="N48" i="39"/>
  <c r="P48" i="39" s="1"/>
  <c r="L48" i="39"/>
  <c r="I48" i="39"/>
  <c r="F48" i="39"/>
  <c r="C48" i="39"/>
  <c r="R47" i="39"/>
  <c r="T47" i="39" s="1"/>
  <c r="N47" i="39"/>
  <c r="P47" i="39" s="1"/>
  <c r="I47" i="39"/>
  <c r="F47" i="39"/>
  <c r="R46" i="39"/>
  <c r="T46" i="39" s="1"/>
  <c r="N46" i="39"/>
  <c r="P46" i="39" s="1"/>
  <c r="L46" i="39"/>
  <c r="I46" i="39"/>
  <c r="F46" i="39"/>
  <c r="C46" i="39"/>
  <c r="R45" i="39"/>
  <c r="T45" i="39" s="1"/>
  <c r="N45" i="39"/>
  <c r="P45" i="39" s="1"/>
  <c r="I45" i="39"/>
  <c r="F45" i="39"/>
  <c r="R44" i="39"/>
  <c r="T44" i="39" s="1"/>
  <c r="N44" i="39"/>
  <c r="P44" i="39" s="1"/>
  <c r="L44" i="39"/>
  <c r="I44" i="39"/>
  <c r="F44" i="39"/>
  <c r="C44" i="39"/>
  <c r="R43" i="39"/>
  <c r="T43" i="39" s="1"/>
  <c r="N43" i="39"/>
  <c r="P43" i="39" s="1"/>
  <c r="I43" i="39"/>
  <c r="F43" i="39"/>
  <c r="R42" i="39"/>
  <c r="T42" i="39" s="1"/>
  <c r="N42" i="39"/>
  <c r="P42" i="39" s="1"/>
  <c r="L42" i="39"/>
  <c r="I42" i="39"/>
  <c r="F42" i="39"/>
  <c r="C42" i="39"/>
  <c r="R41" i="39"/>
  <c r="T41" i="39" s="1"/>
  <c r="N41" i="39"/>
  <c r="P41" i="39" s="1"/>
  <c r="I41" i="39"/>
  <c r="F41" i="39"/>
  <c r="R40" i="39"/>
  <c r="T40" i="39" s="1"/>
  <c r="N40" i="39"/>
  <c r="P40" i="39" s="1"/>
  <c r="L40" i="39"/>
  <c r="I40" i="39"/>
  <c r="F40" i="39"/>
  <c r="C40" i="39"/>
  <c r="R39" i="39"/>
  <c r="T39" i="39" s="1"/>
  <c r="N39" i="39"/>
  <c r="P39" i="39" s="1"/>
  <c r="I39" i="39"/>
  <c r="F39" i="39"/>
  <c r="R38" i="39"/>
  <c r="T38" i="39" s="1"/>
  <c r="N38" i="39"/>
  <c r="P38" i="39" s="1"/>
  <c r="L38" i="39"/>
  <c r="I38" i="39"/>
  <c r="F38" i="39"/>
  <c r="C38" i="39"/>
  <c r="R37" i="39"/>
  <c r="T37" i="39" s="1"/>
  <c r="N37" i="39"/>
  <c r="P37" i="39" s="1"/>
  <c r="I37" i="39"/>
  <c r="F37" i="39"/>
  <c r="R36" i="39"/>
  <c r="T36" i="39" s="1"/>
  <c r="N36" i="39"/>
  <c r="P36" i="39" s="1"/>
  <c r="L36" i="39"/>
  <c r="I36" i="39"/>
  <c r="F36" i="39"/>
  <c r="C36" i="39"/>
  <c r="R35" i="39"/>
  <c r="T35" i="39" s="1"/>
  <c r="N35" i="39"/>
  <c r="P35" i="39" s="1"/>
  <c r="I35" i="39"/>
  <c r="F35" i="39"/>
  <c r="R34" i="39"/>
  <c r="T34" i="39" s="1"/>
  <c r="N34" i="39"/>
  <c r="P34" i="39" s="1"/>
  <c r="L34" i="39"/>
  <c r="I34" i="39"/>
  <c r="F34" i="39"/>
  <c r="C34" i="39"/>
  <c r="R33" i="39"/>
  <c r="T33" i="39" s="1"/>
  <c r="N33" i="39"/>
  <c r="P33" i="39" s="1"/>
  <c r="I33" i="39"/>
  <c r="F33" i="39"/>
  <c r="R32" i="39"/>
  <c r="T32" i="39" s="1"/>
  <c r="N32" i="39"/>
  <c r="P32" i="39" s="1"/>
  <c r="L32" i="39"/>
  <c r="I32" i="39"/>
  <c r="F32" i="39"/>
  <c r="C32" i="39"/>
  <c r="R31" i="39"/>
  <c r="T31" i="39" s="1"/>
  <c r="N31" i="39"/>
  <c r="P31" i="39" s="1"/>
  <c r="I31" i="39"/>
  <c r="F31" i="39"/>
  <c r="R30" i="39"/>
  <c r="T30" i="39" s="1"/>
  <c r="N30" i="39"/>
  <c r="P30" i="39" s="1"/>
  <c r="L30" i="39"/>
  <c r="I30" i="39"/>
  <c r="F30" i="39"/>
  <c r="C30" i="39"/>
  <c r="R29" i="39"/>
  <c r="T29" i="39" s="1"/>
  <c r="N29" i="39"/>
  <c r="P29" i="39" s="1"/>
  <c r="I29" i="39"/>
  <c r="F29" i="39"/>
  <c r="R28" i="39"/>
  <c r="T28" i="39" s="1"/>
  <c r="N28" i="39"/>
  <c r="P28" i="39" s="1"/>
  <c r="L28" i="39"/>
  <c r="I28" i="39"/>
  <c r="F28" i="39"/>
  <c r="C28" i="39"/>
  <c r="R27" i="39"/>
  <c r="T27" i="39" s="1"/>
  <c r="N27" i="39"/>
  <c r="P27" i="39" s="1"/>
  <c r="I27" i="39"/>
  <c r="F27" i="39"/>
  <c r="R26" i="39"/>
  <c r="T26" i="39" s="1"/>
  <c r="N26" i="39"/>
  <c r="P26" i="39" s="1"/>
  <c r="L26" i="39"/>
  <c r="I26" i="39"/>
  <c r="F26" i="39"/>
  <c r="C26" i="39"/>
  <c r="R25" i="39"/>
  <c r="T25" i="39" s="1"/>
  <c r="N25" i="39"/>
  <c r="P25" i="39" s="1"/>
  <c r="I25" i="39"/>
  <c r="F25" i="39"/>
  <c r="R24" i="39"/>
  <c r="T24" i="39" s="1"/>
  <c r="N24" i="39"/>
  <c r="P24" i="39" s="1"/>
  <c r="L24" i="39"/>
  <c r="I24" i="39"/>
  <c r="F24" i="39"/>
  <c r="C24" i="39"/>
  <c r="R23" i="39"/>
  <c r="T23" i="39" s="1"/>
  <c r="N23" i="39"/>
  <c r="P23" i="39" s="1"/>
  <c r="I23" i="39"/>
  <c r="F23" i="39"/>
  <c r="R22" i="39"/>
  <c r="T22" i="39" s="1"/>
  <c r="N22" i="39"/>
  <c r="P22" i="39" s="1"/>
  <c r="L22" i="39"/>
  <c r="I22" i="39"/>
  <c r="F22" i="39"/>
  <c r="C22" i="39"/>
  <c r="R21" i="39"/>
  <c r="T21" i="39" s="1"/>
  <c r="N21" i="39"/>
  <c r="P21" i="39" s="1"/>
  <c r="I21" i="39"/>
  <c r="F21" i="39"/>
  <c r="R20" i="39"/>
  <c r="T20" i="39" s="1"/>
  <c r="N20" i="39"/>
  <c r="P20" i="39" s="1"/>
  <c r="L20" i="39"/>
  <c r="I20" i="39"/>
  <c r="F20" i="39"/>
  <c r="C20" i="39"/>
  <c r="R19" i="39"/>
  <c r="T19" i="39" s="1"/>
  <c r="N19" i="39"/>
  <c r="P19" i="39" s="1"/>
  <c r="I19" i="39"/>
  <c r="F19" i="39"/>
  <c r="R18" i="39"/>
  <c r="T18" i="39" s="1"/>
  <c r="N18" i="39"/>
  <c r="P18" i="39" s="1"/>
  <c r="L18" i="39"/>
  <c r="I18" i="39"/>
  <c r="F18" i="39"/>
  <c r="C18" i="39"/>
  <c r="R17" i="39"/>
  <c r="T17" i="39" s="1"/>
  <c r="N17" i="39"/>
  <c r="P17" i="39" s="1"/>
  <c r="I17" i="39"/>
  <c r="F17" i="39"/>
  <c r="R16" i="39"/>
  <c r="T16" i="39" s="1"/>
  <c r="N16" i="39"/>
  <c r="P16" i="39" s="1"/>
  <c r="L16" i="39"/>
  <c r="I16" i="39"/>
  <c r="F16" i="39"/>
  <c r="C16" i="39"/>
  <c r="R15" i="39"/>
  <c r="T15" i="39" s="1"/>
  <c r="N15" i="39"/>
  <c r="P15" i="39" s="1"/>
  <c r="I15" i="39"/>
  <c r="F15" i="39"/>
  <c r="R14" i="39"/>
  <c r="T14" i="39" s="1"/>
  <c r="N14" i="39"/>
  <c r="P14" i="39" s="1"/>
  <c r="L14" i="39"/>
  <c r="I14" i="39"/>
  <c r="F14" i="39"/>
  <c r="C14" i="39"/>
  <c r="R13" i="39"/>
  <c r="T13" i="39" s="1"/>
  <c r="N13" i="39"/>
  <c r="P13" i="39" s="1"/>
  <c r="I13" i="39"/>
  <c r="F13" i="39"/>
  <c r="R12" i="39"/>
  <c r="T12" i="39" s="1"/>
  <c r="N12" i="39"/>
  <c r="P12" i="39" s="1"/>
  <c r="L12" i="39"/>
  <c r="I12" i="39"/>
  <c r="F12" i="39"/>
  <c r="C12" i="39"/>
  <c r="R11" i="39"/>
  <c r="T11" i="39" s="1"/>
  <c r="N11" i="39"/>
  <c r="P11" i="39" s="1"/>
  <c r="I11" i="39"/>
  <c r="F11" i="39"/>
  <c r="R10" i="39"/>
  <c r="T10" i="39" s="1"/>
  <c r="N10" i="39"/>
  <c r="P10" i="39" s="1"/>
  <c r="L10" i="39"/>
  <c r="I10" i="39"/>
  <c r="F10" i="39"/>
  <c r="C10" i="39"/>
  <c r="R9" i="39"/>
  <c r="T9" i="39" s="1"/>
  <c r="N9" i="39"/>
  <c r="P9" i="39" s="1"/>
  <c r="I9" i="39"/>
  <c r="F9" i="39"/>
  <c r="R8" i="39"/>
  <c r="T8" i="39" s="1"/>
  <c r="N8" i="39"/>
  <c r="P8" i="39" s="1"/>
  <c r="L8" i="39"/>
  <c r="I8" i="39"/>
  <c r="F8" i="39"/>
  <c r="C8" i="39"/>
  <c r="X42" i="40" l="1"/>
  <c r="L78" i="40" s="1"/>
  <c r="U78" i="40" s="1"/>
  <c r="Q61" i="40"/>
  <c r="X43" i="40" s="1"/>
  <c r="P52" i="40"/>
  <c r="Q52" i="40" s="1"/>
  <c r="E69" i="40"/>
  <c r="P69" i="40" s="1"/>
  <c r="X59" i="40" s="1"/>
  <c r="X61" i="40" s="1"/>
  <c r="E59" i="40"/>
  <c r="P59" i="40" s="1"/>
  <c r="J92" i="36"/>
  <c r="I92" i="36"/>
  <c r="F92" i="36"/>
  <c r="E92" i="36"/>
  <c r="J91" i="36"/>
  <c r="I91" i="36"/>
  <c r="F91" i="36"/>
  <c r="E91" i="36"/>
  <c r="K90" i="36"/>
  <c r="G90" i="36"/>
  <c r="K89" i="36"/>
  <c r="G89" i="36"/>
  <c r="K88" i="36"/>
  <c r="G88" i="36"/>
  <c r="K87" i="36"/>
  <c r="G87" i="36"/>
  <c r="K86" i="36"/>
  <c r="L85" i="36" s="1"/>
  <c r="G86" i="36"/>
  <c r="K85" i="36"/>
  <c r="G85" i="36"/>
  <c r="K84" i="36"/>
  <c r="G84" i="36"/>
  <c r="K83" i="36"/>
  <c r="G83" i="36"/>
  <c r="K82" i="36"/>
  <c r="G82" i="36"/>
  <c r="K81" i="36"/>
  <c r="G81" i="36"/>
  <c r="K80" i="36"/>
  <c r="G80" i="36"/>
  <c r="K79" i="36"/>
  <c r="G79" i="36"/>
  <c r="K78" i="36"/>
  <c r="L77" i="36" s="1"/>
  <c r="G78" i="36"/>
  <c r="K77" i="36"/>
  <c r="G77" i="36"/>
  <c r="K76" i="36"/>
  <c r="L75" i="36" s="1"/>
  <c r="G76" i="36"/>
  <c r="K75" i="36"/>
  <c r="G75" i="36"/>
  <c r="K74" i="36"/>
  <c r="G74" i="36"/>
  <c r="K73" i="36"/>
  <c r="G73" i="36"/>
  <c r="K72" i="36"/>
  <c r="G72" i="36"/>
  <c r="K71" i="36"/>
  <c r="G71" i="36"/>
  <c r="K70" i="36"/>
  <c r="G70" i="36"/>
  <c r="K69" i="36"/>
  <c r="G69" i="36"/>
  <c r="K68" i="36"/>
  <c r="G68" i="36"/>
  <c r="K67" i="36"/>
  <c r="G67" i="36"/>
  <c r="K66" i="36"/>
  <c r="G66" i="36"/>
  <c r="K65" i="36"/>
  <c r="G65" i="36"/>
  <c r="K64" i="36"/>
  <c r="L63" i="36" s="1"/>
  <c r="G64" i="36"/>
  <c r="K63" i="36"/>
  <c r="G63" i="36"/>
  <c r="K62" i="36"/>
  <c r="G62" i="36"/>
  <c r="K61" i="36"/>
  <c r="G61" i="36"/>
  <c r="K60" i="36"/>
  <c r="G60" i="36"/>
  <c r="K59" i="36"/>
  <c r="G59" i="36"/>
  <c r="K58" i="36"/>
  <c r="G58" i="36"/>
  <c r="K57" i="36"/>
  <c r="G57" i="36"/>
  <c r="K56" i="36"/>
  <c r="G56" i="36"/>
  <c r="K55" i="36"/>
  <c r="L55" i="36" s="1"/>
  <c r="G55" i="36"/>
  <c r="K54" i="36"/>
  <c r="G54" i="36"/>
  <c r="K53" i="36"/>
  <c r="L53" i="36" s="1"/>
  <c r="G53" i="36"/>
  <c r="K52" i="36"/>
  <c r="G52" i="36"/>
  <c r="K51" i="36"/>
  <c r="G51" i="36"/>
  <c r="K50" i="36"/>
  <c r="G50" i="36"/>
  <c r="K49" i="36"/>
  <c r="G49" i="36"/>
  <c r="K48" i="36"/>
  <c r="G48" i="36"/>
  <c r="K47" i="36"/>
  <c r="L47" i="36" s="1"/>
  <c r="G47" i="36"/>
  <c r="K46" i="36"/>
  <c r="G46" i="36"/>
  <c r="K45" i="36"/>
  <c r="G45" i="36"/>
  <c r="K44" i="36"/>
  <c r="G44" i="36"/>
  <c r="K43" i="36"/>
  <c r="G43" i="36"/>
  <c r="K42" i="36"/>
  <c r="G42" i="36"/>
  <c r="K41" i="36"/>
  <c r="G41" i="36"/>
  <c r="K40" i="36"/>
  <c r="G40" i="36"/>
  <c r="K39" i="36"/>
  <c r="G39" i="36"/>
  <c r="K38" i="36"/>
  <c r="G38" i="36"/>
  <c r="K37" i="36"/>
  <c r="L37" i="36" s="1"/>
  <c r="G37" i="36"/>
  <c r="K36" i="36"/>
  <c r="G36" i="36"/>
  <c r="K35" i="36"/>
  <c r="G35" i="36"/>
  <c r="K34" i="36"/>
  <c r="G34" i="36"/>
  <c r="K33" i="36"/>
  <c r="L33" i="36" s="1"/>
  <c r="G33" i="36"/>
  <c r="K32" i="36"/>
  <c r="G32" i="36"/>
  <c r="L31" i="36"/>
  <c r="K31" i="36"/>
  <c r="G31" i="36"/>
  <c r="K30" i="36"/>
  <c r="G30" i="36"/>
  <c r="K29" i="36"/>
  <c r="L29" i="36" s="1"/>
  <c r="G29" i="36"/>
  <c r="K28" i="36"/>
  <c r="G28" i="36"/>
  <c r="K27" i="36"/>
  <c r="G27" i="36"/>
  <c r="K26" i="36"/>
  <c r="G26" i="36"/>
  <c r="K25" i="36"/>
  <c r="G25" i="36"/>
  <c r="K24" i="36"/>
  <c r="G24" i="36"/>
  <c r="K23" i="36"/>
  <c r="G23" i="36"/>
  <c r="K22" i="36"/>
  <c r="G22" i="36"/>
  <c r="K21" i="36"/>
  <c r="G21" i="36"/>
  <c r="K20" i="36"/>
  <c r="G20" i="36"/>
  <c r="K19" i="36"/>
  <c r="G19" i="36"/>
  <c r="K18" i="36"/>
  <c r="G18" i="36"/>
  <c r="K17" i="36"/>
  <c r="L17" i="36" s="1"/>
  <c r="G17" i="36"/>
  <c r="K16" i="36"/>
  <c r="G16" i="36"/>
  <c r="K15" i="36"/>
  <c r="L15" i="36" s="1"/>
  <c r="G15" i="36"/>
  <c r="K14" i="36"/>
  <c r="G14" i="36"/>
  <c r="K13" i="36"/>
  <c r="L13" i="36" s="1"/>
  <c r="G13" i="36"/>
  <c r="K12" i="36"/>
  <c r="G12" i="36"/>
  <c r="K11" i="36"/>
  <c r="G11" i="36"/>
  <c r="K10" i="36"/>
  <c r="G10" i="36"/>
  <c r="K9" i="36"/>
  <c r="G9" i="36"/>
  <c r="K8" i="36"/>
  <c r="G8" i="36"/>
  <c r="K7" i="36"/>
  <c r="G7" i="36"/>
  <c r="L45" i="36" l="1"/>
  <c r="L51" i="36"/>
  <c r="L79" i="36"/>
  <c r="L81" i="36"/>
  <c r="L67" i="36"/>
  <c r="L11" i="36"/>
  <c r="L39" i="36"/>
  <c r="L21" i="36"/>
  <c r="L27" i="36"/>
  <c r="L61" i="36"/>
  <c r="L69" i="36"/>
  <c r="L79" i="40"/>
  <c r="U79" i="40" s="1"/>
  <c r="X53" i="40"/>
  <c r="X41" i="40"/>
  <c r="Q59" i="40"/>
  <c r="X45" i="40" s="1"/>
  <c r="L23" i="36"/>
  <c r="L35" i="36"/>
  <c r="L59" i="36"/>
  <c r="L65" i="36"/>
  <c r="L87" i="36"/>
  <c r="L19" i="36"/>
  <c r="L43" i="36"/>
  <c r="L49" i="36"/>
  <c r="L71" i="36"/>
  <c r="L83" i="36"/>
  <c r="K91" i="36"/>
  <c r="G91" i="36"/>
  <c r="G92" i="36"/>
  <c r="K92" i="36"/>
  <c r="L7" i="36"/>
  <c r="L9" i="36"/>
  <c r="L25" i="36"/>
  <c r="L41" i="36"/>
  <c r="L57" i="36"/>
  <c r="L73" i="36"/>
  <c r="L89" i="36"/>
  <c r="L77" i="40" l="1"/>
  <c r="U77" i="40" s="1"/>
  <c r="U82" i="40" s="1"/>
  <c r="U87" i="40" s="1"/>
  <c r="X52" i="40"/>
  <c r="X54" i="40" s="1"/>
  <c r="L91" i="36"/>
  <c r="AH61" i="26" l="1"/>
  <c r="AI61" i="26"/>
  <c r="AJ61" i="26"/>
  <c r="AK61" i="26"/>
  <c r="AL61" i="26"/>
  <c r="AM61" i="26"/>
  <c r="AO26" i="22"/>
  <c r="AN26" i="22"/>
  <c r="AM26" i="22"/>
  <c r="AK26" i="22"/>
  <c r="AJ26" i="22"/>
  <c r="AI26" i="22"/>
  <c r="AH26" i="22"/>
  <c r="AN55" i="21" l="1"/>
  <c r="AM55" i="21"/>
  <c r="AL55" i="21"/>
  <c r="AK55" i="21"/>
  <c r="AJ55" i="21"/>
  <c r="AI55" i="21"/>
  <c r="AH55" i="21"/>
</calcChain>
</file>

<file path=xl/sharedStrings.xml><?xml version="1.0" encoding="utf-8"?>
<sst xmlns="http://schemas.openxmlformats.org/spreadsheetml/2006/main" count="1120" uniqueCount="519">
  <si>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</si>
  <si>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</si>
  <si>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</si>
  <si>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</si>
  <si>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</si>
  <si>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</si>
  <si>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</si>
  <si>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</si>
  <si>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</si>
  <si>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</si>
  <si>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</si>
  <si>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</si>
  <si>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</si>
  <si>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</si>
  <si>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</si>
  <si>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</si>
  <si>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</si>
  <si>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</si>
  <si>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</si>
  <si>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</si>
  <si>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</si>
  <si>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</si>
  <si>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</si>
  <si>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</si>
  <si>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</si>
  <si>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</si>
  <si>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収入計</t>
    <rPh sb="0" eb="2">
      <t>シュウニュウ</t>
    </rPh>
    <rPh sb="2" eb="3">
      <t>ケイ</t>
    </rPh>
    <phoneticPr fontId="4"/>
  </si>
  <si>
    <t>サービス対価</t>
    <rPh sb="4" eb="6">
      <t>タイカ</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</si>
  <si>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</si>
  <si>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</si>
  <si>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</si>
  <si>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</si>
  <si>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</si>
  <si>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</si>
  <si>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</si>
  <si>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</si>
  <si>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</si>
  <si>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</si>
  <si>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</si>
  <si>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</si>
  <si>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</si>
  <si>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</si>
  <si>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</si>
  <si>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</si>
  <si>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</si>
  <si>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</si>
  <si>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</si>
  <si>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</si>
  <si>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</si>
  <si>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</si>
  <si>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</si>
  <si>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会社名</t>
  </si>
  <si>
    <t>所属・役職</t>
  </si>
  <si>
    <t>担当者氏名</t>
  </si>
  <si>
    <t>電話番号</t>
  </si>
  <si>
    <t>メールアドレス</t>
  </si>
  <si>
    <t>内容</t>
    <rPh sb="0" eb="2">
      <t>ナイヨウ</t>
    </rPh>
    <phoneticPr fontId="4"/>
  </si>
  <si>
    <t>ネットキャッシュフロー</t>
    <phoneticPr fontId="4"/>
  </si>
  <si>
    <t>未処分金（内部留保金）</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</si>
  <si>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</si>
  <si>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</si>
  <si>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</si>
  <si>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</si>
  <si>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</si>
  <si>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定格
電流値(A)
③</t>
    <rPh sb="0" eb="2">
      <t>テイカク</t>
    </rPh>
    <rPh sb="3" eb="5">
      <t>デンリュウ</t>
    </rPh>
    <rPh sb="5" eb="6">
      <t>チ</t>
    </rPh>
    <phoneticPr fontId="4"/>
  </si>
  <si>
    <t>容量
(kVA)</t>
    <rPh sb="0" eb="2">
      <t>ヨウリョウ</t>
    </rPh>
    <phoneticPr fontId="4"/>
  </si>
  <si>
    <t>②/①
(％)</t>
    <phoneticPr fontId="4"/>
  </si>
  <si>
    <t>定格
電流値(A)
①</t>
    <rPh sb="0" eb="2">
      <t>テイカク</t>
    </rPh>
    <rPh sb="3" eb="5">
      <t>デンリュウ</t>
    </rPh>
    <rPh sb="5" eb="6">
      <t>チ</t>
    </rPh>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</si>
  <si>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</si>
  <si>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</si>
  <si>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</si>
  <si>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</si>
  <si>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</si>
  <si>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</si>
  <si>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</si>
  <si>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計画</t>
    <rPh sb="0" eb="2">
      <t>ケイカク</t>
    </rPh>
    <phoneticPr fontId="4"/>
  </si>
  <si>
    <t>●受電容量計画表</t>
    <rPh sb="1" eb="3">
      <t>ジュデン</t>
    </rPh>
    <rPh sb="3" eb="5">
      <t>ヨウリョウ</t>
    </rPh>
    <rPh sb="5" eb="7">
      <t>ケイカク</t>
    </rPh>
    <rPh sb="7" eb="8">
      <t>ヒョウ</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</si>
  <si>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</si>
  <si>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</si>
  <si>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</si>
  <si>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</si>
  <si>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</si>
  <si>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</si>
  <si>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</si>
  <si>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</si>
  <si>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</si>
  <si>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</si>
  <si>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</si>
  <si>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■空調設備・換気設備の性能の設定</t>
    <rPh sb="6" eb="8">
      <t>カンキ</t>
    </rPh>
    <rPh sb="8" eb="10">
      <t>セツビ</t>
    </rPh>
    <rPh sb="11" eb="13">
      <t>セイノウ</t>
    </rPh>
    <rPh sb="14" eb="16">
      <t>セッテイ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</si>
  <si>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</si>
  <si>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</si>
  <si>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</si>
  <si>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</si>
  <si>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</si>
  <si>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</si>
  <si>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</si>
  <si>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</si>
  <si>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</si>
  <si>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</si>
  <si>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</si>
  <si>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</si>
  <si>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</si>
  <si>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</si>
  <si>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</si>
  <si>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</si>
  <si>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</si>
  <si>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</si>
  <si>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</si>
  <si>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</si>
  <si>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</si>
  <si>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</si>
  <si>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</si>
  <si>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</si>
  <si>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</si>
  <si>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</si>
  <si>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</si>
  <si>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</si>
  <si>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</si>
  <si>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</si>
  <si>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</si>
  <si>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</si>
  <si>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</si>
  <si>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</si>
  <si>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</si>
  <si>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ガス消費原単位</t>
    <rPh sb="2" eb="4">
      <t>ショウヒ</t>
    </rPh>
    <rPh sb="4" eb="7">
      <t>ゲンタンイ</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</si>
  <si>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</si>
  <si>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</si>
  <si>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</si>
  <si>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</si>
  <si>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</si>
  <si>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</si>
  <si>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</si>
  <si>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</si>
  <si>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</si>
  <si>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</si>
  <si>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</si>
  <si>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</si>
  <si>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</si>
  <si>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</si>
  <si>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</si>
  <si>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</si>
  <si>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</si>
  <si>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</si>
  <si>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</si>
  <si>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</si>
  <si>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</si>
  <si>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</si>
  <si>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</si>
  <si>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</si>
  <si>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</si>
  <si>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</si>
  <si>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</si>
  <si>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</si>
  <si>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</si>
  <si>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</si>
  <si>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</si>
  <si>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</si>
  <si>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</si>
  <si>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</si>
  <si>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</si>
  <si>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</si>
  <si>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</si>
  <si>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</si>
  <si>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</si>
  <si>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</si>
  <si>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</si>
  <si>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</si>
  <si>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</si>
  <si>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</si>
  <si>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</si>
  <si>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</si>
  <si>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</si>
  <si>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</si>
  <si>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</si>
  <si>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</si>
  <si>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</si>
  <si>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</si>
  <si>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</si>
  <si>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</si>
  <si>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</si>
  <si>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</si>
  <si>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</si>
  <si>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</si>
  <si>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</si>
  <si>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</si>
  <si>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</si>
  <si>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</si>
  <si>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</si>
  <si>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</si>
  <si>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</si>
  <si>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</si>
  <si>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</si>
  <si>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</si>
  <si>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</si>
  <si>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</si>
  <si>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</si>
  <si>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</si>
  <si>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t>※ここから下には何も記載しないで下さい。</t>
    <rPh sb="5" eb="6">
      <t>シタ</t>
    </rPh>
    <rPh sb="8" eb="9">
      <t>ナニ</t>
    </rPh>
    <rPh sb="10" eb="12">
      <t>キサイ</t>
    </rPh>
    <rPh sb="16" eb="17">
      <t>クダ</t>
    </rPh>
    <phoneticPr fontId="4"/>
  </si>
  <si>
    <t>電話番号</t>
    <rPh sb="0" eb="2">
      <t>デンワ</t>
    </rPh>
    <rPh sb="2" eb="4">
      <t>バンゴウ</t>
    </rPh>
    <phoneticPr fontId="4"/>
  </si>
  <si>
    <t>所在地</t>
    <rPh sb="0" eb="3">
      <t>ショザイチ</t>
    </rPh>
    <phoneticPr fontId="4"/>
  </si>
  <si>
    <t>会社名</t>
    <rPh sb="0" eb="2">
      <t>カイシャ</t>
    </rPh>
    <rPh sb="2" eb="3">
      <t>メイ</t>
    </rPh>
    <phoneticPr fontId="4"/>
  </si>
  <si>
    <t>役職・氏名</t>
    <rPh sb="0" eb="2">
      <t>ヤクショク</t>
    </rPh>
    <rPh sb="3" eb="5">
      <t>シメイ</t>
    </rPh>
    <phoneticPr fontId="4"/>
  </si>
  <si>
    <t>※ここから右には何も記載しないで下さい。</t>
    <rPh sb="5" eb="6">
      <t>ミギ</t>
    </rPh>
    <rPh sb="8" eb="9">
      <t>ナニ</t>
    </rPh>
    <rPh sb="10" eb="12">
      <t>キサイ</t>
    </rPh>
    <rPh sb="16" eb="17">
      <t>クダ</t>
    </rPh>
    <phoneticPr fontId="4"/>
  </si>
  <si>
    <t>平成41年度</t>
    <rPh sb="0" eb="2">
      <t>ヘイセイ</t>
    </rPh>
    <rPh sb="4" eb="6">
      <t>ネンド</t>
    </rPh>
    <phoneticPr fontId="4"/>
  </si>
  <si>
    <t>平成42年度</t>
    <rPh sb="0" eb="2">
      <t>ヘイセイ</t>
    </rPh>
    <rPh sb="4" eb="6">
      <t>ネンド</t>
    </rPh>
    <phoneticPr fontId="4"/>
  </si>
  <si>
    <t>★金額は税込で記入すること。</t>
    <rPh sb="1" eb="3">
      <t>キンガク</t>
    </rPh>
    <rPh sb="4" eb="6">
      <t>ゼイコミ</t>
    </rPh>
    <rPh sb="7" eb="9">
      <t>キニュウ</t>
    </rPh>
    <phoneticPr fontId="4"/>
  </si>
  <si>
    <t>その他期</t>
    <rPh sb="2" eb="4">
      <t>タキ</t>
    </rPh>
    <phoneticPr fontId="4"/>
  </si>
  <si>
    <t>非空調期</t>
    <rPh sb="0" eb="3">
      <t>ヒクウチョウ</t>
    </rPh>
    <rPh sb="3" eb="4">
      <t>キ</t>
    </rPh>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</si>
  <si>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</si>
  <si>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</si>
  <si>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</si>
  <si>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</si>
  <si>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</si>
  <si>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(h/日)</t>
    <rPh sb="3" eb="4">
      <t>ニチ</t>
    </rPh>
    <phoneticPr fontId="4"/>
  </si>
  <si>
    <t>運転時間</t>
    <rPh sb="0" eb="2">
      <t>ウンテン</t>
    </rPh>
    <rPh sb="2" eb="4">
      <t>ジカン</t>
    </rPh>
    <phoneticPr fontId="4"/>
  </si>
  <si>
    <t>(日/月)</t>
    <rPh sb="1" eb="2">
      <t>ニチ</t>
    </rPh>
    <rPh sb="3" eb="4">
      <t>ツキ</t>
    </rPh>
    <phoneticPr fontId="4"/>
  </si>
  <si>
    <t>運転日数</t>
    <rPh sb="0" eb="2">
      <t>ウンテン</t>
    </rPh>
    <rPh sb="2" eb="4">
      <t>ニッスウ</t>
    </rPh>
    <phoneticPr fontId="4"/>
  </si>
  <si>
    <t>ピーク時負荷</t>
    <rPh sb="3" eb="4">
      <t>ジ</t>
    </rPh>
    <rPh sb="4" eb="6">
      <t>フカ</t>
    </rPh>
    <phoneticPr fontId="4"/>
  </si>
  <si>
    <t>暖房期</t>
    <rPh sb="0" eb="3">
      <t>ダンボウキ</t>
    </rPh>
    <phoneticPr fontId="4"/>
  </si>
  <si>
    <t>冷房期</t>
    <rPh sb="0" eb="3">
      <t>レイボウキ</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</si>
  <si>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</si>
  <si>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計（kWh)</t>
    <rPh sb="0" eb="1">
      <t>ケイ</t>
    </rPh>
    <phoneticPr fontId="4"/>
  </si>
  <si>
    <t>計(kW)</t>
    <rPh sb="0" eb="1">
      <t>ケイ</t>
    </rPh>
    <phoneticPr fontId="4"/>
  </si>
  <si>
    <t>（kW/台）</t>
    <rPh sb="4" eb="5">
      <t>ダイ</t>
    </rPh>
    <phoneticPr fontId="4"/>
  </si>
  <si>
    <t>能力計(kW)</t>
    <rPh sb="0" eb="3">
      <t>ノウリョクケイ</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</si>
  <si>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</si>
  <si>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</si>
  <si>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</si>
  <si>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</si>
  <si>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t>※薄黄色のセルの必要箇所に入力すること。</t>
    <rPh sb="1" eb="2">
      <t>ウス</t>
    </rPh>
    <rPh sb="2" eb="4">
      <t>キイロ</t>
    </rPh>
    <rPh sb="8" eb="10">
      <t>ヒツヨウ</t>
    </rPh>
    <rPh sb="10" eb="12">
      <t>カショ</t>
    </rPh>
    <rPh sb="13" eb="15">
      <t>ニュウリョク</t>
    </rPh>
    <phoneticPr fontId="4"/>
  </si>
  <si>
    <t>参加人数</t>
    <rPh sb="0" eb="2">
      <t>サンカ</t>
    </rPh>
    <rPh sb="2" eb="4">
      <t>ニンズウ</t>
    </rPh>
    <phoneticPr fontId="4"/>
  </si>
  <si>
    <t>ファックス番号</t>
  </si>
  <si>
    <t>会社所在地</t>
  </si>
  <si>
    <t>担当者所属・役職</t>
    <rPh sb="0" eb="3">
      <t>タントウシャ</t>
    </rPh>
    <rPh sb="6" eb="8">
      <t>ヤクショク</t>
    </rPh>
    <phoneticPr fontId="4"/>
  </si>
  <si>
    <t>会社所在地</t>
    <rPh sb="0" eb="2">
      <t>カイシャ</t>
    </rPh>
    <rPh sb="2" eb="5">
      <t>ショザイチ</t>
    </rPh>
    <phoneticPr fontId="4"/>
  </si>
  <si>
    <t>会社名</t>
    <rPh sb="0" eb="3">
      <t>カイシャメイ</t>
    </rPh>
    <phoneticPr fontId="4"/>
  </si>
  <si>
    <t>所属・役職</t>
    <rPh sb="3" eb="5">
      <t>ヤクショク</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</si>
  <si>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</si>
  <si>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</si>
  <si>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</si>
  <si>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</si>
  <si>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</si>
  <si>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</si>
  <si>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５月</t>
    <rPh sb="1" eb="2">
      <t>ガツ</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</si>
  <si>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</si>
  <si>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</si>
  <si>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</si>
  <si>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</si>
  <si>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</si>
  <si>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</si>
  <si>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平成41年</t>
    <rPh sb="0" eb="2">
      <t>ヘイセイ</t>
    </rPh>
    <rPh sb="4" eb="5">
      <t>ネン</t>
    </rPh>
    <phoneticPr fontId="4"/>
  </si>
  <si>
    <t>注</t>
    <rPh sb="0" eb="1">
      <t>チュウ</t>
    </rPh>
    <phoneticPr fontId="4"/>
  </si>
  <si>
    <t>電子データとして提出する際には、計算式（関数）が分かるようにすること。</t>
    <phoneticPr fontId="1"/>
  </si>
  <si>
    <t>平成42年</t>
    <rPh sb="0" eb="2">
      <t>ヘイセイ</t>
    </rPh>
    <rPh sb="4" eb="5">
      <t>ネン</t>
    </rPh>
    <phoneticPr fontId="4"/>
  </si>
  <si>
    <t>金額は、消費税及び地方消費税相当額（8％）を加えた額を記入すること。</t>
    <phoneticPr fontId="1"/>
  </si>
  <si>
    <t>平成29年　月　　日</t>
    <rPh sb="0" eb="2">
      <t>ヘイセイ</t>
    </rPh>
    <rPh sb="4" eb="5">
      <t>ネン</t>
    </rPh>
    <rPh sb="6" eb="7">
      <t>ガツ</t>
    </rPh>
    <rPh sb="9" eb="10">
      <t>ニチ</t>
    </rPh>
    <phoneticPr fontId="4"/>
  </si>
  <si>
    <t>（あて先）　教育文化部総務課長</t>
    <rPh sb="6" eb="11">
      <t>キョウイクブンカブ</t>
    </rPh>
    <rPh sb="14" eb="15">
      <t>チョウ</t>
    </rPh>
    <phoneticPr fontId="4"/>
  </si>
  <si>
    <t>記</t>
    <rPh sb="0" eb="1">
      <t>キ</t>
    </rPh>
    <phoneticPr fontId="4"/>
  </si>
  <si>
    <t>第１（利用の目的）</t>
    <phoneticPr fontId="4"/>
  </si>
  <si>
    <t>第２（秘密の保持）</t>
    <phoneticPr fontId="4"/>
  </si>
  <si>
    <t>　当社は、開示を受けた本資料を秘密として保持するものとし、前項に定める場合のほか、第三者に対し開示しません。</t>
    <phoneticPr fontId="4"/>
  </si>
  <si>
    <t>第３（期間）</t>
    <phoneticPr fontId="4"/>
  </si>
  <si>
    <t xml:space="preserve">　前項までに定める秘密の保持は、当社が本事業に応募しない場合及び応募の後、一宮市と事業契約の締結に至らなかった場合であっても、存続するものとします。
</t>
    <phoneticPr fontId="4"/>
  </si>
  <si>
    <t>担当者氏名</t>
    <phoneticPr fontId="4"/>
  </si>
  <si>
    <t>ファックス番号</t>
    <phoneticPr fontId="4"/>
  </si>
  <si>
    <t>メールアドレス</t>
    <phoneticPr fontId="4"/>
  </si>
  <si>
    <t>市処理欄</t>
    <rPh sb="0" eb="1">
      <t>シ</t>
    </rPh>
    <rPh sb="1" eb="3">
      <t>ショリ</t>
    </rPh>
    <rPh sb="3" eb="4">
      <t>ラン</t>
    </rPh>
    <phoneticPr fontId="4"/>
  </si>
  <si>
    <t>所在地</t>
    <phoneticPr fontId="4"/>
  </si>
  <si>
    <t>FAX番号</t>
    <phoneticPr fontId="4"/>
  </si>
  <si>
    <t>平成29年　 月　　日</t>
    <rPh sb="0" eb="2">
      <t>ヘイセイ</t>
    </rPh>
    <rPh sb="7" eb="8">
      <t>ガツ</t>
    </rPh>
    <rPh sb="10" eb="11">
      <t>ニチ</t>
    </rPh>
    <phoneticPr fontId="4"/>
  </si>
  <si>
    <t>ファックス番号</t>
    <phoneticPr fontId="4"/>
  </si>
  <si>
    <t>メールアドレス</t>
    <phoneticPr fontId="4"/>
  </si>
  <si>
    <t>※各企業単位で提出してください。</t>
    <phoneticPr fontId="4"/>
  </si>
  <si>
    <r>
      <t>※本様式については、Microsoft Excel形式にて提出してください。</t>
    </r>
    <r>
      <rPr>
        <sz val="9"/>
        <rFont val="ＭＳ Ｐ明朝"/>
        <family val="1"/>
        <charset val="128"/>
      </rPr>
      <t>（本ファイルを利用してください。）</t>
    </r>
    <rPh sb="1" eb="2">
      <t>ホン</t>
    </rPh>
    <rPh sb="2" eb="4">
      <t>ヨウシキ</t>
    </rPh>
    <rPh sb="25" eb="27">
      <t>ケイシキ</t>
    </rPh>
    <rPh sb="29" eb="31">
      <t>テイシュツ</t>
    </rPh>
    <rPh sb="39" eb="40">
      <t>ホン</t>
    </rPh>
    <rPh sb="45" eb="47">
      <t>リヨウ</t>
    </rPh>
    <phoneticPr fontId="4"/>
  </si>
  <si>
    <t>参加者所属・氏名</t>
    <rPh sb="0" eb="3">
      <t>サンカシャ</t>
    </rPh>
    <rPh sb="3" eb="5">
      <t>ショゾク</t>
    </rPh>
    <rPh sb="6" eb="8">
      <t>シメイ</t>
    </rPh>
    <phoneticPr fontId="4"/>
  </si>
  <si>
    <t>※各企業２名までの申し込みとしてください。</t>
    <rPh sb="5" eb="6">
      <t>メイ</t>
    </rPh>
    <rPh sb="9" eb="10">
      <t>モウ</t>
    </rPh>
    <rPh sb="11" eb="12">
      <t>コ</t>
    </rPh>
    <phoneticPr fontId="4"/>
  </si>
  <si>
    <t>募集要項等説明会参加申込書</t>
    <rPh sb="0" eb="2">
      <t>ボシュウ</t>
    </rPh>
    <rPh sb="2" eb="4">
      <t>ヨウコウ</t>
    </rPh>
    <rPh sb="4" eb="5">
      <t>トウ</t>
    </rPh>
    <rPh sb="5" eb="8">
      <t>セツメイカイ</t>
    </rPh>
    <phoneticPr fontId="4"/>
  </si>
  <si>
    <t>（あて先）　教育文化部総務課長</t>
    <phoneticPr fontId="1"/>
  </si>
  <si>
    <t>第2回現地見学会参加申込書</t>
    <rPh sb="0" eb="1">
      <t>ダイ</t>
    </rPh>
    <rPh sb="2" eb="3">
      <t>カイ</t>
    </rPh>
    <rPh sb="3" eb="5">
      <t>ゲンチ</t>
    </rPh>
    <rPh sb="5" eb="8">
      <t>ケンガクカイ</t>
    </rPh>
    <rPh sb="8" eb="10">
      <t>サンカ</t>
    </rPh>
    <phoneticPr fontId="4"/>
  </si>
  <si>
    <t>記</t>
    <rPh sb="0" eb="1">
      <t>キ</t>
    </rPh>
    <phoneticPr fontId="1"/>
  </si>
  <si>
    <t>　下記のとおり、「一宮市立小学校空調設備整備事業」に係る募集要項等説明会に参加します。</t>
    <rPh sb="1" eb="3">
      <t>カキ</t>
    </rPh>
    <phoneticPr fontId="1"/>
  </si>
  <si>
    <t>2　現地見学を希望する対象校</t>
    <phoneticPr fontId="1"/>
  </si>
  <si>
    <t>日程</t>
    <rPh sb="0" eb="2">
      <t>ニッテイ</t>
    </rPh>
    <phoneticPr fontId="1"/>
  </si>
  <si>
    <t>時間</t>
    <rPh sb="0" eb="2">
      <t>ジカン</t>
    </rPh>
    <phoneticPr fontId="1"/>
  </si>
  <si>
    <t>※ここから右には何も記載しないで下さい。</t>
    <phoneticPr fontId="4"/>
  </si>
  <si>
    <t>提出者</t>
  </si>
  <si>
    <t>担当者氏名</t>
    <phoneticPr fontId="4"/>
  </si>
  <si>
    <t>ファックス番号</t>
    <phoneticPr fontId="4"/>
  </si>
  <si>
    <t>メールアドレス</t>
    <phoneticPr fontId="4"/>
  </si>
  <si>
    <t>No</t>
    <phoneticPr fontId="4"/>
  </si>
  <si>
    <t>資料名</t>
    <rPh sb="0" eb="2">
      <t>シリョウ</t>
    </rPh>
    <rPh sb="2" eb="3">
      <t>ナ</t>
    </rPh>
    <phoneticPr fontId="4"/>
  </si>
  <si>
    <t>頁</t>
    <rPh sb="0" eb="1">
      <t>ページ</t>
    </rPh>
    <phoneticPr fontId="4"/>
  </si>
  <si>
    <t>項目</t>
    <rPh sb="0" eb="2">
      <t>コウモク</t>
    </rPh>
    <phoneticPr fontId="4"/>
  </si>
  <si>
    <t>（記載例）
3</t>
    <rPh sb="1" eb="3">
      <t>キサイ</t>
    </rPh>
    <rPh sb="3" eb="4">
      <t>レイ</t>
    </rPh>
    <phoneticPr fontId="4"/>
  </si>
  <si>
    <t>募集要項等に関する質問書</t>
    <rPh sb="0" eb="2">
      <t>ボシュウ</t>
    </rPh>
    <rPh sb="2" eb="4">
      <t>ヨウコウ</t>
    </rPh>
    <rPh sb="6" eb="7">
      <t>カン</t>
    </rPh>
    <rPh sb="9" eb="12">
      <t>シツモンショ</t>
    </rPh>
    <phoneticPr fontId="4"/>
  </si>
  <si>
    <t>　「一宮市立小学校空調設備整備事業」に関する募集要項等について、質問事項がありますので、提出します。</t>
    <rPh sb="22" eb="24">
      <t>ボシュウ</t>
    </rPh>
    <rPh sb="24" eb="26">
      <t>ヨウコウ</t>
    </rPh>
    <phoneticPr fontId="4"/>
  </si>
  <si>
    <t>　　　（あて先）　教育文化部総務課長</t>
    <rPh sb="9" eb="11">
      <t>キョウイク</t>
    </rPh>
    <rPh sb="11" eb="13">
      <t>ブンカ</t>
    </rPh>
    <rPh sb="13" eb="14">
      <t>ブ</t>
    </rPh>
    <rPh sb="14" eb="17">
      <t>ソウムカ</t>
    </rPh>
    <rPh sb="17" eb="18">
      <t>チョウ</t>
    </rPh>
    <phoneticPr fontId="4"/>
  </si>
  <si>
    <t>（記載例）
募集要項</t>
    <rPh sb="1" eb="3">
      <t>キサイ</t>
    </rPh>
    <rPh sb="3" eb="4">
      <t>レイ</t>
    </rPh>
    <rPh sb="6" eb="8">
      <t>ボシュウ</t>
    </rPh>
    <rPh sb="8" eb="10">
      <t>ヨウコウ</t>
    </rPh>
    <phoneticPr fontId="4"/>
  </si>
  <si>
    <t>（記載例）
2　(6) ｱ</t>
    <rPh sb="1" eb="3">
      <t>キサイ</t>
    </rPh>
    <rPh sb="3" eb="4">
      <t>レイ</t>
    </rPh>
    <phoneticPr fontId="4"/>
  </si>
  <si>
    <t xml:space="preserve">※頁、項目の欄には、半角英数字で記入して下さい。
※質問は、本様式に応じて行数又は枚数を増やし、「No」の欄に通し番号を記入してください。（列は増やさないでください。）
※質問の内容の他、質問の意図・背景についてもできるだけ具体的に記載してください。
※本様式については、Microsoft Excel形式にて提出してください。（本ファイルを利用してください。）
</t>
    <rPh sb="1" eb="2">
      <t>ページ</t>
    </rPh>
    <rPh sb="3" eb="5">
      <t>コウモク</t>
    </rPh>
    <rPh sb="6" eb="7">
      <t>ラン</t>
    </rPh>
    <rPh sb="12" eb="13">
      <t>エイ</t>
    </rPh>
    <rPh sb="70" eb="71">
      <t>レツ</t>
    </rPh>
    <rPh sb="72" eb="73">
      <t>フ</t>
    </rPh>
    <rPh sb="127" eb="128">
      <t>ホン</t>
    </rPh>
    <rPh sb="128" eb="130">
      <t>ヨウシキ</t>
    </rPh>
    <rPh sb="151" eb="153">
      <t>ケイシキ</t>
    </rPh>
    <rPh sb="155" eb="157">
      <t>テイシュツ</t>
    </rPh>
    <rPh sb="165" eb="166">
      <t>ホン</t>
    </rPh>
    <rPh sb="171" eb="173">
      <t>リヨウ</t>
    </rPh>
    <phoneticPr fontId="4"/>
  </si>
  <si>
    <t>　下記のとおり、「一宮市立小学校空調設備整備事業」に係る第2回現地見学会に参加します。</t>
    <rPh sb="1" eb="3">
      <t>カキ</t>
    </rPh>
    <rPh sb="33" eb="35">
      <t>ケンガク</t>
    </rPh>
    <phoneticPr fontId="1"/>
  </si>
  <si>
    <t>　</t>
  </si>
  <si>
    <t>参加人数</t>
    <rPh sb="0" eb="2">
      <t>サンカ</t>
    </rPh>
    <rPh sb="2" eb="4">
      <t>ニンズウ</t>
    </rPh>
    <phoneticPr fontId="1"/>
  </si>
  <si>
    <t>丹陽西</t>
  </si>
  <si>
    <t>丹陽南</t>
  </si>
  <si>
    <t>浅井南</t>
  </si>
  <si>
    <t>浅井北</t>
  </si>
  <si>
    <t>大和東</t>
  </si>
  <si>
    <t>大和西</t>
  </si>
  <si>
    <t>今伊勢</t>
  </si>
  <si>
    <t>奥</t>
  </si>
  <si>
    <t>千秋南</t>
  </si>
  <si>
    <t>西成東</t>
  </si>
  <si>
    <t>今伊勢西</t>
  </si>
  <si>
    <t>葉栗北</t>
  </si>
  <si>
    <t>大和南</t>
  </si>
  <si>
    <t>浅井中</t>
  </si>
  <si>
    <t>千秋東</t>
  </si>
  <si>
    <t>起</t>
  </si>
  <si>
    <t>小信中島</t>
  </si>
  <si>
    <t>朝日東</t>
  </si>
  <si>
    <t>朝日西</t>
  </si>
  <si>
    <t>木曽川西</t>
  </si>
  <si>
    <t>木曽川東</t>
  </si>
  <si>
    <t>平成31年</t>
    <rPh sb="0" eb="2">
      <t>ヘイセイ</t>
    </rPh>
    <rPh sb="4" eb="5">
      <t>ネン</t>
    </rPh>
    <phoneticPr fontId="1"/>
  </si>
  <si>
    <t>1月頃※1</t>
    <rPh sb="1" eb="2">
      <t>ガツ</t>
    </rPh>
    <rPh sb="2" eb="3">
      <t>コロ</t>
    </rPh>
    <phoneticPr fontId="1"/>
  </si>
  <si>
    <t>平成43年</t>
    <rPh sb="0" eb="2">
      <t>ヘイセイ</t>
    </rPh>
    <rPh sb="4" eb="5">
      <t>ネン</t>
    </rPh>
    <phoneticPr fontId="4"/>
  </si>
  <si>
    <t>平成43年度</t>
    <rPh sb="0" eb="2">
      <t>ヘイセイ</t>
    </rPh>
    <rPh sb="4" eb="6">
      <t>ネンド</t>
    </rPh>
    <phoneticPr fontId="4"/>
  </si>
  <si>
    <t>※</t>
    <phoneticPr fontId="1"/>
  </si>
  <si>
    <t>SPCを組成しない場合は、当該事業に係る損益計算書を作成してください。キャッシュフロー計算書の作成は不要です。</t>
    <rPh sb="4" eb="6">
      <t>ソセイ</t>
    </rPh>
    <rPh sb="9" eb="11">
      <t>バアイ</t>
    </rPh>
    <rPh sb="13" eb="15">
      <t>トウガイ</t>
    </rPh>
    <rPh sb="15" eb="17">
      <t>ジギョウ</t>
    </rPh>
    <rPh sb="18" eb="19">
      <t>カカ</t>
    </rPh>
    <rPh sb="20" eb="22">
      <t>ソンエキ</t>
    </rPh>
    <rPh sb="22" eb="25">
      <t>ケイサンショ</t>
    </rPh>
    <rPh sb="26" eb="28">
      <t>サクセイ</t>
    </rPh>
    <rPh sb="43" eb="46">
      <t>ケイサンショ</t>
    </rPh>
    <rPh sb="47" eb="49">
      <t>サクセイ</t>
    </rPh>
    <rPh sb="50" eb="52">
      <t>フヨウ</t>
    </rPh>
    <phoneticPr fontId="1"/>
  </si>
  <si>
    <t>※1  設計・施工等のサービス対価の支払時期</t>
    <rPh sb="4" eb="6">
      <t>セッケイ</t>
    </rPh>
    <rPh sb="7" eb="9">
      <t>セコウ</t>
    </rPh>
    <rPh sb="9" eb="10">
      <t>トウ</t>
    </rPh>
    <rPh sb="15" eb="17">
      <t>タイカ</t>
    </rPh>
    <rPh sb="18" eb="20">
      <t>シハライ</t>
    </rPh>
    <rPh sb="20" eb="22">
      <t>ジキ</t>
    </rPh>
    <phoneticPr fontId="1"/>
  </si>
  <si>
    <t>夜間電力消費量（kWh)</t>
    <rPh sb="0" eb="2">
      <t>ヤカン</t>
    </rPh>
    <rPh sb="2" eb="4">
      <t>デンリョク</t>
    </rPh>
    <rPh sb="4" eb="6">
      <t>ショウヒ</t>
    </rPh>
    <rPh sb="6" eb="7">
      <t>リョウ</t>
    </rPh>
    <phoneticPr fontId="4"/>
  </si>
  <si>
    <t>（様式６－８）</t>
    <rPh sb="1" eb="3">
      <t>ヨウシキ</t>
    </rPh>
    <phoneticPr fontId="4"/>
  </si>
  <si>
    <t>(様式９－３）</t>
    <rPh sb="1" eb="3">
      <t>ヨウシキ</t>
    </rPh>
    <phoneticPr fontId="4"/>
  </si>
  <si>
    <t>（様式９－４）</t>
    <rPh sb="1" eb="3">
      <t>ヨウシキ</t>
    </rPh>
    <phoneticPr fontId="4"/>
  </si>
  <si>
    <t>(様式９－５）</t>
    <rPh sb="1" eb="3">
      <t>ヨウシキ</t>
    </rPh>
    <phoneticPr fontId="4"/>
  </si>
  <si>
    <t>(様式９－２）</t>
    <rPh sb="1" eb="3">
      <t>ヨウシキ</t>
    </rPh>
    <phoneticPr fontId="4"/>
  </si>
  <si>
    <t>　うち、設計・施工等のサービス対価</t>
    <rPh sb="4" eb="6">
      <t>セッケイ</t>
    </rPh>
    <rPh sb="7" eb="9">
      <t>セコウ</t>
    </rPh>
    <rPh sb="9" eb="10">
      <t>トウ</t>
    </rPh>
    <rPh sb="15" eb="17">
      <t>タイカ</t>
    </rPh>
    <phoneticPr fontId="4"/>
  </si>
  <si>
    <t>対象校番号</t>
    <rPh sb="0" eb="3">
      <t>タイショウコウ</t>
    </rPh>
    <rPh sb="3" eb="5">
      <t>バンゴウ</t>
    </rPh>
    <phoneticPr fontId="4"/>
  </si>
  <si>
    <t>対象校名</t>
    <rPh sb="0" eb="2">
      <t>タイショウ</t>
    </rPh>
    <rPh sb="2" eb="4">
      <t>コウメイ</t>
    </rPh>
    <phoneticPr fontId="4"/>
  </si>
  <si>
    <t>現状(平成29年5月現在)</t>
    <rPh sb="0" eb="2">
      <t>ゲンジョウ</t>
    </rPh>
    <rPh sb="3" eb="5">
      <t>ヘイセイ</t>
    </rPh>
    <rPh sb="7" eb="8">
      <t>ネン</t>
    </rPh>
    <rPh sb="9" eb="10">
      <t>ガツ</t>
    </rPh>
    <rPh sb="10" eb="12">
      <t>ゲンザイ</t>
    </rPh>
    <phoneticPr fontId="4"/>
  </si>
  <si>
    <t>変圧器
増設の
有無</t>
    <rPh sb="0" eb="3">
      <t>ヘンアツキ</t>
    </rPh>
    <rPh sb="4" eb="6">
      <t>ゾウセツ</t>
    </rPh>
    <rPh sb="8" eb="10">
      <t>ウム</t>
    </rPh>
    <phoneticPr fontId="4"/>
  </si>
  <si>
    <t>(kVA)</t>
    <phoneticPr fontId="4"/>
  </si>
  <si>
    <t>空調
最大
電流値(A)
②</t>
    <rPh sb="0" eb="2">
      <t>クウチョウ</t>
    </rPh>
    <rPh sb="3" eb="5">
      <t>サイダイ</t>
    </rPh>
    <rPh sb="6" eb="8">
      <t>デンリュウ</t>
    </rPh>
    <rPh sb="8" eb="9">
      <t>チ</t>
    </rPh>
    <phoneticPr fontId="4"/>
  </si>
  <si>
    <t>空調
最大
電流値(A)
④</t>
    <rPh sb="0" eb="2">
      <t>クウチョウ</t>
    </rPh>
    <rPh sb="3" eb="5">
      <t>サイダイ</t>
    </rPh>
    <rPh sb="6" eb="9">
      <t>デンリュウチ</t>
    </rPh>
    <phoneticPr fontId="4"/>
  </si>
  <si>
    <t>④/③
(％)</t>
    <phoneticPr fontId="4"/>
  </si>
  <si>
    <t>宮西</t>
  </si>
  <si>
    <t>貴船</t>
  </si>
  <si>
    <t>神山</t>
  </si>
  <si>
    <t>大志</t>
  </si>
  <si>
    <t>向山</t>
  </si>
  <si>
    <t>葉栗</t>
  </si>
  <si>
    <t>西成</t>
  </si>
  <si>
    <t>瀬部</t>
  </si>
  <si>
    <t>赤見</t>
  </si>
  <si>
    <t>浅野</t>
  </si>
  <si>
    <t>丹陽</t>
  </si>
  <si>
    <t>北方</t>
  </si>
  <si>
    <t>萩原</t>
  </si>
  <si>
    <t>中島</t>
  </si>
  <si>
    <t>千秋</t>
  </si>
  <si>
    <t>富士</t>
  </si>
  <si>
    <t>末広</t>
  </si>
  <si>
    <t>三条</t>
  </si>
  <si>
    <t>開明</t>
  </si>
  <si>
    <t>大徳</t>
  </si>
  <si>
    <t>黒田</t>
  </si>
  <si>
    <t>対象校
番号</t>
    <rPh sb="0" eb="3">
      <t>タイショウコウ</t>
    </rPh>
    <rPh sb="4" eb="6">
      <t>バンゴウ</t>
    </rPh>
    <phoneticPr fontId="4"/>
  </si>
  <si>
    <t>２年度目以降
（通年運用）</t>
    <rPh sb="1" eb="2">
      <t>ネン</t>
    </rPh>
    <rPh sb="2" eb="3">
      <t>ド</t>
    </rPh>
    <rPh sb="3" eb="6">
      <t>メイコウ</t>
    </rPh>
    <rPh sb="8" eb="10">
      <t>ツウネン</t>
    </rPh>
    <rPh sb="10" eb="12">
      <t>ウンヨウ</t>
    </rPh>
    <phoneticPr fontId="4"/>
  </si>
  <si>
    <t>ガス</t>
    <phoneticPr fontId="4"/>
  </si>
  <si>
    <t>能力（kW/台）</t>
    <rPh sb="0" eb="2">
      <t>ノウリョク</t>
    </rPh>
    <rPh sb="6" eb="7">
      <t>ダイ</t>
    </rPh>
    <phoneticPr fontId="4"/>
  </si>
  <si>
    <r>
      <t>（kW/台）</t>
    </r>
    <r>
      <rPr>
        <vertAlign val="superscript"/>
        <sz val="10"/>
        <rFont val="ＭＳ Ｐゴシック"/>
        <family val="3"/>
        <charset val="128"/>
      </rPr>
      <t>注1</t>
    </r>
    <rPh sb="4" eb="5">
      <t>ダイ</t>
    </rPh>
    <rPh sb="6" eb="7">
      <t>チュウ</t>
    </rPh>
    <phoneticPr fontId="4"/>
  </si>
  <si>
    <r>
      <t>（kW/台）</t>
    </r>
    <r>
      <rPr>
        <vertAlign val="superscript"/>
        <sz val="10"/>
        <rFont val="ＭＳ Ｐゴシック"/>
        <family val="3"/>
        <charset val="128"/>
      </rPr>
      <t>注2</t>
    </r>
    <rPh sb="4" eb="5">
      <t>ダイ</t>
    </rPh>
    <rPh sb="6" eb="7">
      <t>チュウ</t>
    </rPh>
    <phoneticPr fontId="4"/>
  </si>
  <si>
    <t>室内機</t>
    <rPh sb="0" eb="3">
      <t>シツナイキキョウシツ</t>
    </rPh>
    <phoneticPr fontId="4"/>
  </si>
  <si>
    <t>注1：蓄熱式の場合は、蓄熱利用時の能力、消費電力を記入のこと。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</si>
  <si>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注2：空調運転時間帯以外の時間帯に機器が消費する電力を記入のこと。(但し、待機電力を消費しない特別な措置を講じる場合はその旨を明記のこと)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</si>
  <si>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12月</t>
    <rPh sb="2" eb="3">
      <t>ガツ</t>
    </rPh>
    <phoneticPr fontId="29"/>
  </si>
  <si>
    <r>
      <t>■ガス消費量総括表(m</t>
    </r>
    <r>
      <rPr>
        <vertAlign val="superscript"/>
        <sz val="10"/>
        <rFont val="ＭＳ Ｐゴシック"/>
        <family val="3"/>
        <charset val="128"/>
      </rPr>
      <t>3</t>
    </r>
    <r>
      <rPr>
        <sz val="10"/>
        <rFont val="ＭＳ Ｐゴシック"/>
        <family val="3"/>
        <charset val="128"/>
      </rPr>
      <t>)</t>
    </r>
    <rPh sb="3" eb="5">
      <t>ショウヒ</t>
    </rPh>
    <rPh sb="5" eb="6">
      <t>リョウ</t>
    </rPh>
    <rPh sb="6" eb="8">
      <t>ソウカツ</t>
    </rPh>
    <rPh sb="8" eb="9">
      <t>ヒョウ</t>
    </rPh>
    <phoneticPr fontId="4"/>
  </si>
  <si>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4"/>
  </si>
  <si>
    <r>
      <t>ガス使用量(m</t>
    </r>
    <r>
      <rPr>
        <vertAlign val="superscript"/>
        <sz val="10"/>
        <rFont val="ＭＳ Ｐゴシック"/>
        <family val="3"/>
        <charset val="128"/>
      </rPr>
      <t>3</t>
    </r>
    <r>
      <rPr>
        <sz val="10"/>
        <rFont val="ＭＳ Ｐゴシック"/>
        <family val="3"/>
        <charset val="128"/>
      </rPr>
      <t>)</t>
    </r>
    <rPh sb="2" eb="5">
      <t>シヨウリョウ</t>
    </rPh>
    <phoneticPr fontId="4"/>
  </si>
  <si>
    <r>
      <t>円/m</t>
    </r>
    <r>
      <rPr>
        <vertAlign val="superscript"/>
        <sz val="10"/>
        <rFont val="ＭＳ Ｐゴシック"/>
        <family val="3"/>
        <charset val="128"/>
      </rPr>
      <t>3</t>
    </r>
    <r>
      <rPr>
        <sz val="10"/>
        <rFont val="ＭＳ Ｐゴシック"/>
        <family val="3"/>
        <charset val="128"/>
      </rPr>
      <t>　×</t>
    </r>
    <rPh sb="0" eb="1">
      <t>エン</t>
    </rPh>
    <phoneticPr fontId="4"/>
  </si>
  <si>
    <t>（様式６－９）</t>
    <rPh sb="1" eb="3">
      <t>ヨウシキ</t>
    </rPh>
    <phoneticPr fontId="4"/>
  </si>
  <si>
    <t>第４（複製データ）</t>
    <rPh sb="0" eb="1">
      <t>ダイ</t>
    </rPh>
    <rPh sb="3" eb="5">
      <t>フクセイ</t>
    </rPh>
    <phoneticPr fontId="4"/>
  </si>
  <si>
    <t>(kW)</t>
    <phoneticPr fontId="4"/>
  </si>
  <si>
    <t>ガス</t>
    <phoneticPr fontId="4"/>
  </si>
  <si>
    <t>※最大電力算定時は，「月別負荷率」にかかわらず，当該校における普通教室（特別教室等を除く）の全室が一斉運転するものとして，算定すること。</t>
    <phoneticPr fontId="4"/>
  </si>
  <si>
    <t>+</t>
    <phoneticPr fontId="4"/>
  </si>
  <si>
    <t>kWh</t>
    <phoneticPr fontId="4"/>
  </si>
  <si>
    <t>(</t>
    <phoneticPr fontId="4"/>
  </si>
  <si>
    <r>
      <t>m</t>
    </r>
    <r>
      <rPr>
        <vertAlign val="superscript"/>
        <sz val="10"/>
        <rFont val="ＭＳ Ｐゴシック"/>
        <family val="3"/>
        <charset val="128"/>
      </rPr>
      <t>3</t>
    </r>
    <r>
      <rPr>
        <sz val="10"/>
        <rFont val="ＭＳ Ｐゴシック"/>
        <family val="3"/>
        <charset val="128"/>
      </rPr>
      <t>　＋</t>
    </r>
    <phoneticPr fontId="4"/>
  </si>
  <si>
    <r>
      <t>m</t>
    </r>
    <r>
      <rPr>
        <vertAlign val="superscript"/>
        <sz val="10"/>
        <rFont val="ＭＳ Ｐゴシック"/>
        <family val="3"/>
        <charset val="128"/>
      </rPr>
      <t>3</t>
    </r>
    <phoneticPr fontId="4"/>
  </si>
  <si>
    <t>ガス</t>
    <phoneticPr fontId="4"/>
  </si>
  <si>
    <t>（kW）</t>
    <phoneticPr fontId="4"/>
  </si>
  <si>
    <t>０１</t>
    <phoneticPr fontId="4"/>
  </si>
  <si>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</si>
  <si>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</si>
  <si>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</si>
  <si>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</si>
  <si>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</si>
  <si>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</si>
  <si>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</si>
  <si>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</si>
  <si>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</si>
  <si>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</si>
  <si>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</si>
  <si>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（参加企業）</t>
    <rPh sb="1" eb="3">
      <t>サンカ</t>
    </rPh>
    <rPh sb="3" eb="5">
      <t>キギョウ</t>
    </rPh>
    <phoneticPr fontId="1"/>
  </si>
  <si>
    <t>学校名</t>
    <phoneticPr fontId="1"/>
  </si>
  <si>
    <t>学校名</t>
    <phoneticPr fontId="1"/>
  </si>
  <si>
    <t>※ 1社合計2名までの申し込みとしてください。</t>
    <rPh sb="3" eb="4">
      <t>シャ</t>
    </rPh>
    <rPh sb="4" eb="6">
      <t>ゴウケイ</t>
    </rPh>
    <phoneticPr fontId="1"/>
  </si>
  <si>
    <t>連絡担当者
所属・役職・氏名</t>
    <rPh sb="0" eb="2">
      <t>レンラク</t>
    </rPh>
    <rPh sb="2" eb="5">
      <t>タントウシャ</t>
    </rPh>
    <rPh sb="6" eb="8">
      <t>ショゾク</t>
    </rPh>
    <rPh sb="9" eb="11">
      <t>ヤクショク</t>
    </rPh>
    <rPh sb="12" eb="14">
      <t>シメイ</t>
    </rPh>
    <phoneticPr fontId="1"/>
  </si>
  <si>
    <t>（様式２－１）</t>
    <phoneticPr fontId="4"/>
  </si>
  <si>
    <t>（様式１－３）</t>
    <phoneticPr fontId="4"/>
  </si>
  <si>
    <t>（様式１－２）</t>
    <phoneticPr fontId="4"/>
  </si>
  <si>
    <t>（様式１－１）</t>
    <rPh sb="1" eb="3">
      <t>ヨウシキ</t>
    </rPh>
    <phoneticPr fontId="4"/>
  </si>
  <si>
    <t>●損益計算書</t>
    <rPh sb="1" eb="3">
      <t>ソンエキ</t>
    </rPh>
    <rPh sb="3" eb="6">
      <t>ケイサンショ</t>
    </rPh>
    <phoneticPr fontId="4"/>
  </si>
  <si>
    <t>■損益計算書</t>
    <rPh sb="1" eb="3">
      <t>ソンエキ</t>
    </rPh>
    <rPh sb="3" eb="6">
      <t>ケイサンショ</t>
    </rPh>
    <phoneticPr fontId="4"/>
  </si>
  <si>
    <t>　本事業のために本資料が不要となった場合は、複製データを含めすべてを安全かつ確実に破棄します。</t>
    <rPh sb="1" eb="2">
      <t>ホン</t>
    </rPh>
    <rPh sb="2" eb="4">
      <t>ジギョウ</t>
    </rPh>
    <rPh sb="8" eb="9">
      <t>ホン</t>
    </rPh>
    <rPh sb="9" eb="11">
      <t>シリョウ</t>
    </rPh>
    <rPh sb="12" eb="14">
      <t>フヨウ</t>
    </rPh>
    <rPh sb="18" eb="20">
      <t>バアイ</t>
    </rPh>
    <rPh sb="22" eb="24">
      <t>フクセイ</t>
    </rPh>
    <rPh sb="28" eb="29">
      <t>フク</t>
    </rPh>
    <rPh sb="34" eb="36">
      <t>アンゼン</t>
    </rPh>
    <rPh sb="38" eb="40">
      <t>カクジツ</t>
    </rPh>
    <rPh sb="41" eb="43">
      <t>ハキ</t>
    </rPh>
    <phoneticPr fontId="4"/>
  </si>
  <si>
    <t>所属・氏名①</t>
    <rPh sb="0" eb="2">
      <t>ショゾク</t>
    </rPh>
    <phoneticPr fontId="1"/>
  </si>
  <si>
    <t>所属・氏名②</t>
    <rPh sb="0" eb="2">
      <t>ショゾク</t>
    </rPh>
    <phoneticPr fontId="1"/>
  </si>
  <si>
    <t>当日連絡可能な
携帯の電話番号</t>
    <rPh sb="0" eb="2">
      <t>トウジツ</t>
    </rPh>
    <rPh sb="2" eb="4">
      <t>レンラク</t>
    </rPh>
    <rPh sb="4" eb="6">
      <t>カノウ</t>
    </rPh>
    <rPh sb="8" eb="10">
      <t>ケイタイ</t>
    </rPh>
    <rPh sb="11" eb="13">
      <t>デンワ</t>
    </rPh>
    <rPh sb="13" eb="15">
      <t>バンゴウ</t>
    </rPh>
    <phoneticPr fontId="4"/>
  </si>
  <si>
    <t>メールアドレス</t>
    <phoneticPr fontId="4"/>
  </si>
  <si>
    <t>携帯番号</t>
    <rPh sb="0" eb="2">
      <t>ケイタイ</t>
    </rPh>
    <rPh sb="2" eb="4">
      <t>バンゴウ</t>
    </rPh>
    <phoneticPr fontId="1"/>
  </si>
  <si>
    <t>※ 見学会は企業ごとでの申込としてください。</t>
    <rPh sb="6" eb="8">
      <t>キギョウ</t>
    </rPh>
    <phoneticPr fontId="1"/>
  </si>
  <si>
    <t>※ 本様式については、Microsoft Excel形式にて提出してください。（本ファイルを利用してください。）</t>
    <phoneticPr fontId="1"/>
  </si>
  <si>
    <t>11:00～12:30</t>
  </si>
  <si>
    <t>11:00～12:30</t>
    <phoneticPr fontId="1"/>
  </si>
  <si>
    <t>14:00～15:30</t>
  </si>
  <si>
    <t>14:00～15:30</t>
    <phoneticPr fontId="1"/>
  </si>
  <si>
    <t xml:space="preserve"> 9:00～10:30</t>
  </si>
  <si>
    <t xml:space="preserve"> 9:00～10:30</t>
    <phoneticPr fontId="1"/>
  </si>
  <si>
    <t>木曽川西小学校</t>
    <rPh sb="0" eb="5">
      <t>キソニシ</t>
    </rPh>
    <rPh sb="5" eb="7">
      <t>ガッコウ</t>
    </rPh>
    <phoneticPr fontId="1"/>
  </si>
  <si>
    <t>末広小学校</t>
    <rPh sb="0" eb="3">
      <t>スエヒロ</t>
    </rPh>
    <rPh sb="3" eb="5">
      <t>ガッコウ</t>
    </rPh>
    <phoneticPr fontId="1"/>
  </si>
  <si>
    <t>北方小学校</t>
    <rPh sb="0" eb="3">
      <t>キタガタ</t>
    </rPh>
    <rPh sb="3" eb="5">
      <t>ガッコウ</t>
    </rPh>
    <phoneticPr fontId="1"/>
  </si>
  <si>
    <t>葉栗小学校</t>
    <rPh sb="0" eb="3">
      <t>ハグリ</t>
    </rPh>
    <rPh sb="3" eb="5">
      <t>ガッコウ</t>
    </rPh>
    <phoneticPr fontId="1"/>
  </si>
  <si>
    <t>浅井北小学校</t>
    <rPh sb="0" eb="4">
      <t>アザイキタ</t>
    </rPh>
    <rPh sb="4" eb="6">
      <t>ガッコウ</t>
    </rPh>
    <phoneticPr fontId="1"/>
  </si>
  <si>
    <t>浅野小学校</t>
    <rPh sb="0" eb="3">
      <t>アサノ</t>
    </rPh>
    <rPh sb="3" eb="5">
      <t>ガッコウ</t>
    </rPh>
    <phoneticPr fontId="1"/>
  </si>
  <si>
    <t>千秋小学校</t>
    <rPh sb="0" eb="3">
      <t>チアキ</t>
    </rPh>
    <rPh sb="3" eb="5">
      <t>ガッコウ</t>
    </rPh>
    <phoneticPr fontId="1"/>
  </si>
  <si>
    <t>千秋東小学校</t>
    <rPh sb="0" eb="4">
      <t>チアキヒガシ</t>
    </rPh>
    <rPh sb="4" eb="6">
      <t>ガッコウ</t>
    </rPh>
    <phoneticPr fontId="1"/>
  </si>
  <si>
    <t>丹陽西小学校</t>
    <rPh sb="0" eb="4">
      <t>タンニシ</t>
    </rPh>
    <rPh sb="4" eb="6">
      <t>ガッコウ</t>
    </rPh>
    <phoneticPr fontId="1"/>
  </si>
  <si>
    <t>丹陽小学校</t>
    <rPh sb="0" eb="3">
      <t>タンヨウ</t>
    </rPh>
    <rPh sb="3" eb="5">
      <t>ガッコウ</t>
    </rPh>
    <phoneticPr fontId="1"/>
  </si>
  <si>
    <t>丹陽南小学校</t>
    <rPh sb="0" eb="4">
      <t>タンナン</t>
    </rPh>
    <rPh sb="4" eb="6">
      <t>ガッコウ</t>
    </rPh>
    <phoneticPr fontId="1"/>
  </si>
  <si>
    <t>三条小学校</t>
    <rPh sb="0" eb="3">
      <t>サンジョウ</t>
    </rPh>
    <rPh sb="3" eb="5">
      <t>ガッコウ</t>
    </rPh>
    <phoneticPr fontId="1"/>
  </si>
  <si>
    <t>起小学校</t>
    <rPh sb="0" eb="2">
      <t>オコシ</t>
    </rPh>
    <rPh sb="2" eb="4">
      <t>ガッコウ</t>
    </rPh>
    <phoneticPr fontId="1"/>
  </si>
  <si>
    <t>小信中島小学校</t>
    <rPh sb="0" eb="5">
      <t>コノブ</t>
    </rPh>
    <rPh sb="5" eb="7">
      <t>ガッコウ</t>
    </rPh>
    <phoneticPr fontId="1"/>
  </si>
  <si>
    <t>大徳小学校</t>
    <rPh sb="0" eb="3">
      <t>ダイトク</t>
    </rPh>
    <rPh sb="3" eb="5">
      <t>ガッコウ</t>
    </rPh>
    <phoneticPr fontId="1"/>
  </si>
  <si>
    <t>萩原小学校</t>
    <rPh sb="0" eb="3">
      <t>ハギワラ</t>
    </rPh>
    <rPh sb="3" eb="5">
      <t>ガッコウ</t>
    </rPh>
    <phoneticPr fontId="1"/>
  </si>
  <si>
    <t>朝日東小学校</t>
    <rPh sb="0" eb="4">
      <t>アサトウ</t>
    </rPh>
    <rPh sb="4" eb="6">
      <t>ガッコウ</t>
    </rPh>
    <phoneticPr fontId="1"/>
  </si>
  <si>
    <t>宮西小学校</t>
    <rPh sb="0" eb="3">
      <t>ミヤニシ</t>
    </rPh>
    <rPh sb="3" eb="5">
      <t>ガッコウ</t>
    </rPh>
    <phoneticPr fontId="1"/>
  </si>
  <si>
    <t>貴船小学校</t>
    <rPh sb="0" eb="3">
      <t>キフネ</t>
    </rPh>
    <rPh sb="3" eb="5">
      <t>ガッコウ</t>
    </rPh>
    <phoneticPr fontId="1"/>
  </si>
  <si>
    <t>向山小学校</t>
    <rPh sb="0" eb="3">
      <t>ムカイヤマ</t>
    </rPh>
    <rPh sb="3" eb="5">
      <t>ガッコウ</t>
    </rPh>
    <phoneticPr fontId="1"/>
  </si>
  <si>
    <t>赤見小学校</t>
    <rPh sb="0" eb="3">
      <t>アカミ</t>
    </rPh>
    <rPh sb="3" eb="5">
      <t>ガッコウ</t>
    </rPh>
    <phoneticPr fontId="1"/>
  </si>
  <si>
    <t>瀬部小学校</t>
    <rPh sb="0" eb="3">
      <t>セベ</t>
    </rPh>
    <rPh sb="3" eb="5">
      <t>ガッコウ</t>
    </rPh>
    <phoneticPr fontId="1"/>
  </si>
  <si>
    <t>浅井中小学校</t>
    <rPh sb="0" eb="4">
      <t>アザイナカ</t>
    </rPh>
    <rPh sb="4" eb="6">
      <t>ガッコウ</t>
    </rPh>
    <phoneticPr fontId="1"/>
  </si>
  <si>
    <t>黒田小学校</t>
    <rPh sb="0" eb="3">
      <t>クロダ</t>
    </rPh>
    <rPh sb="3" eb="5">
      <t>ガッコウ</t>
    </rPh>
    <phoneticPr fontId="1"/>
  </si>
  <si>
    <t>木曽川東小学校</t>
    <rPh sb="0" eb="5">
      <t>キソヒガシ</t>
    </rPh>
    <rPh sb="5" eb="7">
      <t>ガッコウ</t>
    </rPh>
    <phoneticPr fontId="1"/>
  </si>
  <si>
    <t>今伊勢小学校</t>
    <rPh sb="0" eb="4">
      <t>イマイセ</t>
    </rPh>
    <rPh sb="4" eb="6">
      <t>ガッコウ</t>
    </rPh>
    <phoneticPr fontId="1"/>
  </si>
  <si>
    <t>開明小学校</t>
    <rPh sb="0" eb="3">
      <t>カイメイ</t>
    </rPh>
    <rPh sb="3" eb="5">
      <t>ガッコウ</t>
    </rPh>
    <phoneticPr fontId="1"/>
  </si>
  <si>
    <t>奥小学校</t>
    <rPh sb="0" eb="2">
      <t>オク</t>
    </rPh>
    <rPh sb="2" eb="4">
      <t>ガッコウ</t>
    </rPh>
    <phoneticPr fontId="1"/>
  </si>
  <si>
    <t>大和東小学校</t>
    <rPh sb="0" eb="4">
      <t>ヤマトヒガシ</t>
    </rPh>
    <rPh sb="4" eb="6">
      <t>ガッコウ</t>
    </rPh>
    <phoneticPr fontId="1"/>
  </si>
  <si>
    <t>大和西小学校</t>
    <rPh sb="0" eb="4">
      <t>ヤマトニシ</t>
    </rPh>
    <rPh sb="4" eb="6">
      <t>ガッコウ</t>
    </rPh>
    <phoneticPr fontId="1"/>
  </si>
  <si>
    <t>大和南小学校</t>
    <rPh sb="0" eb="4">
      <t>ヤマナン</t>
    </rPh>
    <rPh sb="4" eb="6">
      <t>ガッコウ</t>
    </rPh>
    <phoneticPr fontId="1"/>
  </si>
  <si>
    <t>中島小学校</t>
    <rPh sb="0" eb="3">
      <t>ナカシマ</t>
    </rPh>
    <rPh sb="3" eb="5">
      <t>ガッコウ</t>
    </rPh>
    <phoneticPr fontId="1"/>
  </si>
  <si>
    <t>朝日西小学校</t>
    <rPh sb="0" eb="4">
      <t>アサニシ</t>
    </rPh>
    <rPh sb="4" eb="6">
      <t>ガッコウ</t>
    </rPh>
    <phoneticPr fontId="1"/>
  </si>
  <si>
    <t>西成小学校</t>
    <rPh sb="0" eb="3">
      <t>ニシナリ</t>
    </rPh>
    <rPh sb="3" eb="5">
      <t>ガッコウ</t>
    </rPh>
    <phoneticPr fontId="1"/>
  </si>
  <si>
    <t>西成東小学校</t>
    <rPh sb="0" eb="4">
      <t>ニシナリヒガシ</t>
    </rPh>
    <rPh sb="4" eb="6">
      <t>ガッコウ</t>
    </rPh>
    <phoneticPr fontId="1"/>
  </si>
  <si>
    <t>千秋南小学校</t>
    <rPh sb="0" eb="4">
      <t>センナン</t>
    </rPh>
    <rPh sb="4" eb="6">
      <t>ガッコウ</t>
    </rPh>
    <phoneticPr fontId="1"/>
  </si>
  <si>
    <t>富士小学校</t>
    <rPh sb="0" eb="3">
      <t>フジ</t>
    </rPh>
    <rPh sb="3" eb="5">
      <t>ガッコウ</t>
    </rPh>
    <phoneticPr fontId="1"/>
  </si>
  <si>
    <t>浅井南小学校</t>
    <rPh sb="0" eb="4">
      <t>アザイミナミ</t>
    </rPh>
    <rPh sb="4" eb="6">
      <t>ガッコウ</t>
    </rPh>
    <phoneticPr fontId="1"/>
  </si>
  <si>
    <t>葉栗北小学校</t>
    <rPh sb="0" eb="4">
      <t>ハキタ</t>
    </rPh>
    <rPh sb="4" eb="6">
      <t>ガッコウ</t>
    </rPh>
    <phoneticPr fontId="1"/>
  </si>
  <si>
    <t>大志小学校</t>
    <rPh sb="0" eb="3">
      <t>ダイシ</t>
    </rPh>
    <rPh sb="3" eb="5">
      <t>ガッコウ</t>
    </rPh>
    <phoneticPr fontId="1"/>
  </si>
  <si>
    <t>神山小学校</t>
    <rPh sb="0" eb="3">
      <t>カミヤマ</t>
    </rPh>
    <rPh sb="3" eb="5">
      <t>ガッコウ</t>
    </rPh>
    <phoneticPr fontId="1"/>
  </si>
  <si>
    <t>今伊勢西小学校</t>
    <rPh sb="0" eb="5">
      <t>イマニシ</t>
    </rPh>
    <rPh sb="5" eb="7">
      <t>ガッコウ</t>
    </rPh>
    <phoneticPr fontId="1"/>
  </si>
  <si>
    <t>　当社は、本書記載の誓約事項と同一の守秘義務等の履行を一宮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4"/>
  </si>
  <si>
    <t>5月※2</t>
    <rPh sb="1" eb="2">
      <t>ガツ</t>
    </rPh>
    <phoneticPr fontId="4"/>
  </si>
  <si>
    <t>※　7月20日（木）及び8月28日（月）から31日（金）については、改修工事施工中のため、ヘルメットを持参してください。</t>
    <phoneticPr fontId="1"/>
  </si>
  <si>
    <t>●学校別エネルギー等積算表</t>
    <rPh sb="1" eb="3">
      <t>ガッコウ</t>
    </rPh>
    <rPh sb="3" eb="4">
      <t>ベツ</t>
    </rPh>
    <rPh sb="9" eb="10">
      <t>ナド</t>
    </rPh>
    <rPh sb="10" eb="12">
      <t>セキサン</t>
    </rPh>
    <rPh sb="12" eb="13">
      <t>ヒョウ</t>
    </rPh>
    <phoneticPr fontId="4"/>
  </si>
  <si>
    <t>（MW）</t>
    <phoneticPr fontId="4"/>
  </si>
  <si>
    <t>（MW）</t>
    <phoneticPr fontId="4"/>
  </si>
  <si>
    <t>(kW/kW)</t>
    <phoneticPr fontId="4"/>
  </si>
  <si>
    <r>
      <t>(m</t>
    </r>
    <r>
      <rPr>
        <vertAlign val="superscript"/>
        <sz val="10"/>
        <rFont val="ＭＳ Ｐゴシック"/>
        <family val="3"/>
        <charset val="128"/>
      </rPr>
      <t>3</t>
    </r>
    <r>
      <rPr>
        <sz val="10"/>
        <rFont val="ＭＳ Ｐゴシック"/>
        <family val="3"/>
        <charset val="128"/>
      </rPr>
      <t>/kW)</t>
    </r>
    <phoneticPr fontId="4"/>
  </si>
  <si>
    <t>kW ×</t>
    <phoneticPr fontId="4"/>
  </si>
  <si>
    <t>×</t>
    <phoneticPr fontId="4"/>
  </si>
  <si>
    <t>(</t>
    <phoneticPr fontId="4"/>
  </si>
  <si>
    <t>+</t>
    <phoneticPr fontId="4"/>
  </si>
  <si>
    <r>
      <t>m</t>
    </r>
    <r>
      <rPr>
        <vertAlign val="superscript"/>
        <sz val="10"/>
        <rFont val="ＭＳ Ｐゴシック"/>
        <family val="3"/>
        <charset val="128"/>
      </rPr>
      <t>3</t>
    </r>
    <r>
      <rPr>
        <sz val="10"/>
        <rFont val="ＭＳ Ｐゴシック"/>
        <family val="3"/>
        <charset val="128"/>
      </rPr>
      <t>　＋</t>
    </r>
    <phoneticPr fontId="4"/>
  </si>
  <si>
    <r>
      <t>m</t>
    </r>
    <r>
      <rPr>
        <vertAlign val="superscript"/>
        <sz val="10"/>
        <rFont val="ＭＳ Ｐゴシック"/>
        <family val="3"/>
        <charset val="128"/>
      </rPr>
      <t>3</t>
    </r>
    <phoneticPr fontId="4"/>
  </si>
  <si>
    <t>★電気料金並びにガス料金の各単価は、別紙１「エネルギー費用の算定に用いる単価について」に示す値を用いること。</t>
    <rPh sb="5" eb="6">
      <t>ナラ</t>
    </rPh>
    <rPh sb="18" eb="20">
      <t>ベッシ</t>
    </rPh>
    <rPh sb="27" eb="29">
      <t>ヒヨウ</t>
    </rPh>
    <rPh sb="30" eb="32">
      <t>サンテイ</t>
    </rPh>
    <rPh sb="33" eb="34">
      <t>モチ</t>
    </rPh>
    <rPh sb="36" eb="38">
      <t>タンカ</t>
    </rPh>
    <rPh sb="44" eb="45">
      <t>シメ</t>
    </rPh>
    <rPh sb="46" eb="47">
      <t>アタイ</t>
    </rPh>
    <rPh sb="48" eb="49">
      <t>モチ</t>
    </rPh>
    <phoneticPr fontId="4"/>
  </si>
  <si>
    <t>★本様式で算出されたエネルギー消費量及びエネルギー費用は、様式９－３及び９－５に整合すべきものであることに留意すること。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</si>
  <si>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※2  設備の引渡し日から平成31年3月までの４箇月分を計上すること。</t>
    <rPh sb="4" eb="6">
      <t>セツビ</t>
    </rPh>
    <rPh sb="7" eb="9">
      <t>ヒキワタシ</t>
    </rPh>
    <rPh sb="10" eb="11">
      <t>ビ</t>
    </rPh>
    <rPh sb="13" eb="15">
      <t>ヘイセイ</t>
    </rPh>
    <rPh sb="17" eb="18">
      <t>ネン</t>
    </rPh>
    <rPh sb="19" eb="20">
      <t>ガツ</t>
    </rPh>
    <rPh sb="24" eb="26">
      <t>カゲツ</t>
    </rPh>
    <rPh sb="26" eb="27">
      <t>ブン</t>
    </rPh>
    <rPh sb="28" eb="30">
      <t>ケイジョウ</t>
    </rPh>
    <phoneticPr fontId="1"/>
  </si>
  <si>
    <t>参考図書電子データの提供依頼書</t>
    <rPh sb="0" eb="2">
      <t>サンコウ</t>
    </rPh>
    <rPh sb="2" eb="4">
      <t>トショ</t>
    </rPh>
    <rPh sb="4" eb="6">
      <t>デンシ</t>
    </rPh>
    <rPh sb="10" eb="12">
      <t>テイキョウ</t>
    </rPh>
    <rPh sb="12" eb="14">
      <t>イライ</t>
    </rPh>
    <rPh sb="14" eb="15">
      <t>ショ</t>
    </rPh>
    <phoneticPr fontId="4"/>
  </si>
  <si>
    <r>
      <t xml:space="preserve">　「一宮市立小学校空調設備整備事業」に関する参考図書電子データの提供について下記の通り依頼します。
　なお、提供に当たっては、下記の通り誓約致します。
</t>
    </r>
    <r>
      <rPr>
        <sz val="10"/>
        <rFont val="ＭＳ Ｐ明朝"/>
        <family val="1"/>
        <charset val="128"/>
      </rPr>
      <t>※参考図書電子データの提供は応募を検討する事業者に限ります。</t>
    </r>
    <rPh sb="22" eb="24">
      <t>サンコウ</t>
    </rPh>
    <rPh sb="24" eb="26">
      <t>トショ</t>
    </rPh>
    <rPh sb="26" eb="28">
      <t>デンシ</t>
    </rPh>
    <rPh sb="32" eb="34">
      <t>テイキョウ</t>
    </rPh>
    <rPh sb="43" eb="45">
      <t>イライ</t>
    </rPh>
    <rPh sb="54" eb="56">
      <t>テイキョウ</t>
    </rPh>
    <rPh sb="57" eb="58">
      <t>ア</t>
    </rPh>
    <rPh sb="63" eb="65">
      <t>カキ</t>
    </rPh>
    <rPh sb="66" eb="67">
      <t>トオ</t>
    </rPh>
    <rPh sb="68" eb="70">
      <t>セイヤク</t>
    </rPh>
    <rPh sb="70" eb="71">
      <t>イタ</t>
    </rPh>
    <rPh sb="82" eb="84">
      <t>デンシ</t>
    </rPh>
    <rPh sb="88" eb="90">
      <t>テイキョウ</t>
    </rPh>
    <rPh sb="91" eb="93">
      <t>オウボ</t>
    </rPh>
    <phoneticPr fontId="4"/>
  </si>
  <si>
    <t>　当社は、一宮市立小学校空調設備整備事業（以下「本事業」という）のためにのみ本資料の提供を受けるものであり、本事業以外の目的のために本資料を利用しません。また、電子データの配布及び公衆送信等は行いません。</t>
    <rPh sb="25" eb="27">
      <t>ジギョウ</t>
    </rPh>
    <rPh sb="42" eb="44">
      <t>テイキョウ</t>
    </rPh>
    <rPh sb="55" eb="57">
      <t>ジギョウ</t>
    </rPh>
    <rPh sb="80" eb="82">
      <t>デンシ</t>
    </rPh>
    <rPh sb="86" eb="88">
      <t>ハイフ</t>
    </rPh>
    <rPh sb="88" eb="89">
      <t>オヨ</t>
    </rPh>
    <rPh sb="90" eb="92">
      <t>コウシュウ</t>
    </rPh>
    <rPh sb="92" eb="95">
      <t>ソウシンナド</t>
    </rPh>
    <rPh sb="96" eb="97">
      <t>オコナ</t>
    </rPh>
    <phoneticPr fontId="4"/>
  </si>
  <si>
    <t>　当社が一宮市から受領した原版から複製データを作成した場合において、これら電子データ及び電子データを改変したものに係わる権利はいずれも当社に帰属しないことを確認します。</t>
    <rPh sb="1" eb="3">
      <t>トウシャ</t>
    </rPh>
    <rPh sb="4" eb="7">
      <t>イチノミヤシ</t>
    </rPh>
    <rPh sb="9" eb="11">
      <t>ジュリョウ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4"/>
  </si>
  <si>
    <t>第５（本資料の破棄）</t>
    <rPh sb="7" eb="9">
      <t>ハキ</t>
    </rPh>
    <phoneticPr fontId="4"/>
  </si>
  <si>
    <t>※事前依頼時には，Microsoft Excel形式で提出してください（押印不要），依頼後速やかに押印済み本様式</t>
    <phoneticPr fontId="1"/>
  </si>
  <si>
    <t>　 を郵送又は持参してください。</t>
    <phoneticPr fontId="1"/>
  </si>
  <si>
    <t>してください。</t>
    <phoneticPr fontId="1"/>
  </si>
  <si>
    <t>※ 車で来校される場合には、各校入校できる台数に限りがあるため、可能な限り少ない台数となるよう協力</t>
    <phoneticPr fontId="1"/>
  </si>
  <si>
    <t>　見学を希望する学校名の右欄に参加人数を記入してください。なお各対象校の所在や現地見</t>
    <rPh sb="8" eb="10">
      <t>ガッコウ</t>
    </rPh>
    <rPh sb="10" eb="11">
      <t>メイ</t>
    </rPh>
    <rPh sb="12" eb="13">
      <t>ミギ</t>
    </rPh>
    <rPh sb="13" eb="14">
      <t>ラン</t>
    </rPh>
    <rPh sb="15" eb="17">
      <t>サンカ</t>
    </rPh>
    <rPh sb="17" eb="19">
      <t>ニンズウ</t>
    </rPh>
    <phoneticPr fontId="1"/>
  </si>
  <si>
    <t>学会の詳細については、募集要項 別紙1「対象校の所在地、対象室数及び都市ガス供給状況一</t>
    <phoneticPr fontId="1"/>
  </si>
  <si>
    <t>覧」及び、別紙2「第2回現地見学会の実施概要及び留意事項」を参照してください。</t>
    <phoneticPr fontId="1"/>
  </si>
  <si>
    <t xml:space="preserve"> 科目</t>
    <phoneticPr fontId="1"/>
  </si>
  <si>
    <t>※ピーク時の負荷は、熱負荷計算に基づき、対象室の</t>
    <rPh sb="4" eb="5">
      <t>ジ</t>
    </rPh>
    <rPh sb="6" eb="8">
      <t>フカ</t>
    </rPh>
    <rPh sb="10" eb="11">
      <t>ネツ</t>
    </rPh>
    <rPh sb="11" eb="13">
      <t>フカ</t>
    </rPh>
    <rPh sb="13" eb="15">
      <t>ケイサン</t>
    </rPh>
    <rPh sb="16" eb="17">
      <t>モト</t>
    </rPh>
    <rPh sb="20" eb="22">
      <t>タイショウ</t>
    </rPh>
    <rPh sb="22" eb="23">
      <t>シツ</t>
    </rPh>
    <phoneticPr fontId="4"/>
  </si>
  <si>
    <t>分類別に夏季、冬季の最大負荷を記入のこと。</t>
    <rPh sb="4" eb="6">
      <t>カキ</t>
    </rPh>
    <rPh sb="7" eb="9">
      <t>トウキ</t>
    </rPh>
    <rPh sb="10" eb="12">
      <t>サイダイ</t>
    </rPh>
    <rPh sb="12" eb="14">
      <t>フカ</t>
    </rPh>
    <rPh sb="15" eb="17">
      <t>キニュウ</t>
    </rPh>
    <phoneticPr fontId="4"/>
  </si>
  <si>
    <t>7月20日</t>
    <rPh sb="1" eb="2">
      <t>ツキ</t>
    </rPh>
    <rPh sb="4" eb="5">
      <t>ヒ</t>
    </rPh>
    <phoneticPr fontId="1"/>
  </si>
  <si>
    <t>7月26日</t>
    <rPh sb="1" eb="2">
      <t>ツキ</t>
    </rPh>
    <rPh sb="4" eb="5">
      <t>ヒ</t>
    </rPh>
    <phoneticPr fontId="1"/>
  </si>
  <si>
    <t>7月27日</t>
    <rPh sb="1" eb="2">
      <t>ツキ</t>
    </rPh>
    <rPh sb="4" eb="5">
      <t>ヒ</t>
    </rPh>
    <phoneticPr fontId="1"/>
  </si>
  <si>
    <t>7月28日</t>
    <rPh sb="1" eb="2">
      <t>ツキ</t>
    </rPh>
    <rPh sb="4" eb="5">
      <t>ヒ</t>
    </rPh>
    <phoneticPr fontId="1"/>
  </si>
  <si>
    <t>8月1日</t>
    <rPh sb="1" eb="2">
      <t>ツキ</t>
    </rPh>
    <rPh sb="3" eb="4">
      <t>ヒ</t>
    </rPh>
    <phoneticPr fontId="1"/>
  </si>
  <si>
    <t>8月4日</t>
    <rPh sb="1" eb="2">
      <t>ツキ</t>
    </rPh>
    <rPh sb="3" eb="4">
      <t>ヒ</t>
    </rPh>
    <phoneticPr fontId="1"/>
  </si>
  <si>
    <t>8月7日</t>
    <rPh sb="1" eb="2">
      <t>ツキ</t>
    </rPh>
    <rPh sb="3" eb="4">
      <t>ヒ</t>
    </rPh>
    <phoneticPr fontId="1"/>
  </si>
  <si>
    <t>8月8日</t>
    <rPh sb="1" eb="2">
      <t>ツキ</t>
    </rPh>
    <rPh sb="3" eb="4">
      <t>ヒ</t>
    </rPh>
    <phoneticPr fontId="1"/>
  </si>
  <si>
    <t>8月18日</t>
    <rPh sb="1" eb="2">
      <t>ツキ</t>
    </rPh>
    <rPh sb="4" eb="5">
      <t>ヒ</t>
    </rPh>
    <phoneticPr fontId="1"/>
  </si>
  <si>
    <t>8月23日</t>
    <rPh sb="1" eb="2">
      <t>ツキ</t>
    </rPh>
    <rPh sb="4" eb="5">
      <t>ヒ</t>
    </rPh>
    <phoneticPr fontId="1"/>
  </si>
  <si>
    <t>8月25日</t>
    <rPh sb="1" eb="2">
      <t>ツキ</t>
    </rPh>
    <rPh sb="4" eb="5">
      <t>ヒ</t>
    </rPh>
    <phoneticPr fontId="1"/>
  </si>
  <si>
    <t>8月28日</t>
    <rPh sb="1" eb="2">
      <t>ツキ</t>
    </rPh>
    <rPh sb="4" eb="5">
      <t>ヒ</t>
    </rPh>
    <phoneticPr fontId="1"/>
  </si>
  <si>
    <t>8月29日</t>
    <rPh sb="1" eb="2">
      <t>ツキ</t>
    </rPh>
    <rPh sb="4" eb="5">
      <t>ヒ</t>
    </rPh>
    <phoneticPr fontId="1"/>
  </si>
  <si>
    <t>8月30日</t>
    <rPh sb="1" eb="2">
      <t>ツキ</t>
    </rPh>
    <rPh sb="4" eb="5">
      <t>ヒ</t>
    </rPh>
    <phoneticPr fontId="1"/>
  </si>
  <si>
    <t>8月31日</t>
    <rPh sb="1" eb="2">
      <t>ツキ</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</si>
</sst>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0"/>
    <numFmt numFmtId="178" formatCode="0.00_ "/>
    <numFmt numFmtId="179" formatCode="0.000_ "/>
    <numFmt numFmtId="180" formatCode="#,##0.0;[Red]\-#,##0.0"/>
    <numFmt numFmtId="181" formatCode="0.0000_ "/>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vertAlign val="superscript"/>
      <sz val="1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sz val="16"/>
      <name val="ＭＳ Ｐ明朝"/>
      <family val="1"/>
      <charset val="128"/>
    </font>
    <font>
      <sz val="10.5"/>
      <color theme="1"/>
      <name val="ＭＳ Ｐ明朝"/>
      <family val="2"/>
      <charset val="128"/>
    </font>
    <font>
      <sz val="8.5"/>
      <color indexed="23"/>
      <name val="ＭＳ 明朝"/>
      <family val="1"/>
      <charset val="128"/>
    </font>
    <font>
      <b/>
      <sz val="14"/>
      <name val="ＭＳ Ｐ明朝"/>
      <family val="1"/>
      <charset val="128"/>
    </font>
    <font>
      <sz val="11"/>
      <color indexed="10"/>
      <name val="ＭＳ Ｐ明朝"/>
      <family val="1"/>
      <charset val="128"/>
    </font>
    <font>
      <b/>
      <sz val="11"/>
      <name val="ＭＳ Ｐ明朝"/>
      <family val="1"/>
      <charset val="128"/>
    </font>
    <font>
      <sz val="11"/>
      <color theme="1"/>
      <name val="ＭＳ Ｐゴシック"/>
      <family val="2"/>
      <charset val="128"/>
      <scheme val="minor"/>
    </font>
    <font>
      <sz val="10"/>
      <color indexed="10"/>
      <name val="ＭＳ Ｐゴシック"/>
      <family val="3"/>
      <charset val="128"/>
    </font>
    <font>
      <sz val="10"/>
      <name val="ＭＳ Ｐゴシック"/>
      <family val="2"/>
      <charset val="128"/>
    </font>
    <font>
      <sz val="10"/>
      <name val="HGS創英角ｺﾞｼｯｸUB"/>
      <family val="3"/>
      <charset val="128"/>
    </font>
    <font>
      <sz val="10"/>
      <name val="ＭＳ ゴシック"/>
      <family val="3"/>
      <charset val="128"/>
    </font>
    <font>
      <sz val="6"/>
      <name val="ＭＳ Ｐ明朝"/>
      <family val="2"/>
      <charset val="128"/>
    </font>
    <font>
      <sz val="10.5"/>
      <color theme="1"/>
      <name val="ＭＳ Ｐゴシック"/>
      <family val="2"/>
      <charset val="128"/>
      <scheme val="minor"/>
    </font>
    <font>
      <sz val="10.5"/>
      <name val="ＭＳ ゴシック"/>
      <family val="3"/>
      <charset val="128"/>
    </font>
    <font>
      <sz val="9.5"/>
      <name val="ＭＳ Ｐ明朝"/>
      <family val="1"/>
      <charset val="128"/>
    </font>
    <font>
      <sz val="6"/>
      <color indexed="10"/>
      <name val="ＭＳ Ｐゴシック"/>
      <family val="3"/>
      <charset val="128"/>
    </font>
    <font>
      <sz val="6"/>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indexed="65"/>
        <bgColor indexed="64"/>
      </patternFill>
    </fill>
    <fill>
      <patternFill patternType="solid">
        <fgColor rgb="FFFFFF99"/>
        <bgColor indexed="64"/>
      </patternFill>
    </fill>
    <fill>
      <patternFill patternType="solid">
        <fgColor theme="0" tint="-0.24982451857051302"/>
        <bgColor indexed="64"/>
      </patternFill>
    </fill>
    <fill>
      <patternFill patternType="solid">
        <fgColor theme="0" tint="-0.1498458815271462"/>
        <bgColor indexed="64"/>
      </patternFill>
    </fill>
  </fills>
  <borders count="2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double">
        <color indexed="64"/>
      </right>
      <top style="double">
        <color indexed="64"/>
      </top>
      <bottom/>
      <diagonal/>
    </border>
    <border>
      <left style="hair">
        <color indexed="64"/>
      </left>
      <right/>
      <top style="hair">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style="thin">
        <color indexed="64"/>
      </right>
      <top style="medium">
        <color indexed="64"/>
      </top>
      <bottom/>
      <diagonal/>
    </border>
    <border>
      <left/>
      <right/>
      <top style="double">
        <color indexed="64"/>
      </top>
      <bottom style="double">
        <color indexed="64"/>
      </bottom>
      <diagonal/>
    </border>
    <border diagonalUp="1">
      <left style="thin">
        <color indexed="64"/>
      </left>
      <right/>
      <top style="double">
        <color indexed="64"/>
      </top>
      <bottom style="thin">
        <color indexed="64"/>
      </bottom>
      <diagonal style="hair">
        <color indexed="64"/>
      </diagonal>
    </border>
    <border diagonalUp="1">
      <left style="thin">
        <color indexed="64"/>
      </left>
      <right style="double">
        <color indexed="64"/>
      </right>
      <top style="double">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hair">
        <color auto="1"/>
      </left>
      <right/>
      <top style="thin">
        <color auto="1"/>
      </top>
      <bottom/>
      <diagonal/>
    </border>
    <border>
      <left style="hair">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right style="hair">
        <color indexed="64"/>
      </right>
      <top style="hair">
        <color indexed="64"/>
      </top>
      <bottom style="thin">
        <color indexed="64"/>
      </bottom>
      <diagonal/>
    </border>
    <border diagonalDown="1">
      <left style="hair">
        <color indexed="64"/>
      </left>
      <right/>
      <top style="hair">
        <color indexed="64"/>
      </top>
      <bottom style="thin">
        <color indexed="64"/>
      </bottom>
      <diagonal style="dotted">
        <color indexed="64"/>
      </diagonal>
    </border>
    <border diagonalDown="1">
      <left/>
      <right/>
      <top style="hair">
        <color indexed="64"/>
      </top>
      <bottom style="thin">
        <color indexed="64"/>
      </bottom>
      <diagonal style="dotted">
        <color indexed="64"/>
      </diagonal>
    </border>
    <border diagonalDown="1">
      <left/>
      <right style="hair">
        <color indexed="64"/>
      </right>
      <top style="hair">
        <color indexed="64"/>
      </top>
      <bottom style="thin">
        <color indexed="64"/>
      </bottom>
      <diagonal style="dotted">
        <color indexed="64"/>
      </diagonal>
    </border>
    <border diagonalDown="1">
      <left/>
      <right style="thin">
        <color indexed="64"/>
      </right>
      <top style="hair">
        <color indexed="64"/>
      </top>
      <bottom style="thin">
        <color indexed="64"/>
      </bottom>
      <diagonal style="dotted">
        <color indexed="64"/>
      </diagonal>
    </border>
    <border>
      <left/>
      <right/>
      <top style="medium">
        <color indexed="64"/>
      </top>
      <bottom style="double">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19" fillId="0" borderId="0" applyFont="0" applyFill="0" applyBorder="0" applyAlignment="0" applyProtection="0">
      <alignment vertical="center"/>
    </xf>
    <xf numFmtId="38" fontId="24" fillId="0" borderId="0" applyFont="0" applyFill="0" applyBorder="0" applyAlignment="0" applyProtection="0">
      <alignment vertical="center"/>
    </xf>
  </cellStyleXfs>
  <cellXfs count="965">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5" fillId="0" borderId="0" xfId="1" applyFont="1"/>
    <xf numFmtId="0" fontId="5" fillId="0" borderId="0" xfId="1" applyFont="1" applyFill="1"/>
    <xf numFmtId="0" fontId="2" fillId="0" borderId="0" xfId="1" applyAlignment="1">
      <alignment vertical="center"/>
    </xf>
    <xf numFmtId="0" fontId="2" fillId="0" borderId="0" xfId="1" applyAlignment="1">
      <alignment horizontal="center" vertical="center"/>
    </xf>
    <xf numFmtId="176" fontId="2" fillId="0" borderId="62" xfId="1" applyNumberFormat="1" applyBorder="1" applyAlignment="1">
      <alignment horizontal="center" vertical="center"/>
    </xf>
    <xf numFmtId="0" fontId="2" fillId="3" borderId="63" xfId="1" applyFill="1" applyBorder="1" applyAlignment="1">
      <alignment horizontal="center" vertical="center"/>
    </xf>
    <xf numFmtId="38" fontId="0" fillId="0" borderId="63" xfId="2" applyFont="1" applyBorder="1" applyAlignment="1">
      <alignment horizontal="center" vertical="center"/>
    </xf>
    <xf numFmtId="0" fontId="2" fillId="3" borderId="62" xfId="1" applyFill="1" applyBorder="1" applyAlignment="1">
      <alignment horizontal="center" vertical="center"/>
    </xf>
    <xf numFmtId="176" fontId="2" fillId="0" borderId="63" xfId="1" applyNumberFormat="1" applyBorder="1" applyAlignment="1">
      <alignment horizontal="center" vertical="center"/>
    </xf>
    <xf numFmtId="0" fontId="2" fillId="3"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11"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177" fontId="2" fillId="0" borderId="108" xfId="1" applyNumberFormat="1" applyFont="1" applyBorder="1" applyAlignment="1">
      <alignment horizontal="center" vertical="center"/>
    </xf>
    <xf numFmtId="177" fontId="2" fillId="0" borderId="109" xfId="1" applyNumberFormat="1" applyFont="1" applyBorder="1" applyAlignment="1">
      <alignment horizontal="center" vertical="center"/>
    </xf>
    <xf numFmtId="177" fontId="2" fillId="0" borderId="112" xfId="1" applyNumberFormat="1" applyFont="1" applyBorder="1" applyAlignment="1">
      <alignment horizontal="center" vertical="center"/>
    </xf>
    <xf numFmtId="177" fontId="2" fillId="0" borderId="59" xfId="1" applyNumberFormat="1" applyFont="1" applyBorder="1" applyAlignment="1">
      <alignment horizontal="center" vertical="center"/>
    </xf>
    <xf numFmtId="177" fontId="2" fillId="0" borderId="114" xfId="1" applyNumberFormat="1" applyFont="1" applyBorder="1" applyAlignment="1">
      <alignment horizontal="center" vertical="center"/>
    </xf>
    <xf numFmtId="177" fontId="2" fillId="0" borderId="115" xfId="1" applyNumberFormat="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2" fillId="0" borderId="46" xfId="1" applyFont="1" applyBorder="1" applyAlignment="1">
      <alignment vertical="center"/>
    </xf>
    <xf numFmtId="0" fontId="5" fillId="0" borderId="21" xfId="1" applyFont="1" applyBorder="1" applyAlignment="1">
      <alignment horizontal="center" vertical="center"/>
    </xf>
    <xf numFmtId="0" fontId="5" fillId="0" borderId="95" xfId="1" applyFont="1" applyBorder="1" applyAlignment="1">
      <alignment horizontal="center" vertical="center"/>
    </xf>
    <xf numFmtId="0" fontId="5" fillId="0" borderId="120" xfId="1" applyFont="1" applyBorder="1" applyAlignment="1">
      <alignment horizontal="center" vertical="center"/>
    </xf>
    <xf numFmtId="0" fontId="5" fillId="0" borderId="0" xfId="1" applyFont="1" applyBorder="1" applyAlignment="1">
      <alignment horizontal="center" vertical="center"/>
    </xf>
    <xf numFmtId="0" fontId="5" fillId="0" borderId="94" xfId="1" applyFont="1" applyBorder="1" applyAlignment="1">
      <alignment horizontal="center" vertical="center"/>
    </xf>
    <xf numFmtId="0" fontId="5" fillId="0" borderId="87" xfId="1" applyFont="1" applyBorder="1" applyAlignment="1">
      <alignment horizontal="center" vertical="center"/>
    </xf>
    <xf numFmtId="0" fontId="5" fillId="0" borderId="123" xfId="1" applyFont="1" applyBorder="1" applyAlignment="1">
      <alignment horizontal="center" vertical="center"/>
    </xf>
    <xf numFmtId="0" fontId="5" fillId="0" borderId="8" xfId="1" applyFont="1" applyBorder="1" applyAlignment="1">
      <alignment horizontal="center" vertical="center"/>
    </xf>
    <xf numFmtId="0" fontId="5" fillId="0" borderId="63" xfId="1" applyFont="1" applyBorder="1" applyAlignment="1">
      <alignment horizontal="center" vertical="center"/>
    </xf>
    <xf numFmtId="0" fontId="5" fillId="0" borderId="61" xfId="1" applyFont="1" applyBorder="1" applyAlignment="1">
      <alignment horizontal="center" vertical="center"/>
    </xf>
    <xf numFmtId="0" fontId="5" fillId="0" borderId="90" xfId="1" quotePrefix="1" applyFont="1" applyBorder="1" applyAlignment="1">
      <alignment horizontal="center" vertical="center"/>
    </xf>
    <xf numFmtId="0" fontId="5" fillId="0" borderId="90"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3" borderId="46" xfId="1" applyFill="1" applyBorder="1" applyAlignment="1">
      <alignment horizontal="center" vertical="center"/>
    </xf>
    <xf numFmtId="176" fontId="2" fillId="0" borderId="45" xfId="1" applyNumberFormat="1" applyBorder="1" applyAlignment="1">
      <alignment horizontal="center" vertical="center"/>
    </xf>
    <xf numFmtId="0" fontId="6" fillId="0" borderId="0" xfId="1" applyFont="1" applyAlignment="1">
      <alignment horizontal="right" vertical="center"/>
    </xf>
    <xf numFmtId="176" fontId="2" fillId="0" borderId="46" xfId="1" applyNumberFormat="1" applyBorder="1" applyAlignment="1">
      <alignment horizontal="center" vertical="center"/>
    </xf>
    <xf numFmtId="0" fontId="13" fillId="0" borderId="0" xfId="5" applyFont="1" applyAlignment="1">
      <alignment vertical="top"/>
    </xf>
    <xf numFmtId="0" fontId="13" fillId="2" borderId="0" xfId="5" applyFont="1" applyFill="1" applyAlignment="1">
      <alignment vertical="top"/>
    </xf>
    <xf numFmtId="0" fontId="13" fillId="2" borderId="0" xfId="5" applyFont="1" applyFill="1" applyAlignment="1">
      <alignment vertical="top" wrapText="1"/>
    </xf>
    <xf numFmtId="0" fontId="13" fillId="2" borderId="45" xfId="5" applyFont="1" applyFill="1" applyBorder="1" applyAlignment="1">
      <alignment vertical="top" wrapText="1"/>
    </xf>
    <xf numFmtId="0" fontId="13" fillId="2" borderId="73" xfId="5" applyFont="1" applyFill="1" applyBorder="1" applyAlignment="1">
      <alignment vertical="top"/>
    </xf>
    <xf numFmtId="0" fontId="13" fillId="2" borderId="72" xfId="5" applyFont="1" applyFill="1" applyBorder="1" applyAlignment="1">
      <alignment vertical="top"/>
    </xf>
    <xf numFmtId="0" fontId="13" fillId="5" borderId="0" xfId="5" applyFont="1" applyFill="1" applyAlignment="1"/>
    <xf numFmtId="0" fontId="13" fillId="2" borderId="0" xfId="5" applyFont="1" applyFill="1" applyAlignment="1"/>
    <xf numFmtId="0" fontId="13" fillId="2" borderId="190" xfId="5" applyFont="1" applyFill="1" applyBorder="1" applyAlignment="1"/>
    <xf numFmtId="0" fontId="14" fillId="0" borderId="0" xfId="5" applyFont="1" applyAlignment="1"/>
    <xf numFmtId="0" fontId="14" fillId="5" borderId="0" xfId="5" applyFont="1" applyFill="1" applyAlignment="1"/>
    <xf numFmtId="0" fontId="14" fillId="2" borderId="0" xfId="5" applyFont="1" applyFill="1" applyAlignment="1"/>
    <xf numFmtId="0" fontId="13" fillId="5" borderId="0" xfId="5" applyFont="1" applyFill="1" applyAlignment="1">
      <alignment vertical="top"/>
    </xf>
    <xf numFmtId="0" fontId="13" fillId="2" borderId="190" xfId="5" applyFont="1" applyFill="1" applyBorder="1" applyAlignment="1">
      <alignment vertical="top"/>
    </xf>
    <xf numFmtId="0" fontId="13" fillId="0" borderId="0" xfId="5" applyFont="1" applyAlignment="1">
      <alignment horizontal="left" vertical="top" wrapText="1"/>
    </xf>
    <xf numFmtId="0" fontId="13" fillId="0" borderId="0" xfId="5" applyFont="1" applyAlignment="1" applyProtection="1">
      <protection locked="0"/>
    </xf>
    <xf numFmtId="0" fontId="13" fillId="0" borderId="0" xfId="5" applyFont="1" applyBorder="1" applyAlignment="1" applyProtection="1">
      <protection locked="0"/>
    </xf>
    <xf numFmtId="0" fontId="13" fillId="0" borderId="0" xfId="5" applyFont="1" applyBorder="1" applyAlignment="1"/>
    <xf numFmtId="0" fontId="10" fillId="2" borderId="45" xfId="5" applyFont="1" applyFill="1" applyBorder="1" applyAlignment="1">
      <alignment vertical="top" wrapText="1"/>
    </xf>
    <xf numFmtId="0" fontId="16" fillId="0" borderId="0" xfId="5" applyFont="1" applyAlignment="1">
      <alignment vertical="top"/>
    </xf>
    <xf numFmtId="0" fontId="16" fillId="2" borderId="0" xfId="5" applyFont="1" applyFill="1" applyAlignment="1">
      <alignment vertical="top"/>
    </xf>
    <xf numFmtId="0" fontId="16" fillId="2" borderId="190" xfId="5" applyFont="1" applyFill="1" applyBorder="1" applyAlignment="1">
      <alignment vertical="top"/>
    </xf>
    <xf numFmtId="0" fontId="14" fillId="0" borderId="0" xfId="5" applyFont="1" applyAlignment="1">
      <alignment vertical="top"/>
    </xf>
    <xf numFmtId="0" fontId="13" fillId="0" borderId="0" xfId="5" applyFont="1" applyFill="1" applyBorder="1" applyAlignment="1"/>
    <xf numFmtId="0" fontId="2" fillId="0" borderId="87" xfId="1" applyFill="1" applyBorder="1" applyAlignment="1">
      <alignment horizontal="center" vertical="center" wrapText="1"/>
    </xf>
    <xf numFmtId="0" fontId="2" fillId="0" borderId="81" xfId="1" applyFill="1" applyBorder="1" applyAlignment="1">
      <alignment horizontal="center" vertical="center" wrapText="1"/>
    </xf>
    <xf numFmtId="0" fontId="2" fillId="0" borderId="79" xfId="1" applyFill="1" applyBorder="1" applyAlignment="1">
      <alignment horizontal="center" vertical="center" wrapText="1"/>
    </xf>
    <xf numFmtId="0" fontId="13" fillId="0" borderId="0" xfId="5" applyFont="1" applyAlignment="1"/>
    <xf numFmtId="0" fontId="13" fillId="0" borderId="0" xfId="5" applyFont="1" applyAlignment="1">
      <alignment vertical="top" wrapText="1"/>
    </xf>
    <xf numFmtId="0" fontId="13" fillId="0" borderId="70" xfId="5" applyFont="1" applyBorder="1" applyAlignment="1" applyProtection="1">
      <alignment horizontal="left" vertical="top" wrapText="1"/>
      <protection locked="0"/>
    </xf>
    <xf numFmtId="0" fontId="13" fillId="0" borderId="0" xfId="5" applyFont="1" applyBorder="1" applyAlignment="1" applyProtection="1">
      <alignment horizontal="left" vertical="top" wrapText="1"/>
      <protection locked="0"/>
    </xf>
    <xf numFmtId="0" fontId="14" fillId="0" borderId="0" xfId="5" applyFont="1" applyBorder="1" applyAlignment="1">
      <alignment horizontal="left" vertical="center"/>
    </xf>
    <xf numFmtId="0" fontId="13" fillId="0" borderId="0" xfId="5" applyFont="1" applyAlignment="1">
      <alignment horizontal="left" vertical="top"/>
    </xf>
    <xf numFmtId="0" fontId="14" fillId="0" borderId="0" xfId="5" applyFont="1" applyBorder="1" applyAlignment="1">
      <alignment vertical="top"/>
    </xf>
    <xf numFmtId="0" fontId="14" fillId="0" borderId="54" xfId="5" applyFont="1" applyBorder="1" applyAlignment="1">
      <alignment vertical="top"/>
    </xf>
    <xf numFmtId="0" fontId="13" fillId="0" borderId="0" xfId="5" applyFont="1" applyBorder="1" applyAlignment="1">
      <alignment horizontal="left" vertical="center"/>
    </xf>
    <xf numFmtId="0" fontId="13" fillId="0" borderId="21" xfId="5" applyFont="1" applyBorder="1" applyAlignment="1" applyProtection="1">
      <alignment horizontal="left" vertical="top" wrapText="1"/>
      <protection locked="0"/>
    </xf>
    <xf numFmtId="0" fontId="13" fillId="0" borderId="63" xfId="5" applyFont="1" applyBorder="1" applyAlignment="1" applyProtection="1">
      <alignment horizontal="left" vertical="top" wrapText="1"/>
      <protection locked="0"/>
    </xf>
    <xf numFmtId="0" fontId="14" fillId="2" borderId="190" xfId="5" applyFont="1" applyFill="1" applyBorder="1" applyAlignment="1">
      <alignment vertical="top"/>
    </xf>
    <xf numFmtId="0" fontId="14" fillId="2" borderId="0" xfId="5" applyFont="1" applyFill="1" applyAlignment="1">
      <alignment vertical="top"/>
    </xf>
    <xf numFmtId="0" fontId="14" fillId="5" borderId="0" xfId="5" applyFont="1" applyFill="1" applyAlignment="1">
      <alignment vertical="top"/>
    </xf>
    <xf numFmtId="0" fontId="20" fillId="10" borderId="0" xfId="6" applyFont="1" applyFill="1" applyAlignment="1">
      <alignment vertical="center"/>
    </xf>
    <xf numFmtId="0" fontId="16" fillId="0" borderId="0" xfId="5" applyFont="1" applyAlignment="1"/>
    <xf numFmtId="0" fontId="16" fillId="2" borderId="190" xfId="5" applyFont="1" applyFill="1" applyBorder="1" applyAlignment="1"/>
    <xf numFmtId="0" fontId="16" fillId="2" borderId="0" xfId="5" applyFont="1" applyFill="1" applyAlignment="1"/>
    <xf numFmtId="0" fontId="16" fillId="0" borderId="0" xfId="5" applyFont="1" applyAlignment="1" applyProtection="1">
      <alignment horizontal="center"/>
      <protection locked="0"/>
    </xf>
    <xf numFmtId="0" fontId="16" fillId="0" borderId="0" xfId="5" applyFont="1" applyAlignment="1">
      <alignment wrapText="1"/>
    </xf>
    <xf numFmtId="0" fontId="13" fillId="0" borderId="0" xfId="5" applyFont="1" applyBorder="1" applyAlignment="1" applyProtection="1">
      <alignment wrapText="1"/>
      <protection locked="0"/>
    </xf>
    <xf numFmtId="0" fontId="13" fillId="2" borderId="0" xfId="5" applyFont="1" applyFill="1" applyAlignment="1">
      <alignment wrapText="1"/>
    </xf>
    <xf numFmtId="0" fontId="10" fillId="2" borderId="45" xfId="5" applyFont="1" applyFill="1" applyBorder="1" applyAlignment="1">
      <alignment wrapText="1"/>
    </xf>
    <xf numFmtId="0" fontId="13" fillId="0" borderId="0" xfId="5" applyFont="1" applyAlignment="1">
      <alignment wrapText="1"/>
    </xf>
    <xf numFmtId="0" fontId="13" fillId="0" borderId="0" xfId="5" applyFont="1" applyFill="1" applyBorder="1" applyAlignment="1">
      <alignment horizontal="left"/>
    </xf>
    <xf numFmtId="0" fontId="16" fillId="0" borderId="0" xfId="5" applyFont="1" applyBorder="1" applyAlignment="1"/>
    <xf numFmtId="0" fontId="13" fillId="2" borderId="0" xfId="5" applyFont="1" applyFill="1" applyBorder="1" applyAlignment="1"/>
    <xf numFmtId="0" fontId="14" fillId="2" borderId="0" xfId="5" applyFont="1" applyFill="1" applyBorder="1" applyAlignment="1"/>
    <xf numFmtId="0" fontId="13" fillId="0" borderId="0" xfId="5" applyFont="1" applyFill="1" applyBorder="1" applyAlignment="1">
      <alignment horizontal="left" wrapText="1"/>
    </xf>
    <xf numFmtId="0" fontId="14" fillId="0" borderId="0" xfId="1" applyFont="1" applyFill="1" applyAlignment="1">
      <alignment vertical="top"/>
    </xf>
    <xf numFmtId="0" fontId="14" fillId="0" borderId="0" xfId="1" applyFont="1" applyFill="1" applyAlignment="1">
      <alignment horizontal="center" vertical="top" wrapText="1"/>
    </xf>
    <xf numFmtId="0" fontId="16" fillId="0" borderId="0" xfId="1" applyFont="1" applyAlignment="1">
      <alignment horizontal="right" vertical="top"/>
    </xf>
    <xf numFmtId="0" fontId="13" fillId="0" borderId="0" xfId="1" applyFont="1"/>
    <xf numFmtId="0" fontId="16" fillId="0" borderId="0" xfId="5" applyFont="1" applyFill="1" applyAlignment="1" applyProtection="1">
      <alignment horizontal="right" vertical="top"/>
      <protection locked="0"/>
    </xf>
    <xf numFmtId="0" fontId="16" fillId="0" borderId="0" xfId="5" applyFont="1" applyFill="1" applyAlignment="1" applyProtection="1">
      <alignment vertical="top"/>
      <protection locked="0"/>
    </xf>
    <xf numFmtId="0" fontId="13" fillId="0" borderId="0" xfId="1" applyFont="1" applyAlignment="1">
      <alignment vertical="top"/>
    </xf>
    <xf numFmtId="0" fontId="13" fillId="0" borderId="45" xfId="1" applyFont="1" applyFill="1" applyBorder="1" applyAlignment="1">
      <alignment vertical="center" wrapText="1"/>
    </xf>
    <xf numFmtId="0" fontId="13" fillId="0" borderId="45" xfId="1" applyFont="1" applyBorder="1" applyAlignment="1">
      <alignment vertical="center"/>
    </xf>
    <xf numFmtId="0" fontId="13" fillId="0" borderId="45" xfId="1" applyFont="1" applyFill="1" applyBorder="1" applyAlignment="1">
      <alignment vertical="center"/>
    </xf>
    <xf numFmtId="0" fontId="14" fillId="0" borderId="54" xfId="1" applyFont="1" applyFill="1" applyBorder="1" applyAlignment="1">
      <alignment horizontal="right" vertical="top" wrapText="1"/>
    </xf>
    <xf numFmtId="0" fontId="13" fillId="11" borderId="81" xfId="1" applyFont="1" applyFill="1" applyBorder="1" applyAlignment="1">
      <alignment horizontal="center" vertical="top" wrapText="1"/>
    </xf>
    <xf numFmtId="0" fontId="13" fillId="0" borderId="62" xfId="1" applyNumberFormat="1" applyFont="1" applyFill="1" applyBorder="1" applyAlignment="1">
      <alignment horizontal="center" vertical="center" wrapText="1"/>
    </xf>
    <xf numFmtId="0" fontId="13" fillId="0" borderId="62" xfId="1" applyFont="1" applyFill="1" applyBorder="1" applyAlignment="1">
      <alignment horizontal="left" vertical="top" wrapText="1"/>
    </xf>
    <xf numFmtId="0" fontId="13" fillId="0" borderId="62" xfId="1" applyNumberFormat="1" applyFont="1" applyFill="1" applyBorder="1" applyAlignment="1">
      <alignment horizontal="left" vertical="top" wrapText="1"/>
    </xf>
    <xf numFmtId="0" fontId="13" fillId="0" borderId="62" xfId="1" applyFont="1" applyBorder="1" applyAlignment="1">
      <alignment horizontal="left" vertical="top"/>
    </xf>
    <xf numFmtId="0" fontId="13" fillId="0" borderId="0" xfId="1" applyFont="1" applyBorder="1"/>
    <xf numFmtId="0" fontId="13" fillId="0" borderId="45" xfId="1" applyNumberFormat="1" applyFont="1" applyFill="1" applyBorder="1" applyAlignment="1">
      <alignment horizontal="center" vertical="center" wrapText="1"/>
    </xf>
    <xf numFmtId="0" fontId="22" fillId="0" borderId="45" xfId="1" applyFont="1" applyFill="1" applyBorder="1" applyAlignment="1">
      <alignment horizontal="left" vertical="top" wrapText="1"/>
    </xf>
    <xf numFmtId="0" fontId="22" fillId="0" borderId="45" xfId="1" applyNumberFormat="1" applyFont="1" applyFill="1" applyBorder="1" applyAlignment="1">
      <alignment horizontal="left" vertical="top" wrapText="1"/>
    </xf>
    <xf numFmtId="0" fontId="13" fillId="0" borderId="45" xfId="1" applyFont="1" applyBorder="1" applyAlignment="1">
      <alignment horizontal="left" vertical="top"/>
    </xf>
    <xf numFmtId="0" fontId="23" fillId="0" borderId="0" xfId="1" applyFont="1" applyFill="1" applyAlignment="1">
      <alignment vertical="top" wrapText="1"/>
    </xf>
    <xf numFmtId="0" fontId="13" fillId="0" borderId="0" xfId="1" applyFont="1" applyFill="1" applyAlignment="1">
      <alignment horizontal="center" vertical="top" wrapText="1"/>
    </xf>
    <xf numFmtId="0" fontId="13" fillId="0" borderId="0" xfId="1" applyFont="1" applyFill="1" applyAlignment="1">
      <alignment vertical="top" wrapText="1"/>
    </xf>
    <xf numFmtId="0" fontId="5" fillId="0" borderId="0" xfId="1" applyFont="1" applyFill="1" applyBorder="1"/>
    <xf numFmtId="0" fontId="5" fillId="0" borderId="0" xfId="1" applyFont="1" applyFill="1" applyAlignment="1">
      <alignment horizontal="right"/>
    </xf>
    <xf numFmtId="0" fontId="5" fillId="0" borderId="0" xfId="1" applyFont="1" applyAlignment="1">
      <alignment horizontal="center" vertical="center"/>
    </xf>
    <xf numFmtId="0" fontId="25" fillId="0" borderId="0" xfId="1" applyFont="1" applyAlignment="1">
      <alignment vertical="center"/>
    </xf>
    <xf numFmtId="0" fontId="2" fillId="0" borderId="101" xfId="1" applyBorder="1" applyAlignment="1">
      <alignment horizontal="center" vertical="center" wrapText="1"/>
    </xf>
    <xf numFmtId="0" fontId="2" fillId="0" borderId="220" xfId="1" applyFill="1" applyBorder="1" applyAlignment="1">
      <alignment horizontal="center" vertical="center"/>
    </xf>
    <xf numFmtId="0" fontId="2" fillId="0" borderId="221" xfId="1" applyFill="1" applyBorder="1" applyAlignment="1">
      <alignment horizontal="center" vertical="center"/>
    </xf>
    <xf numFmtId="0" fontId="2" fillId="0" borderId="222" xfId="1" applyFill="1" applyBorder="1" applyAlignment="1">
      <alignment horizontal="center" vertical="center"/>
    </xf>
    <xf numFmtId="0" fontId="2" fillId="0" borderId="223" xfId="1" applyFill="1" applyBorder="1" applyAlignment="1">
      <alignment horizontal="center" vertical="center"/>
    </xf>
    <xf numFmtId="38" fontId="2" fillId="9" borderId="110" xfId="8" applyFont="1" applyFill="1" applyBorder="1" applyAlignment="1">
      <alignment vertical="center"/>
    </xf>
    <xf numFmtId="38" fontId="2" fillId="0" borderId="111" xfId="8" applyFont="1" applyFill="1" applyBorder="1" applyAlignment="1">
      <alignment vertical="center"/>
    </xf>
    <xf numFmtId="38" fontId="2" fillId="0" borderId="111" xfId="8" applyFont="1" applyBorder="1" applyAlignment="1">
      <alignment vertical="center"/>
    </xf>
    <xf numFmtId="38" fontId="2" fillId="9" borderId="116" xfId="8" applyFont="1" applyFill="1" applyBorder="1" applyAlignment="1">
      <alignment vertical="center"/>
    </xf>
    <xf numFmtId="38" fontId="2" fillId="0" borderId="117" xfId="8" applyFont="1" applyFill="1" applyBorder="1" applyAlignment="1">
      <alignment vertical="center"/>
    </xf>
    <xf numFmtId="38" fontId="2" fillId="0" borderId="117" xfId="8" applyFont="1" applyBorder="1" applyAlignment="1">
      <alignment vertical="center"/>
    </xf>
    <xf numFmtId="38" fontId="2" fillId="9" borderId="35" xfId="8" applyFont="1" applyFill="1" applyBorder="1" applyAlignment="1">
      <alignment vertical="center"/>
    </xf>
    <xf numFmtId="177" fontId="2" fillId="0" borderId="225" xfId="1" applyNumberFormat="1" applyFont="1" applyBorder="1" applyAlignment="1">
      <alignment horizontal="center" vertical="center"/>
    </xf>
    <xf numFmtId="38" fontId="2" fillId="0" borderId="109" xfId="8" applyFont="1" applyBorder="1" applyAlignment="1">
      <alignment vertical="center"/>
    </xf>
    <xf numFmtId="177" fontId="2" fillId="0" borderId="195" xfId="1" applyNumberFormat="1" applyFont="1" applyBorder="1" applyAlignment="1">
      <alignment horizontal="center" vertical="center"/>
    </xf>
    <xf numFmtId="38" fontId="2" fillId="0" borderId="115" xfId="8" applyFont="1" applyBorder="1" applyAlignment="1">
      <alignment vertical="center"/>
    </xf>
    <xf numFmtId="38" fontId="2" fillId="0" borderId="114" xfId="8" applyFont="1" applyFill="1" applyBorder="1" applyAlignment="1">
      <alignment vertical="center"/>
    </xf>
    <xf numFmtId="0" fontId="2" fillId="0" borderId="0" xfId="1" applyAlignment="1">
      <alignment horizontal="left" vertical="center"/>
    </xf>
    <xf numFmtId="0" fontId="5" fillId="6" borderId="45" xfId="1" quotePrefix="1" applyFont="1" applyFill="1" applyBorder="1" applyAlignment="1">
      <alignment horizontal="center" vertical="center"/>
    </xf>
    <xf numFmtId="14" fontId="27" fillId="0" borderId="0" xfId="1" applyNumberFormat="1" applyFont="1" applyBorder="1" applyAlignment="1">
      <alignment vertical="center"/>
    </xf>
    <xf numFmtId="38" fontId="5" fillId="0" borderId="0" xfId="2" applyFont="1" applyBorder="1" applyAlignment="1">
      <alignment horizontal="center" vertical="center"/>
    </xf>
    <xf numFmtId="0" fontId="28" fillId="0" borderId="0" xfId="1" applyFont="1" applyBorder="1" applyAlignment="1">
      <alignment horizontal="right" vertical="center"/>
    </xf>
    <xf numFmtId="0" fontId="5" fillId="0" borderId="226" xfId="1" applyFont="1" applyBorder="1" applyAlignment="1">
      <alignment vertical="center"/>
    </xf>
    <xf numFmtId="0" fontId="5" fillId="0" borderId="229" xfId="1" applyFont="1" applyBorder="1" applyAlignment="1">
      <alignment vertical="center"/>
    </xf>
    <xf numFmtId="0" fontId="5" fillId="0" borderId="230" xfId="1" applyFont="1" applyBorder="1" applyAlignment="1">
      <alignment vertical="center"/>
    </xf>
    <xf numFmtId="0" fontId="5" fillId="0" borderId="100" xfId="1" applyFont="1" applyBorder="1" applyAlignment="1">
      <alignment horizontal="center" vertical="center"/>
    </xf>
    <xf numFmtId="0" fontId="5" fillId="0" borderId="81" xfId="1" applyFont="1" applyBorder="1" applyAlignment="1">
      <alignment horizontal="center" vertical="center"/>
    </xf>
    <xf numFmtId="0" fontId="5" fillId="0" borderId="106" xfId="1" applyFont="1" applyBorder="1" applyAlignment="1">
      <alignment horizontal="center" vertical="center"/>
    </xf>
    <xf numFmtId="0" fontId="5" fillId="0" borderId="86" xfId="1" applyFont="1" applyBorder="1" applyAlignment="1">
      <alignment horizontal="center" vertical="center"/>
    </xf>
    <xf numFmtId="0" fontId="5" fillId="0" borderId="231" xfId="1" applyFont="1" applyBorder="1" applyAlignment="1">
      <alignment vertical="center"/>
    </xf>
    <xf numFmtId="0" fontId="5" fillId="0" borderId="125" xfId="1" applyFont="1" applyBorder="1" applyAlignment="1">
      <alignment horizontal="center" vertical="center"/>
    </xf>
    <xf numFmtId="0" fontId="5" fillId="0" borderId="18" xfId="1" applyFont="1" applyBorder="1" applyAlignment="1">
      <alignment horizontal="center" vertical="center"/>
    </xf>
    <xf numFmtId="0" fontId="5" fillId="0" borderId="126" xfId="1" applyFont="1" applyBorder="1" applyAlignment="1">
      <alignment horizontal="center" vertical="center"/>
    </xf>
    <xf numFmtId="0" fontId="25" fillId="0" borderId="226" xfId="1" applyFont="1" applyBorder="1" applyAlignment="1">
      <alignment vertical="center" shrinkToFit="1"/>
    </xf>
    <xf numFmtId="0" fontId="5" fillId="6" borderId="189" xfId="1" applyFont="1" applyFill="1" applyBorder="1" applyAlignment="1">
      <alignment horizontal="center" vertical="center"/>
    </xf>
    <xf numFmtId="176" fontId="5" fillId="6" borderId="91" xfId="1" applyNumberFormat="1" applyFont="1" applyFill="1" applyBorder="1" applyAlignment="1">
      <alignment vertical="center"/>
    </xf>
    <xf numFmtId="176" fontId="5" fillId="6" borderId="41" xfId="1" applyNumberFormat="1" applyFont="1" applyFill="1" applyBorder="1" applyAlignment="1">
      <alignment vertical="center"/>
    </xf>
    <xf numFmtId="0" fontId="5" fillId="6" borderId="45" xfId="1" applyFont="1" applyFill="1" applyBorder="1" applyAlignment="1">
      <alignment horizontal="center" vertical="center"/>
    </xf>
    <xf numFmtId="176" fontId="5" fillId="0" borderId="91" xfId="1" applyNumberFormat="1" applyFont="1" applyBorder="1" applyAlignment="1">
      <alignment vertical="center"/>
    </xf>
    <xf numFmtId="176" fontId="5" fillId="0" borderId="90" xfId="1" applyNumberFormat="1" applyFont="1" applyBorder="1" applyAlignment="1">
      <alignment vertical="center"/>
    </xf>
    <xf numFmtId="178" fontId="5" fillId="6" borderId="91" xfId="1" applyNumberFormat="1" applyFont="1" applyFill="1" applyBorder="1" applyAlignment="1">
      <alignment vertical="center"/>
    </xf>
    <xf numFmtId="178" fontId="5" fillId="6" borderId="41" xfId="1" applyNumberFormat="1" applyFont="1" applyFill="1" applyBorder="1" applyAlignment="1">
      <alignment vertical="center"/>
    </xf>
    <xf numFmtId="178" fontId="5" fillId="0" borderId="45" xfId="1" applyNumberFormat="1" applyFont="1" applyBorder="1" applyAlignment="1">
      <alignment vertical="center"/>
    </xf>
    <xf numFmtId="178" fontId="5" fillId="0" borderId="90" xfId="1" applyNumberFormat="1" applyFont="1" applyBorder="1" applyAlignment="1">
      <alignment vertical="center"/>
    </xf>
    <xf numFmtId="179" fontId="5" fillId="6" borderId="91" xfId="1" applyNumberFormat="1" applyFont="1" applyFill="1" applyBorder="1" applyAlignment="1">
      <alignment vertical="center"/>
    </xf>
    <xf numFmtId="179" fontId="5" fillId="6" borderId="45" xfId="1" applyNumberFormat="1" applyFont="1" applyFill="1" applyBorder="1" applyAlignment="1">
      <alignment vertical="center"/>
    </xf>
    <xf numFmtId="179" fontId="5" fillId="0" borderId="45" xfId="1" applyNumberFormat="1" applyFont="1" applyBorder="1" applyAlignment="1">
      <alignment vertical="center"/>
    </xf>
    <xf numFmtId="179" fontId="5" fillId="0" borderId="90" xfId="1" applyNumberFormat="1" applyFont="1" applyBorder="1" applyAlignment="1">
      <alignment vertical="center"/>
    </xf>
    <xf numFmtId="176" fontId="5" fillId="6" borderId="45" xfId="1" applyNumberFormat="1" applyFont="1" applyFill="1" applyBorder="1" applyAlignment="1">
      <alignment vertical="center"/>
    </xf>
    <xf numFmtId="176" fontId="5" fillId="0" borderId="45" xfId="1" applyNumberFormat="1" applyFont="1" applyBorder="1" applyAlignment="1">
      <alignment vertical="center"/>
    </xf>
    <xf numFmtId="0" fontId="25" fillId="0" borderId="229" xfId="1" applyFont="1" applyBorder="1" applyAlignment="1">
      <alignment vertical="center" shrinkToFit="1"/>
    </xf>
    <xf numFmtId="0" fontId="25" fillId="0" borderId="229" xfId="1" applyFont="1" applyBorder="1" applyAlignment="1">
      <alignment vertical="center"/>
    </xf>
    <xf numFmtId="0" fontId="5" fillId="0" borderId="232" xfId="1" applyFont="1" applyBorder="1" applyAlignment="1">
      <alignment vertical="center"/>
    </xf>
    <xf numFmtId="0" fontId="5" fillId="4" borderId="100" xfId="1" applyFont="1" applyFill="1" applyBorder="1" applyAlignment="1">
      <alignment horizontal="center" vertical="center"/>
    </xf>
    <xf numFmtId="0" fontId="5" fillId="4" borderId="80" xfId="1" applyFont="1" applyFill="1" applyBorder="1" applyAlignment="1">
      <alignment horizontal="center" vertical="center"/>
    </xf>
    <xf numFmtId="176" fontId="5" fillId="0" borderId="100" xfId="1" applyNumberFormat="1" applyFont="1" applyBorder="1" applyAlignment="1">
      <alignment vertical="center"/>
    </xf>
    <xf numFmtId="176" fontId="5" fillId="0" borderId="106" xfId="1" applyNumberFormat="1" applyFont="1" applyBorder="1" applyAlignment="1">
      <alignment vertical="center"/>
    </xf>
    <xf numFmtId="178" fontId="5" fillId="0" borderId="81" xfId="1" applyNumberFormat="1" applyFont="1" applyBorder="1" applyAlignment="1">
      <alignment vertical="center"/>
    </xf>
    <xf numFmtId="178" fontId="5" fillId="0" borderId="106" xfId="1" applyNumberFormat="1" applyFont="1" applyBorder="1" applyAlignment="1">
      <alignment vertical="center"/>
    </xf>
    <xf numFmtId="179" fontId="5" fillId="4" borderId="100" xfId="1" applyNumberFormat="1" applyFont="1" applyFill="1" applyBorder="1" applyAlignment="1">
      <alignment horizontal="center" vertical="center"/>
    </xf>
    <xf numFmtId="179" fontId="5" fillId="4" borderId="81" xfId="1" applyNumberFormat="1" applyFont="1" applyFill="1" applyBorder="1" applyAlignment="1">
      <alignment horizontal="center" vertical="center"/>
    </xf>
    <xf numFmtId="179" fontId="5" fillId="0" borderId="81" xfId="1" applyNumberFormat="1" applyFont="1" applyBorder="1" applyAlignment="1">
      <alignment vertical="center"/>
    </xf>
    <xf numFmtId="179" fontId="5" fillId="0" borderId="106" xfId="1" applyNumberFormat="1" applyFont="1" applyBorder="1" applyAlignment="1">
      <alignment vertical="center"/>
    </xf>
    <xf numFmtId="176" fontId="5" fillId="4" borderId="100" xfId="1" applyNumberFormat="1" applyFont="1" applyFill="1" applyBorder="1" applyAlignment="1">
      <alignment horizontal="center" vertical="center"/>
    </xf>
    <xf numFmtId="176" fontId="5" fillId="4" borderId="80" xfId="1" applyNumberFormat="1" applyFont="1" applyFill="1" applyBorder="1" applyAlignment="1">
      <alignment horizontal="center" vertical="center"/>
    </xf>
    <xf numFmtId="176" fontId="5" fillId="0" borderId="81" xfId="1" applyNumberFormat="1" applyFont="1" applyBorder="1" applyAlignment="1">
      <alignment vertical="center"/>
    </xf>
    <xf numFmtId="0" fontId="5" fillId="0" borderId="233" xfId="1" applyFont="1" applyFill="1" applyBorder="1" applyAlignment="1">
      <alignment vertical="center"/>
    </xf>
    <xf numFmtId="0" fontId="5" fillId="0" borderId="127" xfId="1" applyFont="1" applyFill="1" applyBorder="1" applyAlignment="1">
      <alignment horizontal="center" vertical="center"/>
    </xf>
    <xf numFmtId="0" fontId="5" fillId="0" borderId="54" xfId="1" applyFont="1" applyFill="1" applyBorder="1" applyAlignment="1">
      <alignment horizontal="center" vertical="center"/>
    </xf>
    <xf numFmtId="179" fontId="5" fillId="0" borderId="125" xfId="1" applyNumberFormat="1" applyFont="1" applyBorder="1" applyAlignment="1">
      <alignment horizontal="center" vertical="center"/>
    </xf>
    <xf numFmtId="179" fontId="5" fillId="0" borderId="18" xfId="1" applyNumberFormat="1" applyFont="1" applyBorder="1" applyAlignment="1">
      <alignment horizontal="center" vertical="center"/>
    </xf>
    <xf numFmtId="179" fontId="5" fillId="6" borderId="41" xfId="1" applyNumberFormat="1" applyFont="1" applyFill="1" applyBorder="1" applyAlignment="1">
      <alignment vertical="center"/>
    </xf>
    <xf numFmtId="178" fontId="5" fillId="4" borderId="91" xfId="1" applyNumberFormat="1" applyFont="1" applyFill="1" applyBorder="1" applyAlignment="1">
      <alignment horizontal="center" vertical="center"/>
    </xf>
    <xf numFmtId="178" fontId="5" fillId="4" borderId="41" xfId="1" applyNumberFormat="1" applyFont="1" applyFill="1" applyBorder="1" applyAlignment="1">
      <alignment horizontal="center" vertical="center"/>
    </xf>
    <xf numFmtId="178" fontId="5" fillId="4" borderId="45" xfId="1" applyNumberFormat="1" applyFont="1" applyFill="1" applyBorder="1" applyAlignment="1">
      <alignment horizontal="center" vertical="center"/>
    </xf>
    <xf numFmtId="178" fontId="5" fillId="4" borderId="90" xfId="1" applyNumberFormat="1" applyFont="1" applyFill="1" applyBorder="1" applyAlignment="1">
      <alignment horizontal="center" vertical="center"/>
    </xf>
    <xf numFmtId="0" fontId="5" fillId="0" borderId="229" xfId="1" applyFont="1" applyBorder="1" applyAlignment="1">
      <alignment vertical="center" wrapText="1"/>
    </xf>
    <xf numFmtId="0" fontId="5" fillId="0" borderId="232" xfId="1" applyFont="1" applyFill="1" applyBorder="1" applyAlignment="1">
      <alignment vertical="center"/>
    </xf>
    <xf numFmtId="0" fontId="5" fillId="0" borderId="81" xfId="1" applyFont="1" applyFill="1" applyBorder="1" applyAlignment="1">
      <alignment horizontal="center" vertical="center"/>
    </xf>
    <xf numFmtId="179" fontId="5" fillId="4" borderId="80" xfId="1" applyNumberFormat="1" applyFont="1" applyFill="1" applyBorder="1" applyAlignment="1">
      <alignment horizontal="center" vertical="center"/>
    </xf>
    <xf numFmtId="178" fontId="5" fillId="4" borderId="100" xfId="1" applyNumberFormat="1" applyFont="1" applyFill="1" applyBorder="1" applyAlignment="1">
      <alignment horizontal="center" vertical="center"/>
    </xf>
    <xf numFmtId="178" fontId="5" fillId="4" borderId="80" xfId="1" applyNumberFormat="1" applyFont="1" applyFill="1" applyBorder="1" applyAlignment="1">
      <alignment horizontal="center" vertical="center"/>
    </xf>
    <xf numFmtId="178" fontId="5" fillId="4" borderId="81" xfId="1" applyNumberFormat="1" applyFont="1" applyFill="1" applyBorder="1" applyAlignment="1">
      <alignment horizontal="center" vertical="center"/>
    </xf>
    <xf numFmtId="178" fontId="5" fillId="4" borderId="106" xfId="1" applyNumberFormat="1" applyFont="1" applyFill="1" applyBorder="1" applyAlignment="1">
      <alignment horizontal="center" vertical="center"/>
    </xf>
    <xf numFmtId="0" fontId="5" fillId="0" borderId="230" xfId="1" applyFont="1" applyBorder="1" applyAlignment="1">
      <alignment vertical="center" wrapText="1"/>
    </xf>
    <xf numFmtId="0" fontId="5" fillId="0" borderId="234" xfId="1" applyFont="1" applyBorder="1" applyAlignment="1">
      <alignment vertical="center"/>
    </xf>
    <xf numFmtId="0" fontId="5" fillId="4" borderId="132" xfId="1" applyFont="1" applyFill="1" applyBorder="1" applyAlignment="1">
      <alignment horizontal="center" vertical="center"/>
    </xf>
    <xf numFmtId="0" fontId="5" fillId="4" borderId="118" xfId="1" applyFont="1" applyFill="1" applyBorder="1" applyAlignment="1">
      <alignment horizontal="center" vertical="center"/>
    </xf>
    <xf numFmtId="0" fontId="5" fillId="4" borderId="107" xfId="1" applyFont="1" applyFill="1" applyBorder="1" applyAlignment="1">
      <alignment horizontal="center" vertical="center"/>
    </xf>
    <xf numFmtId="0" fontId="5" fillId="4" borderId="133" xfId="1" applyFont="1" applyFill="1" applyBorder="1" applyAlignment="1">
      <alignment horizontal="center" vertical="center"/>
    </xf>
    <xf numFmtId="178" fontId="5" fillId="0" borderId="107" xfId="1" applyNumberFormat="1" applyFont="1" applyBorder="1" applyAlignment="1">
      <alignment vertical="center"/>
    </xf>
    <xf numFmtId="179" fontId="5" fillId="4" borderId="132" xfId="1" applyNumberFormat="1" applyFont="1" applyFill="1" applyBorder="1" applyAlignment="1">
      <alignment horizontal="center" vertical="center"/>
    </xf>
    <xf numFmtId="179" fontId="5" fillId="4" borderId="118" xfId="1" applyNumberFormat="1" applyFont="1" applyFill="1" applyBorder="1" applyAlignment="1">
      <alignment horizontal="center" vertical="center"/>
    </xf>
    <xf numFmtId="176" fontId="5" fillId="0" borderId="107" xfId="1" applyNumberFormat="1" applyFont="1" applyBorder="1" applyAlignment="1">
      <alignment vertical="center"/>
    </xf>
    <xf numFmtId="176" fontId="5" fillId="0" borderId="133" xfId="1" applyNumberFormat="1" applyFont="1" applyBorder="1" applyAlignment="1">
      <alignment vertical="center"/>
    </xf>
    <xf numFmtId="0" fontId="5" fillId="0" borderId="234" xfId="1" applyFont="1" applyBorder="1" applyAlignment="1">
      <alignment vertical="center" wrapText="1"/>
    </xf>
    <xf numFmtId="178" fontId="5" fillId="0" borderId="132" xfId="1" applyNumberFormat="1" applyFont="1" applyBorder="1" applyAlignment="1">
      <alignment horizontal="center" vertical="center"/>
    </xf>
    <xf numFmtId="0" fontId="5" fillId="0" borderId="224" xfId="1" applyFont="1" applyBorder="1" applyAlignment="1">
      <alignment horizontal="left" vertical="center"/>
    </xf>
    <xf numFmtId="0" fontId="25" fillId="0" borderId="219" xfId="1" applyFont="1" applyBorder="1" applyAlignment="1">
      <alignment vertical="center"/>
    </xf>
    <xf numFmtId="0" fontId="5" fillId="0" borderId="219" xfId="1" applyFont="1" applyBorder="1" applyAlignment="1">
      <alignment vertical="center" wrapText="1"/>
    </xf>
    <xf numFmtId="0" fontId="17" fillId="0" borderId="0" xfId="1" applyFont="1" applyBorder="1" applyAlignment="1">
      <alignment vertical="center"/>
    </xf>
    <xf numFmtId="178" fontId="5" fillId="0" borderId="0" xfId="1" applyNumberFormat="1" applyFont="1" applyBorder="1" applyAlignment="1">
      <alignment horizontal="center" vertical="center"/>
    </xf>
    <xf numFmtId="0" fontId="5" fillId="0" borderId="0" xfId="1" applyFont="1" applyBorder="1" applyAlignment="1">
      <alignment horizontal="left" vertical="center"/>
    </xf>
    <xf numFmtId="0" fontId="25" fillId="0" borderId="0" xfId="1" applyFont="1" applyBorder="1" applyAlignment="1">
      <alignment vertical="center"/>
    </xf>
    <xf numFmtId="0" fontId="5" fillId="0" borderId="129" xfId="1" applyFont="1" applyBorder="1" applyAlignment="1">
      <alignment vertical="center"/>
    </xf>
    <xf numFmtId="0" fontId="5" fillId="0" borderId="14" xfId="1" applyFont="1" applyBorder="1" applyAlignment="1">
      <alignment vertical="center"/>
    </xf>
    <xf numFmtId="0" fontId="5" fillId="0" borderId="138" xfId="1" applyFont="1" applyBorder="1" applyAlignment="1">
      <alignment vertical="center"/>
    </xf>
    <xf numFmtId="0" fontId="5" fillId="0" borderId="124" xfId="1" applyFont="1" applyBorder="1" applyAlignment="1">
      <alignment vertical="center"/>
    </xf>
    <xf numFmtId="0" fontId="5" fillId="0" borderId="8" xfId="1" applyFont="1" applyBorder="1" applyAlignment="1">
      <alignment vertical="center"/>
    </xf>
    <xf numFmtId="0" fontId="5" fillId="0" borderId="123" xfId="1" applyFont="1" applyBorder="1" applyAlignment="1">
      <alignment vertical="center"/>
    </xf>
    <xf numFmtId="0" fontId="5" fillId="7" borderId="80" xfId="1" applyFont="1" applyFill="1" applyBorder="1" applyAlignment="1">
      <alignment horizontal="center" vertical="center"/>
    </xf>
    <xf numFmtId="0" fontId="5" fillId="7" borderId="81" xfId="1" applyFont="1" applyFill="1" applyBorder="1" applyAlignment="1">
      <alignment horizontal="center" vertical="center"/>
    </xf>
    <xf numFmtId="0" fontId="5" fillId="7" borderId="106" xfId="1" applyFont="1" applyFill="1" applyBorder="1" applyAlignment="1">
      <alignment horizontal="center" vertical="center"/>
    </xf>
    <xf numFmtId="0" fontId="5" fillId="7" borderId="100" xfId="1" applyFont="1" applyFill="1" applyBorder="1" applyAlignment="1">
      <alignment horizontal="center" vertical="center"/>
    </xf>
    <xf numFmtId="0" fontId="5" fillId="0" borderId="135" xfId="1" applyFont="1" applyBorder="1" applyAlignment="1">
      <alignment horizontal="center" vertical="center"/>
    </xf>
    <xf numFmtId="0" fontId="5" fillId="0" borderId="136" xfId="1" applyFont="1" applyBorder="1" applyAlignment="1">
      <alignment horizontal="center" vertical="center"/>
    </xf>
    <xf numFmtId="0" fontId="5" fillId="4" borderId="18" xfId="1" applyFont="1" applyFill="1" applyBorder="1" applyAlignment="1">
      <alignment vertical="center"/>
    </xf>
    <xf numFmtId="0" fontId="5" fillId="4" borderId="126" xfId="1" applyFont="1" applyFill="1" applyBorder="1" applyAlignment="1">
      <alignment vertical="center"/>
    </xf>
    <xf numFmtId="0" fontId="5" fillId="4" borderId="99" xfId="1" applyFont="1" applyFill="1" applyBorder="1" applyAlignment="1">
      <alignment horizontal="center" vertical="center"/>
    </xf>
    <xf numFmtId="0" fontId="5" fillId="4" borderId="98" xfId="1" applyFont="1" applyFill="1" applyBorder="1" applyAlignment="1">
      <alignment horizontal="center" vertical="center"/>
    </xf>
    <xf numFmtId="0" fontId="5" fillId="4" borderId="129" xfId="1" applyFont="1" applyFill="1" applyBorder="1" applyAlignment="1">
      <alignment horizontal="center" vertical="center"/>
    </xf>
    <xf numFmtId="0" fontId="5" fillId="4" borderId="138" xfId="1" applyFont="1" applyFill="1" applyBorder="1" applyAlignment="1">
      <alignment horizontal="center" vertical="center"/>
    </xf>
    <xf numFmtId="38" fontId="5" fillId="0" borderId="24" xfId="2" applyFont="1" applyBorder="1" applyAlignment="1">
      <alignment horizontal="center" vertical="center"/>
    </xf>
    <xf numFmtId="38" fontId="5" fillId="0" borderId="22" xfId="2" applyFont="1" applyBorder="1" applyAlignment="1">
      <alignment vertical="center"/>
    </xf>
    <xf numFmtId="0" fontId="5" fillId="0" borderId="139" xfId="1" applyFont="1" applyBorder="1" applyAlignment="1">
      <alignment horizontal="center" vertical="center"/>
    </xf>
    <xf numFmtId="0" fontId="5" fillId="4" borderId="89" xfId="1" applyFont="1" applyFill="1" applyBorder="1" applyAlignment="1">
      <alignment horizontal="center" vertical="center"/>
    </xf>
    <xf numFmtId="0" fontId="5" fillId="4" borderId="62" xfId="1" applyFont="1" applyFill="1" applyBorder="1" applyAlignment="1">
      <alignment horizontal="center" vertical="center"/>
    </xf>
    <xf numFmtId="0" fontId="5" fillId="4" borderId="127" xfId="1" applyFont="1" applyFill="1" applyBorder="1" applyAlignment="1">
      <alignment horizontal="center" vertical="center"/>
    </xf>
    <xf numFmtId="0" fontId="5" fillId="4" borderId="128" xfId="1" applyFont="1" applyFill="1" applyBorder="1" applyAlignment="1">
      <alignment horizontal="center" vertical="center"/>
    </xf>
    <xf numFmtId="38" fontId="5" fillId="0" borderId="33" xfId="2" applyFont="1" applyBorder="1" applyAlignment="1">
      <alignment vertical="center"/>
    </xf>
    <xf numFmtId="0" fontId="5" fillId="0" borderId="25" xfId="1" applyFont="1" applyBorder="1" applyAlignment="1">
      <alignment horizontal="center" vertical="center"/>
    </xf>
    <xf numFmtId="0" fontId="5" fillId="0" borderId="144" xfId="1" applyFont="1" applyBorder="1" applyAlignment="1">
      <alignment horizontal="center" vertical="center"/>
    </xf>
    <xf numFmtId="0" fontId="5" fillId="0" borderId="93"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94"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95" xfId="1" applyFont="1" applyFill="1" applyBorder="1" applyAlignment="1">
      <alignment horizontal="center" vertical="center"/>
    </xf>
    <xf numFmtId="0" fontId="5" fillId="4" borderId="122" xfId="1" applyFont="1" applyFill="1" applyBorder="1" applyAlignment="1">
      <alignment horizontal="center" vertical="center"/>
    </xf>
    <xf numFmtId="0" fontId="5" fillId="4" borderId="120" xfId="1" applyFont="1" applyFill="1" applyBorder="1" applyAlignment="1">
      <alignment horizontal="center" vertical="center"/>
    </xf>
    <xf numFmtId="0" fontId="17" fillId="0" borderId="122" xfId="1" applyFont="1" applyBorder="1" applyAlignment="1">
      <alignment vertical="center"/>
    </xf>
    <xf numFmtId="0" fontId="17" fillId="0" borderId="120" xfId="1" applyFont="1" applyBorder="1" applyAlignment="1">
      <alignment vertical="center"/>
    </xf>
    <xf numFmtId="38" fontId="5" fillId="0" borderId="168" xfId="2" applyFont="1" applyBorder="1" applyAlignment="1">
      <alignment horizontal="center" vertical="center"/>
    </xf>
    <xf numFmtId="38" fontId="5" fillId="0" borderId="169" xfId="2" applyFont="1" applyBorder="1" applyAlignment="1">
      <alignment vertical="center"/>
    </xf>
    <xf numFmtId="0" fontId="5" fillId="0" borderId="196" xfId="1" applyFont="1" applyBorder="1" applyAlignment="1">
      <alignment horizontal="center" vertical="center"/>
    </xf>
    <xf numFmtId="38" fontId="5" fillId="0" borderId="20" xfId="2" applyFont="1" applyBorder="1" applyAlignment="1">
      <alignment horizontal="center" vertical="center"/>
    </xf>
    <xf numFmtId="38" fontId="5" fillId="0" borderId="57" xfId="2" applyFont="1" applyBorder="1" applyAlignment="1">
      <alignment vertical="center"/>
    </xf>
    <xf numFmtId="38" fontId="5" fillId="0" borderId="0" xfId="1" applyNumberFormat="1" applyFont="1" applyAlignment="1">
      <alignment horizontal="center" vertical="center"/>
    </xf>
    <xf numFmtId="0" fontId="5" fillId="4" borderId="145" xfId="1" applyFont="1" applyFill="1" applyBorder="1" applyAlignment="1">
      <alignment horizontal="center" vertical="center"/>
    </xf>
    <xf numFmtId="176" fontId="5" fillId="0" borderId="24" xfId="1" applyNumberFormat="1" applyFont="1" applyFill="1" applyBorder="1" applyAlignment="1">
      <alignment horizontal="center" vertical="center"/>
    </xf>
    <xf numFmtId="176" fontId="5" fillId="0" borderId="144" xfId="1" applyNumberFormat="1" applyFont="1" applyFill="1" applyBorder="1" applyAlignment="1">
      <alignment horizontal="center" vertical="center"/>
    </xf>
    <xf numFmtId="0" fontId="5" fillId="4" borderId="24" xfId="1" applyFont="1" applyFill="1" applyBorder="1" applyAlignment="1">
      <alignment horizontal="center" vertical="center"/>
    </xf>
    <xf numFmtId="0" fontId="5" fillId="4" borderId="144" xfId="1" applyFont="1" applyFill="1" applyBorder="1" applyAlignment="1">
      <alignment horizontal="center" vertical="center"/>
    </xf>
    <xf numFmtId="176" fontId="5" fillId="0" borderId="147" xfId="1" applyNumberFormat="1" applyFont="1" applyBorder="1" applyAlignment="1">
      <alignment horizontal="center" vertical="center"/>
    </xf>
    <xf numFmtId="0" fontId="5" fillId="0" borderId="149" xfId="1" applyFont="1" applyBorder="1" applyAlignment="1">
      <alignment horizontal="center" vertical="center"/>
    </xf>
    <xf numFmtId="0" fontId="5" fillId="0" borderId="150" xfId="1" applyFont="1" applyBorder="1" applyAlignment="1">
      <alignment horizontal="center" vertical="center"/>
    </xf>
    <xf numFmtId="38" fontId="5" fillId="0" borderId="170" xfId="2" applyFont="1" applyBorder="1" applyAlignment="1">
      <alignment vertical="center"/>
    </xf>
    <xf numFmtId="0" fontId="5" fillId="0" borderId="152" xfId="1" applyFont="1" applyBorder="1" applyAlignment="1">
      <alignment horizontal="center" vertical="center"/>
    </xf>
    <xf numFmtId="176" fontId="5" fillId="0" borderId="153" xfId="1" applyNumberFormat="1" applyFont="1" applyFill="1" applyBorder="1" applyAlignment="1">
      <alignment horizontal="center" vertical="center"/>
    </xf>
    <xf numFmtId="0" fontId="5" fillId="4" borderId="29" xfId="1" applyFont="1" applyFill="1" applyBorder="1" applyAlignment="1">
      <alignment horizontal="center" vertical="center"/>
    </xf>
    <xf numFmtId="0" fontId="5" fillId="4" borderId="152" xfId="1" applyFont="1" applyFill="1" applyBorder="1" applyAlignment="1">
      <alignment horizontal="center" vertical="center"/>
    </xf>
    <xf numFmtId="176" fontId="5" fillId="0" borderId="154" xfId="1" applyNumberFormat="1" applyFont="1" applyBorder="1" applyAlignment="1">
      <alignment horizontal="center" vertical="center"/>
    </xf>
    <xf numFmtId="0" fontId="5" fillId="0" borderId="156" xfId="1" applyFont="1" applyBorder="1" applyAlignment="1">
      <alignment horizontal="center" vertical="center"/>
    </xf>
    <xf numFmtId="0" fontId="5" fillId="0" borderId="157" xfId="1" applyFont="1" applyBorder="1" applyAlignment="1">
      <alignment horizontal="center" vertical="center"/>
    </xf>
    <xf numFmtId="0" fontId="5" fillId="0" borderId="183" xfId="1" applyFont="1" applyBorder="1" applyAlignment="1">
      <alignment horizontal="center" vertical="center"/>
    </xf>
    <xf numFmtId="0" fontId="5" fillId="0" borderId="158" xfId="1" applyFont="1" applyBorder="1" applyAlignment="1">
      <alignment horizontal="center" vertical="center"/>
    </xf>
    <xf numFmtId="176" fontId="5" fillId="4" borderId="89" xfId="1" applyNumberFormat="1" applyFont="1" applyFill="1" applyBorder="1" applyAlignment="1">
      <alignment horizontal="center" vertical="center"/>
    </xf>
    <xf numFmtId="176" fontId="5" fillId="4" borderId="62" xfId="1" applyNumberFormat="1" applyFont="1" applyFill="1" applyBorder="1" applyAlignment="1">
      <alignment horizontal="center" vertical="center"/>
    </xf>
    <xf numFmtId="176" fontId="5" fillId="4" borderId="128" xfId="1" applyNumberFormat="1" applyFont="1" applyFill="1" applyBorder="1" applyAlignment="1">
      <alignment horizontal="center" vertical="center"/>
    </xf>
    <xf numFmtId="176" fontId="5" fillId="0" borderId="62" xfId="1" applyNumberFormat="1" applyFont="1" applyFill="1" applyBorder="1" applyAlignment="1">
      <alignment horizontal="center" vertical="center"/>
    </xf>
    <xf numFmtId="176" fontId="5" fillId="0" borderId="128" xfId="1" applyNumberFormat="1" applyFont="1" applyFill="1" applyBorder="1" applyAlignment="1">
      <alignment horizontal="center" vertical="center"/>
    </xf>
    <xf numFmtId="176" fontId="5" fillId="4" borderId="140" xfId="1" applyNumberFormat="1" applyFont="1" applyFill="1" applyBorder="1" applyAlignment="1">
      <alignment horizontal="center" vertical="center"/>
    </xf>
    <xf numFmtId="176" fontId="5" fillId="0" borderId="128" xfId="2" applyNumberFormat="1" applyFont="1" applyBorder="1" applyAlignment="1">
      <alignment horizontal="center" vertical="center"/>
    </xf>
    <xf numFmtId="0" fontId="5" fillId="0" borderId="140" xfId="1" applyFont="1" applyBorder="1" applyAlignment="1">
      <alignment horizontal="center" vertical="center"/>
    </xf>
    <xf numFmtId="0" fontId="5" fillId="0" borderId="141" xfId="1" applyFont="1" applyBorder="1" applyAlignment="1">
      <alignment horizontal="center" vertical="center"/>
    </xf>
    <xf numFmtId="38" fontId="5" fillId="0" borderId="91" xfId="2" applyFont="1" applyFill="1" applyBorder="1" applyAlignment="1">
      <alignment horizontal="center" vertical="center"/>
    </xf>
    <xf numFmtId="38" fontId="5" fillId="0" borderId="45" xfId="2" applyFont="1" applyFill="1" applyBorder="1" applyAlignment="1">
      <alignment horizontal="center" vertical="center"/>
    </xf>
    <xf numFmtId="38" fontId="5" fillId="0" borderId="103" xfId="2" applyFont="1" applyFill="1" applyBorder="1" applyAlignment="1">
      <alignment horizontal="center" vertical="center"/>
    </xf>
    <xf numFmtId="38" fontId="5" fillId="0" borderId="90" xfId="2" applyFont="1" applyFill="1" applyBorder="1" applyAlignment="1">
      <alignment horizontal="center" vertical="center"/>
    </xf>
    <xf numFmtId="0" fontId="5" fillId="4" borderId="91" xfId="1" applyFont="1" applyFill="1" applyBorder="1" applyAlignment="1">
      <alignment horizontal="center" vertical="center"/>
    </xf>
    <xf numFmtId="0" fontId="5" fillId="4" borderId="45" xfId="1" applyFont="1" applyFill="1" applyBorder="1" applyAlignment="1">
      <alignment horizontal="center" vertical="center"/>
    </xf>
    <xf numFmtId="0" fontId="5" fillId="0" borderId="105" xfId="1" applyFont="1" applyBorder="1" applyAlignment="1">
      <alignment horizontal="left" vertical="center"/>
    </xf>
    <xf numFmtId="0" fontId="5" fillId="0" borderId="42" xfId="1" applyFont="1" applyBorder="1" applyAlignment="1">
      <alignment horizontal="left" vertical="center"/>
    </xf>
    <xf numFmtId="0" fontId="5" fillId="0" borderId="103" xfId="1" applyFont="1" applyBorder="1" applyAlignment="1">
      <alignment horizontal="left" vertical="center"/>
    </xf>
    <xf numFmtId="180" fontId="5" fillId="0" borderId="24" xfId="2" applyNumberFormat="1" applyFont="1" applyBorder="1" applyAlignment="1">
      <alignment horizontal="center" vertical="center"/>
    </xf>
    <xf numFmtId="180" fontId="5" fillId="0" borderId="144" xfId="2" applyNumberFormat="1" applyFont="1" applyBorder="1" applyAlignment="1">
      <alignment horizontal="center" vertical="center"/>
    </xf>
    <xf numFmtId="180" fontId="5" fillId="0" borderId="153" xfId="2" applyNumberFormat="1" applyFont="1" applyBorder="1" applyAlignment="1">
      <alignment horizontal="center" vertical="center"/>
    </xf>
    <xf numFmtId="180" fontId="5" fillId="0" borderId="128" xfId="2" applyNumberFormat="1" applyFont="1" applyBorder="1" applyAlignment="1">
      <alignment horizontal="center" vertical="center"/>
    </xf>
    <xf numFmtId="38" fontId="5" fillId="0" borderId="175" xfId="2" applyFont="1" applyBorder="1" applyAlignment="1">
      <alignment vertical="center"/>
    </xf>
    <xf numFmtId="0" fontId="5" fillId="0" borderId="161" xfId="1" applyFont="1" applyBorder="1" applyAlignment="1">
      <alignment horizontal="center" vertical="center"/>
    </xf>
    <xf numFmtId="0" fontId="5" fillId="0" borderId="162" xfId="1" applyFont="1" applyBorder="1" applyAlignment="1">
      <alignment horizontal="center" vertical="center"/>
    </xf>
    <xf numFmtId="176" fontId="5" fillId="4" borderId="163" xfId="1" applyNumberFormat="1" applyFont="1" applyFill="1" applyBorder="1" applyAlignment="1">
      <alignment horizontal="center" vertical="center"/>
    </xf>
    <xf numFmtId="176" fontId="5" fillId="4" borderId="113" xfId="1" applyNumberFormat="1" applyFont="1" applyFill="1" applyBorder="1" applyAlignment="1">
      <alignment horizontal="center" vertical="center"/>
    </xf>
    <xf numFmtId="176" fontId="5" fillId="4" borderId="139" xfId="1" applyNumberFormat="1" applyFont="1" applyFill="1" applyBorder="1" applyAlignment="1">
      <alignment horizontal="center" vertical="center"/>
    </xf>
    <xf numFmtId="180" fontId="5" fillId="0" borderId="113" xfId="2" applyNumberFormat="1" applyFont="1" applyBorder="1" applyAlignment="1">
      <alignment horizontal="center" vertical="center"/>
    </xf>
    <xf numFmtId="180" fontId="5" fillId="0" borderId="139" xfId="2" applyNumberFormat="1" applyFont="1" applyBorder="1" applyAlignment="1">
      <alignment horizontal="center" vertical="center"/>
    </xf>
    <xf numFmtId="176" fontId="5" fillId="0" borderId="139" xfId="2" applyNumberFormat="1" applyFont="1" applyBorder="1" applyAlignment="1">
      <alignment horizontal="center" vertical="center"/>
    </xf>
    <xf numFmtId="38" fontId="5" fillId="0" borderId="67" xfId="2" applyFont="1" applyBorder="1" applyAlignment="1">
      <alignment vertical="center"/>
    </xf>
    <xf numFmtId="0" fontId="5" fillId="0" borderId="165" xfId="1" applyFont="1" applyBorder="1" applyAlignment="1">
      <alignment horizontal="center" vertical="center"/>
    </xf>
    <xf numFmtId="180" fontId="5" fillId="4" borderId="93" xfId="2" applyNumberFormat="1" applyFont="1" applyFill="1" applyBorder="1" applyAlignment="1">
      <alignment horizontal="center" vertical="center"/>
    </xf>
    <xf numFmtId="180" fontId="5" fillId="4" borderId="83" xfId="2" applyNumberFormat="1" applyFont="1" applyFill="1" applyBorder="1" applyAlignment="1">
      <alignment horizontal="center" vertical="center"/>
    </xf>
    <xf numFmtId="180" fontId="5" fillId="0" borderId="147" xfId="2" applyNumberFormat="1" applyFont="1" applyFill="1" applyBorder="1" applyAlignment="1">
      <alignment horizontal="center" vertical="center"/>
    </xf>
    <xf numFmtId="176" fontId="5" fillId="4" borderId="148" xfId="1" applyNumberFormat="1" applyFont="1" applyFill="1" applyBorder="1" applyAlignment="1">
      <alignment vertical="center"/>
    </xf>
    <xf numFmtId="176" fontId="5" fillId="0" borderId="149" xfId="1" applyNumberFormat="1" applyFont="1" applyBorder="1" applyAlignment="1">
      <alignment horizontal="center" vertical="center"/>
    </xf>
    <xf numFmtId="176" fontId="5" fillId="4" borderId="155" xfId="1" applyNumberFormat="1" applyFont="1" applyFill="1" applyBorder="1" applyAlignment="1">
      <alignment vertical="center"/>
    </xf>
    <xf numFmtId="176" fontId="5" fillId="4" borderId="128" xfId="2" applyNumberFormat="1" applyFont="1" applyFill="1" applyBorder="1" applyAlignment="1">
      <alignment horizontal="center" vertical="center"/>
    </xf>
    <xf numFmtId="180" fontId="5" fillId="4" borderId="89" xfId="2" applyNumberFormat="1" applyFont="1" applyFill="1" applyBorder="1" applyAlignment="1">
      <alignment horizontal="center" vertical="center"/>
    </xf>
    <xf numFmtId="180" fontId="5" fillId="4" borderId="62" xfId="2" applyNumberFormat="1" applyFont="1" applyFill="1" applyBorder="1" applyAlignment="1">
      <alignment horizontal="center" vertical="center"/>
    </xf>
    <xf numFmtId="38" fontId="5" fillId="0" borderId="24" xfId="2" applyNumberFormat="1" applyFont="1" applyBorder="1" applyAlignment="1">
      <alignment horizontal="center" vertical="center"/>
    </xf>
    <xf numFmtId="38" fontId="5" fillId="0" borderId="144" xfId="2" applyNumberFormat="1" applyFont="1" applyBorder="1" applyAlignment="1">
      <alignment horizontal="center" vertical="center"/>
    </xf>
    <xf numFmtId="180" fontId="5" fillId="4" borderId="24" xfId="2" applyNumberFormat="1" applyFont="1" applyFill="1" applyBorder="1" applyAlignment="1">
      <alignment horizontal="center" vertical="center"/>
    </xf>
    <xf numFmtId="180" fontId="5" fillId="0" borderId="147" xfId="2" applyNumberFormat="1" applyFont="1" applyBorder="1" applyAlignment="1">
      <alignment horizontal="center" vertical="center"/>
    </xf>
    <xf numFmtId="38" fontId="5" fillId="0" borderId="153" xfId="2" applyNumberFormat="1" applyFont="1" applyBorder="1" applyAlignment="1">
      <alignment horizontal="center" vertical="center"/>
    </xf>
    <xf numFmtId="180" fontId="5" fillId="0" borderId="154" xfId="2" applyNumberFormat="1" applyFont="1" applyBorder="1" applyAlignment="1">
      <alignment horizontal="center" vertical="center"/>
    </xf>
    <xf numFmtId="0" fontId="5" fillId="0" borderId="82" xfId="1" applyFont="1" applyBorder="1" applyAlignment="1">
      <alignment horizontal="center" vertical="center"/>
    </xf>
    <xf numFmtId="0" fontId="5" fillId="0" borderId="80" xfId="1" applyFont="1" applyBorder="1" applyAlignment="1">
      <alignment horizontal="center" vertical="center"/>
    </xf>
    <xf numFmtId="178" fontId="5" fillId="4" borderId="89" xfId="1" applyNumberFormat="1" applyFont="1" applyFill="1" applyBorder="1" applyAlignment="1">
      <alignment horizontal="center" vertical="center"/>
    </xf>
    <xf numFmtId="38" fontId="5" fillId="0" borderId="128" xfId="2" applyNumberFormat="1" applyFont="1" applyBorder="1" applyAlignment="1">
      <alignment horizontal="center" vertical="center"/>
    </xf>
    <xf numFmtId="180" fontId="5" fillId="4" borderId="140" xfId="2" applyNumberFormat="1" applyFont="1" applyFill="1" applyBorder="1" applyAlignment="1">
      <alignment horizontal="center" vertical="center"/>
    </xf>
    <xf numFmtId="179" fontId="5" fillId="4" borderId="89" xfId="1" applyNumberFormat="1" applyFont="1" applyFill="1" applyBorder="1" applyAlignment="1">
      <alignment horizontal="center" vertical="center"/>
    </xf>
    <xf numFmtId="180" fontId="5" fillId="6" borderId="24" xfId="2" applyNumberFormat="1" applyFont="1" applyFill="1" applyBorder="1" applyAlignment="1">
      <alignment horizontal="center" vertical="center"/>
    </xf>
    <xf numFmtId="180" fontId="5" fillId="6" borderId="144" xfId="2" applyNumberFormat="1" applyFont="1" applyFill="1" applyBorder="1" applyAlignment="1">
      <alignment horizontal="center" vertical="center"/>
    </xf>
    <xf numFmtId="180" fontId="5" fillId="6" borderId="153" xfId="2" applyNumberFormat="1" applyFont="1" applyFill="1" applyBorder="1" applyAlignment="1">
      <alignment horizontal="center" vertical="center"/>
    </xf>
    <xf numFmtId="0" fontId="5" fillId="0" borderId="177" xfId="1" applyFont="1" applyBorder="1" applyAlignment="1">
      <alignment horizontal="center" vertical="center"/>
    </xf>
    <xf numFmtId="176" fontId="5" fillId="4" borderId="101" xfId="1" applyNumberFormat="1" applyFont="1" applyFill="1" applyBorder="1" applyAlignment="1">
      <alignment horizontal="center" vertical="center"/>
    </xf>
    <xf numFmtId="176" fontId="5" fillId="4" borderId="87" xfId="1" applyNumberFormat="1" applyFont="1" applyFill="1" applyBorder="1" applyAlignment="1">
      <alignment horizontal="center" vertical="center"/>
    </xf>
    <xf numFmtId="176" fontId="5" fillId="4" borderId="123" xfId="1" applyNumberFormat="1" applyFont="1" applyFill="1" applyBorder="1" applyAlignment="1">
      <alignment horizontal="center" vertical="center"/>
    </xf>
    <xf numFmtId="180" fontId="5" fillId="6" borderId="87" xfId="2" applyNumberFormat="1" applyFont="1" applyFill="1" applyBorder="1" applyAlignment="1">
      <alignment horizontal="center" vertical="center"/>
    </xf>
    <xf numFmtId="180" fontId="5" fillId="6" borderId="123" xfId="2" applyNumberFormat="1" applyFont="1" applyFill="1" applyBorder="1" applyAlignment="1">
      <alignment horizontal="center" vertical="center"/>
    </xf>
    <xf numFmtId="180" fontId="5" fillId="4" borderId="194" xfId="2" applyNumberFormat="1" applyFont="1" applyFill="1" applyBorder="1" applyAlignment="1">
      <alignment horizontal="center" vertical="center"/>
    </xf>
    <xf numFmtId="180" fontId="5" fillId="0" borderId="123" xfId="2" applyNumberFormat="1" applyFont="1" applyBorder="1" applyAlignment="1">
      <alignment horizontal="center" vertical="center"/>
    </xf>
    <xf numFmtId="0" fontId="5" fillId="0" borderId="194" xfId="1" applyFont="1" applyBorder="1" applyAlignment="1">
      <alignment horizontal="center" vertical="center"/>
    </xf>
    <xf numFmtId="0" fontId="5" fillId="0" borderId="193" xfId="1" applyFont="1" applyBorder="1" applyAlignment="1">
      <alignment horizontal="center" vertical="center"/>
    </xf>
    <xf numFmtId="0" fontId="5" fillId="0" borderId="192" xfId="1" applyFont="1" applyBorder="1" applyAlignment="1">
      <alignment horizontal="center" vertical="center"/>
    </xf>
    <xf numFmtId="180" fontId="5" fillId="4" borderId="29" xfId="2" applyNumberFormat="1" applyFont="1" applyFill="1" applyBorder="1" applyAlignment="1">
      <alignment horizontal="center" vertical="center"/>
    </xf>
    <xf numFmtId="0" fontId="5" fillId="0" borderId="146" xfId="1" applyFont="1" applyBorder="1" applyAlignment="1">
      <alignment horizontal="center" vertical="center"/>
    </xf>
    <xf numFmtId="180" fontId="5" fillId="4" borderId="144" xfId="2" applyNumberFormat="1" applyFont="1" applyFill="1" applyBorder="1" applyAlignment="1">
      <alignment horizontal="center" vertical="center"/>
    </xf>
    <xf numFmtId="180" fontId="5" fillId="4" borderId="195" xfId="2" applyNumberFormat="1" applyFont="1" applyFill="1" applyBorder="1" applyAlignment="1">
      <alignment horizontal="center" vertical="center"/>
    </xf>
    <xf numFmtId="180" fontId="5" fillId="4" borderId="116" xfId="2" applyNumberFormat="1" applyFont="1" applyFill="1" applyBorder="1" applyAlignment="1">
      <alignment horizontal="center" vertical="center"/>
    </xf>
    <xf numFmtId="180" fontId="5" fillId="4" borderId="114" xfId="2" applyNumberFormat="1" applyFont="1" applyFill="1" applyBorder="1" applyAlignment="1">
      <alignment horizontal="center" vertical="center"/>
    </xf>
    <xf numFmtId="38" fontId="5" fillId="0" borderId="116" xfId="2" applyFont="1" applyFill="1" applyBorder="1" applyAlignment="1">
      <alignment horizontal="center" vertical="center"/>
    </xf>
    <xf numFmtId="38" fontId="5" fillId="0" borderId="114" xfId="2" applyFont="1" applyFill="1" applyBorder="1" applyAlignment="1">
      <alignment horizontal="center" vertical="center"/>
    </xf>
    <xf numFmtId="0" fontId="25" fillId="0" borderId="0" xfId="1" applyFont="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25" fillId="0" borderId="0" xfId="1" applyFont="1" applyFill="1" applyBorder="1" applyAlignment="1">
      <alignment vertical="center" wrapText="1"/>
    </xf>
    <xf numFmtId="0" fontId="5" fillId="0" borderId="0" xfId="1" applyFont="1" applyAlignment="1">
      <alignment horizontal="left" vertical="center"/>
    </xf>
    <xf numFmtId="0" fontId="5" fillId="0" borderId="132" xfId="1" applyFont="1" applyBorder="1" applyAlignment="1">
      <alignment vertical="center"/>
    </xf>
    <xf numFmtId="0" fontId="5" fillId="0" borderId="219" xfId="1" applyFont="1" applyBorder="1" applyAlignment="1">
      <alignment horizontal="centerContinuous" vertical="center"/>
    </xf>
    <xf numFmtId="0" fontId="5" fillId="0" borderId="228" xfId="1" applyFont="1" applyBorder="1" applyAlignment="1">
      <alignment horizontal="centerContinuous" vertical="center"/>
    </xf>
    <xf numFmtId="0" fontId="5" fillId="0" borderId="111" xfId="1" applyFont="1" applyBorder="1" applyAlignment="1">
      <alignment horizontal="left" vertical="center"/>
    </xf>
    <xf numFmtId="178" fontId="5" fillId="6" borderId="137" xfId="1" applyNumberFormat="1" applyFont="1" applyFill="1" applyBorder="1" applyAlignment="1">
      <alignment horizontal="center" vertical="center"/>
    </xf>
    <xf numFmtId="40" fontId="5" fillId="0" borderId="135" xfId="2" applyNumberFormat="1" applyFont="1" applyBorder="1" applyAlignment="1">
      <alignment horizontal="center" vertical="center"/>
    </xf>
    <xf numFmtId="38" fontId="5" fillId="0" borderId="135" xfId="2" applyFont="1" applyBorder="1" applyAlignment="1">
      <alignment horizontal="center" vertical="center"/>
    </xf>
    <xf numFmtId="40" fontId="5" fillId="6" borderId="135" xfId="2" applyNumberFormat="1" applyFont="1" applyFill="1" applyBorder="1" applyAlignment="1">
      <alignment horizontal="center" vertical="center"/>
    </xf>
    <xf numFmtId="40" fontId="5" fillId="0" borderId="156" xfId="1" applyNumberFormat="1" applyFont="1" applyBorder="1" applyAlignment="1">
      <alignment horizontal="center" vertical="center"/>
    </xf>
    <xf numFmtId="40" fontId="5" fillId="6" borderId="157" xfId="1" applyNumberFormat="1" applyFont="1" applyFill="1" applyBorder="1" applyAlignment="1">
      <alignment horizontal="center" vertical="center"/>
    </xf>
    <xf numFmtId="0" fontId="5" fillId="6" borderId="157" xfId="1" applyFont="1" applyFill="1" applyBorder="1" applyAlignment="1">
      <alignment horizontal="center" vertical="center"/>
    </xf>
    <xf numFmtId="38" fontId="5" fillId="0" borderId="157" xfId="2" applyFont="1" applyBorder="1" applyAlignment="1">
      <alignment horizontal="center" vertical="center"/>
    </xf>
    <xf numFmtId="0" fontId="5" fillId="0" borderId="157" xfId="1" applyFont="1" applyFill="1" applyBorder="1" applyAlignment="1">
      <alignment horizontal="center" vertical="center"/>
    </xf>
    <xf numFmtId="40" fontId="5" fillId="0" borderId="157" xfId="1" applyNumberFormat="1" applyFont="1" applyBorder="1" applyAlignment="1">
      <alignment horizontal="center" vertical="center"/>
    </xf>
    <xf numFmtId="0" fontId="5" fillId="0" borderId="185" xfId="1" applyFont="1" applyBorder="1" applyAlignment="1">
      <alignment horizontal="center" vertical="center"/>
    </xf>
    <xf numFmtId="0" fontId="5" fillId="0" borderId="186" xfId="1" applyFont="1" applyBorder="1" applyAlignment="1">
      <alignment horizontal="center" vertical="center"/>
    </xf>
    <xf numFmtId="0" fontId="5" fillId="0" borderId="184" xfId="1" applyFont="1" applyBorder="1" applyAlignment="1">
      <alignment vertical="center"/>
    </xf>
    <xf numFmtId="0" fontId="5" fillId="0" borderId="185" xfId="1" applyFont="1" applyBorder="1" applyAlignment="1">
      <alignment vertical="center"/>
    </xf>
    <xf numFmtId="40" fontId="5" fillId="0" borderId="0" xfId="1" applyNumberFormat="1" applyFont="1" applyBorder="1" applyAlignment="1">
      <alignment horizontal="center" vertical="center"/>
    </xf>
    <xf numFmtId="38" fontId="5" fillId="0" borderId="0" xfId="1" applyNumberFormat="1" applyFont="1" applyBorder="1" applyAlignment="1">
      <alignment horizontal="center" vertical="center"/>
    </xf>
    <xf numFmtId="0" fontId="5" fillId="0" borderId="79" xfId="1" applyFont="1" applyBorder="1" applyAlignment="1">
      <alignment horizontal="centerContinuous" vertical="center"/>
    </xf>
    <xf numFmtId="0" fontId="5" fillId="0" borderId="131" xfId="1" applyFont="1" applyBorder="1" applyAlignment="1">
      <alignment horizontal="centerContinuous" vertical="center"/>
    </xf>
    <xf numFmtId="0" fontId="5" fillId="0" borderId="130" xfId="1" applyFont="1" applyBorder="1" applyAlignment="1">
      <alignment horizontal="centerContinuous" vertical="center"/>
    </xf>
    <xf numFmtId="0" fontId="5" fillId="0" borderId="131" xfId="1" applyFont="1" applyBorder="1" applyAlignment="1">
      <alignment horizontal="center" vertical="center"/>
    </xf>
    <xf numFmtId="0" fontId="5" fillId="0" borderId="130" xfId="1" applyFont="1" applyBorder="1" applyAlignment="1">
      <alignment horizontal="center" vertical="center"/>
    </xf>
    <xf numFmtId="38" fontId="5" fillId="6" borderId="135" xfId="2" applyFont="1" applyFill="1" applyBorder="1" applyAlignment="1">
      <alignment horizontal="center" vertical="center"/>
    </xf>
    <xf numFmtId="40" fontId="5" fillId="0" borderId="135" xfId="2" applyNumberFormat="1" applyFont="1" applyFill="1" applyBorder="1" applyAlignment="1">
      <alignment horizontal="center" vertical="center"/>
    </xf>
    <xf numFmtId="0" fontId="5" fillId="0" borderId="135" xfId="1" applyFont="1" applyFill="1" applyBorder="1" applyAlignment="1">
      <alignment horizontal="center" vertical="center"/>
    </xf>
    <xf numFmtId="38" fontId="5" fillId="0" borderId="135" xfId="2" applyFont="1" applyFill="1" applyBorder="1" applyAlignment="1">
      <alignment horizontal="center" vertical="center"/>
    </xf>
    <xf numFmtId="40" fontId="5" fillId="6" borderId="156" xfId="1" applyNumberFormat="1" applyFont="1" applyFill="1" applyBorder="1" applyAlignment="1">
      <alignment horizontal="center" vertical="center"/>
    </xf>
    <xf numFmtId="38" fontId="5" fillId="6" borderId="157" xfId="1" applyNumberFormat="1" applyFont="1" applyFill="1" applyBorder="1" applyAlignment="1">
      <alignment horizontal="center" vertical="center"/>
    </xf>
    <xf numFmtId="0" fontId="2" fillId="0" borderId="45" xfId="1" applyFont="1" applyBorder="1" applyAlignment="1">
      <alignment horizontal="center" vertical="center" shrinkToFit="1"/>
    </xf>
    <xf numFmtId="0" fontId="2" fillId="0" borderId="45" xfId="1" applyFont="1" applyBorder="1" applyAlignment="1">
      <alignment horizontal="center" vertical="center"/>
    </xf>
    <xf numFmtId="0" fontId="5" fillId="0" borderId="69" xfId="1" applyFont="1" applyBorder="1" applyAlignment="1">
      <alignment horizontal="center" vertical="center"/>
    </xf>
    <xf numFmtId="0" fontId="5" fillId="0" borderId="11" xfId="1" applyFont="1" applyBorder="1" applyAlignment="1">
      <alignment horizontal="center" vertical="center"/>
    </xf>
    <xf numFmtId="0" fontId="5" fillId="0" borderId="96" xfId="1" applyFont="1" applyBorder="1" applyAlignment="1">
      <alignment horizontal="center" vertical="center"/>
    </xf>
    <xf numFmtId="0" fontId="5" fillId="0" borderId="101" xfId="1" applyFont="1" applyBorder="1" applyAlignment="1">
      <alignment horizontal="center" vertical="center"/>
    </xf>
    <xf numFmtId="0" fontId="5" fillId="0" borderId="54" xfId="1" applyFont="1" applyBorder="1" applyAlignment="1">
      <alignment horizontal="center" vertical="center"/>
    </xf>
    <xf numFmtId="0" fontId="5" fillId="0" borderId="91" xfId="1" applyFont="1" applyBorder="1" applyAlignment="1">
      <alignment horizontal="center" vertical="center"/>
    </xf>
    <xf numFmtId="0" fontId="5" fillId="0" borderId="42" xfId="1" applyFont="1" applyBorder="1" applyAlignment="1">
      <alignment horizontal="center" vertical="center"/>
    </xf>
    <xf numFmtId="0" fontId="5" fillId="0" borderId="45" xfId="1" applyFont="1" applyBorder="1" applyAlignment="1">
      <alignment horizontal="center" vertical="center"/>
    </xf>
    <xf numFmtId="0" fontId="2" fillId="0" borderId="41" xfId="1" applyFont="1" applyBorder="1" applyAlignment="1">
      <alignment horizontal="center" vertical="center"/>
    </xf>
    <xf numFmtId="0" fontId="5" fillId="0" borderId="102" xfId="1" applyFont="1" applyBorder="1" applyAlignment="1">
      <alignment horizontal="center" vertical="center"/>
    </xf>
    <xf numFmtId="0" fontId="5" fillId="0" borderId="41" xfId="1" applyFont="1" applyBorder="1" applyAlignment="1">
      <alignment horizontal="center" vertical="center"/>
    </xf>
    <xf numFmtId="0" fontId="5" fillId="0" borderId="46" xfId="1" applyFont="1" applyBorder="1" applyAlignment="1">
      <alignment horizontal="center" vertical="center"/>
    </xf>
    <xf numFmtId="0" fontId="31" fillId="0" borderId="0" xfId="5" applyFont="1" applyAlignment="1">
      <alignment horizontal="right"/>
    </xf>
    <xf numFmtId="0" fontId="31" fillId="0" borderId="0" xfId="1" applyFont="1" applyAlignment="1">
      <alignment horizontal="right" vertical="top"/>
    </xf>
    <xf numFmtId="0" fontId="25" fillId="0" borderId="0" xfId="1" applyFont="1" applyFill="1" applyAlignment="1">
      <alignment vertical="center"/>
    </xf>
    <xf numFmtId="0" fontId="2" fillId="0" borderId="62" xfId="1" applyFill="1" applyBorder="1" applyAlignment="1">
      <alignment horizontal="center" vertical="center"/>
    </xf>
    <xf numFmtId="38" fontId="0" fillId="0" borderId="63" xfId="2" applyFont="1" applyFill="1" applyBorder="1" applyAlignment="1">
      <alignment horizontal="center" vertical="center"/>
    </xf>
    <xf numFmtId="0" fontId="2" fillId="0" borderId="237" xfId="1" applyFill="1" applyBorder="1" applyAlignment="1">
      <alignment horizontal="center" vertical="center"/>
    </xf>
    <xf numFmtId="38" fontId="0" fillId="0" borderId="238" xfId="2" applyFont="1" applyFill="1" applyBorder="1" applyAlignment="1">
      <alignment horizontal="center" vertical="center"/>
    </xf>
    <xf numFmtId="0" fontId="2" fillId="0" borderId="238" xfId="1" applyFill="1" applyBorder="1" applyAlignment="1">
      <alignment horizontal="center" vertical="center"/>
    </xf>
    <xf numFmtId="38" fontId="0" fillId="0" borderId="238" xfId="2" applyFont="1" applyBorder="1" applyAlignment="1">
      <alignment horizontal="center" vertical="center"/>
    </xf>
    <xf numFmtId="0" fontId="2" fillId="0" borderId="239" xfId="1" applyFill="1" applyBorder="1" applyAlignment="1">
      <alignment horizontal="center" vertical="center"/>
    </xf>
    <xf numFmtId="0" fontId="2" fillId="0" borderId="45" xfId="1" applyFill="1" applyBorder="1" applyAlignment="1">
      <alignment horizontal="center" vertical="center"/>
    </xf>
    <xf numFmtId="38" fontId="0" fillId="0" borderId="46" xfId="2" applyFont="1" applyFill="1" applyBorder="1" applyAlignment="1">
      <alignment horizontal="center" vertical="center"/>
    </xf>
    <xf numFmtId="0" fontId="13" fillId="0" borderId="0" xfId="5" applyFont="1" applyFill="1" applyBorder="1" applyAlignment="1">
      <alignment horizontal="left" wrapText="1"/>
    </xf>
    <xf numFmtId="0" fontId="13" fillId="2" borderId="0" xfId="5" applyFont="1" applyFill="1" applyBorder="1" applyAlignment="1">
      <alignment horizontal="center" textRotation="255"/>
    </xf>
    <xf numFmtId="0" fontId="13" fillId="0" borderId="38" xfId="5" applyFont="1" applyFill="1" applyBorder="1" applyAlignment="1">
      <alignment vertical="center"/>
    </xf>
    <xf numFmtId="0" fontId="13" fillId="0" borderId="38" xfId="5" applyFont="1" applyBorder="1" applyAlignment="1" applyProtection="1">
      <alignment vertical="center" wrapText="1"/>
      <protection locked="0"/>
    </xf>
    <xf numFmtId="0" fontId="13" fillId="0" borderId="0" xfId="5" applyFont="1" applyBorder="1" applyAlignment="1" applyProtection="1">
      <alignment vertical="top" wrapText="1"/>
      <protection locked="0"/>
    </xf>
    <xf numFmtId="0" fontId="13" fillId="0" borderId="21" xfId="5" applyFont="1" applyBorder="1" applyAlignment="1" applyProtection="1">
      <alignment vertical="top" wrapText="1"/>
      <protection locked="0"/>
    </xf>
    <xf numFmtId="0" fontId="13" fillId="0" borderId="54" xfId="5" applyFont="1" applyBorder="1" applyAlignment="1" applyProtection="1">
      <alignment vertical="top" wrapText="1"/>
      <protection locked="0"/>
    </xf>
    <xf numFmtId="0" fontId="13" fillId="0" borderId="61" xfId="5" applyFont="1" applyBorder="1" applyAlignment="1" applyProtection="1">
      <alignment vertical="top" wrapText="1"/>
      <protection locked="0"/>
    </xf>
    <xf numFmtId="0" fontId="10" fillId="0" borderId="68" xfId="5" applyFont="1" applyBorder="1" applyAlignment="1" applyProtection="1">
      <alignment vertical="top" wrapText="1"/>
      <protection locked="0"/>
    </xf>
    <xf numFmtId="0" fontId="10" fillId="0" borderId="38" xfId="5" applyFont="1" applyBorder="1" applyAlignment="1" applyProtection="1">
      <alignment vertical="top" wrapText="1"/>
      <protection locked="0"/>
    </xf>
    <xf numFmtId="0" fontId="10" fillId="0" borderId="69" xfId="5" applyFont="1" applyBorder="1" applyAlignment="1" applyProtection="1">
      <alignment vertical="top" wrapText="1"/>
      <protection locked="0"/>
    </xf>
    <xf numFmtId="0" fontId="13" fillId="0" borderId="21" xfId="5" applyFont="1" applyBorder="1" applyAlignment="1">
      <alignment vertical="center" textRotation="255"/>
    </xf>
    <xf numFmtId="0" fontId="13" fillId="0" borderId="0" xfId="5" applyFont="1" applyBorder="1" applyAlignment="1">
      <alignment vertical="center" textRotation="255"/>
    </xf>
    <xf numFmtId="0" fontId="5" fillId="0" borderId="219" xfId="1" applyFont="1" applyBorder="1" applyAlignment="1">
      <alignment horizontal="center" vertical="center"/>
    </xf>
    <xf numFmtId="0" fontId="5" fillId="0" borderId="228" xfId="1" applyFont="1" applyBorder="1" applyAlignment="1">
      <alignment horizontal="center" vertical="center"/>
    </xf>
    <xf numFmtId="0" fontId="5" fillId="0" borderId="188" xfId="1" applyFont="1" applyBorder="1" applyAlignment="1">
      <alignment horizontal="center" vertical="center"/>
    </xf>
    <xf numFmtId="38" fontId="5" fillId="0" borderId="144" xfId="2" applyFont="1" applyBorder="1" applyAlignment="1">
      <alignment horizontal="center" vertical="center"/>
    </xf>
    <xf numFmtId="0" fontId="5" fillId="0" borderId="159" xfId="1" applyFont="1" applyBorder="1" applyAlignment="1">
      <alignment horizontal="center" vertical="center"/>
    </xf>
    <xf numFmtId="0" fontId="5" fillId="0" borderId="174" xfId="1" applyFont="1" applyBorder="1" applyAlignment="1">
      <alignment horizontal="center" vertical="center"/>
    </xf>
    <xf numFmtId="0" fontId="5" fillId="0" borderId="182" xfId="1" applyFont="1" applyBorder="1" applyAlignment="1">
      <alignment horizontal="center" vertical="center"/>
    </xf>
    <xf numFmtId="0" fontId="5" fillId="0" borderId="101" xfId="1" applyFont="1" applyBorder="1" applyAlignment="1">
      <alignment horizontal="center" vertical="center"/>
    </xf>
    <xf numFmtId="0" fontId="5" fillId="0" borderId="127" xfId="1" applyFont="1" applyBorder="1" applyAlignment="1">
      <alignment horizontal="center" vertical="center"/>
    </xf>
    <xf numFmtId="0" fontId="5" fillId="0" borderId="54" xfId="1" applyFont="1" applyBorder="1" applyAlignment="1">
      <alignment horizontal="center" vertical="center"/>
    </xf>
    <xf numFmtId="180" fontId="5" fillId="0" borderId="62" xfId="2" applyNumberFormat="1" applyFont="1" applyBorder="1" applyAlignment="1">
      <alignment horizontal="center" vertical="center"/>
    </xf>
    <xf numFmtId="38" fontId="5" fillId="0" borderId="62" xfId="2" applyNumberFormat="1" applyFont="1" applyBorder="1" applyAlignment="1">
      <alignment horizontal="center" vertical="center"/>
    </xf>
    <xf numFmtId="0" fontId="5" fillId="4" borderId="105" xfId="1" applyFont="1" applyFill="1" applyBorder="1" applyAlignment="1">
      <alignment horizontal="center" vertical="center"/>
    </xf>
    <xf numFmtId="0" fontId="5" fillId="4" borderId="103" xfId="1" applyFont="1" applyFill="1" applyBorder="1" applyAlignment="1">
      <alignment horizontal="center" vertical="center"/>
    </xf>
    <xf numFmtId="0" fontId="5" fillId="0" borderId="229" xfId="1" applyFont="1" applyBorder="1" applyAlignment="1">
      <alignment horizontal="center" vertical="center"/>
    </xf>
    <xf numFmtId="0" fontId="5" fillId="0" borderId="45" xfId="1" applyFont="1" applyBorder="1" applyAlignment="1">
      <alignment horizontal="center" vertical="center"/>
    </xf>
    <xf numFmtId="0" fontId="5" fillId="0" borderId="102" xfId="1" applyFont="1" applyBorder="1" applyAlignment="1">
      <alignment horizontal="center" vertical="center"/>
    </xf>
    <xf numFmtId="0" fontId="5" fillId="0" borderId="128" xfId="1" applyFont="1" applyBorder="1" applyAlignment="1">
      <alignment horizontal="center" vertical="center"/>
    </xf>
    <xf numFmtId="0" fontId="14" fillId="0" borderId="0" xfId="5" applyFont="1" applyBorder="1" applyAlignment="1">
      <alignment horizontal="left" vertical="top" wrapText="1"/>
    </xf>
    <xf numFmtId="0" fontId="13" fillId="0" borderId="0" xfId="5" applyFont="1" applyAlignment="1">
      <alignment vertical="top" wrapText="1"/>
    </xf>
    <xf numFmtId="0" fontId="14" fillId="0" borderId="0" xfId="5" applyFont="1" applyBorder="1" applyAlignment="1">
      <alignment vertical="top" wrapText="1"/>
    </xf>
    <xf numFmtId="0" fontId="5" fillId="0" borderId="0" xfId="1" applyFont="1" applyFill="1" applyAlignment="1">
      <alignment horizontal="center" vertical="center"/>
    </xf>
    <xf numFmtId="0" fontId="5" fillId="0" borderId="0" xfId="1" applyFont="1" applyFill="1" applyAlignment="1">
      <alignment vertical="center"/>
    </xf>
    <xf numFmtId="0" fontId="14" fillId="0" borderId="0" xfId="5" applyFont="1" applyFill="1" applyBorder="1" applyAlignment="1">
      <alignment horizontal="left" wrapText="1"/>
    </xf>
    <xf numFmtId="0" fontId="13" fillId="0" borderId="0" xfId="5" applyFont="1" applyFill="1" applyBorder="1" applyAlignment="1">
      <alignment horizontal="left" vertical="center" wrapText="1"/>
    </xf>
    <xf numFmtId="0" fontId="13" fillId="0" borderId="0" xfId="5" applyFont="1" applyFill="1" applyBorder="1" applyAlignment="1" applyProtection="1">
      <alignment wrapText="1"/>
      <protection locked="0"/>
    </xf>
    <xf numFmtId="0" fontId="2" fillId="0" borderId="0" xfId="1" applyFont="1" applyFill="1"/>
    <xf numFmtId="0" fontId="5" fillId="0" borderId="1" xfId="1" applyFont="1" applyFill="1" applyBorder="1" applyAlignment="1"/>
    <xf numFmtId="0" fontId="5" fillId="0" borderId="3" xfId="1" applyFont="1" applyFill="1" applyBorder="1" applyAlignment="1">
      <alignment horizontal="right"/>
    </xf>
    <xf numFmtId="0" fontId="5" fillId="0" borderId="4" xfId="1" applyFont="1" applyFill="1" applyBorder="1" applyAlignment="1">
      <alignment horizont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0" xfId="1" applyFont="1" applyFill="1" applyBorder="1" applyAlignment="1">
      <alignment horizontal="center"/>
    </xf>
    <xf numFmtId="0" fontId="5" fillId="0" borderId="7" xfId="1" applyFont="1" applyFill="1" applyBorder="1" applyAlignment="1">
      <alignment horizontal="left"/>
    </xf>
    <xf numFmtId="0" fontId="5" fillId="0" borderId="9" xfId="1" applyFont="1" applyFill="1" applyBorder="1" applyAlignment="1"/>
    <xf numFmtId="0" fontId="5" fillId="0" borderId="10" xfId="1" applyFont="1" applyFill="1" applyBorder="1" applyAlignment="1">
      <alignment horizontal="center"/>
    </xf>
    <xf numFmtId="0" fontId="5" fillId="0" borderId="87" xfId="1" applyFont="1" applyFill="1" applyBorder="1" applyAlignment="1">
      <alignment horizontal="center"/>
    </xf>
    <xf numFmtId="0" fontId="5" fillId="0" borderId="11" xfId="1" applyFont="1" applyFill="1" applyBorder="1" applyAlignment="1">
      <alignment horizontal="center"/>
    </xf>
    <xf numFmtId="0" fontId="5" fillId="0" borderId="12" xfId="1" applyFont="1" applyFill="1" applyBorder="1" applyAlignment="1">
      <alignment horizontal="center"/>
    </xf>
    <xf numFmtId="0" fontId="5" fillId="0" borderId="13" xfId="1" applyFont="1" applyFill="1" applyBorder="1"/>
    <xf numFmtId="0" fontId="5" fillId="0" borderId="15" xfId="1" applyFont="1" applyFill="1" applyBorder="1"/>
    <xf numFmtId="0" fontId="5" fillId="0" borderId="16" xfId="1" applyFont="1" applyFill="1" applyBorder="1"/>
    <xf numFmtId="0" fontId="5" fillId="0" borderId="215" xfId="1" applyFont="1" applyFill="1" applyBorder="1"/>
    <xf numFmtId="0" fontId="5" fillId="0" borderId="216" xfId="1" applyFont="1" applyFill="1" applyBorder="1"/>
    <xf numFmtId="0" fontId="5" fillId="0" borderId="214" xfId="1" applyFont="1" applyFill="1" applyBorder="1"/>
    <xf numFmtId="0" fontId="5" fillId="0" borderId="82" xfId="1" applyFont="1" applyFill="1" applyBorder="1"/>
    <xf numFmtId="0" fontId="5" fillId="0" borderId="53" xfId="1" applyFont="1" applyFill="1" applyBorder="1"/>
    <xf numFmtId="0" fontId="5" fillId="8" borderId="199" xfId="1" applyFont="1" applyFill="1" applyBorder="1"/>
    <xf numFmtId="0" fontId="5" fillId="0" borderId="81" xfId="1" applyFont="1" applyFill="1" applyBorder="1"/>
    <xf numFmtId="0" fontId="5" fillId="8" borderId="80" xfId="1" applyFont="1" applyFill="1" applyBorder="1"/>
    <xf numFmtId="0" fontId="5" fillId="8" borderId="170" xfId="1" applyFont="1" applyFill="1" applyBorder="1"/>
    <xf numFmtId="0" fontId="5" fillId="0" borderId="77" xfId="1" applyFont="1" applyFill="1" applyBorder="1"/>
    <xf numFmtId="0" fontId="5" fillId="0" borderId="67" xfId="1" applyFont="1" applyFill="1" applyBorder="1"/>
    <xf numFmtId="0" fontId="5" fillId="0" borderId="66" xfId="1" applyFont="1" applyFill="1" applyBorder="1"/>
    <xf numFmtId="0" fontId="5" fillId="0" borderId="76" xfId="1" applyFont="1" applyFill="1" applyBorder="1"/>
    <xf numFmtId="0" fontId="5" fillId="0" borderId="218" xfId="1" applyFont="1" applyFill="1" applyBorder="1" applyAlignment="1">
      <alignment horizontal="center"/>
    </xf>
    <xf numFmtId="0" fontId="5" fillId="0" borderId="2" xfId="1" applyFont="1" applyFill="1" applyBorder="1" applyAlignment="1">
      <alignment horizontal="center"/>
    </xf>
    <xf numFmtId="0" fontId="5" fillId="0" borderId="88" xfId="1" applyFont="1" applyFill="1" applyBorder="1" applyAlignment="1">
      <alignment horizontal="center"/>
    </xf>
    <xf numFmtId="0" fontId="5" fillId="0" borderId="85" xfId="1" applyFont="1" applyFill="1" applyBorder="1" applyAlignment="1">
      <alignment horizontal="center"/>
    </xf>
    <xf numFmtId="0" fontId="5" fillId="0" borderId="217" xfId="1" applyFont="1" applyFill="1" applyBorder="1"/>
    <xf numFmtId="0" fontId="5" fillId="0" borderId="84" xfId="1" applyFont="1" applyFill="1" applyBorder="1"/>
    <xf numFmtId="0" fontId="5" fillId="0" borderId="200" xfId="1" applyFont="1" applyFill="1" applyBorder="1"/>
    <xf numFmtId="0" fontId="5" fillId="0" borderId="80" xfId="1" applyFont="1" applyFill="1" applyBorder="1"/>
    <xf numFmtId="0" fontId="5" fillId="0" borderId="79" xfId="1" applyFont="1" applyFill="1" applyBorder="1"/>
    <xf numFmtId="0" fontId="5" fillId="0" borderId="78" xfId="1" applyFont="1" applyFill="1" applyBorder="1"/>
    <xf numFmtId="0" fontId="5" fillId="0" borderId="75" xfId="1" applyFont="1" applyFill="1" applyBorder="1"/>
    <xf numFmtId="0" fontId="5" fillId="0" borderId="74" xfId="1" applyFont="1" applyFill="1" applyBorder="1"/>
    <xf numFmtId="0" fontId="14" fillId="0" borderId="0" xfId="5" applyFont="1" applyFill="1" applyBorder="1" applyAlignment="1">
      <alignment horizontal="left" vertical="center" wrapText="1"/>
    </xf>
    <xf numFmtId="0" fontId="3" fillId="0" borderId="8" xfId="1" applyFont="1" applyFill="1" applyBorder="1" applyAlignment="1">
      <alignment horizontal="left"/>
    </xf>
    <xf numFmtId="0" fontId="13" fillId="0" borderId="0" xfId="5" applyFont="1" applyFill="1" applyBorder="1" applyAlignment="1">
      <alignment wrapText="1"/>
    </xf>
    <xf numFmtId="0" fontId="3" fillId="0" borderId="7" xfId="1" applyFont="1" applyFill="1" applyBorder="1" applyAlignment="1"/>
    <xf numFmtId="0" fontId="5" fillId="0" borderId="45" xfId="1" applyFont="1" applyBorder="1" applyAlignment="1">
      <alignment horizontal="center" vertical="center" shrinkToFit="1"/>
    </xf>
    <xf numFmtId="0" fontId="14" fillId="0" borderId="0" xfId="5" applyFont="1" applyBorder="1" applyAlignment="1">
      <alignment horizontal="left" vertical="top" wrapText="1"/>
    </xf>
    <xf numFmtId="0" fontId="13" fillId="0" borderId="46" xfId="5" applyFont="1" applyBorder="1" applyAlignment="1">
      <alignment horizontal="left" vertical="center"/>
    </xf>
    <xf numFmtId="0" fontId="13" fillId="0" borderId="42" xfId="5" applyFont="1" applyBorder="1" applyAlignment="1">
      <alignment horizontal="left" vertical="center"/>
    </xf>
    <xf numFmtId="0" fontId="13" fillId="0" borderId="41" xfId="5" applyFont="1" applyBorder="1" applyAlignment="1">
      <alignment horizontal="left" vertical="center"/>
    </xf>
    <xf numFmtId="0" fontId="13" fillId="0" borderId="46" xfId="5" applyFont="1" applyBorder="1" applyAlignment="1" applyProtection="1">
      <alignment horizontal="left" vertical="center" wrapText="1"/>
      <protection locked="0"/>
    </xf>
    <xf numFmtId="0" fontId="13" fillId="0" borderId="42" xfId="5" applyFont="1" applyBorder="1" applyAlignment="1" applyProtection="1">
      <alignment horizontal="left" vertical="center" wrapText="1"/>
      <protection locked="0"/>
    </xf>
    <xf numFmtId="0" fontId="13" fillId="0" borderId="41" xfId="5" applyFont="1" applyBorder="1" applyAlignment="1" applyProtection="1">
      <alignment horizontal="left" vertical="center" wrapText="1"/>
      <protection locked="0"/>
    </xf>
    <xf numFmtId="0" fontId="13" fillId="0" borderId="0" xfId="5" applyFont="1" applyAlignment="1">
      <alignment horizontal="left"/>
    </xf>
    <xf numFmtId="0" fontId="15" fillId="0" borderId="0" xfId="5" applyFont="1" applyAlignment="1">
      <alignment horizontal="center" wrapText="1"/>
    </xf>
    <xf numFmtId="0" fontId="13" fillId="0" borderId="0" xfId="5" applyFont="1" applyAlignment="1">
      <alignment vertical="top" wrapText="1"/>
    </xf>
    <xf numFmtId="0" fontId="14" fillId="0" borderId="0" xfId="5" applyFont="1" applyAlignment="1">
      <alignment horizontal="center" vertical="center" wrapText="1"/>
    </xf>
    <xf numFmtId="0" fontId="14" fillId="0" borderId="0" xfId="5" applyFont="1" applyBorder="1" applyAlignment="1">
      <alignment vertical="top" wrapText="1"/>
    </xf>
    <xf numFmtId="0" fontId="14" fillId="0" borderId="0" xfId="5" applyFont="1" applyAlignment="1">
      <alignment vertical="top"/>
    </xf>
    <xf numFmtId="0" fontId="13" fillId="2" borderId="71" xfId="5" applyFont="1" applyFill="1" applyBorder="1" applyAlignment="1">
      <alignment horizontal="center" vertical="top" textRotation="255"/>
    </xf>
    <xf numFmtId="0" fontId="13" fillId="0" borderId="68" xfId="5" applyFont="1" applyBorder="1" applyAlignment="1">
      <alignment horizontal="center" vertical="center" textRotation="255"/>
    </xf>
    <xf numFmtId="0" fontId="13" fillId="0" borderId="69" xfId="5" applyFont="1" applyBorder="1" applyAlignment="1">
      <alignment horizontal="center" vertical="center" textRotation="255"/>
    </xf>
    <xf numFmtId="0" fontId="13" fillId="0" borderId="70" xfId="5" applyFont="1" applyBorder="1" applyAlignment="1">
      <alignment horizontal="center" vertical="center" textRotation="255"/>
    </xf>
    <xf numFmtId="0" fontId="13" fillId="0" borderId="21" xfId="5" applyFont="1" applyBorder="1" applyAlignment="1">
      <alignment horizontal="center" vertical="center" textRotation="255"/>
    </xf>
    <xf numFmtId="0" fontId="13" fillId="0" borderId="63" xfId="5" applyFont="1" applyBorder="1" applyAlignment="1">
      <alignment horizontal="center" vertical="center" textRotation="255"/>
    </xf>
    <xf numFmtId="0" fontId="13" fillId="0" borderId="61" xfId="5" applyFont="1" applyBorder="1" applyAlignment="1">
      <alignment horizontal="center" vertical="center" textRotation="255"/>
    </xf>
    <xf numFmtId="0" fontId="14" fillId="0" borderId="0" xfId="5" applyFont="1" applyAlignment="1">
      <alignment horizontal="left" vertical="center" wrapText="1"/>
    </xf>
    <xf numFmtId="0" fontId="13" fillId="0" borderId="0" xfId="5" applyFont="1" applyAlignment="1" applyProtection="1">
      <alignment horizontal="right"/>
      <protection locked="0"/>
    </xf>
    <xf numFmtId="0" fontId="13" fillId="0" borderId="188" xfId="5" applyFont="1" applyBorder="1" applyAlignment="1" applyProtection="1">
      <alignment vertical="center" wrapText="1"/>
      <protection locked="0"/>
    </xf>
    <xf numFmtId="0" fontId="13" fillId="0" borderId="203" xfId="5" applyFont="1" applyBorder="1" applyAlignment="1" applyProtection="1">
      <alignment vertical="center" wrapText="1"/>
      <protection locked="0"/>
    </xf>
    <xf numFmtId="0" fontId="13" fillId="0" borderId="191" xfId="5" applyFont="1" applyFill="1" applyBorder="1" applyAlignment="1">
      <alignment vertical="center"/>
    </xf>
    <xf numFmtId="0" fontId="13" fillId="0" borderId="188" xfId="5" applyFont="1" applyFill="1" applyBorder="1" applyAlignment="1">
      <alignment vertical="center"/>
    </xf>
    <xf numFmtId="0" fontId="16" fillId="0" borderId="0" xfId="5" applyFont="1" applyFill="1" applyAlignment="1" applyProtection="1">
      <alignment horizontal="center"/>
      <protection locked="0"/>
    </xf>
    <xf numFmtId="0" fontId="13" fillId="0" borderId="166" xfId="5" applyFont="1" applyBorder="1" applyAlignment="1">
      <alignment vertical="center"/>
    </xf>
    <xf numFmtId="0" fontId="13" fillId="0" borderId="201" xfId="5" applyFont="1" applyBorder="1" applyAlignment="1">
      <alignment vertical="center"/>
    </xf>
    <xf numFmtId="0" fontId="13" fillId="0" borderId="201" xfId="5" applyFont="1" applyBorder="1" applyAlignment="1" applyProtection="1">
      <alignment vertical="center" wrapText="1"/>
      <protection locked="0"/>
    </xf>
    <xf numFmtId="0" fontId="13" fillId="0" borderId="202" xfId="5" applyFont="1" applyBorder="1" applyAlignment="1" applyProtection="1">
      <alignment vertical="center" wrapText="1"/>
      <protection locked="0"/>
    </xf>
    <xf numFmtId="0" fontId="13" fillId="0" borderId="191" xfId="5" applyFont="1" applyBorder="1" applyAlignment="1">
      <alignment vertical="center"/>
    </xf>
    <xf numFmtId="0" fontId="13" fillId="0" borderId="188" xfId="5" applyFont="1" applyBorder="1" applyAlignment="1">
      <alignment vertical="center"/>
    </xf>
    <xf numFmtId="0" fontId="16" fillId="0" borderId="54" xfId="5" applyFont="1" applyBorder="1" applyAlignment="1">
      <alignment horizontal="center" wrapText="1"/>
    </xf>
    <xf numFmtId="0" fontId="18" fillId="0" borderId="0" xfId="5" applyFont="1" applyAlignment="1">
      <alignment horizontal="center"/>
    </xf>
    <xf numFmtId="0" fontId="13" fillId="0" borderId="161" xfId="5" applyFont="1" applyFill="1" applyBorder="1" applyAlignment="1">
      <alignment vertical="center"/>
    </xf>
    <xf numFmtId="0" fontId="13" fillId="0" borderId="204" xfId="5" applyFont="1" applyFill="1" applyBorder="1" applyAlignment="1">
      <alignment vertical="center"/>
    </xf>
    <xf numFmtId="0" fontId="13" fillId="0" borderId="204" xfId="5" applyFont="1" applyBorder="1" applyAlignment="1" applyProtection="1">
      <alignment vertical="center" wrapText="1"/>
      <protection locked="0"/>
    </xf>
    <xf numFmtId="0" fontId="13" fillId="0" borderId="205" xfId="5" applyFont="1" applyBorder="1" applyAlignment="1" applyProtection="1">
      <alignment vertical="center" wrapText="1"/>
      <protection locked="0"/>
    </xf>
    <xf numFmtId="0" fontId="13" fillId="0" borderId="191" xfId="5" applyFont="1" applyBorder="1" applyAlignment="1">
      <alignment horizontal="left" vertical="center"/>
    </xf>
    <xf numFmtId="0" fontId="13" fillId="0" borderId="188" xfId="5" applyFont="1" applyBorder="1" applyAlignment="1">
      <alignment horizontal="left" vertical="center"/>
    </xf>
    <xf numFmtId="0" fontId="14" fillId="0" borderId="235" xfId="5" applyFont="1" applyFill="1" applyBorder="1" applyAlignment="1">
      <alignment horizontal="center" wrapText="1"/>
    </xf>
    <xf numFmtId="0" fontId="14" fillId="0" borderId="69" xfId="5" applyFont="1" applyFill="1" applyBorder="1" applyAlignment="1">
      <alignment horizontal="center" wrapText="1"/>
    </xf>
    <xf numFmtId="0" fontId="14" fillId="0" borderId="210" xfId="5" applyFont="1" applyFill="1" applyBorder="1" applyAlignment="1">
      <alignment horizontal="center" wrapText="1"/>
    </xf>
    <xf numFmtId="0" fontId="14" fillId="0" borderId="59" xfId="5" applyFont="1" applyFill="1" applyBorder="1" applyAlignment="1">
      <alignment horizontal="center" wrapText="1"/>
    </xf>
    <xf numFmtId="0" fontId="32" fillId="0" borderId="157" xfId="5" applyFont="1" applyFill="1" applyBorder="1" applyAlignment="1">
      <alignment horizontal="left" vertical="center" wrapText="1"/>
    </xf>
    <xf numFmtId="0" fontId="14" fillId="0" borderId="236" xfId="5" applyFont="1" applyFill="1" applyBorder="1" applyAlignment="1">
      <alignment horizontal="center" wrapText="1"/>
    </xf>
    <xf numFmtId="0" fontId="14" fillId="0" borderId="61" xfId="5" applyFont="1" applyFill="1" applyBorder="1" applyAlignment="1">
      <alignment horizontal="center" wrapText="1"/>
    </xf>
    <xf numFmtId="0" fontId="14" fillId="0" borderId="241" xfId="5" applyFont="1" applyFill="1" applyBorder="1" applyAlignment="1">
      <alignment horizontal="center" wrapText="1"/>
    </xf>
    <xf numFmtId="0" fontId="14" fillId="0" borderId="244" xfId="5" applyFont="1" applyFill="1" applyBorder="1" applyAlignment="1">
      <alignment horizontal="center" wrapText="1"/>
    </xf>
    <xf numFmtId="0" fontId="14" fillId="0" borderId="210" xfId="5" applyFont="1" applyFill="1" applyBorder="1" applyAlignment="1">
      <alignment horizontal="center" vertical="center" wrapText="1"/>
    </xf>
    <xf numFmtId="0" fontId="14" fillId="0" borderId="157" xfId="5" applyFont="1" applyFill="1" applyBorder="1" applyAlignment="1">
      <alignment horizontal="center" vertical="center" wrapText="1"/>
    </xf>
    <xf numFmtId="0" fontId="14" fillId="0" borderId="213" xfId="5" applyFont="1" applyFill="1" applyBorder="1" applyAlignment="1">
      <alignment horizontal="center" vertical="center" wrapText="1"/>
    </xf>
    <xf numFmtId="0" fontId="14" fillId="0" borderId="141" xfId="5" applyFont="1" applyFill="1" applyBorder="1" applyAlignment="1">
      <alignment horizontal="center" vertical="center" wrapText="1"/>
    </xf>
    <xf numFmtId="0" fontId="32" fillId="0" borderId="0" xfId="5" applyFont="1" applyFill="1" applyBorder="1" applyAlignment="1">
      <alignment horizontal="left" vertical="center" wrapText="1"/>
    </xf>
    <xf numFmtId="0" fontId="14" fillId="0" borderId="209" xfId="5" applyFont="1" applyFill="1" applyBorder="1" applyAlignment="1">
      <alignment horizontal="center" vertical="center" wrapText="1"/>
    </xf>
    <xf numFmtId="0" fontId="14" fillId="0" borderId="150" xfId="5" applyFont="1" applyFill="1" applyBorder="1" applyAlignment="1">
      <alignment horizontal="center" vertical="center" wrapText="1"/>
    </xf>
    <xf numFmtId="0" fontId="32" fillId="0" borderId="150" xfId="5" applyFont="1" applyFill="1" applyBorder="1" applyAlignment="1">
      <alignment horizontal="left" vertical="center" wrapText="1"/>
    </xf>
    <xf numFmtId="49" fontId="14" fillId="0" borderId="68" xfId="5" applyNumberFormat="1" applyFont="1" applyFill="1" applyBorder="1" applyAlignment="1">
      <alignment horizontal="center" vertical="center" shrinkToFit="1"/>
    </xf>
    <xf numFmtId="49" fontId="14" fillId="0" borderId="38" xfId="5" applyNumberFormat="1" applyFont="1" applyFill="1" applyBorder="1" applyAlignment="1">
      <alignment horizontal="center" vertical="center" shrinkToFit="1"/>
    </xf>
    <xf numFmtId="49" fontId="14" fillId="0" borderId="70" xfId="5" applyNumberFormat="1" applyFont="1" applyFill="1" applyBorder="1" applyAlignment="1">
      <alignment horizontal="center" vertical="center" shrinkToFit="1"/>
    </xf>
    <xf numFmtId="49" fontId="14" fillId="0" borderId="0" xfId="5" applyNumberFormat="1" applyFont="1" applyFill="1" applyBorder="1" applyAlignment="1">
      <alignment horizontal="center" vertical="center" shrinkToFit="1"/>
    </xf>
    <xf numFmtId="49" fontId="14" fillId="0" borderId="63" xfId="5" applyNumberFormat="1" applyFont="1" applyFill="1" applyBorder="1" applyAlignment="1">
      <alignment horizontal="center" vertical="center" shrinkToFit="1"/>
    </xf>
    <xf numFmtId="49" fontId="14" fillId="0" borderId="54" xfId="5" applyNumberFormat="1" applyFont="1" applyFill="1" applyBorder="1" applyAlignment="1">
      <alignment horizontal="center" vertical="center" shrinkToFit="1"/>
    </xf>
    <xf numFmtId="0" fontId="14" fillId="0" borderId="241" xfId="5" applyFont="1" applyFill="1" applyBorder="1" applyAlignment="1">
      <alignment horizontal="center" vertical="center" wrapText="1"/>
    </xf>
    <xf numFmtId="0" fontId="14" fillId="0" borderId="242" xfId="5" applyFont="1" applyFill="1" applyBorder="1" applyAlignment="1">
      <alignment horizontal="center" vertical="center" wrapText="1"/>
    </xf>
    <xf numFmtId="0" fontId="14" fillId="0" borderId="243" xfId="5" applyFont="1" applyFill="1" applyBorder="1" applyAlignment="1">
      <alignment horizontal="center" vertical="center" wrapText="1"/>
    </xf>
    <xf numFmtId="0" fontId="14" fillId="0" borderId="0" xfId="5" applyFont="1" applyFill="1" applyBorder="1" applyAlignment="1">
      <alignment horizontal="left" vertical="center" wrapText="1"/>
    </xf>
    <xf numFmtId="0" fontId="14" fillId="0" borderId="46" xfId="5" applyFont="1" applyFill="1" applyBorder="1" applyAlignment="1">
      <alignment horizontal="center" vertical="center" wrapText="1"/>
    </xf>
    <xf numFmtId="0" fontId="14" fillId="0" borderId="42" xfId="5" applyFont="1" applyFill="1" applyBorder="1" applyAlignment="1">
      <alignment horizontal="center" vertical="center" wrapText="1"/>
    </xf>
    <xf numFmtId="0" fontId="14" fillId="0" borderId="208" xfId="5" applyFont="1" applyFill="1" applyBorder="1" applyAlignment="1">
      <alignment horizontal="center" vertical="center" wrapText="1"/>
    </xf>
    <xf numFmtId="0" fontId="14" fillId="0" borderId="235" xfId="5" applyFont="1" applyFill="1" applyBorder="1" applyAlignment="1">
      <alignment horizontal="center" vertical="center" wrapText="1"/>
    </xf>
    <xf numFmtId="0" fontId="14" fillId="0" borderId="69" xfId="5" applyFont="1" applyFill="1" applyBorder="1" applyAlignment="1">
      <alignment horizontal="center" vertical="center" wrapText="1"/>
    </xf>
    <xf numFmtId="0" fontId="14" fillId="0" borderId="207" xfId="5" applyFont="1" applyFill="1" applyBorder="1" applyAlignment="1">
      <alignment horizontal="center" vertical="center" wrapText="1"/>
    </xf>
    <xf numFmtId="0" fontId="14" fillId="0" borderId="41" xfId="5" applyFont="1" applyFill="1" applyBorder="1" applyAlignment="1">
      <alignment horizontal="center" vertical="center" wrapText="1"/>
    </xf>
    <xf numFmtId="0" fontId="14" fillId="0" borderId="164" xfId="5" applyFont="1" applyFill="1" applyBorder="1" applyAlignment="1">
      <alignment horizontal="center" vertical="center" wrapText="1"/>
    </xf>
    <xf numFmtId="0" fontId="14" fillId="0" borderId="206" xfId="5" applyFont="1" applyFill="1" applyBorder="1" applyAlignment="1">
      <alignment horizontal="center" vertical="center" wrapText="1"/>
    </xf>
    <xf numFmtId="0" fontId="13" fillId="2" borderId="71" xfId="5" applyFont="1" applyFill="1" applyBorder="1" applyAlignment="1">
      <alignment horizontal="center" textRotation="255"/>
    </xf>
    <xf numFmtId="0" fontId="16" fillId="0" borderId="0" xfId="5" applyFont="1" applyBorder="1" applyAlignment="1">
      <alignment horizontal="center" wrapText="1"/>
    </xf>
    <xf numFmtId="0" fontId="14" fillId="0" borderId="191" xfId="5" applyFont="1" applyBorder="1" applyAlignment="1">
      <alignment horizontal="left" vertical="center" wrapText="1"/>
    </xf>
    <xf numFmtId="0" fontId="14" fillId="0" borderId="188" xfId="5" applyFont="1" applyBorder="1" applyAlignment="1">
      <alignment horizontal="left" vertical="center"/>
    </xf>
    <xf numFmtId="0" fontId="13" fillId="0" borderId="191" xfId="5" applyFont="1" applyFill="1" applyBorder="1" applyAlignment="1">
      <alignment vertical="center" wrapText="1"/>
    </xf>
    <xf numFmtId="0" fontId="13" fillId="0" borderId="188" xfId="5" applyFont="1" applyFill="1" applyBorder="1" applyAlignment="1">
      <alignment vertical="center" wrapText="1"/>
    </xf>
    <xf numFmtId="0" fontId="32" fillId="0" borderId="141" xfId="5" applyFont="1" applyFill="1" applyBorder="1" applyAlignment="1">
      <alignment horizontal="left" vertical="center" wrapText="1"/>
    </xf>
    <xf numFmtId="0" fontId="32" fillId="0" borderId="240" xfId="5" applyFont="1" applyFill="1" applyBorder="1" applyAlignment="1">
      <alignment horizontal="left" vertical="center" wrapText="1"/>
    </xf>
    <xf numFmtId="0" fontId="13" fillId="0" borderId="46" xfId="1" applyFont="1" applyFill="1" applyBorder="1" applyAlignment="1">
      <alignment horizontal="left" vertical="center"/>
    </xf>
    <xf numFmtId="0" fontId="13" fillId="0" borderId="42" xfId="1" applyFont="1" applyFill="1" applyBorder="1" applyAlignment="1">
      <alignment horizontal="left" vertical="center"/>
    </xf>
    <xf numFmtId="0" fontId="13" fillId="0" borderId="41" xfId="1" applyFont="1" applyFill="1" applyBorder="1" applyAlignment="1">
      <alignment horizontal="left" vertical="center"/>
    </xf>
    <xf numFmtId="0" fontId="14" fillId="0" borderId="38" xfId="1" applyFont="1" applyFill="1" applyBorder="1" applyAlignment="1">
      <alignment horizontal="left" vertical="top" wrapText="1"/>
    </xf>
    <xf numFmtId="0" fontId="13" fillId="0" borderId="0" xfId="1" applyFont="1" applyAlignment="1">
      <alignment horizontal="center" vertical="top" textRotation="255"/>
    </xf>
    <xf numFmtId="0" fontId="21" fillId="0" borderId="0" xfId="1" applyFont="1" applyFill="1" applyAlignment="1">
      <alignment horizontal="center" vertical="top"/>
    </xf>
    <xf numFmtId="0" fontId="13" fillId="0" borderId="54" xfId="1" applyFont="1" applyFill="1" applyBorder="1" applyAlignment="1">
      <alignment horizontal="left" vertical="top" wrapText="1"/>
    </xf>
    <xf numFmtId="0" fontId="13" fillId="0" borderId="83" xfId="1" applyFont="1" applyFill="1" applyBorder="1" applyAlignment="1">
      <alignment horizontal="center" vertical="center" wrapText="1"/>
    </xf>
    <xf numFmtId="0" fontId="13" fillId="0" borderId="95" xfId="1" applyFont="1" applyFill="1" applyBorder="1" applyAlignment="1">
      <alignment horizontal="center" vertical="center" wrapText="1"/>
    </xf>
    <xf numFmtId="0" fontId="13" fillId="0" borderId="62" xfId="1" applyFont="1" applyFill="1" applyBorder="1" applyAlignment="1">
      <alignment horizontal="center" vertical="center" wrapText="1"/>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41" xfId="1" applyBorder="1" applyAlignment="1">
      <alignment horizontal="center" vertical="center" wrapText="1"/>
    </xf>
    <xf numFmtId="38" fontId="0" fillId="0" borderId="62" xfId="2" applyFont="1" applyBorder="1" applyAlignment="1">
      <alignment horizontal="center" vertical="center"/>
    </xf>
    <xf numFmtId="38" fontId="0" fillId="0" borderId="45" xfId="2" applyFont="1" applyBorder="1" applyAlignment="1">
      <alignment horizontal="center" vertical="center"/>
    </xf>
    <xf numFmtId="177" fontId="2" fillId="0" borderId="212" xfId="1" applyNumberFormat="1" applyBorder="1" applyAlignment="1">
      <alignment horizontal="center" vertical="center"/>
    </xf>
    <xf numFmtId="177" fontId="2" fillId="0" borderId="92" xfId="1" applyNumberFormat="1" applyBorder="1" applyAlignment="1">
      <alignment horizontal="center" vertical="center"/>
    </xf>
    <xf numFmtId="38" fontId="0" fillId="0" borderId="89" xfId="2" applyFont="1" applyFill="1" applyBorder="1" applyAlignment="1">
      <alignment horizontal="center" vertical="center"/>
    </xf>
    <xf numFmtId="38" fontId="0" fillId="0" borderId="91"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45" xfId="2" applyFont="1" applyFill="1" applyBorder="1" applyAlignment="1">
      <alignment horizontal="center" vertical="center"/>
    </xf>
    <xf numFmtId="38" fontId="0" fillId="3" borderId="89" xfId="2" applyFont="1" applyFill="1" applyBorder="1" applyAlignment="1">
      <alignment horizontal="center" vertical="center"/>
    </xf>
    <xf numFmtId="38" fontId="0" fillId="3" borderId="91" xfId="2" applyFont="1" applyFill="1" applyBorder="1" applyAlignment="1">
      <alignment horizontal="center" vertical="center"/>
    </xf>
    <xf numFmtId="38" fontId="0" fillId="0" borderId="61" xfId="2" applyFont="1" applyBorder="1" applyAlignment="1">
      <alignment horizontal="center" vertical="center"/>
    </xf>
    <xf numFmtId="38" fontId="0" fillId="0" borderId="41" xfId="2" applyFont="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3" xfId="1" applyBorder="1" applyAlignment="1">
      <alignment horizontal="center" vertical="center"/>
    </xf>
    <xf numFmtId="0" fontId="2" fillId="0" borderId="81" xfId="1" applyBorder="1" applyAlignment="1">
      <alignment horizontal="center" vertical="center"/>
    </xf>
    <xf numFmtId="0" fontId="2" fillId="0" borderId="94" xfId="1" applyBorder="1" applyAlignment="1">
      <alignment horizontal="center" vertical="center"/>
    </xf>
    <xf numFmtId="0" fontId="2" fillId="0" borderId="97" xfId="1" applyBorder="1" applyAlignment="1">
      <alignment horizontal="center" vertical="center"/>
    </xf>
    <xf numFmtId="0" fontId="2" fillId="0" borderId="102" xfId="1" applyBorder="1" applyAlignment="1">
      <alignment horizontal="center" vertical="center"/>
    </xf>
    <xf numFmtId="0" fontId="2" fillId="0" borderId="105" xfId="1" applyFill="1" applyBorder="1" applyAlignment="1">
      <alignment horizontal="center" vertical="center"/>
    </xf>
    <xf numFmtId="0" fontId="2" fillId="0" borderId="42" xfId="1" applyFill="1" applyBorder="1" applyAlignment="1">
      <alignment horizontal="center" vertical="center"/>
    </xf>
    <xf numFmtId="0" fontId="2" fillId="0" borderId="103" xfId="1" applyFill="1" applyBorder="1" applyAlignment="1">
      <alignment horizontal="center" vertical="center"/>
    </xf>
    <xf numFmtId="0" fontId="2" fillId="0" borderId="104"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93" xfId="1" applyBorder="1" applyAlignment="1">
      <alignment horizontal="center" vertical="center" wrapText="1"/>
    </xf>
    <xf numFmtId="0" fontId="2" fillId="0" borderId="96" xfId="1" applyBorder="1" applyAlignment="1">
      <alignment horizontal="center" vertical="center" wrapText="1"/>
    </xf>
    <xf numFmtId="0" fontId="2" fillId="0" borderId="83" xfId="1" applyBorder="1" applyAlignment="1">
      <alignment horizontal="center" vertical="center" wrapText="1"/>
    </xf>
    <xf numFmtId="0" fontId="2" fillId="0" borderId="95" xfId="1" applyBorder="1" applyAlignment="1">
      <alignment horizontal="center" vertical="center" wrapText="1"/>
    </xf>
    <xf numFmtId="0" fontId="2" fillId="0" borderId="103" xfId="1" applyBorder="1" applyAlignment="1">
      <alignment horizontal="center" vertical="center" wrapText="1"/>
    </xf>
    <xf numFmtId="0" fontId="2" fillId="0" borderId="91" xfId="1" applyBorder="1" applyAlignment="1">
      <alignment horizontal="center" vertical="center" wrapText="1"/>
    </xf>
    <xf numFmtId="0" fontId="2" fillId="0" borderId="100"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177" fontId="2" fillId="0" borderId="90" xfId="1" applyNumberFormat="1" applyBorder="1" applyAlignment="1">
      <alignment horizontal="center" vertical="center"/>
    </xf>
    <xf numFmtId="0" fontId="30" fillId="0" borderId="83" xfId="2" applyNumberFormat="1" applyFont="1" applyFill="1" applyBorder="1" applyAlignment="1">
      <alignment horizontal="center" vertical="center" wrapText="1" shrinkToFit="1"/>
    </xf>
    <xf numFmtId="0" fontId="30" fillId="0" borderId="62" xfId="2" applyNumberFormat="1" applyFont="1" applyFill="1" applyBorder="1" applyAlignment="1">
      <alignment horizontal="center" vertical="center" wrapText="1" shrinkToFit="1"/>
    </xf>
    <xf numFmtId="38" fontId="2" fillId="0" borderId="98" xfId="2" applyFont="1" applyBorder="1" applyAlignment="1">
      <alignment horizontal="center" vertical="center"/>
    </xf>
    <xf numFmtId="38" fontId="2" fillId="0" borderId="95" xfId="2" applyFont="1" applyBorder="1" applyAlignment="1">
      <alignment horizontal="center" vertical="center"/>
    </xf>
    <xf numFmtId="177" fontId="2" fillId="0" borderId="133" xfId="1" applyNumberFormat="1" applyBorder="1" applyAlignment="1">
      <alignment horizontal="center" vertical="center"/>
    </xf>
    <xf numFmtId="0" fontId="2" fillId="0" borderId="99" xfId="1" applyFont="1" applyFill="1" applyBorder="1" applyAlignment="1">
      <alignment horizontal="center" vertical="center"/>
    </xf>
    <xf numFmtId="0" fontId="2" fillId="0" borderId="96" xfId="1" applyFont="1" applyFill="1" applyBorder="1" applyAlignment="1">
      <alignment horizontal="center" vertical="center"/>
    </xf>
    <xf numFmtId="38" fontId="2" fillId="0" borderId="98" xfId="8" applyFont="1" applyBorder="1" applyAlignment="1">
      <alignment vertical="center"/>
    </xf>
    <xf numFmtId="38" fontId="2" fillId="0" borderId="95" xfId="8" applyFont="1" applyBorder="1" applyAlignment="1">
      <alignment vertical="center"/>
    </xf>
    <xf numFmtId="0" fontId="2" fillId="0" borderId="83" xfId="1" applyFont="1" applyBorder="1" applyAlignment="1">
      <alignment horizontal="center" vertical="center" wrapText="1"/>
    </xf>
    <xf numFmtId="0" fontId="2" fillId="0" borderId="87" xfId="1" applyFont="1" applyBorder="1" applyAlignment="1">
      <alignment horizontal="center" vertical="center" wrapText="1"/>
    </xf>
    <xf numFmtId="0" fontId="26" fillId="0" borderId="83" xfId="1" applyFont="1" applyBorder="1" applyAlignment="1">
      <alignment horizontal="center" vertical="center" wrapText="1" shrinkToFit="1"/>
    </xf>
    <xf numFmtId="0" fontId="5" fillId="0" borderId="87" xfId="1" applyFont="1" applyBorder="1" applyAlignment="1">
      <alignment horizontal="center" vertical="center" shrinkToFit="1"/>
    </xf>
    <xf numFmtId="38" fontId="2" fillId="0" borderId="107" xfId="2" applyFont="1" applyBorder="1" applyAlignment="1">
      <alignment horizontal="center" vertical="center"/>
    </xf>
    <xf numFmtId="0" fontId="2" fillId="0" borderId="101" xfId="1" applyFont="1" applyFill="1" applyBorder="1" applyAlignment="1">
      <alignment horizontal="center" vertical="center"/>
    </xf>
    <xf numFmtId="38" fontId="2" fillId="0" borderId="87" xfId="8" applyFont="1" applyBorder="1" applyAlignment="1">
      <alignment vertical="center"/>
    </xf>
    <xf numFmtId="0" fontId="2" fillId="0" borderId="45" xfId="1" applyFont="1" applyBorder="1" applyAlignment="1">
      <alignment horizontal="center" vertical="center" wrapText="1"/>
    </xf>
    <xf numFmtId="0" fontId="2" fillId="0" borderId="45" xfId="1" applyFont="1" applyBorder="1" applyAlignment="1">
      <alignment horizontal="center" vertical="center"/>
    </xf>
    <xf numFmtId="0" fontId="2" fillId="0" borderId="81"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86" xfId="1" applyFont="1" applyBorder="1" applyAlignment="1">
      <alignment horizontal="center" vertical="center"/>
    </xf>
    <xf numFmtId="0" fontId="2" fillId="0" borderId="94" xfId="1" applyFont="1" applyBorder="1" applyAlignment="1">
      <alignment horizontal="center" vertical="center"/>
    </xf>
    <xf numFmtId="0" fontId="2" fillId="0" borderId="97" xfId="1" applyFont="1" applyBorder="1" applyAlignment="1">
      <alignment horizontal="center" vertical="center"/>
    </xf>
    <xf numFmtId="0" fontId="2" fillId="0" borderId="102" xfId="1" applyFont="1" applyBorder="1" applyAlignment="1">
      <alignment horizontal="center" vertical="center"/>
    </xf>
    <xf numFmtId="0" fontId="2" fillId="0" borderId="189"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Border="1" applyAlignment="1">
      <alignment horizontal="center" vertical="center"/>
    </xf>
    <xf numFmtId="0" fontId="2" fillId="0" borderId="101" xfId="1" applyFont="1" applyBorder="1" applyAlignment="1">
      <alignment horizontal="center" vertical="center"/>
    </xf>
    <xf numFmtId="0" fontId="2" fillId="0" borderId="94" xfId="1" applyFont="1" applyBorder="1" applyAlignment="1">
      <alignment horizontal="center" vertical="center" wrapText="1"/>
    </xf>
    <xf numFmtId="0" fontId="2" fillId="0" borderId="102" xfId="1" applyFont="1" applyBorder="1" applyAlignment="1">
      <alignment horizontal="center" vertical="center" wrapText="1"/>
    </xf>
    <xf numFmtId="177" fontId="2" fillId="0" borderId="224" xfId="1" applyNumberFormat="1" applyFont="1" applyBorder="1" applyAlignment="1">
      <alignment horizontal="center" vertical="center"/>
    </xf>
    <xf numFmtId="177" fontId="2" fillId="0" borderId="118" xfId="1" applyNumberFormat="1" applyFont="1" applyBorder="1" applyAlignment="1">
      <alignment horizontal="center" vertical="center"/>
    </xf>
    <xf numFmtId="0" fontId="2" fillId="0" borderId="99" xfId="1" applyFont="1" applyBorder="1" applyAlignment="1">
      <alignment horizontal="center" vertical="center"/>
    </xf>
    <xf numFmtId="0" fontId="5" fillId="6" borderId="46" xfId="1" applyFont="1" applyFill="1" applyBorder="1" applyAlignment="1">
      <alignment horizontal="center" vertical="center"/>
    </xf>
    <xf numFmtId="0" fontId="5" fillId="6" borderId="41" xfId="1" applyFont="1" applyFill="1" applyBorder="1" applyAlignment="1">
      <alignment horizontal="center" vertical="center"/>
    </xf>
    <xf numFmtId="0" fontId="5" fillId="0" borderId="227" xfId="1" applyFont="1" applyBorder="1" applyAlignment="1">
      <alignment horizontal="center" vertical="center"/>
    </xf>
    <xf numFmtId="0" fontId="5" fillId="0" borderId="219" xfId="1" applyFont="1" applyBorder="1" applyAlignment="1">
      <alignment horizontal="center" vertical="center"/>
    </xf>
    <xf numFmtId="0" fontId="5" fillId="0" borderId="228" xfId="1" applyFont="1" applyBorder="1" applyAlignment="1">
      <alignment horizontal="center" vertical="center"/>
    </xf>
    <xf numFmtId="0" fontId="5" fillId="7" borderId="18" xfId="1" applyFont="1" applyFill="1" applyBorder="1" applyAlignment="1">
      <alignment horizontal="center" vertical="center"/>
    </xf>
    <xf numFmtId="0" fontId="5" fillId="7" borderId="126" xfId="1" applyFont="1" applyFill="1" applyBorder="1" applyAlignment="1">
      <alignment horizontal="center" vertical="center"/>
    </xf>
    <xf numFmtId="0" fontId="5" fillId="7" borderId="125" xfId="1" applyFont="1" applyFill="1" applyBorder="1" applyAlignment="1">
      <alignment horizontal="center" vertical="center"/>
    </xf>
    <xf numFmtId="0" fontId="5" fillId="7" borderId="129" xfId="1" applyFont="1" applyFill="1" applyBorder="1" applyAlignment="1">
      <alignment horizontal="center" vertical="center"/>
    </xf>
    <xf numFmtId="0" fontId="5" fillId="7" borderId="138" xfId="1" applyFont="1" applyFill="1" applyBorder="1" applyAlignment="1">
      <alignment horizontal="center" vertical="center"/>
    </xf>
    <xf numFmtId="0" fontId="5" fillId="7" borderId="124" xfId="1" applyFont="1" applyFill="1" applyBorder="1" applyAlignment="1">
      <alignment horizontal="center" vertical="center"/>
    </xf>
    <xf numFmtId="0" fontId="5" fillId="7" borderId="123" xfId="1" applyFont="1" applyFill="1" applyBorder="1" applyAlignment="1">
      <alignment horizontal="center" vertical="center"/>
    </xf>
    <xf numFmtId="0" fontId="5" fillId="0" borderId="159" xfId="1" applyFont="1" applyBorder="1" applyAlignment="1">
      <alignment horizontal="center" vertical="center"/>
    </xf>
    <xf numFmtId="0" fontId="5" fillId="0" borderId="119" xfId="1" applyFont="1" applyBorder="1" applyAlignment="1">
      <alignment horizontal="center" vertical="center"/>
    </xf>
    <xf numFmtId="0" fontId="5" fillId="0" borderId="160" xfId="1" applyFont="1" applyBorder="1" applyAlignment="1">
      <alignment horizontal="center" vertical="center"/>
    </xf>
    <xf numFmtId="0" fontId="5" fillId="0" borderId="226" xfId="1" applyFont="1" applyBorder="1" applyAlignment="1">
      <alignment horizontal="center" vertical="center"/>
    </xf>
    <xf numFmtId="0" fontId="5" fillId="0" borderId="229" xfId="1" applyFont="1" applyBorder="1" applyAlignment="1">
      <alignment horizontal="center" vertical="center"/>
    </xf>
    <xf numFmtId="0" fontId="5" fillId="0" borderId="230" xfId="1" applyFont="1" applyBorder="1" applyAlignment="1">
      <alignment horizontal="center" vertical="center"/>
    </xf>
    <xf numFmtId="0" fontId="5" fillId="0" borderId="89" xfId="1" applyFont="1" applyBorder="1" applyAlignment="1">
      <alignment horizontal="center" vertical="center"/>
    </xf>
    <xf numFmtId="0" fontId="5" fillId="0" borderId="62" xfId="1" applyFont="1" applyBorder="1" applyAlignment="1">
      <alignment horizontal="center" vertical="center"/>
    </xf>
    <xf numFmtId="0" fontId="5" fillId="0" borderId="91" xfId="1" applyFont="1" applyBorder="1" applyAlignment="1">
      <alignment horizontal="center" vertical="center"/>
    </xf>
    <xf numFmtId="0" fontId="5" fillId="0" borderId="45" xfId="1" applyFont="1" applyBorder="1" applyAlignment="1">
      <alignment horizontal="center" vertical="center"/>
    </xf>
    <xf numFmtId="0" fontId="5" fillId="0" borderId="127" xfId="1" applyFont="1" applyBorder="1" applyAlignment="1">
      <alignment horizontal="center" vertical="center" wrapText="1"/>
    </xf>
    <xf numFmtId="0" fontId="5" fillId="0" borderId="128" xfId="1" applyFont="1" applyBorder="1" applyAlignment="1">
      <alignment horizontal="center" vertical="center" wrapText="1"/>
    </xf>
    <xf numFmtId="0" fontId="5" fillId="0" borderId="54" xfId="1" applyFont="1" applyBorder="1" applyAlignment="1">
      <alignment horizontal="center" vertical="center" wrapText="1"/>
    </xf>
    <xf numFmtId="0" fontId="5" fillId="0" borderId="104" xfId="1" applyFont="1" applyBorder="1" applyAlignment="1">
      <alignment horizontal="center" vertical="center" wrapText="1"/>
    </xf>
    <xf numFmtId="0" fontId="5" fillId="0" borderId="121" xfId="1" applyFont="1" applyBorder="1" applyAlignment="1">
      <alignment horizontal="center" vertical="center" wrapText="1"/>
    </xf>
    <xf numFmtId="0" fontId="5" fillId="0" borderId="122"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70" xfId="1" applyFont="1" applyBorder="1" applyAlignment="1">
      <alignment horizontal="center" vertical="center" wrapText="1" shrinkToFit="1"/>
    </xf>
    <xf numFmtId="0" fontId="5" fillId="0" borderId="120" xfId="1" applyFont="1" applyBorder="1" applyAlignment="1">
      <alignment horizontal="center" vertical="center" wrapText="1" shrinkToFit="1"/>
    </xf>
    <xf numFmtId="0" fontId="5" fillId="0" borderId="63" xfId="1" applyFont="1" applyBorder="1" applyAlignment="1">
      <alignment horizontal="center" vertical="center" wrapText="1" shrinkToFit="1"/>
    </xf>
    <xf numFmtId="0" fontId="5" fillId="0" borderId="128" xfId="1" applyFont="1" applyBorder="1" applyAlignment="1">
      <alignment horizontal="center" vertical="center" wrapText="1" shrinkToFit="1"/>
    </xf>
    <xf numFmtId="0" fontId="5" fillId="0" borderId="99" xfId="1" applyFont="1" applyBorder="1" applyAlignment="1">
      <alignment horizontal="center" vertical="center"/>
    </xf>
    <xf numFmtId="0" fontId="5" fillId="6" borderId="125" xfId="1" applyFont="1" applyFill="1" applyBorder="1" applyAlignment="1">
      <alignment horizontal="center" vertical="center"/>
    </xf>
    <xf numFmtId="0" fontId="5" fillId="6" borderId="18" xfId="1" applyFont="1" applyFill="1" applyBorder="1" applyAlignment="1">
      <alignment horizontal="center" vertical="center"/>
    </xf>
    <xf numFmtId="0" fontId="5" fillId="6" borderId="126" xfId="1" applyFont="1" applyFill="1" applyBorder="1" applyAlignment="1">
      <alignment horizontal="center" vertical="center"/>
    </xf>
    <xf numFmtId="0" fontId="33" fillId="0" borderId="137" xfId="1" applyFont="1" applyBorder="1" applyAlignment="1">
      <alignment vertical="center"/>
    </xf>
    <xf numFmtId="0" fontId="33" fillId="0" borderId="135" xfId="1" applyFont="1" applyBorder="1" applyAlignment="1">
      <alignment vertical="center"/>
    </xf>
    <xf numFmtId="0" fontId="33" fillId="0" borderId="136" xfId="1" applyFont="1" applyBorder="1" applyAlignment="1">
      <alignment vertical="center"/>
    </xf>
    <xf numFmtId="38" fontId="5" fillId="0" borderId="142" xfId="2" applyFont="1" applyBorder="1" applyAlignment="1">
      <alignment horizontal="center" vertical="center"/>
    </xf>
    <xf numFmtId="38" fontId="5" fillId="0" borderId="28" xfId="2" applyFont="1" applyBorder="1" applyAlignment="1">
      <alignment horizontal="center" vertical="center"/>
    </xf>
    <xf numFmtId="0" fontId="5" fillId="4" borderId="105" xfId="1" applyFont="1" applyFill="1" applyBorder="1" applyAlignment="1">
      <alignment horizontal="center" vertical="center"/>
    </xf>
    <xf numFmtId="0" fontId="5" fillId="4" borderId="42" xfId="1" applyFont="1" applyFill="1" applyBorder="1" applyAlignment="1">
      <alignment horizontal="center" vertical="center"/>
    </xf>
    <xf numFmtId="0" fontId="5" fillId="4" borderId="103" xfId="1" applyFont="1" applyFill="1" applyBorder="1" applyAlignment="1">
      <alignment horizontal="center" vertical="center"/>
    </xf>
    <xf numFmtId="0" fontId="5" fillId="6" borderId="105" xfId="1" applyFont="1" applyFill="1" applyBorder="1" applyAlignment="1">
      <alignment horizontal="center" vertical="center"/>
    </xf>
    <xf numFmtId="0" fontId="5" fillId="6" borderId="42" xfId="1" applyFont="1" applyFill="1" applyBorder="1" applyAlignment="1">
      <alignment horizontal="center" vertical="center"/>
    </xf>
    <xf numFmtId="0" fontId="5" fillId="6" borderId="103" xfId="1" applyFont="1" applyFill="1" applyBorder="1" applyAlignment="1">
      <alignment horizontal="center" vertical="center"/>
    </xf>
    <xf numFmtId="0" fontId="34" fillId="0" borderId="140" xfId="1" applyFont="1" applyBorder="1" applyAlignment="1">
      <alignment vertical="center"/>
    </xf>
    <xf numFmtId="0" fontId="34" fillId="0" borderId="141" xfId="1" applyFont="1" applyBorder="1" applyAlignment="1">
      <alignment vertical="center"/>
    </xf>
    <xf numFmtId="0" fontId="34" fillId="0" borderId="139" xfId="1" applyFont="1" applyBorder="1" applyAlignment="1">
      <alignment vertical="center"/>
    </xf>
    <xf numFmtId="38" fontId="5" fillId="0" borderId="172" xfId="2" applyFont="1" applyBorder="1" applyAlignment="1">
      <alignment horizontal="center" vertical="center"/>
    </xf>
    <xf numFmtId="38" fontId="5" fillId="0" borderId="95" xfId="2" applyFont="1" applyBorder="1" applyAlignment="1">
      <alignment horizontal="center" vertical="center"/>
    </xf>
    <xf numFmtId="38" fontId="5" fillId="0" borderId="62" xfId="2" applyFont="1" applyBorder="1" applyAlignment="1">
      <alignment horizontal="center" vertical="center"/>
    </xf>
    <xf numFmtId="0" fontId="5" fillId="0" borderId="93"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89" xfId="1" applyFont="1" applyBorder="1" applyAlignment="1">
      <alignment horizontal="center" vertical="center" wrapText="1"/>
    </xf>
    <xf numFmtId="0" fontId="5" fillId="0" borderId="105"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103" xfId="1" applyFont="1" applyFill="1" applyBorder="1" applyAlignment="1">
      <alignment horizontal="center" vertical="center"/>
    </xf>
    <xf numFmtId="0" fontId="5" fillId="0" borderId="143" xfId="1" applyFont="1" applyBorder="1" applyAlignment="1">
      <alignment horizontal="center" vertical="center"/>
    </xf>
    <xf numFmtId="0" fontId="5" fillId="0" borderId="151" xfId="1" applyFont="1" applyBorder="1" applyAlignment="1">
      <alignment horizontal="center" vertical="center"/>
    </xf>
    <xf numFmtId="176" fontId="5" fillId="0" borderId="148" xfId="1" applyNumberFormat="1" applyFont="1" applyBorder="1" applyAlignment="1">
      <alignment horizontal="center" vertical="center"/>
    </xf>
    <xf numFmtId="176" fontId="5" fillId="0" borderId="155" xfId="1" applyNumberFormat="1" applyFont="1" applyBorder="1" applyAlignment="1">
      <alignment horizontal="center" vertical="center"/>
    </xf>
    <xf numFmtId="38" fontId="5" fillId="0" borderId="82" xfId="2" applyFont="1" applyBorder="1" applyAlignment="1">
      <alignment horizontal="center" vertical="center"/>
    </xf>
    <xf numFmtId="38" fontId="5" fillId="0" borderId="80" xfId="2" applyFont="1" applyBorder="1" applyAlignment="1">
      <alignment horizontal="center" vertical="center"/>
    </xf>
    <xf numFmtId="38" fontId="5" fillId="0" borderId="198" xfId="2" applyFont="1" applyBorder="1" applyAlignment="1">
      <alignment horizontal="center" vertical="center"/>
    </xf>
    <xf numFmtId="38" fontId="5" fillId="0" borderId="18" xfId="2" applyFont="1" applyBorder="1" applyAlignment="1">
      <alignment horizontal="center" vertical="center"/>
    </xf>
    <xf numFmtId="38" fontId="5" fillId="0" borderId="15" xfId="2" applyFont="1" applyBorder="1" applyAlignment="1">
      <alignment horizontal="center" vertical="center"/>
    </xf>
    <xf numFmtId="38" fontId="5" fillId="0" borderId="159" xfId="2" applyFont="1" applyBorder="1" applyAlignment="1">
      <alignment horizontal="center" vertical="center"/>
    </xf>
    <xf numFmtId="38" fontId="5" fillId="0" borderId="174" xfId="2" applyFont="1" applyBorder="1" applyAlignment="1">
      <alignment horizontal="center" vertical="center"/>
    </xf>
    <xf numFmtId="38" fontId="5" fillId="0" borderId="173" xfId="2" applyFont="1" applyBorder="1" applyAlignment="1">
      <alignment horizontal="center" vertical="center"/>
    </xf>
    <xf numFmtId="38" fontId="5" fillId="0" borderId="176" xfId="2" applyFont="1" applyBorder="1" applyAlignment="1">
      <alignment horizontal="center" vertical="center"/>
    </xf>
    <xf numFmtId="0" fontId="5" fillId="0" borderId="105" xfId="1" applyFont="1" applyBorder="1" applyAlignment="1">
      <alignment horizontal="center" vertical="center"/>
    </xf>
    <xf numFmtId="0" fontId="5" fillId="0" borderId="42" xfId="1" applyFont="1" applyBorder="1" applyAlignment="1">
      <alignment horizontal="center" vertical="center"/>
    </xf>
    <xf numFmtId="0" fontId="5" fillId="0" borderId="103" xfId="1" applyFont="1" applyBorder="1" applyAlignment="1">
      <alignment horizontal="center" vertical="center"/>
    </xf>
    <xf numFmtId="0" fontId="5" fillId="0" borderId="96" xfId="1" applyFont="1" applyBorder="1" applyAlignment="1">
      <alignment horizontal="center" vertical="center"/>
    </xf>
    <xf numFmtId="38" fontId="5" fillId="0" borderId="134" xfId="2" applyFont="1" applyBorder="1" applyAlignment="1">
      <alignment horizontal="center" vertical="center"/>
    </xf>
    <xf numFmtId="38" fontId="5" fillId="0" borderId="197" xfId="2" applyFont="1" applyBorder="1" applyAlignment="1">
      <alignment horizontal="center" vertical="center"/>
    </xf>
    <xf numFmtId="0" fontId="5" fillId="0" borderId="91" xfId="1" applyFont="1" applyBorder="1" applyAlignment="1">
      <alignment horizontal="center" vertical="center" wrapText="1"/>
    </xf>
    <xf numFmtId="0" fontId="5" fillId="0" borderId="164" xfId="1" applyFont="1" applyBorder="1" applyAlignment="1">
      <alignment horizontal="center" vertical="center"/>
    </xf>
    <xf numFmtId="0" fontId="5" fillId="0" borderId="166" xfId="1" applyFont="1" applyBorder="1" applyAlignment="1">
      <alignment horizontal="center" vertical="center"/>
    </xf>
    <xf numFmtId="180" fontId="5" fillId="0" borderId="96" xfId="2" applyNumberFormat="1" applyFont="1" applyBorder="1" applyAlignment="1">
      <alignment horizontal="center" vertical="center"/>
    </xf>
    <xf numFmtId="180" fontId="5" fillId="0" borderId="89" xfId="2" applyNumberFormat="1" applyFont="1" applyBorder="1" applyAlignment="1">
      <alignment horizontal="center" vertical="center"/>
    </xf>
    <xf numFmtId="180" fontId="5" fillId="0" borderId="95" xfId="2" applyNumberFormat="1" applyFont="1" applyBorder="1" applyAlignment="1">
      <alignment horizontal="center" vertical="center"/>
    </xf>
    <xf numFmtId="180" fontId="5" fillId="0" borderId="62" xfId="2" applyNumberFormat="1" applyFont="1" applyBorder="1" applyAlignment="1">
      <alignment horizontal="center" vertical="center"/>
    </xf>
    <xf numFmtId="176" fontId="5" fillId="0" borderId="167" xfId="1" applyNumberFormat="1" applyFont="1" applyBorder="1" applyAlignment="1">
      <alignment horizontal="center" vertical="center"/>
    </xf>
    <xf numFmtId="176" fontId="5" fillId="0" borderId="127" xfId="1" applyNumberFormat="1" applyFont="1" applyBorder="1" applyAlignment="1">
      <alignment horizontal="center" vertical="center"/>
    </xf>
    <xf numFmtId="0" fontId="5" fillId="0" borderId="127" xfId="1" applyFont="1" applyBorder="1" applyAlignment="1">
      <alignment horizontal="center" vertical="center" shrinkToFit="1"/>
    </xf>
    <xf numFmtId="0" fontId="5" fillId="0" borderId="54" xfId="1" applyFont="1" applyBorder="1" applyAlignment="1">
      <alignment horizontal="center" vertical="center" shrinkToFit="1"/>
    </xf>
    <xf numFmtId="181" fontId="5" fillId="0" borderId="127" xfId="1" applyNumberFormat="1" applyFont="1" applyFill="1" applyBorder="1" applyAlignment="1">
      <alignment horizontal="center" vertical="center"/>
    </xf>
    <xf numFmtId="181" fontId="5" fillId="0" borderId="54" xfId="1" applyNumberFormat="1" applyFont="1" applyFill="1" applyBorder="1" applyAlignment="1">
      <alignment horizontal="center" vertical="center"/>
    </xf>
    <xf numFmtId="181" fontId="5" fillId="0" borderId="128" xfId="1" applyNumberFormat="1" applyFont="1" applyFill="1" applyBorder="1" applyAlignment="1">
      <alignment horizontal="center" vertical="center"/>
    </xf>
    <xf numFmtId="181" fontId="5" fillId="0" borderId="105" xfId="1" applyNumberFormat="1" applyFont="1" applyFill="1" applyBorder="1" applyAlignment="1">
      <alignment horizontal="center" vertical="center"/>
    </xf>
    <xf numFmtId="181" fontId="5" fillId="0" borderId="42" xfId="1" applyNumberFormat="1" applyFont="1" applyFill="1" applyBorder="1" applyAlignment="1">
      <alignment horizontal="center" vertical="center"/>
    </xf>
    <xf numFmtId="181" fontId="5" fillId="0" borderId="103" xfId="1" applyNumberFormat="1" applyFont="1" applyFill="1" applyBorder="1" applyAlignment="1">
      <alignment horizontal="center" vertical="center"/>
    </xf>
    <xf numFmtId="0" fontId="25" fillId="0" borderId="105" xfId="1" applyFont="1" applyBorder="1" applyAlignment="1">
      <alignment vertical="center" shrinkToFit="1"/>
    </xf>
    <xf numFmtId="0" fontId="25" fillId="0" borderId="42" xfId="1" applyFont="1" applyBorder="1" applyAlignment="1">
      <alignment vertical="center" shrinkToFit="1"/>
    </xf>
    <xf numFmtId="0" fontId="25" fillId="0" borderId="103" xfId="1" applyFont="1" applyBorder="1" applyAlignment="1">
      <alignment vertical="center" shrinkToFit="1"/>
    </xf>
    <xf numFmtId="180" fontId="5" fillId="0" borderId="148" xfId="2" applyNumberFormat="1" applyFont="1" applyBorder="1" applyAlignment="1">
      <alignment horizontal="center" vertical="center"/>
    </xf>
    <xf numFmtId="180" fontId="5" fillId="0" borderId="155" xfId="2" applyNumberFormat="1" applyFont="1" applyBorder="1" applyAlignment="1">
      <alignment horizontal="center" vertical="center"/>
    </xf>
    <xf numFmtId="38" fontId="5" fillId="0" borderId="171" xfId="2" applyNumberFormat="1" applyFont="1" applyBorder="1" applyAlignment="1">
      <alignment horizontal="center" vertical="center"/>
    </xf>
    <xf numFmtId="38" fontId="5" fillId="0" borderId="89" xfId="2" applyNumberFormat="1" applyFont="1" applyBorder="1" applyAlignment="1">
      <alignment horizontal="center" vertical="center"/>
    </xf>
    <xf numFmtId="38" fontId="5" fillId="0" borderId="172" xfId="2" applyNumberFormat="1" applyFont="1" applyBorder="1" applyAlignment="1">
      <alignment horizontal="center" vertical="center"/>
    </xf>
    <xf numFmtId="38" fontId="5" fillId="0" borderId="62" xfId="2" applyNumberFormat="1" applyFont="1" applyBorder="1" applyAlignment="1">
      <alignment horizontal="center" vertical="center"/>
    </xf>
    <xf numFmtId="0" fontId="5" fillId="0" borderId="101" xfId="1" applyFont="1" applyBorder="1" applyAlignment="1">
      <alignment horizontal="center" vertical="center"/>
    </xf>
    <xf numFmtId="0" fontId="25" fillId="0" borderId="149" xfId="1" applyFont="1" applyBorder="1" applyAlignment="1">
      <alignment vertical="center" shrinkToFit="1"/>
    </xf>
    <xf numFmtId="0" fontId="25" fillId="0" borderId="150" xfId="1" applyFont="1" applyBorder="1" applyAlignment="1">
      <alignment vertical="center" shrinkToFit="1"/>
    </xf>
    <xf numFmtId="0" fontId="25" fillId="0" borderId="144" xfId="1" applyFont="1" applyBorder="1" applyAlignment="1">
      <alignment vertical="center" shrinkToFit="1"/>
    </xf>
    <xf numFmtId="0" fontId="5" fillId="0" borderId="127" xfId="1" applyFont="1" applyBorder="1" applyAlignment="1">
      <alignment horizontal="center" vertical="center"/>
    </xf>
    <xf numFmtId="0" fontId="5" fillId="0" borderId="54" xfId="1" applyFont="1" applyBorder="1" applyAlignment="1">
      <alignment horizontal="center" vertical="center"/>
    </xf>
    <xf numFmtId="181" fontId="5" fillId="0" borderId="125" xfId="1" applyNumberFormat="1" applyFont="1" applyFill="1" applyBorder="1" applyAlignment="1">
      <alignment horizontal="center" vertical="center"/>
    </xf>
    <xf numFmtId="181" fontId="5" fillId="0" borderId="18" xfId="1" applyNumberFormat="1" applyFont="1" applyFill="1" applyBorder="1" applyAlignment="1">
      <alignment horizontal="center" vertical="center"/>
    </xf>
    <xf numFmtId="181" fontId="5" fillId="0" borderId="126" xfId="1" applyNumberFormat="1" applyFont="1" applyFill="1" applyBorder="1" applyAlignment="1">
      <alignment horizontal="center" vertical="center"/>
    </xf>
    <xf numFmtId="0" fontId="25" fillId="0" borderId="127" xfId="1" applyFont="1" applyBorder="1" applyAlignment="1">
      <alignment vertical="center" shrinkToFit="1"/>
    </xf>
    <xf numFmtId="0" fontId="25" fillId="0" borderId="54" xfId="1" applyFont="1" applyBorder="1" applyAlignment="1">
      <alignment vertical="center" shrinkToFit="1"/>
    </xf>
    <xf numFmtId="0" fontId="25" fillId="0" borderId="128" xfId="1" applyFont="1" applyBorder="1" applyAlignment="1">
      <alignment vertical="center" shrinkToFit="1"/>
    </xf>
    <xf numFmtId="0" fontId="5" fillId="0" borderId="173" xfId="1" applyFont="1" applyBorder="1" applyAlignment="1">
      <alignment horizontal="center" vertical="center"/>
    </xf>
    <xf numFmtId="0" fontId="5" fillId="0" borderId="176" xfId="1" applyFont="1" applyBorder="1" applyAlignment="1">
      <alignment horizontal="center" vertical="center"/>
    </xf>
    <xf numFmtId="180" fontId="5" fillId="0" borderId="171" xfId="2" applyNumberFormat="1" applyFont="1" applyBorder="1" applyAlignment="1">
      <alignment horizontal="center" vertical="center"/>
    </xf>
    <xf numFmtId="180" fontId="5" fillId="0" borderId="172" xfId="2" applyNumberFormat="1" applyFont="1" applyBorder="1" applyAlignment="1">
      <alignment horizontal="center" vertical="center"/>
    </xf>
    <xf numFmtId="0" fontId="5" fillId="0" borderId="99" xfId="1" applyFont="1" applyBorder="1" applyAlignment="1">
      <alignment vertical="center"/>
    </xf>
    <xf numFmtId="0" fontId="5" fillId="0" borderId="96" xfId="1" applyFont="1" applyBorder="1" applyAlignment="1">
      <alignment vertical="center"/>
    </xf>
    <xf numFmtId="0" fontId="5" fillId="0" borderId="101" xfId="1" applyFont="1" applyBorder="1" applyAlignment="1">
      <alignment vertical="center"/>
    </xf>
    <xf numFmtId="38" fontId="5" fillId="0" borderId="137" xfId="2" applyFont="1" applyFill="1" applyBorder="1" applyAlignment="1">
      <alignment horizontal="right" vertical="center"/>
    </xf>
    <xf numFmtId="38" fontId="5" fillId="0" borderId="136" xfId="2" applyFont="1" applyFill="1" applyBorder="1" applyAlignment="1">
      <alignment horizontal="right" vertical="center"/>
    </xf>
    <xf numFmtId="0" fontId="25" fillId="0" borderId="129" xfId="1" applyFont="1" applyBorder="1" applyAlignment="1">
      <alignment vertical="center" wrapText="1"/>
    </xf>
    <xf numFmtId="0" fontId="25" fillId="0" borderId="14" xfId="1" applyFont="1" applyBorder="1" applyAlignment="1">
      <alignment vertical="center" wrapText="1"/>
    </xf>
    <xf numFmtId="0" fontId="25" fillId="0" borderId="138" xfId="1" applyFont="1" applyBorder="1" applyAlignment="1">
      <alignment vertical="center" wrapText="1"/>
    </xf>
    <xf numFmtId="0" fontId="25" fillId="0" borderId="122" xfId="1" applyFont="1" applyBorder="1" applyAlignment="1">
      <alignment vertical="center" wrapText="1"/>
    </xf>
    <xf numFmtId="0" fontId="25" fillId="0" borderId="0" xfId="1" applyFont="1" applyBorder="1" applyAlignment="1">
      <alignment vertical="center" wrapText="1"/>
    </xf>
    <xf numFmtId="0" fontId="25" fillId="0" borderId="120" xfId="1" applyFont="1" applyBorder="1" applyAlignment="1">
      <alignment vertical="center" wrapText="1"/>
    </xf>
    <xf numFmtId="0" fontId="25" fillId="0" borderId="124" xfId="1" applyFont="1" applyBorder="1" applyAlignment="1">
      <alignment vertical="center" wrapText="1"/>
    </xf>
    <xf numFmtId="0" fontId="25" fillId="0" borderId="8" xfId="1" applyFont="1" applyBorder="1" applyAlignment="1">
      <alignment vertical="center" wrapText="1"/>
    </xf>
    <xf numFmtId="0" fontId="25" fillId="0" borderId="123" xfId="1" applyFont="1" applyBorder="1" applyAlignment="1">
      <alignment vertical="center" wrapText="1"/>
    </xf>
    <xf numFmtId="0" fontId="5" fillId="0" borderId="191" xfId="1" applyFont="1" applyBorder="1" applyAlignment="1">
      <alignment vertical="center"/>
    </xf>
    <xf numFmtId="0" fontId="5" fillId="0" borderId="188" xfId="1" applyFont="1" applyBorder="1" applyAlignment="1">
      <alignment horizontal="center" vertical="center"/>
    </xf>
    <xf numFmtId="38" fontId="5" fillId="0" borderId="156" xfId="2" applyFont="1" applyFill="1" applyBorder="1" applyAlignment="1">
      <alignment horizontal="right" vertical="center"/>
    </xf>
    <xf numFmtId="38" fontId="5" fillId="0" borderId="183" xfId="2" applyFont="1" applyFill="1" applyBorder="1" applyAlignment="1">
      <alignment horizontal="right" vertical="center"/>
    </xf>
    <xf numFmtId="0" fontId="5" fillId="0" borderId="104" xfId="1" applyFont="1" applyBorder="1" applyAlignment="1">
      <alignment horizontal="center" vertical="center"/>
    </xf>
    <xf numFmtId="0" fontId="5" fillId="0" borderId="69" xfId="1" applyFont="1" applyBorder="1" applyAlignment="1">
      <alignment horizontal="center" vertical="center"/>
    </xf>
    <xf numFmtId="0" fontId="5" fillId="0" borderId="124" xfId="1" applyFont="1" applyBorder="1" applyAlignment="1">
      <alignment horizontal="center" vertical="center"/>
    </xf>
    <xf numFmtId="0" fontId="5" fillId="0" borderId="11" xfId="1" applyFont="1" applyBorder="1" applyAlignment="1">
      <alignment horizontal="center" vertical="center"/>
    </xf>
    <xf numFmtId="38" fontId="5" fillId="0" borderId="149" xfId="2" applyFont="1" applyBorder="1" applyAlignment="1">
      <alignment horizontal="center" vertical="center"/>
    </xf>
    <xf numFmtId="38" fontId="5" fillId="0" borderId="144" xfId="2" applyFont="1" applyBorder="1" applyAlignment="1">
      <alignment horizontal="center" vertical="center"/>
    </xf>
    <xf numFmtId="38" fontId="5" fillId="0" borderId="194" xfId="2" applyFont="1" applyBorder="1" applyAlignment="1">
      <alignment horizontal="center" vertical="center"/>
    </xf>
    <xf numFmtId="38" fontId="5" fillId="0" borderId="192" xfId="2" applyFont="1" applyBorder="1" applyAlignment="1">
      <alignment horizontal="center" vertical="center"/>
    </xf>
    <xf numFmtId="0" fontId="5" fillId="0" borderId="174" xfId="1" applyFont="1" applyBorder="1" applyAlignment="1">
      <alignment horizontal="center" vertical="center"/>
    </xf>
    <xf numFmtId="0" fontId="5" fillId="6" borderId="178" xfId="1" applyFont="1" applyFill="1" applyBorder="1" applyAlignment="1">
      <alignment horizontal="center" vertical="center"/>
    </xf>
    <xf numFmtId="0" fontId="5" fillId="6" borderId="119" xfId="1" applyFont="1" applyFill="1" applyBorder="1" applyAlignment="1">
      <alignment horizontal="center" vertical="center"/>
    </xf>
    <xf numFmtId="0" fontId="5" fillId="6" borderId="160" xfId="1" applyFont="1" applyFill="1" applyBorder="1" applyAlignment="1">
      <alignment horizontal="center" vertical="center"/>
    </xf>
    <xf numFmtId="0" fontId="5" fillId="0" borderId="182" xfId="1" applyFont="1" applyBorder="1" applyAlignment="1">
      <alignment horizontal="center" vertical="center"/>
    </xf>
    <xf numFmtId="38" fontId="5" fillId="0" borderId="140" xfId="2" applyFont="1" applyFill="1" applyBorder="1" applyAlignment="1">
      <alignment horizontal="center" vertical="center"/>
    </xf>
    <xf numFmtId="38" fontId="5" fillId="0" borderId="139" xfId="2" applyFont="1" applyFill="1" applyBorder="1" applyAlignment="1">
      <alignment horizontal="center" vertical="center"/>
    </xf>
    <xf numFmtId="38" fontId="5" fillId="0" borderId="187" xfId="1" applyNumberFormat="1" applyFont="1" applyBorder="1" applyAlignment="1">
      <alignment vertical="center"/>
    </xf>
    <xf numFmtId="38" fontId="5" fillId="0" borderId="130" xfId="1" applyNumberFormat="1" applyFont="1" applyBorder="1" applyAlignment="1">
      <alignment vertical="center"/>
    </xf>
    <xf numFmtId="0" fontId="5" fillId="0" borderId="179" xfId="1" applyFont="1" applyBorder="1" applyAlignment="1">
      <alignment horizontal="center" vertical="center"/>
    </xf>
    <xf numFmtId="0" fontId="5" fillId="0" borderId="48" xfId="1" applyFont="1" applyBorder="1" applyAlignment="1">
      <alignment horizontal="center" vertical="center"/>
    </xf>
    <xf numFmtId="0" fontId="5" fillId="6" borderId="52" xfId="1" applyFont="1" applyFill="1" applyBorder="1" applyAlignment="1">
      <alignment horizontal="center" vertical="center"/>
    </xf>
    <xf numFmtId="0" fontId="5" fillId="6" borderId="180" xfId="1" applyFont="1" applyFill="1" applyBorder="1" applyAlignment="1">
      <alignment horizontal="center" vertical="center"/>
    </xf>
    <xf numFmtId="0" fontId="5" fillId="6" borderId="181" xfId="1" applyFont="1" applyFill="1" applyBorder="1" applyAlignment="1">
      <alignment horizontal="center" vertical="center"/>
    </xf>
    <xf numFmtId="0" fontId="5" fillId="0" borderId="245" xfId="1" applyFont="1" applyBorder="1" applyAlignment="1">
      <alignment vertical="center" shrinkToFit="1"/>
    </xf>
    <xf numFmtId="0" fontId="5" fillId="0" borderId="234" xfId="1" applyFont="1" applyBorder="1" applyAlignment="1">
      <alignment horizontal="center" vertical="center"/>
    </xf>
    <xf numFmtId="38" fontId="5" fillId="0" borderId="227" xfId="1" applyNumberFormat="1" applyFont="1" applyBorder="1" applyAlignment="1">
      <alignment vertical="center"/>
    </xf>
    <xf numFmtId="38" fontId="5" fillId="0" borderId="228" xfId="1" applyNumberFormat="1" applyFont="1" applyBorder="1" applyAlignment="1">
      <alignment vertical="center"/>
    </xf>
    <xf numFmtId="0" fontId="5" fillId="0" borderId="36" xfId="1" applyFont="1" applyBorder="1" applyAlignment="1">
      <alignment horizontal="left" vertical="center"/>
    </xf>
    <xf numFmtId="0" fontId="5" fillId="0" borderId="211" xfId="1" applyFont="1" applyBorder="1" applyAlignment="1">
      <alignment horizontal="left" vertical="center"/>
    </xf>
    <xf numFmtId="0" fontId="2" fillId="0" borderId="46" xfId="1" applyFont="1" applyBorder="1" applyAlignment="1">
      <alignment horizontal="center" vertical="center"/>
    </xf>
    <xf numFmtId="0" fontId="2" fillId="0" borderId="41" xfId="1" applyFont="1" applyBorder="1" applyAlignment="1">
      <alignment horizontal="center" vertical="center"/>
    </xf>
    <xf numFmtId="0" fontId="5" fillId="0" borderId="94" xfId="1" applyFont="1" applyBorder="1" applyAlignment="1">
      <alignment horizontal="center" vertical="center" wrapText="1"/>
    </xf>
    <xf numFmtId="0" fontId="5" fillId="0" borderId="97" xfId="1" applyFont="1" applyBorder="1" applyAlignment="1">
      <alignment horizontal="center" vertical="center"/>
    </xf>
    <xf numFmtId="0" fontId="5" fillId="0" borderId="102" xfId="1" applyFont="1" applyBorder="1" applyAlignment="1">
      <alignment horizontal="center" vertical="center"/>
    </xf>
    <xf numFmtId="0" fontId="5" fillId="0" borderId="38" xfId="1" applyFont="1" applyBorder="1" applyAlignment="1">
      <alignment horizontal="center" vertical="center"/>
    </xf>
    <xf numFmtId="0" fontId="5" fillId="0" borderId="121" xfId="1" applyFont="1" applyBorder="1" applyAlignment="1">
      <alignment horizontal="center" vertical="center"/>
    </xf>
    <xf numFmtId="0" fontId="5" fillId="0" borderId="128" xfId="1" applyFont="1" applyBorder="1" applyAlignment="1">
      <alignment horizontal="center" vertical="center"/>
    </xf>
    <xf numFmtId="0" fontId="5" fillId="0" borderId="41" xfId="1" applyFont="1" applyBorder="1" applyAlignment="1">
      <alignment horizontal="center" vertical="center"/>
    </xf>
    <xf numFmtId="0" fontId="5" fillId="0" borderId="46" xfId="1" applyFont="1" applyBorder="1" applyAlignment="1">
      <alignment horizontal="center" vertical="center"/>
    </xf>
  </cellXfs>
  <cellStyles count="9">
    <cellStyle name="パーセント 2" xfId="4"/>
    <cellStyle name="桁区切り" xfId="8" builtinId="6"/>
    <cellStyle name="桁区切り 2" xfId="2"/>
    <cellStyle name="桁区切り 3" xfId="7"/>
    <cellStyle name="標準" xfId="0" builtinId="0"/>
    <cellStyle name="標準 2" xfId="1"/>
    <cellStyle name="標準 3" xfId="5"/>
    <cellStyle name="標準 4" xfId="6"/>
    <cellStyle name="未定義" xfId="3"/>
  </cellStyles>
  <dxfs count="4">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6"/>
  <sheetViews>
    <sheetView tabSelected="1" view="pageBreakPreview" zoomScaleNormal="100" zoomScaleSheetLayoutView="100" workbookViewId="0">
      <selection activeCell="R46" sqref="R46"/>
    </sheetView>
  </sheetViews>
  <sheetFormatPr defaultColWidth="2.625" defaultRowHeight="13.5" x14ac:dyDescent="0.15"/>
  <cols>
    <col min="1" max="31" width="2.625" style="146" customWidth="1"/>
    <col min="32" max="32" width="0.25" style="146" customWidth="1"/>
    <col min="33" max="33" width="2.625" style="146" customWidth="1"/>
    <col min="34" max="42" width="10.625" style="146" customWidth="1"/>
    <col min="43" max="16384" width="2.625" style="146"/>
  </cols>
  <sheetData>
    <row r="1" spans="1:81" s="173" customFormat="1" ht="21" customHeight="1" x14ac:dyDescent="0.15">
      <c r="AE1" s="523" t="s">
        <v>413</v>
      </c>
      <c r="AF1" s="154"/>
      <c r="AG1" s="633" t="s">
        <v>202</v>
      </c>
      <c r="AH1" s="153"/>
      <c r="AI1" s="153"/>
      <c r="AJ1" s="153"/>
      <c r="AK1" s="153"/>
      <c r="AL1" s="153"/>
      <c r="AM1" s="153"/>
      <c r="AN1" s="153"/>
      <c r="AO1" s="153"/>
      <c r="AP1" s="153"/>
      <c r="AQ1" s="153"/>
      <c r="AR1" s="153"/>
    </row>
    <row r="2" spans="1:81" s="173" customFormat="1" ht="21" customHeight="1" x14ac:dyDescent="0.15">
      <c r="W2" s="641" t="s">
        <v>255</v>
      </c>
      <c r="X2" s="641"/>
      <c r="Y2" s="641"/>
      <c r="Z2" s="641"/>
      <c r="AA2" s="641"/>
      <c r="AB2" s="641"/>
      <c r="AC2" s="641"/>
      <c r="AD2" s="641"/>
      <c r="AE2" s="641"/>
      <c r="AF2" s="154"/>
      <c r="AG2" s="633"/>
      <c r="AH2" s="153"/>
      <c r="AI2" s="153"/>
      <c r="AJ2" s="153"/>
      <c r="AK2" s="153"/>
      <c r="AL2" s="153"/>
      <c r="AM2" s="153"/>
      <c r="AN2" s="153"/>
      <c r="AO2" s="153"/>
      <c r="AP2" s="153"/>
      <c r="AQ2" s="153"/>
      <c r="AR2" s="153"/>
    </row>
    <row r="3" spans="1:81" s="173" customFormat="1" ht="21" customHeight="1" x14ac:dyDescent="0.15">
      <c r="A3" s="146"/>
      <c r="B3" s="627" t="s">
        <v>256</v>
      </c>
      <c r="C3" s="627"/>
      <c r="D3" s="627"/>
      <c r="E3" s="627"/>
      <c r="F3" s="627"/>
      <c r="G3" s="627"/>
      <c r="H3" s="627"/>
      <c r="I3" s="627"/>
      <c r="J3" s="627"/>
      <c r="K3" s="627"/>
      <c r="L3" s="627"/>
      <c r="M3" s="627"/>
      <c r="N3" s="627"/>
      <c r="Y3" s="161"/>
      <c r="Z3" s="161"/>
      <c r="AA3" s="161"/>
      <c r="AB3" s="161"/>
      <c r="AC3" s="161"/>
      <c r="AD3" s="161"/>
      <c r="AE3" s="161"/>
      <c r="AF3" s="154"/>
      <c r="AG3" s="633"/>
      <c r="AH3" s="153"/>
      <c r="AI3" s="153"/>
      <c r="AJ3" s="153"/>
      <c r="AK3" s="153"/>
      <c r="AL3" s="153"/>
      <c r="AM3" s="153"/>
      <c r="AN3" s="153"/>
      <c r="AO3" s="153"/>
      <c r="AP3" s="153"/>
      <c r="AQ3" s="153"/>
      <c r="AR3" s="153"/>
    </row>
    <row r="4" spans="1:81" s="173" customFormat="1" ht="21" customHeight="1" x14ac:dyDescent="0.15">
      <c r="Y4" s="161"/>
      <c r="Z4" s="161"/>
      <c r="AA4" s="161"/>
      <c r="AB4" s="161"/>
      <c r="AC4" s="161"/>
      <c r="AD4" s="161"/>
      <c r="AE4" s="161"/>
      <c r="AF4" s="154"/>
      <c r="AG4" s="633"/>
      <c r="AH4" s="153"/>
      <c r="AI4" s="153"/>
      <c r="AJ4" s="153"/>
      <c r="AK4" s="153"/>
      <c r="AL4" s="153"/>
      <c r="AM4" s="153"/>
      <c r="AN4" s="153"/>
      <c r="AO4" s="153"/>
      <c r="AP4" s="153"/>
      <c r="AQ4" s="153"/>
      <c r="AR4" s="153"/>
    </row>
    <row r="5" spans="1:81" s="173" customFormat="1" ht="21" customHeight="1" x14ac:dyDescent="0.15">
      <c r="Q5" s="163" t="s">
        <v>199</v>
      </c>
      <c r="S5" s="163"/>
      <c r="T5" s="163"/>
      <c r="U5" s="163"/>
      <c r="V5" s="163"/>
      <c r="W5" s="163"/>
      <c r="X5" s="163"/>
      <c r="Y5" s="162"/>
      <c r="Z5" s="162"/>
      <c r="AA5" s="162"/>
      <c r="AB5" s="162"/>
      <c r="AC5" s="162"/>
      <c r="AD5" s="162"/>
      <c r="AE5" s="161"/>
      <c r="AF5" s="154"/>
      <c r="AG5" s="633"/>
      <c r="AH5" s="153"/>
      <c r="AI5" s="153"/>
      <c r="AJ5" s="153"/>
      <c r="AK5" s="153"/>
      <c r="AL5" s="153"/>
      <c r="AM5" s="153"/>
      <c r="AN5" s="153"/>
      <c r="AO5" s="153"/>
      <c r="AP5" s="153"/>
      <c r="AQ5" s="153"/>
      <c r="AR5" s="153"/>
    </row>
    <row r="6" spans="1:81" s="173" customFormat="1" ht="21" customHeight="1" x14ac:dyDescent="0.15">
      <c r="Q6" s="163" t="s">
        <v>200</v>
      </c>
      <c r="S6" s="163"/>
      <c r="T6" s="163"/>
      <c r="U6" s="163"/>
      <c r="V6" s="163"/>
      <c r="W6" s="163"/>
      <c r="X6" s="163"/>
      <c r="Y6" s="162"/>
      <c r="Z6" s="162"/>
      <c r="AA6" s="162"/>
      <c r="AB6" s="162"/>
      <c r="AC6" s="162"/>
      <c r="AD6" s="162"/>
      <c r="AE6" s="161"/>
      <c r="AF6" s="154"/>
      <c r="AG6" s="633"/>
      <c r="AH6" s="153"/>
      <c r="AI6" s="153"/>
      <c r="AJ6" s="153"/>
      <c r="AK6" s="153"/>
      <c r="AL6" s="153"/>
      <c r="AM6" s="153"/>
      <c r="AN6" s="153"/>
      <c r="AO6" s="153"/>
      <c r="AP6" s="153"/>
      <c r="AQ6" s="153"/>
      <c r="AR6" s="153"/>
    </row>
    <row r="7" spans="1:81" s="173" customFormat="1" ht="21" customHeight="1" x14ac:dyDescent="0.15">
      <c r="Q7" s="163" t="s">
        <v>201</v>
      </c>
      <c r="S7" s="163"/>
      <c r="T7" s="163"/>
      <c r="U7" s="163"/>
      <c r="V7" s="163"/>
      <c r="W7" s="163"/>
      <c r="X7" s="163"/>
      <c r="Y7" s="162"/>
      <c r="Z7" s="162"/>
      <c r="AA7" s="162"/>
      <c r="AB7" s="162"/>
      <c r="AC7" s="162"/>
      <c r="AD7" s="162"/>
      <c r="AE7" s="161"/>
      <c r="AF7" s="154"/>
      <c r="AG7" s="633"/>
      <c r="AH7" s="153"/>
      <c r="AI7" s="153"/>
      <c r="AJ7" s="153"/>
      <c r="AK7" s="153"/>
      <c r="AL7" s="153"/>
      <c r="AM7" s="153"/>
      <c r="AN7" s="153"/>
      <c r="AO7" s="153"/>
      <c r="AP7" s="153"/>
      <c r="AQ7" s="153"/>
      <c r="AR7" s="153"/>
    </row>
    <row r="8" spans="1:81" s="173" customFormat="1" ht="21" customHeight="1" x14ac:dyDescent="0.15">
      <c r="Y8" s="161"/>
      <c r="Z8" s="161"/>
      <c r="AA8" s="161"/>
      <c r="AB8" s="161"/>
      <c r="AC8" s="161"/>
      <c r="AD8" s="161"/>
      <c r="AE8" s="161"/>
      <c r="AF8" s="154"/>
      <c r="AG8" s="633"/>
      <c r="AH8" s="153"/>
      <c r="AI8" s="153"/>
      <c r="AJ8" s="153"/>
      <c r="AK8" s="153"/>
      <c r="AL8" s="153"/>
      <c r="AM8" s="153"/>
      <c r="AN8" s="153"/>
      <c r="AO8" s="153"/>
      <c r="AP8" s="153"/>
      <c r="AQ8" s="153"/>
      <c r="AR8" s="153"/>
    </row>
    <row r="9" spans="1:81" s="173" customFormat="1" ht="21" customHeight="1" x14ac:dyDescent="0.15">
      <c r="A9" s="628" t="s">
        <v>489</v>
      </c>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154"/>
      <c r="AG9" s="633"/>
      <c r="AH9" s="153"/>
      <c r="AI9" s="153"/>
      <c r="AJ9" s="153"/>
      <c r="AK9" s="153"/>
      <c r="AL9" s="153"/>
      <c r="AM9" s="153"/>
      <c r="AN9" s="153"/>
      <c r="AO9" s="153"/>
      <c r="AP9" s="153"/>
      <c r="AQ9" s="153"/>
      <c r="AR9" s="153"/>
      <c r="CC9" s="152"/>
    </row>
    <row r="10" spans="1:81" s="173" customFormat="1" ht="21" customHeight="1" x14ac:dyDescent="0.15">
      <c r="AF10" s="154"/>
      <c r="AG10" s="633"/>
      <c r="AH10" s="153"/>
      <c r="AI10" s="153"/>
      <c r="AJ10" s="153"/>
      <c r="AK10" s="153"/>
      <c r="AL10" s="153"/>
      <c r="AM10" s="153"/>
      <c r="AN10" s="153"/>
      <c r="AO10" s="153"/>
      <c r="AP10" s="153"/>
      <c r="AQ10" s="153"/>
      <c r="AR10" s="153"/>
      <c r="CC10" s="152"/>
    </row>
    <row r="11" spans="1:81" ht="21.75" customHeight="1" x14ac:dyDescent="0.15">
      <c r="B11" s="629" t="s">
        <v>490</v>
      </c>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F11" s="159"/>
      <c r="AG11" s="633"/>
      <c r="AH11" s="147"/>
      <c r="AI11" s="147"/>
      <c r="AJ11" s="147"/>
      <c r="AK11" s="147"/>
      <c r="AL11" s="147"/>
      <c r="AM11" s="147"/>
      <c r="AN11" s="147"/>
      <c r="AO11" s="147"/>
      <c r="AP11" s="147"/>
      <c r="AQ11" s="147"/>
      <c r="AR11" s="147"/>
      <c r="CC11" s="158"/>
    </row>
    <row r="12" spans="1:81" ht="54.75" customHeight="1" x14ac:dyDescent="0.15">
      <c r="A12" s="567"/>
      <c r="B12" s="629"/>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567"/>
      <c r="AF12" s="159"/>
      <c r="AG12" s="633"/>
      <c r="AH12" s="147"/>
      <c r="AI12" s="147"/>
      <c r="AJ12" s="147"/>
      <c r="AK12" s="147"/>
      <c r="AL12" s="147"/>
      <c r="AM12" s="147"/>
      <c r="AN12" s="147"/>
      <c r="AO12" s="147"/>
      <c r="AP12" s="147"/>
      <c r="AQ12" s="147"/>
      <c r="AR12" s="147"/>
      <c r="CC12" s="158"/>
    </row>
    <row r="13" spans="1:81" ht="21.75" customHeight="1" x14ac:dyDescent="0.15">
      <c r="A13" s="160"/>
      <c r="B13" s="630" t="s">
        <v>257</v>
      </c>
      <c r="C13" s="630"/>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160"/>
      <c r="AF13" s="159"/>
      <c r="AG13" s="633"/>
      <c r="AH13" s="147"/>
      <c r="AI13" s="147"/>
      <c r="AJ13" s="147"/>
      <c r="AK13" s="147"/>
      <c r="AL13" s="147"/>
      <c r="AM13" s="147"/>
      <c r="AN13" s="147"/>
      <c r="AO13" s="147"/>
      <c r="AP13" s="147"/>
      <c r="AQ13" s="147"/>
      <c r="AR13" s="147"/>
      <c r="CC13" s="158"/>
    </row>
    <row r="14" spans="1:81" ht="12" customHeight="1" x14ac:dyDescent="0.15">
      <c r="A14" s="160"/>
      <c r="B14" s="177" t="s">
        <v>258</v>
      </c>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160"/>
      <c r="AF14" s="159"/>
      <c r="AG14" s="633"/>
      <c r="AH14" s="147"/>
      <c r="AI14" s="147"/>
      <c r="AJ14" s="147"/>
      <c r="AK14" s="147"/>
      <c r="AL14" s="147"/>
      <c r="AM14" s="147"/>
      <c r="AN14" s="147"/>
      <c r="AO14" s="147"/>
      <c r="AP14" s="147"/>
      <c r="AQ14" s="147"/>
      <c r="AR14" s="147"/>
      <c r="CC14" s="158"/>
    </row>
    <row r="15" spans="1:81" ht="12" customHeight="1" x14ac:dyDescent="0.15">
      <c r="A15" s="178"/>
      <c r="B15" s="179"/>
      <c r="C15" s="179">
        <v>1</v>
      </c>
      <c r="D15" s="631" t="s">
        <v>491</v>
      </c>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178"/>
      <c r="AF15" s="159"/>
      <c r="AG15" s="633"/>
      <c r="AH15" s="147"/>
      <c r="AI15" s="147"/>
      <c r="AJ15" s="147"/>
      <c r="AK15" s="147"/>
      <c r="AL15" s="147"/>
      <c r="AM15" s="147"/>
      <c r="AN15" s="147"/>
      <c r="AO15" s="147"/>
      <c r="AP15" s="147"/>
      <c r="AQ15" s="147"/>
      <c r="AR15" s="147"/>
      <c r="CC15" s="158"/>
    </row>
    <row r="16" spans="1:81" ht="12" customHeight="1" x14ac:dyDescent="0.15">
      <c r="A16" s="178"/>
      <c r="B16" s="179"/>
      <c r="C16" s="179"/>
      <c r="D16" s="631"/>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178"/>
      <c r="AF16" s="159"/>
      <c r="AG16" s="633"/>
      <c r="AH16" s="147"/>
      <c r="AI16" s="147"/>
      <c r="AJ16" s="147"/>
      <c r="AK16" s="147"/>
      <c r="AL16" s="147"/>
      <c r="AM16" s="147"/>
      <c r="AN16" s="147"/>
      <c r="AO16" s="147"/>
      <c r="AP16" s="147"/>
      <c r="AQ16" s="147"/>
      <c r="AR16" s="147"/>
      <c r="CC16" s="158"/>
    </row>
    <row r="17" spans="1:81" ht="12" customHeight="1" x14ac:dyDescent="0.15">
      <c r="A17" s="178"/>
      <c r="B17" s="179"/>
      <c r="C17" s="179"/>
      <c r="D17" s="631"/>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178"/>
      <c r="AF17" s="159"/>
      <c r="AG17" s="633"/>
      <c r="AH17" s="147"/>
      <c r="AI17" s="147"/>
      <c r="AJ17" s="147"/>
      <c r="AK17" s="147"/>
      <c r="AL17" s="147"/>
      <c r="AM17" s="147"/>
      <c r="AN17" s="147"/>
      <c r="AO17" s="147"/>
      <c r="AP17" s="147"/>
      <c r="AQ17" s="147"/>
      <c r="AR17" s="147"/>
      <c r="CC17" s="158"/>
    </row>
    <row r="18" spans="1:81" ht="12" customHeight="1" x14ac:dyDescent="0.15">
      <c r="A18" s="178"/>
      <c r="B18" s="179"/>
      <c r="C18" s="179">
        <v>2</v>
      </c>
      <c r="D18" s="620" t="s">
        <v>472</v>
      </c>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178"/>
      <c r="AF18" s="159"/>
      <c r="AG18" s="633"/>
      <c r="AH18" s="147"/>
      <c r="AI18" s="147"/>
      <c r="AJ18" s="147"/>
      <c r="AK18" s="147"/>
      <c r="AL18" s="147"/>
      <c r="AM18" s="147"/>
      <c r="AN18" s="147"/>
      <c r="AO18" s="147"/>
      <c r="AP18" s="147"/>
      <c r="AQ18" s="147"/>
      <c r="AR18" s="147"/>
      <c r="CC18" s="158"/>
    </row>
    <row r="19" spans="1:81" ht="12" customHeight="1" x14ac:dyDescent="0.15">
      <c r="A19" s="178"/>
      <c r="B19" s="179"/>
      <c r="C19" s="179"/>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178"/>
      <c r="AF19" s="159"/>
      <c r="AG19" s="633"/>
      <c r="AH19" s="147"/>
      <c r="AI19" s="147"/>
      <c r="AJ19" s="147"/>
      <c r="AK19" s="147"/>
      <c r="AL19" s="147"/>
      <c r="AM19" s="147"/>
      <c r="AN19" s="147"/>
      <c r="AO19" s="147"/>
      <c r="AP19" s="147"/>
      <c r="AQ19" s="147"/>
      <c r="AR19" s="147"/>
      <c r="CC19" s="158"/>
    </row>
    <row r="20" spans="1:81" ht="12" customHeight="1" x14ac:dyDescent="0.15">
      <c r="A20" s="178"/>
      <c r="B20" s="179"/>
      <c r="C20" s="179"/>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178"/>
      <c r="AF20" s="159"/>
      <c r="AG20" s="633"/>
      <c r="AH20" s="147"/>
      <c r="AI20" s="147"/>
      <c r="AJ20" s="147"/>
      <c r="AK20" s="147"/>
      <c r="AL20" s="147"/>
      <c r="AM20" s="147"/>
      <c r="AN20" s="147"/>
      <c r="AO20" s="147"/>
      <c r="AP20" s="147"/>
      <c r="AQ20" s="147"/>
      <c r="AR20" s="147"/>
      <c r="CC20" s="158"/>
    </row>
    <row r="21" spans="1:81" ht="12" customHeight="1" x14ac:dyDescent="0.15">
      <c r="A21" s="178"/>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8"/>
      <c r="AF21" s="159"/>
      <c r="AG21" s="633"/>
      <c r="AH21" s="147"/>
      <c r="AI21" s="147"/>
      <c r="AJ21" s="147"/>
      <c r="AK21" s="147"/>
      <c r="AL21" s="147"/>
      <c r="AM21" s="147"/>
      <c r="AN21" s="147"/>
      <c r="AO21" s="147"/>
      <c r="AP21" s="147"/>
      <c r="AQ21" s="147"/>
      <c r="AR21" s="147"/>
      <c r="CC21" s="158"/>
    </row>
    <row r="22" spans="1:81" ht="12" customHeight="1" x14ac:dyDescent="0.15">
      <c r="A22" s="178"/>
      <c r="B22" s="179" t="s">
        <v>259</v>
      </c>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8"/>
      <c r="AF22" s="159"/>
      <c r="AG22" s="633"/>
      <c r="AH22" s="147"/>
      <c r="AI22" s="147"/>
      <c r="AJ22" s="147"/>
      <c r="AK22" s="147"/>
      <c r="AL22" s="147"/>
      <c r="AM22" s="147"/>
      <c r="AN22" s="147"/>
      <c r="AO22" s="147"/>
      <c r="AP22" s="147"/>
      <c r="AQ22" s="147"/>
      <c r="AR22" s="147"/>
      <c r="CC22" s="158"/>
    </row>
    <row r="23" spans="1:81" ht="12" customHeight="1" x14ac:dyDescent="0.15">
      <c r="A23" s="178"/>
      <c r="B23" s="179"/>
      <c r="C23" s="620" t="s">
        <v>260</v>
      </c>
      <c r="D23" s="620"/>
      <c r="E23" s="620"/>
      <c r="F23" s="620"/>
      <c r="G23" s="620"/>
      <c r="H23" s="620"/>
      <c r="I23" s="620"/>
      <c r="J23" s="620"/>
      <c r="K23" s="620"/>
      <c r="L23" s="620"/>
      <c r="M23" s="620"/>
      <c r="N23" s="620"/>
      <c r="O23" s="620"/>
      <c r="P23" s="620"/>
      <c r="Q23" s="620"/>
      <c r="R23" s="620"/>
      <c r="S23" s="620"/>
      <c r="T23" s="620"/>
      <c r="U23" s="620"/>
      <c r="V23" s="620"/>
      <c r="W23" s="620"/>
      <c r="X23" s="620"/>
      <c r="Y23" s="620"/>
      <c r="Z23" s="620"/>
      <c r="AA23" s="620"/>
      <c r="AB23" s="620"/>
      <c r="AC23" s="620"/>
      <c r="AD23" s="620"/>
      <c r="AE23" s="178"/>
      <c r="AF23" s="159"/>
      <c r="AG23" s="633"/>
      <c r="AH23" s="147"/>
      <c r="AI23" s="147"/>
      <c r="AJ23" s="147"/>
      <c r="AK23" s="147"/>
      <c r="AL23" s="147"/>
      <c r="AM23" s="147"/>
      <c r="AN23" s="147"/>
      <c r="AO23" s="147"/>
      <c r="AP23" s="147"/>
      <c r="AQ23" s="147"/>
      <c r="AR23" s="147"/>
      <c r="CC23" s="158"/>
    </row>
    <row r="24" spans="1:81" ht="12" customHeight="1" x14ac:dyDescent="0.15">
      <c r="A24" s="178"/>
      <c r="B24" s="179"/>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178"/>
      <c r="AF24" s="159"/>
      <c r="AG24" s="633"/>
      <c r="AH24" s="147"/>
      <c r="AI24" s="147"/>
      <c r="AJ24" s="147"/>
      <c r="AK24" s="147"/>
      <c r="AL24" s="147"/>
      <c r="AM24" s="147"/>
      <c r="AN24" s="147"/>
      <c r="AO24" s="147"/>
      <c r="AP24" s="147"/>
      <c r="AQ24" s="147"/>
      <c r="AR24" s="147"/>
      <c r="CC24" s="158"/>
    </row>
    <row r="25" spans="1:81" ht="12" customHeight="1" x14ac:dyDescent="0.15">
      <c r="A25" s="178"/>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8"/>
      <c r="AF25" s="159"/>
      <c r="AG25" s="633"/>
      <c r="AH25" s="147"/>
      <c r="AI25" s="147"/>
      <c r="AJ25" s="147"/>
      <c r="AK25" s="147"/>
      <c r="AL25" s="147"/>
      <c r="AM25" s="147"/>
      <c r="AN25" s="147"/>
      <c r="AO25" s="147"/>
      <c r="AP25" s="147"/>
      <c r="AQ25" s="147"/>
      <c r="AR25" s="147"/>
      <c r="CC25" s="158"/>
    </row>
    <row r="26" spans="1:81" ht="12" customHeight="1" x14ac:dyDescent="0.15">
      <c r="A26" s="178"/>
      <c r="B26" s="179" t="s">
        <v>261</v>
      </c>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8"/>
      <c r="AF26" s="159"/>
      <c r="AG26" s="633"/>
      <c r="AH26" s="147"/>
      <c r="AI26" s="147"/>
      <c r="AJ26" s="147"/>
      <c r="AK26" s="147"/>
      <c r="AL26" s="147"/>
      <c r="AM26" s="147"/>
      <c r="AN26" s="147"/>
      <c r="AO26" s="147"/>
      <c r="AP26" s="147"/>
      <c r="AQ26" s="147"/>
      <c r="AR26" s="147"/>
      <c r="CC26" s="158"/>
    </row>
    <row r="27" spans="1:81" ht="12" customHeight="1" x14ac:dyDescent="0.15">
      <c r="A27" s="178"/>
      <c r="B27" s="179"/>
      <c r="C27" s="620" t="s">
        <v>262</v>
      </c>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178"/>
      <c r="AF27" s="159"/>
      <c r="AG27" s="633"/>
      <c r="AH27" s="147"/>
      <c r="AI27" s="147"/>
      <c r="AJ27" s="147"/>
      <c r="AK27" s="147"/>
      <c r="AL27" s="147"/>
      <c r="AM27" s="147"/>
      <c r="AN27" s="147"/>
      <c r="AO27" s="147"/>
      <c r="AP27" s="147"/>
      <c r="AQ27" s="147"/>
      <c r="AR27" s="147"/>
      <c r="CC27" s="158"/>
    </row>
    <row r="28" spans="1:81" ht="12" customHeight="1" x14ac:dyDescent="0.15">
      <c r="A28" s="178"/>
      <c r="B28" s="179"/>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178"/>
      <c r="AF28" s="159"/>
      <c r="AG28" s="633"/>
      <c r="AH28" s="147"/>
      <c r="AI28" s="147"/>
      <c r="AJ28" s="147"/>
      <c r="AK28" s="147"/>
      <c r="AL28" s="147"/>
      <c r="AM28" s="147"/>
      <c r="AN28" s="147"/>
      <c r="AO28" s="147"/>
      <c r="AP28" s="147"/>
      <c r="AQ28" s="147"/>
      <c r="AR28" s="147"/>
      <c r="CC28" s="158"/>
    </row>
    <row r="29" spans="1:81" ht="12" customHeight="1" x14ac:dyDescent="0.15">
      <c r="A29" s="178"/>
      <c r="B29" s="179"/>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178"/>
      <c r="AF29" s="159"/>
      <c r="AG29" s="633"/>
      <c r="AH29" s="147"/>
      <c r="AI29" s="147"/>
      <c r="AJ29" s="147"/>
      <c r="AK29" s="147"/>
      <c r="AL29" s="147"/>
      <c r="AM29" s="147"/>
      <c r="AN29" s="147"/>
      <c r="AO29" s="147"/>
      <c r="AP29" s="147"/>
      <c r="AQ29" s="147"/>
      <c r="AR29" s="147"/>
      <c r="CC29" s="158"/>
    </row>
    <row r="30" spans="1:81" ht="12" customHeight="1" x14ac:dyDescent="0.15">
      <c r="A30" s="178"/>
      <c r="B30" s="179" t="s">
        <v>382</v>
      </c>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178"/>
      <c r="AF30" s="159"/>
      <c r="AG30" s="633"/>
      <c r="AH30" s="147"/>
      <c r="AI30" s="147"/>
      <c r="AJ30" s="147"/>
      <c r="AK30" s="147"/>
      <c r="AL30" s="147"/>
      <c r="AM30" s="147"/>
      <c r="AN30" s="147"/>
      <c r="AO30" s="147"/>
      <c r="AP30" s="147"/>
      <c r="AQ30" s="147"/>
      <c r="AR30" s="147"/>
      <c r="CC30" s="158"/>
    </row>
    <row r="31" spans="1:81" ht="12" customHeight="1" x14ac:dyDescent="0.15">
      <c r="A31" s="178"/>
      <c r="B31" s="179"/>
      <c r="C31" s="620" t="s">
        <v>492</v>
      </c>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178"/>
      <c r="AF31" s="159"/>
      <c r="AG31" s="633"/>
      <c r="AH31" s="147"/>
      <c r="AI31" s="147"/>
      <c r="AJ31" s="147"/>
      <c r="AK31" s="147"/>
      <c r="AL31" s="147"/>
      <c r="AM31" s="147"/>
      <c r="AN31" s="147"/>
      <c r="AO31" s="147"/>
      <c r="AP31" s="147"/>
      <c r="AQ31" s="147"/>
      <c r="AR31" s="147"/>
      <c r="CC31" s="158"/>
    </row>
    <row r="32" spans="1:81" ht="12" customHeight="1" x14ac:dyDescent="0.15">
      <c r="A32" s="178"/>
      <c r="B32" s="179"/>
      <c r="C32" s="620"/>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178"/>
      <c r="AF32" s="159"/>
      <c r="AG32" s="633"/>
      <c r="AH32" s="147"/>
      <c r="AI32" s="147"/>
      <c r="AJ32" s="147"/>
      <c r="AK32" s="147"/>
      <c r="AL32" s="147"/>
      <c r="AM32" s="147"/>
      <c r="AN32" s="147"/>
      <c r="AO32" s="147"/>
      <c r="AP32" s="147"/>
      <c r="AQ32" s="147"/>
      <c r="AR32" s="147"/>
      <c r="CC32" s="158"/>
    </row>
    <row r="33" spans="1:84" ht="12" customHeight="1" x14ac:dyDescent="0.15">
      <c r="A33" s="178"/>
      <c r="B33" s="179"/>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178"/>
      <c r="AF33" s="159"/>
      <c r="AG33" s="633"/>
      <c r="AH33" s="147"/>
      <c r="AI33" s="147"/>
      <c r="AJ33" s="147"/>
      <c r="AK33" s="147"/>
      <c r="AL33" s="147"/>
      <c r="AM33" s="147"/>
      <c r="AN33" s="147"/>
      <c r="AO33" s="147"/>
      <c r="AP33" s="147"/>
      <c r="AQ33" s="147"/>
      <c r="AR33" s="147"/>
      <c r="CC33" s="158"/>
    </row>
    <row r="34" spans="1:84" ht="12" customHeight="1" x14ac:dyDescent="0.15">
      <c r="A34" s="178"/>
      <c r="B34" s="179" t="s">
        <v>493</v>
      </c>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178"/>
      <c r="AF34" s="159"/>
      <c r="AG34" s="633"/>
      <c r="AH34" s="147"/>
      <c r="AI34" s="147"/>
      <c r="AJ34" s="147"/>
      <c r="AK34" s="147"/>
      <c r="AL34" s="147"/>
      <c r="AM34" s="147"/>
      <c r="AN34" s="147"/>
      <c r="AO34" s="147"/>
      <c r="AP34" s="147"/>
      <c r="AQ34" s="147"/>
      <c r="AR34" s="147"/>
      <c r="CC34" s="158"/>
    </row>
    <row r="35" spans="1:84" ht="12" customHeight="1" x14ac:dyDescent="0.15">
      <c r="A35" s="178"/>
      <c r="B35" s="179"/>
      <c r="C35" s="620" t="s">
        <v>416</v>
      </c>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178"/>
      <c r="AF35" s="159"/>
      <c r="AG35" s="633"/>
      <c r="AH35" s="147"/>
      <c r="AI35" s="147"/>
      <c r="AJ35" s="147"/>
      <c r="AK35" s="147"/>
      <c r="AL35" s="147"/>
      <c r="AM35" s="147"/>
      <c r="AN35" s="147"/>
      <c r="AO35" s="147"/>
      <c r="AP35" s="147"/>
      <c r="AQ35" s="147"/>
      <c r="AR35" s="147"/>
      <c r="CC35" s="158"/>
    </row>
    <row r="36" spans="1:84" ht="12" customHeight="1" x14ac:dyDescent="0.15">
      <c r="A36" s="178"/>
      <c r="B36" s="179"/>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178"/>
      <c r="AF36" s="159"/>
      <c r="AG36" s="633"/>
      <c r="AH36" s="147"/>
      <c r="AI36" s="147"/>
      <c r="AJ36" s="147"/>
      <c r="AK36" s="147"/>
      <c r="AL36" s="147"/>
      <c r="AM36" s="147"/>
      <c r="AN36" s="147"/>
      <c r="AO36" s="147"/>
      <c r="AP36" s="147"/>
      <c r="AQ36" s="147"/>
      <c r="AR36" s="147"/>
      <c r="CC36" s="158"/>
    </row>
    <row r="37" spans="1:84" ht="12" customHeight="1" x14ac:dyDescent="0.15">
      <c r="A37" s="178"/>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78"/>
      <c r="AF37" s="159"/>
      <c r="AG37" s="633"/>
      <c r="AH37" s="147"/>
      <c r="AI37" s="147"/>
      <c r="AJ37" s="147"/>
      <c r="AK37" s="147"/>
      <c r="AL37" s="147"/>
      <c r="AM37" s="147"/>
      <c r="AN37" s="147"/>
      <c r="AO37" s="147"/>
      <c r="AP37" s="147"/>
      <c r="AQ37" s="147"/>
      <c r="AR37" s="147"/>
      <c r="CC37" s="158"/>
    </row>
    <row r="38" spans="1:84" x14ac:dyDescent="0.15">
      <c r="B38" s="621" t="s">
        <v>235</v>
      </c>
      <c r="C38" s="622"/>
      <c r="D38" s="622"/>
      <c r="E38" s="622"/>
      <c r="F38" s="622"/>
      <c r="G38" s="622"/>
      <c r="H38" s="623"/>
      <c r="I38" s="624"/>
      <c r="J38" s="625"/>
      <c r="K38" s="625"/>
      <c r="L38" s="625"/>
      <c r="M38" s="625"/>
      <c r="N38" s="625"/>
      <c r="O38" s="625"/>
      <c r="P38" s="625"/>
      <c r="Q38" s="625"/>
      <c r="R38" s="625"/>
      <c r="S38" s="625"/>
      <c r="T38" s="625"/>
      <c r="U38" s="625"/>
      <c r="V38" s="625"/>
      <c r="W38" s="625"/>
      <c r="X38" s="625"/>
      <c r="Y38" s="625"/>
      <c r="Z38" s="625"/>
      <c r="AA38" s="625"/>
      <c r="AB38" s="625"/>
      <c r="AC38" s="625"/>
      <c r="AD38" s="626"/>
      <c r="AE38" s="160"/>
      <c r="AF38" s="159"/>
      <c r="AG38" s="633"/>
      <c r="AH38" s="147"/>
      <c r="AI38" s="147"/>
      <c r="AJ38" s="147"/>
      <c r="AK38" s="147"/>
      <c r="AL38" s="147"/>
      <c r="AM38" s="147"/>
      <c r="AN38" s="147"/>
      <c r="AO38" s="147"/>
      <c r="AP38" s="147"/>
      <c r="AQ38" s="147"/>
      <c r="AR38" s="147"/>
      <c r="AS38" s="147"/>
      <c r="AT38" s="147"/>
      <c r="AU38" s="147"/>
      <c r="CF38" s="158"/>
    </row>
    <row r="39" spans="1:84" x14ac:dyDescent="0.15">
      <c r="B39" s="621" t="s">
        <v>234</v>
      </c>
      <c r="C39" s="622"/>
      <c r="D39" s="622"/>
      <c r="E39" s="622"/>
      <c r="F39" s="622"/>
      <c r="G39" s="622"/>
      <c r="H39" s="623"/>
      <c r="I39" s="624"/>
      <c r="J39" s="625"/>
      <c r="K39" s="625"/>
      <c r="L39" s="625"/>
      <c r="M39" s="625"/>
      <c r="N39" s="625"/>
      <c r="O39" s="625"/>
      <c r="P39" s="625"/>
      <c r="Q39" s="625"/>
      <c r="R39" s="625"/>
      <c r="S39" s="625"/>
      <c r="T39" s="625"/>
      <c r="U39" s="625"/>
      <c r="V39" s="625"/>
      <c r="W39" s="625"/>
      <c r="X39" s="625"/>
      <c r="Y39" s="625"/>
      <c r="Z39" s="625"/>
      <c r="AA39" s="625"/>
      <c r="AB39" s="625"/>
      <c r="AC39" s="625"/>
      <c r="AD39" s="626"/>
      <c r="AE39" s="160"/>
      <c r="AF39" s="159"/>
      <c r="AG39" s="633"/>
      <c r="AH39" s="147"/>
      <c r="AI39" s="147"/>
      <c r="AJ39" s="147"/>
      <c r="AK39" s="147"/>
      <c r="AL39" s="147"/>
      <c r="AM39" s="147"/>
      <c r="AN39" s="147"/>
      <c r="AO39" s="147"/>
      <c r="AP39" s="147"/>
      <c r="AQ39" s="147"/>
      <c r="AR39" s="147"/>
      <c r="AS39" s="147"/>
      <c r="AT39" s="147"/>
      <c r="AU39" s="147"/>
      <c r="CF39" s="158"/>
    </row>
    <row r="40" spans="1:84" x14ac:dyDescent="0.15">
      <c r="B40" s="621" t="s">
        <v>233</v>
      </c>
      <c r="C40" s="622"/>
      <c r="D40" s="622"/>
      <c r="E40" s="622"/>
      <c r="F40" s="622"/>
      <c r="G40" s="622"/>
      <c r="H40" s="623"/>
      <c r="I40" s="624"/>
      <c r="J40" s="625"/>
      <c r="K40" s="625"/>
      <c r="L40" s="625"/>
      <c r="M40" s="625"/>
      <c r="N40" s="625"/>
      <c r="O40" s="625"/>
      <c r="P40" s="625"/>
      <c r="Q40" s="625"/>
      <c r="R40" s="625"/>
      <c r="S40" s="625"/>
      <c r="T40" s="625"/>
      <c r="U40" s="625"/>
      <c r="V40" s="625"/>
      <c r="W40" s="625"/>
      <c r="X40" s="625"/>
      <c r="Y40" s="625"/>
      <c r="Z40" s="625"/>
      <c r="AA40" s="625"/>
      <c r="AB40" s="625"/>
      <c r="AC40" s="625"/>
      <c r="AD40" s="626"/>
      <c r="AE40" s="160"/>
      <c r="AF40" s="159"/>
      <c r="AG40" s="633"/>
      <c r="AH40" s="147"/>
      <c r="AI40" s="147"/>
      <c r="AJ40" s="147"/>
      <c r="AK40" s="147"/>
      <c r="AL40" s="147"/>
      <c r="AM40" s="147"/>
      <c r="AN40" s="147"/>
      <c r="AO40" s="147"/>
      <c r="AP40" s="147"/>
      <c r="AQ40" s="147"/>
      <c r="AR40" s="147"/>
      <c r="AS40" s="147"/>
      <c r="AT40" s="147"/>
      <c r="AU40" s="147"/>
      <c r="CF40" s="158"/>
    </row>
    <row r="41" spans="1:84" x14ac:dyDescent="0.15">
      <c r="B41" s="621" t="s">
        <v>263</v>
      </c>
      <c r="C41" s="622"/>
      <c r="D41" s="622"/>
      <c r="E41" s="622"/>
      <c r="F41" s="622"/>
      <c r="G41" s="622"/>
      <c r="H41" s="623"/>
      <c r="I41" s="624"/>
      <c r="J41" s="625"/>
      <c r="K41" s="625"/>
      <c r="L41" s="625"/>
      <c r="M41" s="625"/>
      <c r="N41" s="625"/>
      <c r="O41" s="625"/>
      <c r="P41" s="625"/>
      <c r="Q41" s="625"/>
      <c r="R41" s="625"/>
      <c r="S41" s="625"/>
      <c r="T41" s="625"/>
      <c r="U41" s="625"/>
      <c r="V41" s="625"/>
      <c r="W41" s="625"/>
      <c r="X41" s="625"/>
      <c r="Y41" s="625"/>
      <c r="Z41" s="625"/>
      <c r="AA41" s="625"/>
      <c r="AB41" s="625"/>
      <c r="AC41" s="625"/>
      <c r="AD41" s="626"/>
      <c r="AE41" s="160"/>
      <c r="AF41" s="159"/>
      <c r="AG41" s="633"/>
      <c r="AH41" s="147"/>
      <c r="AI41" s="147"/>
      <c r="AJ41" s="147"/>
      <c r="AK41" s="147"/>
      <c r="AL41" s="147"/>
      <c r="AM41" s="147"/>
      <c r="AN41" s="147"/>
      <c r="AO41" s="147"/>
      <c r="AP41" s="147"/>
      <c r="AQ41" s="147"/>
      <c r="AR41" s="147"/>
      <c r="AS41" s="147"/>
      <c r="AT41" s="147"/>
      <c r="AU41" s="147"/>
      <c r="CF41" s="158"/>
    </row>
    <row r="42" spans="1:84" x14ac:dyDescent="0.15">
      <c r="B42" s="621" t="s">
        <v>198</v>
      </c>
      <c r="C42" s="622"/>
      <c r="D42" s="622"/>
      <c r="E42" s="622"/>
      <c r="F42" s="622"/>
      <c r="G42" s="622"/>
      <c r="H42" s="623"/>
      <c r="I42" s="624"/>
      <c r="J42" s="625"/>
      <c r="K42" s="625"/>
      <c r="L42" s="625"/>
      <c r="M42" s="625"/>
      <c r="N42" s="625"/>
      <c r="O42" s="625"/>
      <c r="P42" s="625"/>
      <c r="Q42" s="625"/>
      <c r="R42" s="625"/>
      <c r="S42" s="625"/>
      <c r="T42" s="625"/>
      <c r="U42" s="625"/>
      <c r="V42" s="625"/>
      <c r="W42" s="625"/>
      <c r="X42" s="625"/>
      <c r="Y42" s="625"/>
      <c r="Z42" s="625"/>
      <c r="AA42" s="625"/>
      <c r="AB42" s="625"/>
      <c r="AC42" s="625"/>
      <c r="AD42" s="626"/>
      <c r="AE42" s="160"/>
      <c r="AF42" s="159"/>
      <c r="AG42" s="633"/>
      <c r="AH42" s="147"/>
      <c r="AI42" s="147"/>
      <c r="AJ42" s="147"/>
      <c r="AK42" s="147"/>
      <c r="AL42" s="147"/>
      <c r="AM42" s="147"/>
      <c r="AN42" s="147"/>
      <c r="AO42" s="147"/>
      <c r="AP42" s="147"/>
      <c r="AQ42" s="147"/>
      <c r="AR42" s="147"/>
      <c r="AS42" s="147"/>
      <c r="AT42" s="147"/>
      <c r="AU42" s="147"/>
      <c r="CF42" s="158"/>
    </row>
    <row r="43" spans="1:84" x14ac:dyDescent="0.15">
      <c r="B43" s="621" t="s">
        <v>264</v>
      </c>
      <c r="C43" s="622"/>
      <c r="D43" s="622"/>
      <c r="E43" s="622"/>
      <c r="F43" s="622"/>
      <c r="G43" s="622"/>
      <c r="H43" s="623"/>
      <c r="I43" s="624"/>
      <c r="J43" s="625"/>
      <c r="K43" s="625"/>
      <c r="L43" s="625"/>
      <c r="M43" s="625"/>
      <c r="N43" s="625"/>
      <c r="O43" s="625"/>
      <c r="P43" s="625"/>
      <c r="Q43" s="625"/>
      <c r="R43" s="625"/>
      <c r="S43" s="625"/>
      <c r="T43" s="625"/>
      <c r="U43" s="625"/>
      <c r="V43" s="625"/>
      <c r="W43" s="625"/>
      <c r="X43" s="625"/>
      <c r="Y43" s="625"/>
      <c r="Z43" s="625"/>
      <c r="AA43" s="625"/>
      <c r="AB43" s="625"/>
      <c r="AC43" s="625"/>
      <c r="AD43" s="626"/>
      <c r="AE43" s="160"/>
      <c r="AF43" s="159"/>
      <c r="AG43" s="633"/>
      <c r="AH43" s="147"/>
      <c r="AI43" s="147"/>
      <c r="AJ43" s="147"/>
      <c r="AK43" s="147"/>
      <c r="AL43" s="147"/>
      <c r="AM43" s="147"/>
      <c r="AN43" s="147"/>
      <c r="AO43" s="147"/>
      <c r="AP43" s="147"/>
      <c r="AQ43" s="147"/>
      <c r="AR43" s="147"/>
      <c r="AS43" s="147"/>
      <c r="AT43" s="147"/>
      <c r="AU43" s="147"/>
      <c r="CF43" s="158"/>
    </row>
    <row r="44" spans="1:84" x14ac:dyDescent="0.15">
      <c r="B44" s="621" t="s">
        <v>265</v>
      </c>
      <c r="C44" s="622"/>
      <c r="D44" s="622"/>
      <c r="E44" s="622"/>
      <c r="F44" s="622"/>
      <c r="G44" s="622"/>
      <c r="H44" s="623"/>
      <c r="I44" s="624"/>
      <c r="J44" s="625"/>
      <c r="K44" s="625"/>
      <c r="L44" s="625"/>
      <c r="M44" s="625"/>
      <c r="N44" s="625"/>
      <c r="O44" s="625"/>
      <c r="P44" s="625"/>
      <c r="Q44" s="625"/>
      <c r="R44" s="625"/>
      <c r="S44" s="625"/>
      <c r="T44" s="625"/>
      <c r="U44" s="625"/>
      <c r="V44" s="625"/>
      <c r="W44" s="625"/>
      <c r="X44" s="625"/>
      <c r="Y44" s="625"/>
      <c r="Z44" s="625"/>
      <c r="AA44" s="625"/>
      <c r="AB44" s="625"/>
      <c r="AC44" s="625"/>
      <c r="AD44" s="626"/>
      <c r="AE44" s="160"/>
      <c r="AF44" s="159"/>
      <c r="AG44" s="633"/>
      <c r="AH44" s="147"/>
      <c r="AI44" s="147"/>
      <c r="AJ44" s="147"/>
      <c r="AK44" s="147"/>
      <c r="AL44" s="147"/>
      <c r="AM44" s="147"/>
      <c r="AN44" s="147"/>
      <c r="AO44" s="147"/>
      <c r="AP44" s="147"/>
      <c r="AQ44" s="147"/>
      <c r="AR44" s="147"/>
      <c r="AS44" s="147"/>
      <c r="AT44" s="147"/>
      <c r="AU44" s="147"/>
      <c r="CF44" s="158"/>
    </row>
    <row r="45" spans="1:84" x14ac:dyDescent="0.15">
      <c r="B45" s="181"/>
      <c r="C45" s="181"/>
      <c r="D45" s="181"/>
      <c r="E45" s="181"/>
      <c r="F45" s="181"/>
      <c r="G45" s="181"/>
      <c r="H45" s="181"/>
      <c r="I45" s="176"/>
      <c r="J45" s="176"/>
      <c r="K45" s="176"/>
      <c r="L45" s="176"/>
      <c r="M45" s="176"/>
      <c r="N45" s="176"/>
      <c r="O45" s="176"/>
      <c r="P45" s="176"/>
      <c r="Q45" s="176"/>
      <c r="R45" s="176"/>
      <c r="S45" s="176"/>
      <c r="T45" s="176"/>
      <c r="U45" s="176"/>
      <c r="V45" s="176"/>
      <c r="W45" s="176"/>
      <c r="X45" s="176"/>
      <c r="Y45" s="176"/>
      <c r="Z45" s="176"/>
      <c r="AA45" s="176"/>
      <c r="AB45" s="176"/>
      <c r="AC45" s="176"/>
      <c r="AD45" s="176"/>
      <c r="AE45" s="160"/>
      <c r="AF45" s="159"/>
      <c r="AG45" s="633"/>
      <c r="AH45" s="147"/>
      <c r="AI45" s="147"/>
      <c r="AJ45" s="147"/>
      <c r="AK45" s="147"/>
      <c r="AL45" s="147"/>
      <c r="AM45" s="147"/>
      <c r="AN45" s="147"/>
      <c r="AO45" s="147"/>
      <c r="AP45" s="147"/>
      <c r="AQ45" s="147"/>
      <c r="AR45" s="147"/>
      <c r="AS45" s="147"/>
      <c r="AT45" s="147"/>
      <c r="AU45" s="147"/>
      <c r="CF45" s="158"/>
    </row>
    <row r="46" spans="1:84" ht="13.5" customHeight="1" x14ac:dyDescent="0.15">
      <c r="B46" s="181"/>
      <c r="C46" s="181"/>
      <c r="D46" s="181"/>
      <c r="E46" s="181"/>
      <c r="F46" s="181"/>
      <c r="G46" s="181"/>
      <c r="H46" s="181"/>
      <c r="I46" s="176"/>
      <c r="J46" s="176"/>
      <c r="K46" s="176"/>
      <c r="L46" s="176"/>
      <c r="M46" s="176"/>
      <c r="N46" s="176"/>
      <c r="O46" s="176"/>
      <c r="P46" s="176"/>
      <c r="Q46" s="176"/>
      <c r="R46" s="176"/>
      <c r="S46" s="176"/>
      <c r="T46" s="176"/>
      <c r="U46" s="176"/>
      <c r="V46" s="176"/>
      <c r="W46" s="176"/>
      <c r="X46" s="547"/>
      <c r="Y46" s="546"/>
      <c r="Z46" s="634" t="s">
        <v>266</v>
      </c>
      <c r="AA46" s="635"/>
      <c r="AB46" s="543"/>
      <c r="AC46" s="544"/>
      <c r="AD46" s="545"/>
      <c r="AE46" s="160"/>
      <c r="AF46" s="159"/>
      <c r="AG46" s="633"/>
      <c r="AH46" s="147"/>
      <c r="AI46" s="147"/>
      <c r="AJ46" s="147"/>
      <c r="AK46" s="147"/>
      <c r="AL46" s="147"/>
      <c r="AM46" s="147"/>
      <c r="AN46" s="147"/>
      <c r="AO46" s="147"/>
      <c r="AP46" s="147"/>
      <c r="AQ46" s="147"/>
      <c r="AR46" s="147"/>
      <c r="AS46" s="147"/>
      <c r="AT46" s="147"/>
      <c r="AU46" s="147"/>
      <c r="CF46" s="158"/>
    </row>
    <row r="47" spans="1:84" x14ac:dyDescent="0.15">
      <c r="B47" s="181"/>
      <c r="C47" s="181"/>
      <c r="D47" s="181"/>
      <c r="E47" s="181"/>
      <c r="F47" s="181"/>
      <c r="G47" s="181"/>
      <c r="H47" s="181"/>
      <c r="I47" s="176"/>
      <c r="J47" s="176"/>
      <c r="K47" s="176"/>
      <c r="L47" s="176"/>
      <c r="M47" s="176"/>
      <c r="N47" s="176"/>
      <c r="O47" s="176"/>
      <c r="P47" s="176"/>
      <c r="Q47" s="176"/>
      <c r="R47" s="176"/>
      <c r="S47" s="176"/>
      <c r="T47" s="176"/>
      <c r="U47" s="176"/>
      <c r="V47" s="176"/>
      <c r="W47" s="176"/>
      <c r="X47" s="547"/>
      <c r="Y47" s="546"/>
      <c r="Z47" s="636"/>
      <c r="AA47" s="637"/>
      <c r="AB47" s="175"/>
      <c r="AC47" s="176"/>
      <c r="AD47" s="182"/>
      <c r="AE47" s="160"/>
      <c r="AF47" s="159"/>
      <c r="AG47" s="633"/>
      <c r="AH47" s="147"/>
      <c r="AI47" s="147"/>
      <c r="AJ47" s="147"/>
      <c r="AK47" s="147"/>
      <c r="AL47" s="147"/>
      <c r="AM47" s="147"/>
      <c r="AN47" s="147"/>
      <c r="AO47" s="147"/>
      <c r="AP47" s="147"/>
      <c r="AQ47" s="147"/>
      <c r="AR47" s="147"/>
      <c r="AS47" s="147"/>
      <c r="AT47" s="147"/>
      <c r="AU47" s="147"/>
      <c r="CF47" s="158"/>
    </row>
    <row r="48" spans="1:84" x14ac:dyDescent="0.15">
      <c r="B48" s="181"/>
      <c r="C48" s="181"/>
      <c r="D48" s="181"/>
      <c r="E48" s="181"/>
      <c r="F48" s="181"/>
      <c r="G48" s="181"/>
      <c r="H48" s="181"/>
      <c r="I48" s="176"/>
      <c r="J48" s="176"/>
      <c r="K48" s="176"/>
      <c r="L48" s="176"/>
      <c r="M48" s="176"/>
      <c r="N48" s="176"/>
      <c r="O48" s="176"/>
      <c r="P48" s="176"/>
      <c r="Q48" s="176"/>
      <c r="R48" s="176"/>
      <c r="S48" s="176"/>
      <c r="T48" s="176"/>
      <c r="U48" s="176"/>
      <c r="V48" s="176"/>
      <c r="W48" s="176"/>
      <c r="X48" s="547"/>
      <c r="Y48" s="546"/>
      <c r="Z48" s="636"/>
      <c r="AA48" s="637"/>
      <c r="AB48" s="175"/>
      <c r="AC48" s="539"/>
      <c r="AD48" s="540"/>
      <c r="AE48" s="160"/>
      <c r="AF48" s="159"/>
      <c r="AG48" s="633"/>
      <c r="AH48" s="147"/>
      <c r="AI48" s="147"/>
      <c r="AJ48" s="147"/>
      <c r="AK48" s="147"/>
      <c r="AL48" s="147"/>
      <c r="AM48" s="147"/>
      <c r="AN48" s="147"/>
      <c r="AO48" s="147"/>
      <c r="AP48" s="147"/>
      <c r="AQ48" s="147"/>
      <c r="AR48" s="147"/>
      <c r="AS48" s="147"/>
      <c r="AT48" s="147"/>
      <c r="AU48" s="147"/>
      <c r="CF48" s="158"/>
    </row>
    <row r="49" spans="1:84" x14ac:dyDescent="0.15">
      <c r="B49" s="181"/>
      <c r="C49" s="181"/>
      <c r="D49" s="181"/>
      <c r="E49" s="181"/>
      <c r="F49" s="181"/>
      <c r="G49" s="181"/>
      <c r="H49" s="181"/>
      <c r="I49" s="176"/>
      <c r="J49" s="176"/>
      <c r="K49" s="176"/>
      <c r="L49" s="176"/>
      <c r="M49" s="176"/>
      <c r="N49" s="176"/>
      <c r="O49" s="176"/>
      <c r="P49" s="176"/>
      <c r="Q49" s="176"/>
      <c r="R49" s="176"/>
      <c r="S49" s="176"/>
      <c r="T49" s="176"/>
      <c r="U49" s="176"/>
      <c r="V49" s="176"/>
      <c r="W49" s="176"/>
      <c r="X49" s="547"/>
      <c r="Y49" s="546"/>
      <c r="Z49" s="638"/>
      <c r="AA49" s="639"/>
      <c r="AB49" s="183"/>
      <c r="AC49" s="541"/>
      <c r="AD49" s="542"/>
      <c r="AE49" s="160"/>
      <c r="AF49" s="159"/>
      <c r="AG49" s="633"/>
      <c r="AH49" s="147"/>
      <c r="AI49" s="147"/>
      <c r="AJ49" s="147"/>
      <c r="AK49" s="147"/>
      <c r="AL49" s="147"/>
      <c r="AM49" s="147"/>
      <c r="AN49" s="147"/>
      <c r="AO49" s="147"/>
      <c r="AP49" s="147"/>
      <c r="AQ49" s="147"/>
      <c r="AR49" s="147"/>
      <c r="AS49" s="147"/>
      <c r="AT49" s="147"/>
      <c r="AU49" s="147"/>
      <c r="CF49" s="158"/>
    </row>
    <row r="50" spans="1:84" x14ac:dyDescent="0.15">
      <c r="A50" s="632" t="s">
        <v>494</v>
      </c>
      <c r="B50" s="632"/>
      <c r="C50" s="632"/>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159"/>
      <c r="AG50" s="633"/>
      <c r="AH50" s="147"/>
      <c r="AI50" s="147"/>
      <c r="AJ50" s="147"/>
      <c r="AK50" s="147"/>
      <c r="AL50" s="147"/>
      <c r="AM50" s="147"/>
      <c r="AN50" s="147"/>
      <c r="AO50" s="147"/>
      <c r="AP50" s="147"/>
      <c r="AQ50" s="147"/>
      <c r="AR50" s="147"/>
      <c r="AS50" s="147"/>
      <c r="AT50" s="147"/>
      <c r="AU50" s="147"/>
      <c r="CF50" s="158"/>
    </row>
    <row r="51" spans="1:84" s="168" customFormat="1" ht="13.5" customHeight="1" x14ac:dyDescent="0.15">
      <c r="A51" s="640" t="s">
        <v>495</v>
      </c>
      <c r="B51" s="640"/>
      <c r="C51" s="640"/>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184"/>
      <c r="AG51" s="633"/>
      <c r="AH51" s="185"/>
      <c r="AI51" s="185"/>
      <c r="AJ51" s="185"/>
      <c r="AK51" s="185"/>
      <c r="AL51" s="185"/>
      <c r="AM51" s="185"/>
      <c r="AN51" s="185"/>
      <c r="AO51" s="185"/>
      <c r="AP51" s="185"/>
      <c r="AQ51" s="185"/>
      <c r="AR51" s="185"/>
      <c r="CC51" s="186"/>
    </row>
    <row r="52" spans="1:84" ht="1.5" customHeight="1" x14ac:dyDescent="0.15">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0"/>
      <c r="AG52" s="633"/>
      <c r="AH52" s="147"/>
      <c r="AI52" s="147"/>
      <c r="AJ52" s="147"/>
      <c r="AK52" s="147"/>
      <c r="AL52" s="147"/>
      <c r="AM52" s="147"/>
      <c r="AN52" s="147"/>
      <c r="AO52" s="147"/>
      <c r="AP52" s="147"/>
      <c r="AQ52" s="147"/>
      <c r="AR52" s="147"/>
    </row>
    <row r="53" spans="1:84" x14ac:dyDescent="0.15">
      <c r="A53" s="147" t="s">
        <v>197</v>
      </c>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row>
    <row r="54" spans="1:84" s="567" customFormat="1" ht="13.5" customHeight="1" x14ac:dyDescent="0.15">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9" t="s">
        <v>51</v>
      </c>
      <c r="AI54" s="149" t="s">
        <v>267</v>
      </c>
      <c r="AJ54" s="149" t="s">
        <v>52</v>
      </c>
      <c r="AK54" s="149" t="s">
        <v>53</v>
      </c>
      <c r="AL54" s="149" t="s">
        <v>54</v>
      </c>
      <c r="AM54" s="149" t="s">
        <v>268</v>
      </c>
      <c r="AN54" s="149" t="s">
        <v>55</v>
      </c>
      <c r="AO54" s="147"/>
      <c r="AP54" s="147"/>
      <c r="AQ54" s="148"/>
      <c r="AR54" s="148"/>
    </row>
    <row r="55" spans="1:84" s="567" customFormat="1" ht="74.25" customHeight="1" x14ac:dyDescent="0.15">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9">
        <f>I38</f>
        <v>0</v>
      </c>
      <c r="AI55" s="149">
        <f>I39</f>
        <v>0</v>
      </c>
      <c r="AJ55" s="149">
        <f>I40</f>
        <v>0</v>
      </c>
      <c r="AK55" s="149">
        <f>I41</f>
        <v>0</v>
      </c>
      <c r="AL55" s="149">
        <f>I42</f>
        <v>0</v>
      </c>
      <c r="AM55" s="149">
        <f>I43</f>
        <v>0</v>
      </c>
      <c r="AN55" s="149">
        <f>I44</f>
        <v>0</v>
      </c>
      <c r="AO55" s="147"/>
      <c r="AP55" s="147"/>
      <c r="AQ55" s="148"/>
      <c r="AR55" s="148"/>
    </row>
    <row r="56" spans="1:84" x14ac:dyDescent="0.15">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row>
    <row r="57" spans="1:84" x14ac:dyDescent="0.15">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row>
    <row r="58" spans="1:84" x14ac:dyDescent="0.15">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row>
    <row r="59" spans="1:84" x14ac:dyDescent="0.15">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row>
    <row r="60" spans="1:84" x14ac:dyDescent="0.15">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row>
    <row r="61" spans="1:84" x14ac:dyDescent="0.15">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row>
    <row r="62" spans="1:84" x14ac:dyDescent="0.15">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row>
    <row r="63" spans="1:84" x14ac:dyDescent="0.15">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row>
    <row r="64" spans="1:84" x14ac:dyDescent="0.15">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row>
    <row r="65" spans="1:44" x14ac:dyDescent="0.15">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Q65" s="147"/>
      <c r="AR65" s="147"/>
    </row>
    <row r="66" spans="1:44" x14ac:dyDescent="0.15">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Q66" s="147"/>
      <c r="AR66" s="147"/>
    </row>
  </sheetData>
  <mergeCells count="29">
    <mergeCell ref="A50:AE50"/>
    <mergeCell ref="AG1:AG52"/>
    <mergeCell ref="Z46:AA49"/>
    <mergeCell ref="B43:H43"/>
    <mergeCell ref="I43:AD43"/>
    <mergeCell ref="A51:AE51"/>
    <mergeCell ref="B44:H44"/>
    <mergeCell ref="I44:AD44"/>
    <mergeCell ref="B41:H41"/>
    <mergeCell ref="I41:AD41"/>
    <mergeCell ref="B42:H42"/>
    <mergeCell ref="I42:AD42"/>
    <mergeCell ref="B40:H40"/>
    <mergeCell ref="I40:AD40"/>
    <mergeCell ref="C31:AD32"/>
    <mergeCell ref="W2:AE2"/>
    <mergeCell ref="B3:N3"/>
    <mergeCell ref="A9:AE9"/>
    <mergeCell ref="B11:AD12"/>
    <mergeCell ref="B13:AD13"/>
    <mergeCell ref="D15:AD17"/>
    <mergeCell ref="D18:AD20"/>
    <mergeCell ref="B39:H39"/>
    <mergeCell ref="I39:AD39"/>
    <mergeCell ref="C23:AD24"/>
    <mergeCell ref="C27:AD28"/>
    <mergeCell ref="C35:AD36"/>
    <mergeCell ref="B38:H38"/>
    <mergeCell ref="I38:AD38"/>
  </mergeCells>
  <phoneticPr fontId="1"/>
  <conditionalFormatting sqref="AH55:AN55">
    <cfRule type="cellIs" dxfId="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46" zoomScaleNormal="100" zoomScaleSheetLayoutView="100" workbookViewId="0">
      <selection activeCell="N31" sqref="N31"/>
    </sheetView>
  </sheetViews>
  <sheetFormatPr defaultColWidth="7.625" defaultRowHeight="12.95" customHeight="1" x14ac:dyDescent="0.15"/>
  <cols>
    <col min="1" max="1" width="9.375" style="228" customWidth="1"/>
    <col min="2" max="13" width="7.625" style="228" customWidth="1"/>
    <col min="14" max="14" width="76.375" style="228" customWidth="1"/>
    <col min="15" max="253" width="7.625" style="228"/>
    <col min="254" max="254" width="9.375" style="228" customWidth="1"/>
    <col min="255" max="269" width="7.625" style="228" customWidth="1"/>
    <col min="270" max="270" width="43.125" style="228" customWidth="1"/>
    <col min="271" max="509" width="7.625" style="228"/>
    <col min="510" max="510" width="9.375" style="228" customWidth="1"/>
    <col min="511" max="525" width="7.625" style="228" customWidth="1"/>
    <col min="526" max="526" width="43.125" style="228" customWidth="1"/>
    <col min="527" max="765" width="7.625" style="228"/>
    <col min="766" max="766" width="9.375" style="228" customWidth="1"/>
    <col min="767" max="781" width="7.625" style="228" customWidth="1"/>
    <col min="782" max="782" width="43.125" style="228" customWidth="1"/>
    <col min="783" max="1021" width="7.625" style="228"/>
    <col min="1022" max="1022" width="9.375" style="228" customWidth="1"/>
    <col min="1023" max="1037" width="7.625" style="228" customWidth="1"/>
    <col min="1038" max="1038" width="43.125" style="228" customWidth="1"/>
    <col min="1039" max="1277" width="7.625" style="228"/>
    <col min="1278" max="1278" width="9.375" style="228" customWidth="1"/>
    <col min="1279" max="1293" width="7.625" style="228" customWidth="1"/>
    <col min="1294" max="1294" width="43.125" style="228" customWidth="1"/>
    <col min="1295" max="1533" width="7.625" style="228"/>
    <col min="1534" max="1534" width="9.375" style="228" customWidth="1"/>
    <col min="1535" max="1549" width="7.625" style="228" customWidth="1"/>
    <col min="1550" max="1550" width="43.125" style="228" customWidth="1"/>
    <col min="1551" max="1789" width="7.625" style="228"/>
    <col min="1790" max="1790" width="9.375" style="228" customWidth="1"/>
    <col min="1791" max="1805" width="7.625" style="228" customWidth="1"/>
    <col min="1806" max="1806" width="43.125" style="228" customWidth="1"/>
    <col min="1807" max="2045" width="7.625" style="228"/>
    <col min="2046" max="2046" width="9.375" style="228" customWidth="1"/>
    <col min="2047" max="2061" width="7.625" style="228" customWidth="1"/>
    <col min="2062" max="2062" width="43.125" style="228" customWidth="1"/>
    <col min="2063" max="2301" width="7.625" style="228"/>
    <col min="2302" max="2302" width="9.375" style="228" customWidth="1"/>
    <col min="2303" max="2317" width="7.625" style="228" customWidth="1"/>
    <col min="2318" max="2318" width="43.125" style="228" customWidth="1"/>
    <col min="2319" max="2557" width="7.625" style="228"/>
    <col min="2558" max="2558" width="9.375" style="228" customWidth="1"/>
    <col min="2559" max="2573" width="7.625" style="228" customWidth="1"/>
    <col min="2574" max="2574" width="43.125" style="228" customWidth="1"/>
    <col min="2575" max="2813" width="7.625" style="228"/>
    <col min="2814" max="2814" width="9.375" style="228" customWidth="1"/>
    <col min="2815" max="2829" width="7.625" style="228" customWidth="1"/>
    <col min="2830" max="2830" width="43.125" style="228" customWidth="1"/>
    <col min="2831" max="3069" width="7.625" style="228"/>
    <col min="3070" max="3070" width="9.375" style="228" customWidth="1"/>
    <col min="3071" max="3085" width="7.625" style="228" customWidth="1"/>
    <col min="3086" max="3086" width="43.125" style="228" customWidth="1"/>
    <col min="3087" max="3325" width="7.625" style="228"/>
    <col min="3326" max="3326" width="9.375" style="228" customWidth="1"/>
    <col min="3327" max="3341" width="7.625" style="228" customWidth="1"/>
    <col min="3342" max="3342" width="43.125" style="228" customWidth="1"/>
    <col min="3343" max="3581" width="7.625" style="228"/>
    <col min="3582" max="3582" width="9.375" style="228" customWidth="1"/>
    <col min="3583" max="3597" width="7.625" style="228" customWidth="1"/>
    <col min="3598" max="3598" width="43.125" style="228" customWidth="1"/>
    <col min="3599" max="3837" width="7.625" style="228"/>
    <col min="3838" max="3838" width="9.375" style="228" customWidth="1"/>
    <col min="3839" max="3853" width="7.625" style="228" customWidth="1"/>
    <col min="3854" max="3854" width="43.125" style="228" customWidth="1"/>
    <col min="3855" max="4093" width="7.625" style="228"/>
    <col min="4094" max="4094" width="9.375" style="228" customWidth="1"/>
    <col min="4095" max="4109" width="7.625" style="228" customWidth="1"/>
    <col min="4110" max="4110" width="43.125" style="228" customWidth="1"/>
    <col min="4111" max="4349" width="7.625" style="228"/>
    <col min="4350" max="4350" width="9.375" style="228" customWidth="1"/>
    <col min="4351" max="4365" width="7.625" style="228" customWidth="1"/>
    <col min="4366" max="4366" width="43.125" style="228" customWidth="1"/>
    <col min="4367" max="4605" width="7.625" style="228"/>
    <col min="4606" max="4606" width="9.375" style="228" customWidth="1"/>
    <col min="4607" max="4621" width="7.625" style="228" customWidth="1"/>
    <col min="4622" max="4622" width="43.125" style="228" customWidth="1"/>
    <col min="4623" max="4861" width="7.625" style="228"/>
    <col min="4862" max="4862" width="9.375" style="228" customWidth="1"/>
    <col min="4863" max="4877" width="7.625" style="228" customWidth="1"/>
    <col min="4878" max="4878" width="43.125" style="228" customWidth="1"/>
    <col min="4879" max="5117" width="7.625" style="228"/>
    <col min="5118" max="5118" width="9.375" style="228" customWidth="1"/>
    <col min="5119" max="5133" width="7.625" style="228" customWidth="1"/>
    <col min="5134" max="5134" width="43.125" style="228" customWidth="1"/>
    <col min="5135" max="5373" width="7.625" style="228"/>
    <col min="5374" max="5374" width="9.375" style="228" customWidth="1"/>
    <col min="5375" max="5389" width="7.625" style="228" customWidth="1"/>
    <col min="5390" max="5390" width="43.125" style="228" customWidth="1"/>
    <col min="5391" max="5629" width="7.625" style="228"/>
    <col min="5630" max="5630" width="9.375" style="228" customWidth="1"/>
    <col min="5631" max="5645" width="7.625" style="228" customWidth="1"/>
    <col min="5646" max="5646" width="43.125" style="228" customWidth="1"/>
    <col min="5647" max="5885" width="7.625" style="228"/>
    <col min="5886" max="5886" width="9.375" style="228" customWidth="1"/>
    <col min="5887" max="5901" width="7.625" style="228" customWidth="1"/>
    <col min="5902" max="5902" width="43.125" style="228" customWidth="1"/>
    <col min="5903" max="6141" width="7.625" style="228"/>
    <col min="6142" max="6142" width="9.375" style="228" customWidth="1"/>
    <col min="6143" max="6157" width="7.625" style="228" customWidth="1"/>
    <col min="6158" max="6158" width="43.125" style="228" customWidth="1"/>
    <col min="6159" max="6397" width="7.625" style="228"/>
    <col min="6398" max="6398" width="9.375" style="228" customWidth="1"/>
    <col min="6399" max="6413" width="7.625" style="228" customWidth="1"/>
    <col min="6414" max="6414" width="43.125" style="228" customWidth="1"/>
    <col min="6415" max="6653" width="7.625" style="228"/>
    <col min="6654" max="6654" width="9.375" style="228" customWidth="1"/>
    <col min="6655" max="6669" width="7.625" style="228" customWidth="1"/>
    <col min="6670" max="6670" width="43.125" style="228" customWidth="1"/>
    <col min="6671" max="6909" width="7.625" style="228"/>
    <col min="6910" max="6910" width="9.375" style="228" customWidth="1"/>
    <col min="6911" max="6925" width="7.625" style="228" customWidth="1"/>
    <col min="6926" max="6926" width="43.125" style="228" customWidth="1"/>
    <col min="6927" max="7165" width="7.625" style="228"/>
    <col min="7166" max="7166" width="9.375" style="228" customWidth="1"/>
    <col min="7167" max="7181" width="7.625" style="228" customWidth="1"/>
    <col min="7182" max="7182" width="43.125" style="228" customWidth="1"/>
    <col min="7183" max="7421" width="7.625" style="228"/>
    <col min="7422" max="7422" width="9.375" style="228" customWidth="1"/>
    <col min="7423" max="7437" width="7.625" style="228" customWidth="1"/>
    <col min="7438" max="7438" width="43.125" style="228" customWidth="1"/>
    <col min="7439" max="7677" width="7.625" style="228"/>
    <col min="7678" max="7678" width="9.375" style="228" customWidth="1"/>
    <col min="7679" max="7693" width="7.625" style="228" customWidth="1"/>
    <col min="7694" max="7694" width="43.125" style="228" customWidth="1"/>
    <col min="7695" max="7933" width="7.625" style="228"/>
    <col min="7934" max="7934" width="9.375" style="228" customWidth="1"/>
    <col min="7935" max="7949" width="7.625" style="228" customWidth="1"/>
    <col min="7950" max="7950" width="43.125" style="228" customWidth="1"/>
    <col min="7951" max="8189" width="7.625" style="228"/>
    <col min="8190" max="8190" width="9.375" style="228" customWidth="1"/>
    <col min="8191" max="8205" width="7.625" style="228" customWidth="1"/>
    <col min="8206" max="8206" width="43.125" style="228" customWidth="1"/>
    <col min="8207" max="8445" width="7.625" style="228"/>
    <col min="8446" max="8446" width="9.375" style="228" customWidth="1"/>
    <col min="8447" max="8461" width="7.625" style="228" customWidth="1"/>
    <col min="8462" max="8462" width="43.125" style="228" customWidth="1"/>
    <col min="8463" max="8701" width="7.625" style="228"/>
    <col min="8702" max="8702" width="9.375" style="228" customWidth="1"/>
    <col min="8703" max="8717" width="7.625" style="228" customWidth="1"/>
    <col min="8718" max="8718" width="43.125" style="228" customWidth="1"/>
    <col min="8719" max="8957" width="7.625" style="228"/>
    <col min="8958" max="8958" width="9.375" style="228" customWidth="1"/>
    <col min="8959" max="8973" width="7.625" style="228" customWidth="1"/>
    <col min="8974" max="8974" width="43.125" style="228" customWidth="1"/>
    <col min="8975" max="9213" width="7.625" style="228"/>
    <col min="9214" max="9214" width="9.375" style="228" customWidth="1"/>
    <col min="9215" max="9229" width="7.625" style="228" customWidth="1"/>
    <col min="9230" max="9230" width="43.125" style="228" customWidth="1"/>
    <col min="9231" max="9469" width="7.625" style="228"/>
    <col min="9470" max="9470" width="9.375" style="228" customWidth="1"/>
    <col min="9471" max="9485" width="7.625" style="228" customWidth="1"/>
    <col min="9486" max="9486" width="43.125" style="228" customWidth="1"/>
    <col min="9487" max="9725" width="7.625" style="228"/>
    <col min="9726" max="9726" width="9.375" style="228" customWidth="1"/>
    <col min="9727" max="9741" width="7.625" style="228" customWidth="1"/>
    <col min="9742" max="9742" width="43.125" style="228" customWidth="1"/>
    <col min="9743" max="9981" width="7.625" style="228"/>
    <col min="9982" max="9982" width="9.375" style="228" customWidth="1"/>
    <col min="9983" max="9997" width="7.625" style="228" customWidth="1"/>
    <col min="9998" max="9998" width="43.125" style="228" customWidth="1"/>
    <col min="9999" max="10237" width="7.625" style="228"/>
    <col min="10238" max="10238" width="9.375" style="228" customWidth="1"/>
    <col min="10239" max="10253" width="7.625" style="228" customWidth="1"/>
    <col min="10254" max="10254" width="43.125" style="228" customWidth="1"/>
    <col min="10255" max="10493" width="7.625" style="228"/>
    <col min="10494" max="10494" width="9.375" style="228" customWidth="1"/>
    <col min="10495" max="10509" width="7.625" style="228" customWidth="1"/>
    <col min="10510" max="10510" width="43.125" style="228" customWidth="1"/>
    <col min="10511" max="10749" width="7.625" style="228"/>
    <col min="10750" max="10750" width="9.375" style="228" customWidth="1"/>
    <col min="10751" max="10765" width="7.625" style="228" customWidth="1"/>
    <col min="10766" max="10766" width="43.125" style="228" customWidth="1"/>
    <col min="10767" max="11005" width="7.625" style="228"/>
    <col min="11006" max="11006" width="9.375" style="228" customWidth="1"/>
    <col min="11007" max="11021" width="7.625" style="228" customWidth="1"/>
    <col min="11022" max="11022" width="43.125" style="228" customWidth="1"/>
    <col min="11023" max="11261" width="7.625" style="228"/>
    <col min="11262" max="11262" width="9.375" style="228" customWidth="1"/>
    <col min="11263" max="11277" width="7.625" style="228" customWidth="1"/>
    <col min="11278" max="11278" width="43.125" style="228" customWidth="1"/>
    <col min="11279" max="11517" width="7.625" style="228"/>
    <col min="11518" max="11518" width="9.375" style="228" customWidth="1"/>
    <col min="11519" max="11533" width="7.625" style="228" customWidth="1"/>
    <col min="11534" max="11534" width="43.125" style="228" customWidth="1"/>
    <col min="11535" max="11773" width="7.625" style="228"/>
    <col min="11774" max="11774" width="9.375" style="228" customWidth="1"/>
    <col min="11775" max="11789" width="7.625" style="228" customWidth="1"/>
    <col min="11790" max="11790" width="43.125" style="228" customWidth="1"/>
    <col min="11791" max="12029" width="7.625" style="228"/>
    <col min="12030" max="12030" width="9.375" style="228" customWidth="1"/>
    <col min="12031" max="12045" width="7.625" style="228" customWidth="1"/>
    <col min="12046" max="12046" width="43.125" style="228" customWidth="1"/>
    <col min="12047" max="12285" width="7.625" style="228"/>
    <col min="12286" max="12286" width="9.375" style="228" customWidth="1"/>
    <col min="12287" max="12301" width="7.625" style="228" customWidth="1"/>
    <col min="12302" max="12302" width="43.125" style="228" customWidth="1"/>
    <col min="12303" max="12541" width="7.625" style="228"/>
    <col min="12542" max="12542" width="9.375" style="228" customWidth="1"/>
    <col min="12543" max="12557" width="7.625" style="228" customWidth="1"/>
    <col min="12558" max="12558" width="43.125" style="228" customWidth="1"/>
    <col min="12559" max="12797" width="7.625" style="228"/>
    <col min="12798" max="12798" width="9.375" style="228" customWidth="1"/>
    <col min="12799" max="12813" width="7.625" style="228" customWidth="1"/>
    <col min="12814" max="12814" width="43.125" style="228" customWidth="1"/>
    <col min="12815" max="13053" width="7.625" style="228"/>
    <col min="13054" max="13054" width="9.375" style="228" customWidth="1"/>
    <col min="13055" max="13069" width="7.625" style="228" customWidth="1"/>
    <col min="13070" max="13070" width="43.125" style="228" customWidth="1"/>
    <col min="13071" max="13309" width="7.625" style="228"/>
    <col min="13310" max="13310" width="9.375" style="228" customWidth="1"/>
    <col min="13311" max="13325" width="7.625" style="228" customWidth="1"/>
    <col min="13326" max="13326" width="43.125" style="228" customWidth="1"/>
    <col min="13327" max="13565" width="7.625" style="228"/>
    <col min="13566" max="13566" width="9.375" style="228" customWidth="1"/>
    <col min="13567" max="13581" width="7.625" style="228" customWidth="1"/>
    <col min="13582" max="13582" width="43.125" style="228" customWidth="1"/>
    <col min="13583" max="13821" width="7.625" style="228"/>
    <col min="13822" max="13822" width="9.375" style="228" customWidth="1"/>
    <col min="13823" max="13837" width="7.625" style="228" customWidth="1"/>
    <col min="13838" max="13838" width="43.125" style="228" customWidth="1"/>
    <col min="13839" max="14077" width="7.625" style="228"/>
    <col min="14078" max="14078" width="9.375" style="228" customWidth="1"/>
    <col min="14079" max="14093" width="7.625" style="228" customWidth="1"/>
    <col min="14094" max="14094" width="43.125" style="228" customWidth="1"/>
    <col min="14095" max="14333" width="7.625" style="228"/>
    <col min="14334" max="14334" width="9.375" style="228" customWidth="1"/>
    <col min="14335" max="14349" width="7.625" style="228" customWidth="1"/>
    <col min="14350" max="14350" width="43.125" style="228" customWidth="1"/>
    <col min="14351" max="14589" width="7.625" style="228"/>
    <col min="14590" max="14590" width="9.375" style="228" customWidth="1"/>
    <col min="14591" max="14605" width="7.625" style="228" customWidth="1"/>
    <col min="14606" max="14606" width="43.125" style="228" customWidth="1"/>
    <col min="14607" max="14845" width="7.625" style="228"/>
    <col min="14846" max="14846" width="9.375" style="228" customWidth="1"/>
    <col min="14847" max="14861" width="7.625" style="228" customWidth="1"/>
    <col min="14862" max="14862" width="43.125" style="228" customWidth="1"/>
    <col min="14863" max="15101" width="7.625" style="228"/>
    <col min="15102" max="15102" width="9.375" style="228" customWidth="1"/>
    <col min="15103" max="15117" width="7.625" style="228" customWidth="1"/>
    <col min="15118" max="15118" width="43.125" style="228" customWidth="1"/>
    <col min="15119" max="15357" width="7.625" style="228"/>
    <col min="15358" max="15358" width="9.375" style="228" customWidth="1"/>
    <col min="15359" max="15373" width="7.625" style="228" customWidth="1"/>
    <col min="15374" max="15374" width="43.125" style="228" customWidth="1"/>
    <col min="15375" max="15613" width="7.625" style="228"/>
    <col min="15614" max="15614" width="9.375" style="228" customWidth="1"/>
    <col min="15615" max="15629" width="7.625" style="228" customWidth="1"/>
    <col min="15630" max="15630" width="43.125" style="228" customWidth="1"/>
    <col min="15631" max="15869" width="7.625" style="228"/>
    <col min="15870" max="15870" width="9.375" style="228" customWidth="1"/>
    <col min="15871" max="15885" width="7.625" style="228" customWidth="1"/>
    <col min="15886" max="15886" width="43.125" style="228" customWidth="1"/>
    <col min="15887" max="16125" width="7.625" style="228"/>
    <col min="16126" max="16126" width="9.375" style="228" customWidth="1"/>
    <col min="16127" max="16141" width="7.625" style="228" customWidth="1"/>
    <col min="16142" max="16142" width="43.125" style="228" customWidth="1"/>
    <col min="16143" max="16384" width="7.625" style="228"/>
  </cols>
  <sheetData>
    <row r="1" spans="1:14" ht="16.149999999999999" customHeight="1" x14ac:dyDescent="0.15">
      <c r="A1" s="124" t="s">
        <v>140</v>
      </c>
      <c r="N1" s="144" t="s">
        <v>335</v>
      </c>
    </row>
    <row r="2" spans="1:14" s="125" customFormat="1" ht="16.149999999999999" customHeight="1" x14ac:dyDescent="0.15">
      <c r="E2" s="509" t="s">
        <v>338</v>
      </c>
      <c r="F2" s="510"/>
      <c r="H2" s="509" t="s">
        <v>339</v>
      </c>
      <c r="I2" s="126"/>
      <c r="J2" s="519"/>
      <c r="L2" s="955" t="s">
        <v>196</v>
      </c>
      <c r="M2" s="956"/>
      <c r="N2" s="510"/>
    </row>
    <row r="3" spans="1:14" ht="12" customHeight="1" x14ac:dyDescent="0.15"/>
    <row r="4" spans="1:14" ht="16.149999999999999" customHeight="1" x14ac:dyDescent="0.15">
      <c r="A4" s="957" t="s">
        <v>141</v>
      </c>
      <c r="B4" s="927" t="s">
        <v>142</v>
      </c>
      <c r="C4" s="960"/>
      <c r="D4" s="960"/>
      <c r="E4" s="960"/>
      <c r="F4" s="960"/>
      <c r="G4" s="961"/>
      <c r="H4" s="861" t="s">
        <v>143</v>
      </c>
      <c r="I4" s="862"/>
      <c r="J4" s="862"/>
      <c r="K4" s="862"/>
      <c r="L4" s="862"/>
      <c r="M4" s="963"/>
      <c r="N4" s="511" t="s">
        <v>90</v>
      </c>
    </row>
    <row r="5" spans="1:14" ht="16.149999999999999" customHeight="1" x14ac:dyDescent="0.15">
      <c r="A5" s="958"/>
      <c r="B5" s="897"/>
      <c r="C5" s="898"/>
      <c r="D5" s="898"/>
      <c r="E5" s="898"/>
      <c r="F5" s="898"/>
      <c r="G5" s="962"/>
      <c r="H5" s="861" t="s">
        <v>92</v>
      </c>
      <c r="I5" s="862"/>
      <c r="J5" s="964" t="s">
        <v>93</v>
      </c>
      <c r="K5" s="862"/>
      <c r="L5" s="964" t="s">
        <v>144</v>
      </c>
      <c r="M5" s="963"/>
      <c r="N5" s="127"/>
    </row>
    <row r="6" spans="1:14" ht="16.149999999999999" customHeight="1" x14ac:dyDescent="0.15">
      <c r="A6" s="958"/>
      <c r="B6" s="513" t="s">
        <v>145</v>
      </c>
      <c r="C6" s="128" t="s">
        <v>146</v>
      </c>
      <c r="D6" s="128" t="s">
        <v>147</v>
      </c>
      <c r="E6" s="129" t="s">
        <v>91</v>
      </c>
      <c r="F6" s="130" t="s">
        <v>148</v>
      </c>
      <c r="G6" s="131" t="s">
        <v>149</v>
      </c>
      <c r="H6" s="513" t="s">
        <v>84</v>
      </c>
      <c r="I6" s="127" t="s">
        <v>391</v>
      </c>
      <c r="J6" s="128" t="s">
        <v>84</v>
      </c>
      <c r="K6" s="127" t="s">
        <v>391</v>
      </c>
      <c r="L6" s="128" t="s">
        <v>84</v>
      </c>
      <c r="M6" s="128" t="s">
        <v>391</v>
      </c>
      <c r="N6" s="127"/>
    </row>
    <row r="7" spans="1:14" ht="16.149999999999999" customHeight="1" thickBot="1" x14ac:dyDescent="0.2">
      <c r="A7" s="959"/>
      <c r="B7" s="514"/>
      <c r="C7" s="132" t="s">
        <v>392</v>
      </c>
      <c r="D7" s="132" t="s">
        <v>392</v>
      </c>
      <c r="E7" s="133" t="s">
        <v>94</v>
      </c>
      <c r="F7" s="134"/>
      <c r="G7" s="520"/>
      <c r="H7" s="514" t="s">
        <v>150</v>
      </c>
      <c r="I7" s="512" t="s">
        <v>151</v>
      </c>
      <c r="J7" s="132" t="s">
        <v>150</v>
      </c>
      <c r="K7" s="512" t="s">
        <v>151</v>
      </c>
      <c r="L7" s="132" t="s">
        <v>150</v>
      </c>
      <c r="M7" s="132" t="s">
        <v>151</v>
      </c>
      <c r="N7" s="512"/>
    </row>
    <row r="8" spans="1:14" ht="16.149999999999999" customHeight="1" thickTop="1" x14ac:dyDescent="0.15">
      <c r="A8" s="135" t="s">
        <v>152</v>
      </c>
      <c r="B8" s="515"/>
      <c r="C8" s="515"/>
      <c r="D8" s="515"/>
      <c r="E8" s="515"/>
      <c r="F8" s="515"/>
      <c r="G8" s="515"/>
      <c r="H8" s="515"/>
      <c r="I8" s="515"/>
      <c r="J8" s="515"/>
      <c r="K8" s="515"/>
      <c r="L8" s="515"/>
      <c r="M8" s="136"/>
      <c r="N8" s="136"/>
    </row>
    <row r="9" spans="1:14" ht="16.149999999999999" customHeight="1" x14ac:dyDescent="0.15">
      <c r="A9" s="137" t="s">
        <v>393</v>
      </c>
      <c r="B9" s="521"/>
      <c r="C9" s="518"/>
      <c r="D9" s="518"/>
      <c r="E9" s="138"/>
      <c r="F9" s="517"/>
      <c r="G9" s="138"/>
      <c r="H9" s="516"/>
      <c r="I9" s="518"/>
      <c r="J9" s="518"/>
      <c r="K9" s="518"/>
      <c r="L9" s="518"/>
      <c r="M9" s="518"/>
      <c r="N9" s="518"/>
    </row>
    <row r="10" spans="1:14" ht="16.149999999999999" customHeight="1" x14ac:dyDescent="0.15">
      <c r="A10" s="137" t="s">
        <v>153</v>
      </c>
      <c r="B10" s="521"/>
      <c r="C10" s="518"/>
      <c r="D10" s="518"/>
      <c r="E10" s="138"/>
      <c r="F10" s="517"/>
      <c r="G10" s="138"/>
      <c r="H10" s="516"/>
      <c r="I10" s="518"/>
      <c r="J10" s="518"/>
      <c r="K10" s="518"/>
      <c r="L10" s="518"/>
      <c r="M10" s="518"/>
      <c r="N10" s="518"/>
    </row>
    <row r="11" spans="1:14" ht="16.149999999999999" customHeight="1" x14ac:dyDescent="0.15">
      <c r="A11" s="137" t="s">
        <v>154</v>
      </c>
      <c r="B11" s="521"/>
      <c r="C11" s="518"/>
      <c r="D11" s="518"/>
      <c r="E11" s="138"/>
      <c r="F11" s="517"/>
      <c r="G11" s="138"/>
      <c r="H11" s="516"/>
      <c r="I11" s="518"/>
      <c r="J11" s="518"/>
      <c r="K11" s="518"/>
      <c r="L11" s="518"/>
      <c r="M11" s="518"/>
      <c r="N11" s="518"/>
    </row>
    <row r="12" spans="1:14" ht="16.149999999999999" customHeight="1" x14ac:dyDescent="0.15">
      <c r="A12" s="137" t="s">
        <v>155</v>
      </c>
      <c r="B12" s="521"/>
      <c r="C12" s="518"/>
      <c r="D12" s="518"/>
      <c r="E12" s="138"/>
      <c r="F12" s="517"/>
      <c r="G12" s="138"/>
      <c r="H12" s="516"/>
      <c r="I12" s="518"/>
      <c r="J12" s="518"/>
      <c r="K12" s="518"/>
      <c r="L12" s="518"/>
      <c r="M12" s="518"/>
      <c r="N12" s="518"/>
    </row>
    <row r="13" spans="1:14" ht="16.149999999999999" customHeight="1" x14ac:dyDescent="0.15">
      <c r="A13" s="137" t="s">
        <v>156</v>
      </c>
      <c r="B13" s="521"/>
      <c r="C13" s="518"/>
      <c r="D13" s="518"/>
      <c r="E13" s="138"/>
      <c r="F13" s="517"/>
      <c r="G13" s="138"/>
      <c r="H13" s="516"/>
      <c r="I13" s="518"/>
      <c r="J13" s="518"/>
      <c r="K13" s="518"/>
      <c r="L13" s="518"/>
      <c r="M13" s="518"/>
      <c r="N13" s="518"/>
    </row>
    <row r="14" spans="1:14" ht="16.149999999999999" customHeight="1" x14ac:dyDescent="0.15">
      <c r="A14" s="137" t="s">
        <v>157</v>
      </c>
      <c r="B14" s="521"/>
      <c r="C14" s="518"/>
      <c r="D14" s="518"/>
      <c r="E14" s="138"/>
      <c r="F14" s="517"/>
      <c r="G14" s="138"/>
      <c r="H14" s="516"/>
      <c r="I14" s="518"/>
      <c r="J14" s="518"/>
      <c r="K14" s="518"/>
      <c r="L14" s="518"/>
      <c r="M14" s="518"/>
      <c r="N14" s="518"/>
    </row>
    <row r="15" spans="1:14" ht="16.149999999999999" customHeight="1" x14ac:dyDescent="0.15">
      <c r="A15" s="137" t="s">
        <v>158</v>
      </c>
      <c r="B15" s="521"/>
      <c r="C15" s="518"/>
      <c r="D15" s="518"/>
      <c r="E15" s="138"/>
      <c r="F15" s="517"/>
      <c r="G15" s="138"/>
      <c r="H15" s="516"/>
      <c r="I15" s="518"/>
      <c r="J15" s="518"/>
      <c r="K15" s="518"/>
      <c r="L15" s="518"/>
      <c r="M15" s="518"/>
      <c r="N15" s="518"/>
    </row>
    <row r="16" spans="1:14" ht="16.149999999999999" customHeight="1" x14ac:dyDescent="0.15">
      <c r="A16" s="137" t="s">
        <v>159</v>
      </c>
      <c r="B16" s="521"/>
      <c r="C16" s="518"/>
      <c r="D16" s="518"/>
      <c r="E16" s="138"/>
      <c r="F16" s="517"/>
      <c r="G16" s="138"/>
      <c r="H16" s="516"/>
      <c r="I16" s="518"/>
      <c r="J16" s="518"/>
      <c r="K16" s="518"/>
      <c r="L16" s="518"/>
      <c r="M16" s="518"/>
      <c r="N16" s="518"/>
    </row>
    <row r="17" spans="1:14" ht="16.149999999999999" customHeight="1" x14ac:dyDescent="0.15">
      <c r="A17" s="137" t="s">
        <v>160</v>
      </c>
      <c r="B17" s="521"/>
      <c r="C17" s="518"/>
      <c r="D17" s="518"/>
      <c r="E17" s="138"/>
      <c r="F17" s="517"/>
      <c r="G17" s="138"/>
      <c r="H17" s="516"/>
      <c r="I17" s="518"/>
      <c r="J17" s="518"/>
      <c r="K17" s="518"/>
      <c r="L17" s="518"/>
      <c r="M17" s="518"/>
      <c r="N17" s="518"/>
    </row>
    <row r="18" spans="1:14" ht="16.149999999999999" customHeight="1" x14ac:dyDescent="0.15">
      <c r="A18" s="137" t="s">
        <v>161</v>
      </c>
      <c r="B18" s="521"/>
      <c r="C18" s="518"/>
      <c r="D18" s="518"/>
      <c r="E18" s="138"/>
      <c r="F18" s="517"/>
      <c r="G18" s="138"/>
      <c r="H18" s="516"/>
      <c r="I18" s="518"/>
      <c r="J18" s="518"/>
      <c r="K18" s="518"/>
      <c r="L18" s="518"/>
      <c r="M18" s="518"/>
      <c r="N18" s="518"/>
    </row>
    <row r="19" spans="1:14" ht="16.149999999999999" customHeight="1" x14ac:dyDescent="0.15">
      <c r="A19" s="137" t="s">
        <v>162</v>
      </c>
      <c r="B19" s="521"/>
      <c r="C19" s="518"/>
      <c r="D19" s="518"/>
      <c r="E19" s="138"/>
      <c r="F19" s="517"/>
      <c r="G19" s="138"/>
      <c r="H19" s="516"/>
      <c r="I19" s="518"/>
      <c r="J19" s="518"/>
      <c r="K19" s="518"/>
      <c r="L19" s="518"/>
      <c r="M19" s="518"/>
      <c r="N19" s="518"/>
    </row>
    <row r="20" spans="1:14" ht="16.149999999999999" customHeight="1" x14ac:dyDescent="0.15">
      <c r="A20" s="137" t="s">
        <v>163</v>
      </c>
      <c r="B20" s="521"/>
      <c r="C20" s="518"/>
      <c r="D20" s="518"/>
      <c r="E20" s="138"/>
      <c r="F20" s="517"/>
      <c r="G20" s="138"/>
      <c r="H20" s="516"/>
      <c r="I20" s="518"/>
      <c r="J20" s="518"/>
      <c r="K20" s="518"/>
      <c r="L20" s="518"/>
      <c r="M20" s="518"/>
      <c r="N20" s="518"/>
    </row>
    <row r="21" spans="1:14" ht="16.149999999999999" customHeight="1" x14ac:dyDescent="0.15">
      <c r="A21" s="137" t="s">
        <v>164</v>
      </c>
      <c r="B21" s="521"/>
      <c r="C21" s="518"/>
      <c r="D21" s="518"/>
      <c r="E21" s="138"/>
      <c r="F21" s="517"/>
      <c r="G21" s="138"/>
      <c r="H21" s="516"/>
      <c r="I21" s="518"/>
      <c r="J21" s="518"/>
      <c r="K21" s="518"/>
      <c r="L21" s="518"/>
      <c r="M21" s="518"/>
      <c r="N21" s="518"/>
    </row>
    <row r="22" spans="1:14" ht="16.149999999999999" customHeight="1" x14ac:dyDescent="0.15">
      <c r="A22" s="137" t="s">
        <v>165</v>
      </c>
      <c r="B22" s="521"/>
      <c r="C22" s="518"/>
      <c r="D22" s="518"/>
      <c r="E22" s="138"/>
      <c r="F22" s="517"/>
      <c r="G22" s="138"/>
      <c r="H22" s="516"/>
      <c r="I22" s="518"/>
      <c r="J22" s="518"/>
      <c r="K22" s="518"/>
      <c r="L22" s="518"/>
      <c r="M22" s="518"/>
      <c r="N22" s="518"/>
    </row>
    <row r="23" spans="1:14" ht="16.149999999999999" customHeight="1" x14ac:dyDescent="0.15">
      <c r="A23" s="137" t="s">
        <v>166</v>
      </c>
      <c r="B23" s="521"/>
      <c r="C23" s="518"/>
      <c r="D23" s="518"/>
      <c r="E23" s="138"/>
      <c r="F23" s="517"/>
      <c r="G23" s="138"/>
      <c r="H23" s="516"/>
      <c r="I23" s="518"/>
      <c r="J23" s="518"/>
      <c r="K23" s="518"/>
      <c r="L23" s="518"/>
      <c r="M23" s="518"/>
      <c r="N23" s="518"/>
    </row>
    <row r="24" spans="1:14" ht="16.149999999999999" customHeight="1" x14ac:dyDescent="0.15">
      <c r="A24" s="137" t="s">
        <v>167</v>
      </c>
      <c r="B24" s="521"/>
      <c r="C24" s="518"/>
      <c r="D24" s="518"/>
      <c r="E24" s="138"/>
      <c r="F24" s="517"/>
      <c r="G24" s="138"/>
      <c r="H24" s="516"/>
      <c r="I24" s="518"/>
      <c r="J24" s="518"/>
      <c r="K24" s="518"/>
      <c r="L24" s="518"/>
      <c r="M24" s="518"/>
      <c r="N24" s="518"/>
    </row>
    <row r="25" spans="1:14" ht="16.149999999999999" customHeight="1" x14ac:dyDescent="0.15">
      <c r="A25" s="137" t="s">
        <v>168</v>
      </c>
      <c r="B25" s="521"/>
      <c r="C25" s="518"/>
      <c r="D25" s="518"/>
      <c r="E25" s="138"/>
      <c r="F25" s="517"/>
      <c r="G25" s="138"/>
      <c r="H25" s="516"/>
      <c r="I25" s="518"/>
      <c r="J25" s="518"/>
      <c r="K25" s="518"/>
      <c r="L25" s="518"/>
      <c r="M25" s="518"/>
      <c r="N25" s="518"/>
    </row>
    <row r="26" spans="1:14" ht="16.149999999999999" customHeight="1" x14ac:dyDescent="0.15">
      <c r="A26" s="137" t="s">
        <v>169</v>
      </c>
      <c r="B26" s="521"/>
      <c r="C26" s="518"/>
      <c r="D26" s="518"/>
      <c r="E26" s="138"/>
      <c r="F26" s="517"/>
      <c r="G26" s="138"/>
      <c r="H26" s="516"/>
      <c r="I26" s="518"/>
      <c r="J26" s="518"/>
      <c r="K26" s="518"/>
      <c r="L26" s="518"/>
      <c r="M26" s="518"/>
      <c r="N26" s="518"/>
    </row>
    <row r="27" spans="1:14" ht="16.149999999999999" customHeight="1" x14ac:dyDescent="0.15">
      <c r="A27" s="137" t="s">
        <v>170</v>
      </c>
      <c r="B27" s="521"/>
      <c r="C27" s="518"/>
      <c r="D27" s="518"/>
      <c r="E27" s="138"/>
      <c r="F27" s="517"/>
      <c r="G27" s="138"/>
      <c r="H27" s="516"/>
      <c r="I27" s="518"/>
      <c r="J27" s="518"/>
      <c r="K27" s="518"/>
      <c r="L27" s="518"/>
      <c r="M27" s="518"/>
      <c r="N27" s="518"/>
    </row>
    <row r="28" spans="1:14" ht="16.149999999999999" customHeight="1" x14ac:dyDescent="0.15">
      <c r="A28" s="137" t="s">
        <v>171</v>
      </c>
      <c r="B28" s="521"/>
      <c r="C28" s="518"/>
      <c r="D28" s="518"/>
      <c r="E28" s="138"/>
      <c r="F28" s="517"/>
      <c r="G28" s="138"/>
      <c r="H28" s="516"/>
      <c r="I28" s="518"/>
      <c r="J28" s="518"/>
      <c r="K28" s="518"/>
      <c r="L28" s="518"/>
      <c r="M28" s="518"/>
      <c r="N28" s="518"/>
    </row>
    <row r="29" spans="1:14" ht="16.149999999999999" customHeight="1" x14ac:dyDescent="0.15">
      <c r="A29" s="137" t="s">
        <v>172</v>
      </c>
      <c r="B29" s="521"/>
      <c r="C29" s="518"/>
      <c r="D29" s="518"/>
      <c r="E29" s="138"/>
      <c r="F29" s="517"/>
      <c r="G29" s="138"/>
      <c r="H29" s="516"/>
      <c r="I29" s="518"/>
      <c r="J29" s="518"/>
      <c r="K29" s="518"/>
      <c r="L29" s="518"/>
      <c r="M29" s="518"/>
      <c r="N29" s="518"/>
    </row>
    <row r="30" spans="1:14" ht="16.149999999999999" customHeight="1" x14ac:dyDescent="0.15">
      <c r="A30" s="137" t="s">
        <v>173</v>
      </c>
      <c r="B30" s="521"/>
      <c r="C30" s="518"/>
      <c r="D30" s="518"/>
      <c r="E30" s="138"/>
      <c r="F30" s="517"/>
      <c r="G30" s="138"/>
      <c r="H30" s="516"/>
      <c r="I30" s="518"/>
      <c r="J30" s="518"/>
      <c r="K30" s="518"/>
      <c r="L30" s="518"/>
      <c r="M30" s="518"/>
      <c r="N30" s="518"/>
    </row>
    <row r="31" spans="1:14" ht="16.149999999999999" customHeight="1" x14ac:dyDescent="0.15">
      <c r="A31" s="137" t="s">
        <v>174</v>
      </c>
      <c r="B31" s="521"/>
      <c r="C31" s="518"/>
      <c r="D31" s="518"/>
      <c r="E31" s="138"/>
      <c r="F31" s="517"/>
      <c r="G31" s="138"/>
      <c r="H31" s="516"/>
      <c r="I31" s="518"/>
      <c r="J31" s="518"/>
      <c r="K31" s="518"/>
      <c r="L31" s="518"/>
      <c r="M31" s="518"/>
      <c r="N31" s="518"/>
    </row>
    <row r="32" spans="1:14" ht="16.149999999999999" customHeight="1" x14ac:dyDescent="0.15">
      <c r="A32" s="137" t="s">
        <v>175</v>
      </c>
      <c r="B32" s="521"/>
      <c r="C32" s="518"/>
      <c r="D32" s="518"/>
      <c r="E32" s="138"/>
      <c r="F32" s="517"/>
      <c r="G32" s="138"/>
      <c r="H32" s="516"/>
      <c r="I32" s="518"/>
      <c r="J32" s="518"/>
      <c r="K32" s="518"/>
      <c r="L32" s="518"/>
      <c r="M32" s="518"/>
      <c r="N32" s="518"/>
    </row>
    <row r="33" spans="1:14" ht="16.149999999999999" customHeight="1" x14ac:dyDescent="0.15">
      <c r="A33" s="137" t="s">
        <v>176</v>
      </c>
      <c r="B33" s="521"/>
      <c r="C33" s="518"/>
      <c r="D33" s="518"/>
      <c r="E33" s="138"/>
      <c r="F33" s="517"/>
      <c r="G33" s="138"/>
      <c r="H33" s="516"/>
      <c r="I33" s="518"/>
      <c r="J33" s="518"/>
      <c r="K33" s="518"/>
      <c r="L33" s="518"/>
      <c r="M33" s="518"/>
      <c r="N33" s="518"/>
    </row>
    <row r="34" spans="1:14" ht="16.149999999999999" customHeight="1" x14ac:dyDescent="0.15">
      <c r="A34" s="137" t="s">
        <v>177</v>
      </c>
      <c r="B34" s="521"/>
      <c r="C34" s="518"/>
      <c r="D34" s="518"/>
      <c r="E34" s="138"/>
      <c r="F34" s="517"/>
      <c r="G34" s="138"/>
      <c r="H34" s="516"/>
      <c r="I34" s="518"/>
      <c r="J34" s="518"/>
      <c r="K34" s="518"/>
      <c r="L34" s="518"/>
      <c r="M34" s="518"/>
      <c r="N34" s="518"/>
    </row>
    <row r="35" spans="1:14" ht="16.149999999999999" customHeight="1" x14ac:dyDescent="0.15">
      <c r="A35" s="137" t="s">
        <v>178</v>
      </c>
      <c r="B35" s="521"/>
      <c r="C35" s="518"/>
      <c r="D35" s="518"/>
      <c r="E35" s="138"/>
      <c r="F35" s="517"/>
      <c r="G35" s="138"/>
      <c r="H35" s="516"/>
      <c r="I35" s="518"/>
      <c r="J35" s="518"/>
      <c r="K35" s="518"/>
      <c r="L35" s="518"/>
      <c r="M35" s="518"/>
      <c r="N35" s="518"/>
    </row>
    <row r="36" spans="1:14" ht="16.149999999999999" customHeight="1" x14ac:dyDescent="0.15">
      <c r="A36" s="137" t="s">
        <v>179</v>
      </c>
      <c r="B36" s="521"/>
      <c r="C36" s="518"/>
      <c r="D36" s="518"/>
      <c r="E36" s="138"/>
      <c r="F36" s="517"/>
      <c r="G36" s="138"/>
      <c r="H36" s="516"/>
      <c r="I36" s="518"/>
      <c r="J36" s="518"/>
      <c r="K36" s="518"/>
      <c r="L36" s="518"/>
      <c r="M36" s="518"/>
      <c r="N36" s="518"/>
    </row>
    <row r="37" spans="1:14" ht="16.149999999999999" customHeight="1" x14ac:dyDescent="0.15">
      <c r="A37" s="137" t="s">
        <v>180</v>
      </c>
      <c r="B37" s="521"/>
      <c r="C37" s="518"/>
      <c r="D37" s="518"/>
      <c r="E37" s="138"/>
      <c r="F37" s="517"/>
      <c r="G37" s="138"/>
      <c r="H37" s="516"/>
      <c r="I37" s="518"/>
      <c r="J37" s="518"/>
      <c r="K37" s="518"/>
      <c r="L37" s="518"/>
      <c r="M37" s="518"/>
      <c r="N37" s="518"/>
    </row>
    <row r="38" spans="1:14" ht="16.149999999999999" customHeight="1" x14ac:dyDescent="0.15">
      <c r="A38" s="137" t="s">
        <v>181</v>
      </c>
      <c r="B38" s="521"/>
      <c r="C38" s="518"/>
      <c r="D38" s="518"/>
      <c r="E38" s="138"/>
      <c r="F38" s="517"/>
      <c r="G38" s="138"/>
      <c r="H38" s="516"/>
      <c r="I38" s="518"/>
      <c r="J38" s="518"/>
      <c r="K38" s="518"/>
      <c r="L38" s="518"/>
      <c r="M38" s="518"/>
      <c r="N38" s="518"/>
    </row>
    <row r="39" spans="1:14" ht="16.149999999999999" customHeight="1" x14ac:dyDescent="0.15">
      <c r="A39" s="138" t="s">
        <v>97</v>
      </c>
      <c r="B39" s="521" t="s">
        <v>394</v>
      </c>
      <c r="C39" s="518" t="s">
        <v>394</v>
      </c>
      <c r="D39" s="518" t="s">
        <v>394</v>
      </c>
      <c r="E39" s="138"/>
      <c r="F39" s="517" t="s">
        <v>394</v>
      </c>
      <c r="G39" s="138" t="s">
        <v>394</v>
      </c>
      <c r="H39" s="516"/>
      <c r="I39" s="518"/>
      <c r="J39" s="518"/>
      <c r="K39" s="518"/>
      <c r="L39" s="518"/>
      <c r="M39" s="518"/>
      <c r="N39" s="518"/>
    </row>
    <row r="40" spans="1:14" ht="16.149999999999999" customHeight="1" x14ac:dyDescent="0.15">
      <c r="A40" s="522" t="s">
        <v>182</v>
      </c>
      <c r="B40" s="517"/>
      <c r="C40" s="517"/>
      <c r="D40" s="517"/>
      <c r="E40" s="517"/>
      <c r="F40" s="517"/>
      <c r="G40" s="517"/>
      <c r="H40" s="517"/>
      <c r="I40" s="517"/>
      <c r="J40" s="517"/>
      <c r="K40" s="517"/>
      <c r="L40" s="517"/>
      <c r="M40" s="517"/>
      <c r="N40" s="139" t="s">
        <v>191</v>
      </c>
    </row>
    <row r="41" spans="1:14" ht="16.149999999999999" customHeight="1" x14ac:dyDescent="0.15">
      <c r="A41" s="138" t="s">
        <v>395</v>
      </c>
      <c r="B41" s="521"/>
      <c r="C41" s="518"/>
      <c r="D41" s="518"/>
      <c r="E41" s="138"/>
      <c r="F41" s="517"/>
      <c r="G41" s="138"/>
      <c r="H41" s="516"/>
      <c r="I41" s="518"/>
      <c r="J41" s="518"/>
      <c r="K41" s="518"/>
      <c r="L41" s="518"/>
      <c r="M41" s="518"/>
      <c r="N41" s="518"/>
    </row>
    <row r="42" spans="1:14" ht="16.149999999999999" customHeight="1" x14ac:dyDescent="0.15">
      <c r="A42" s="138" t="s">
        <v>396</v>
      </c>
      <c r="B42" s="521"/>
      <c r="C42" s="518"/>
      <c r="D42" s="518"/>
      <c r="E42" s="138"/>
      <c r="F42" s="517"/>
      <c r="G42" s="138"/>
      <c r="H42" s="516"/>
      <c r="I42" s="518"/>
      <c r="J42" s="518"/>
      <c r="K42" s="518"/>
      <c r="L42" s="518"/>
      <c r="M42" s="518"/>
      <c r="N42" s="518"/>
    </row>
    <row r="43" spans="1:14" ht="16.149999999999999" customHeight="1" x14ac:dyDescent="0.15">
      <c r="A43" s="138" t="s">
        <v>397</v>
      </c>
      <c r="B43" s="521"/>
      <c r="C43" s="518"/>
      <c r="D43" s="518"/>
      <c r="E43" s="138"/>
      <c r="F43" s="517"/>
      <c r="G43" s="138"/>
      <c r="H43" s="516"/>
      <c r="I43" s="518"/>
      <c r="J43" s="518"/>
      <c r="K43" s="518"/>
      <c r="L43" s="518"/>
      <c r="M43" s="518"/>
      <c r="N43" s="518"/>
    </row>
    <row r="44" spans="1:14" ht="16.149999999999999" customHeight="1" x14ac:dyDescent="0.15">
      <c r="A44" s="138" t="s">
        <v>398</v>
      </c>
      <c r="B44" s="521"/>
      <c r="C44" s="518"/>
      <c r="D44" s="518"/>
      <c r="E44" s="138"/>
      <c r="F44" s="517"/>
      <c r="G44" s="138"/>
      <c r="H44" s="516"/>
      <c r="I44" s="518"/>
      <c r="J44" s="518"/>
      <c r="K44" s="518"/>
      <c r="L44" s="518"/>
      <c r="M44" s="518"/>
      <c r="N44" s="518"/>
    </row>
    <row r="45" spans="1:14" ht="16.149999999999999" customHeight="1" x14ac:dyDescent="0.15">
      <c r="A45" s="138" t="s">
        <v>399</v>
      </c>
      <c r="B45" s="521"/>
      <c r="C45" s="518"/>
      <c r="D45" s="518"/>
      <c r="E45" s="138"/>
      <c r="F45" s="517"/>
      <c r="G45" s="138"/>
      <c r="H45" s="516"/>
      <c r="I45" s="518"/>
      <c r="J45" s="518"/>
      <c r="K45" s="518"/>
      <c r="L45" s="518"/>
      <c r="M45" s="518"/>
      <c r="N45" s="518"/>
    </row>
    <row r="46" spans="1:14" ht="16.149999999999999" customHeight="1" x14ac:dyDescent="0.15">
      <c r="A46" s="138" t="s">
        <v>400</v>
      </c>
      <c r="B46" s="521"/>
      <c r="C46" s="518"/>
      <c r="D46" s="518"/>
      <c r="E46" s="138"/>
      <c r="F46" s="517"/>
      <c r="G46" s="138"/>
      <c r="H46" s="516"/>
      <c r="I46" s="518"/>
      <c r="J46" s="518"/>
      <c r="K46" s="518"/>
      <c r="L46" s="518"/>
      <c r="M46" s="518"/>
      <c r="N46" s="518"/>
    </row>
    <row r="47" spans="1:14" ht="16.149999999999999" customHeight="1" x14ac:dyDescent="0.15">
      <c r="A47" s="138" t="s">
        <v>401</v>
      </c>
      <c r="B47" s="521"/>
      <c r="C47" s="518"/>
      <c r="D47" s="518"/>
      <c r="E47" s="138"/>
      <c r="F47" s="517"/>
      <c r="G47" s="138"/>
      <c r="H47" s="516"/>
      <c r="I47" s="518"/>
      <c r="J47" s="518"/>
      <c r="K47" s="518"/>
      <c r="L47" s="518"/>
      <c r="M47" s="518"/>
      <c r="N47" s="518"/>
    </row>
    <row r="48" spans="1:14" ht="16.149999999999999" customHeight="1" x14ac:dyDescent="0.15">
      <c r="A48" s="138" t="s">
        <v>402</v>
      </c>
      <c r="B48" s="521"/>
      <c r="C48" s="518"/>
      <c r="D48" s="518"/>
      <c r="E48" s="138"/>
      <c r="F48" s="517"/>
      <c r="G48" s="138"/>
      <c r="H48" s="516"/>
      <c r="I48" s="518"/>
      <c r="J48" s="518"/>
      <c r="K48" s="518"/>
      <c r="L48" s="518"/>
      <c r="M48" s="518"/>
      <c r="N48" s="518"/>
    </row>
    <row r="49" spans="1:14" ht="16.149999999999999" customHeight="1" x14ac:dyDescent="0.15">
      <c r="A49" s="138" t="s">
        <v>403</v>
      </c>
      <c r="B49" s="521"/>
      <c r="C49" s="518"/>
      <c r="D49" s="518"/>
      <c r="E49" s="138"/>
      <c r="F49" s="517"/>
      <c r="G49" s="138"/>
      <c r="H49" s="516"/>
      <c r="I49" s="518"/>
      <c r="J49" s="518"/>
      <c r="K49" s="518"/>
      <c r="L49" s="518"/>
      <c r="M49" s="518"/>
      <c r="N49" s="518"/>
    </row>
    <row r="50" spans="1:14" ht="16.149999999999999" customHeight="1" x14ac:dyDescent="0.15">
      <c r="A50" s="138" t="s">
        <v>404</v>
      </c>
      <c r="B50" s="521"/>
      <c r="C50" s="518"/>
      <c r="D50" s="518"/>
      <c r="E50" s="138"/>
      <c r="F50" s="517"/>
      <c r="G50" s="138"/>
      <c r="H50" s="516"/>
      <c r="I50" s="518"/>
      <c r="J50" s="518"/>
      <c r="K50" s="518"/>
      <c r="L50" s="518"/>
      <c r="M50" s="518"/>
      <c r="N50" s="518"/>
    </row>
    <row r="51" spans="1:14" ht="16.149999999999999" customHeight="1" x14ac:dyDescent="0.15">
      <c r="A51" s="138" t="s">
        <v>96</v>
      </c>
      <c r="B51" s="521" t="s">
        <v>394</v>
      </c>
      <c r="C51" s="518" t="s">
        <v>394</v>
      </c>
      <c r="D51" s="518" t="s">
        <v>394</v>
      </c>
      <c r="E51" s="138"/>
      <c r="F51" s="517" t="s">
        <v>394</v>
      </c>
      <c r="G51" s="138" t="s">
        <v>394</v>
      </c>
      <c r="H51" s="516"/>
      <c r="I51" s="518"/>
      <c r="J51" s="518"/>
      <c r="K51" s="518"/>
      <c r="L51" s="518"/>
      <c r="M51" s="518"/>
      <c r="N51" s="518"/>
    </row>
    <row r="52" spans="1:14" s="130" customFormat="1" ht="12" customHeight="1" x14ac:dyDescent="0.15">
      <c r="A52" s="140"/>
      <c r="B52" s="517"/>
      <c r="C52" s="517"/>
      <c r="D52" s="517"/>
      <c r="E52" s="517"/>
      <c r="F52" s="517"/>
      <c r="G52" s="517"/>
      <c r="H52" s="517"/>
      <c r="I52" s="517"/>
      <c r="J52" s="517"/>
      <c r="K52" s="517"/>
      <c r="L52" s="517"/>
      <c r="M52" s="517"/>
      <c r="N52" s="517"/>
    </row>
    <row r="53" spans="1:14" ht="16.149999999999999" customHeight="1" x14ac:dyDescent="0.15">
      <c r="A53" s="138" t="s">
        <v>25</v>
      </c>
      <c r="B53" s="521" t="s">
        <v>394</v>
      </c>
      <c r="C53" s="518" t="s">
        <v>394</v>
      </c>
      <c r="D53" s="518" t="s">
        <v>394</v>
      </c>
      <c r="E53" s="138" t="s">
        <v>394</v>
      </c>
      <c r="F53" s="517" t="s">
        <v>394</v>
      </c>
      <c r="G53" s="138" t="s">
        <v>394</v>
      </c>
      <c r="H53" s="516"/>
      <c r="I53" s="518"/>
      <c r="J53" s="518"/>
      <c r="K53" s="518"/>
      <c r="L53" s="518"/>
      <c r="M53" s="518"/>
      <c r="N53" s="518"/>
    </row>
  </sheetData>
  <mergeCells count="7">
    <mergeCell ref="L2:M2"/>
    <mergeCell ref="A4:A7"/>
    <mergeCell ref="B4:G5"/>
    <mergeCell ref="H4:M4"/>
    <mergeCell ref="H5:I5"/>
    <mergeCell ref="J5:K5"/>
    <mergeCell ref="L5:M5"/>
  </mergeCells>
  <phoneticPr fontId="1"/>
  <pageMargins left="0.78740157480314965" right="0.78740157480314965" top="0.31496062992125984" bottom="0.11811023622047245" header="0.51181102362204722" footer="0.15748031496062992"/>
  <pageSetup paperSize="8"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7"/>
  <sheetViews>
    <sheetView view="pageBreakPreview" zoomScaleNormal="100" zoomScaleSheetLayoutView="100" workbookViewId="0">
      <selection activeCell="AI15" sqref="AI15"/>
    </sheetView>
  </sheetViews>
  <sheetFormatPr defaultColWidth="2.625" defaultRowHeight="13.5" x14ac:dyDescent="0.15"/>
  <cols>
    <col min="1" max="31" width="2.625" style="146" customWidth="1"/>
    <col min="32" max="32" width="0.25" style="146" customWidth="1"/>
    <col min="33" max="33" width="2.625" style="146" customWidth="1"/>
    <col min="34" max="44" width="10.625" style="146" customWidth="1"/>
    <col min="45" max="16384" width="2.625" style="146"/>
  </cols>
  <sheetData>
    <row r="1" spans="1:83" s="165" customFormat="1" ht="20.100000000000001" customHeight="1" x14ac:dyDescent="0.15">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523" t="s">
        <v>412</v>
      </c>
      <c r="AF1" s="167"/>
      <c r="AG1" s="633" t="s">
        <v>202</v>
      </c>
      <c r="AH1" s="166"/>
      <c r="AI1" s="166"/>
      <c r="AJ1" s="166"/>
      <c r="AK1" s="166"/>
      <c r="AL1" s="166"/>
      <c r="AM1" s="166"/>
      <c r="AN1" s="166"/>
      <c r="AO1" s="166"/>
      <c r="AP1" s="166"/>
      <c r="AQ1" s="166"/>
      <c r="AR1" s="166"/>
      <c r="AS1" s="166"/>
      <c r="AT1" s="166"/>
    </row>
    <row r="2" spans="1:83" s="165" customFormat="1" ht="20.100000000000001" customHeight="1" x14ac:dyDescent="0.1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67"/>
      <c r="AG2" s="633"/>
      <c r="AH2" s="166"/>
      <c r="AI2" s="166"/>
      <c r="AJ2" s="166"/>
      <c r="AK2" s="166"/>
      <c r="AL2" s="166"/>
      <c r="AM2" s="166"/>
      <c r="AN2" s="166"/>
      <c r="AO2" s="166"/>
      <c r="AP2" s="166"/>
      <c r="AQ2" s="166"/>
      <c r="AR2" s="166"/>
      <c r="AS2" s="166"/>
      <c r="AT2" s="166"/>
    </row>
    <row r="3" spans="1:83" s="165" customFormat="1" ht="20.100000000000001" customHeight="1"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646" t="s">
        <v>269</v>
      </c>
      <c r="Z3" s="646"/>
      <c r="AA3" s="646"/>
      <c r="AB3" s="646"/>
      <c r="AC3" s="646"/>
      <c r="AD3" s="646"/>
      <c r="AE3" s="646"/>
      <c r="AF3" s="167"/>
      <c r="AG3" s="633"/>
      <c r="AH3" s="166"/>
      <c r="AI3" s="166"/>
      <c r="AJ3" s="166"/>
      <c r="AK3" s="166"/>
      <c r="AL3" s="166"/>
      <c r="AM3" s="166"/>
      <c r="AN3" s="166"/>
      <c r="AO3" s="166"/>
      <c r="AP3" s="166"/>
      <c r="AQ3" s="166"/>
      <c r="AR3" s="166"/>
      <c r="AS3" s="166"/>
      <c r="AT3" s="166"/>
    </row>
    <row r="4" spans="1:83" s="165" customFormat="1" ht="20.100000000000001" customHeight="1" x14ac:dyDescent="0.15">
      <c r="A4" s="188"/>
      <c r="B4" s="188"/>
      <c r="C4" s="188"/>
      <c r="D4" s="188"/>
      <c r="E4" s="188"/>
      <c r="F4" s="188"/>
      <c r="G4" s="188"/>
      <c r="H4" s="188"/>
      <c r="I4" s="188"/>
      <c r="J4" s="188"/>
      <c r="K4" s="188"/>
      <c r="L4" s="188"/>
      <c r="M4" s="188"/>
      <c r="N4" s="188"/>
      <c r="O4" s="188"/>
      <c r="P4" s="188"/>
      <c r="Q4" s="188"/>
      <c r="R4" s="188"/>
      <c r="S4" s="188"/>
      <c r="T4" s="188"/>
      <c r="U4" s="188"/>
      <c r="V4" s="188"/>
      <c r="W4" s="188"/>
      <c r="X4" s="188"/>
      <c r="Y4" s="191"/>
      <c r="Z4" s="191"/>
      <c r="AA4" s="191"/>
      <c r="AB4" s="191"/>
      <c r="AC4" s="191"/>
      <c r="AD4" s="191"/>
      <c r="AE4" s="191"/>
      <c r="AF4" s="167"/>
      <c r="AG4" s="633"/>
      <c r="AH4" s="166"/>
      <c r="AI4" s="166"/>
      <c r="AJ4" s="166"/>
      <c r="AK4" s="166"/>
      <c r="AL4" s="166"/>
      <c r="AM4" s="166"/>
      <c r="AN4" s="166"/>
      <c r="AO4" s="166"/>
      <c r="AP4" s="166"/>
      <c r="AQ4" s="166"/>
      <c r="AR4" s="166"/>
      <c r="AS4" s="166"/>
      <c r="AT4" s="166"/>
    </row>
    <row r="5" spans="1:83" s="165" customFormat="1" ht="20.100000000000001" customHeight="1" x14ac:dyDescent="0.15">
      <c r="A5" s="173"/>
      <c r="B5" s="188" t="s">
        <v>277</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67"/>
      <c r="AG5" s="633"/>
      <c r="AH5" s="166"/>
      <c r="AI5" s="166"/>
      <c r="AJ5" s="166"/>
      <c r="AK5" s="166"/>
      <c r="AL5" s="166"/>
      <c r="AM5" s="166"/>
      <c r="AN5" s="166"/>
      <c r="AO5" s="166"/>
      <c r="AP5" s="166"/>
      <c r="AQ5" s="166"/>
      <c r="AR5" s="166"/>
      <c r="AS5" s="166"/>
      <c r="AT5" s="166"/>
    </row>
    <row r="6" spans="1:83" s="165" customFormat="1" ht="20.100000000000001" customHeight="1" x14ac:dyDescent="0.15">
      <c r="A6" s="173"/>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67"/>
      <c r="AG6" s="633"/>
      <c r="AH6" s="166"/>
      <c r="AI6" s="166"/>
      <c r="AJ6" s="166"/>
      <c r="AK6" s="166"/>
      <c r="AL6" s="166"/>
      <c r="AM6" s="166"/>
      <c r="AN6" s="166"/>
      <c r="AO6" s="166"/>
      <c r="AP6" s="166"/>
      <c r="AQ6" s="166"/>
      <c r="AR6" s="166"/>
      <c r="AS6" s="166"/>
      <c r="AT6" s="166"/>
    </row>
    <row r="7" spans="1:83" ht="20.100000000000001" customHeight="1" x14ac:dyDescent="0.2">
      <c r="A7" s="654" t="s">
        <v>276</v>
      </c>
      <c r="B7" s="654"/>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159"/>
      <c r="AG7" s="633"/>
      <c r="AH7" s="147"/>
      <c r="AI7" s="147"/>
      <c r="AJ7" s="147"/>
      <c r="AK7" s="147"/>
      <c r="AL7" s="147"/>
      <c r="AM7" s="147"/>
      <c r="AN7" s="147"/>
      <c r="AO7" s="147"/>
      <c r="AP7" s="147"/>
      <c r="AQ7" s="147"/>
      <c r="AR7" s="147"/>
      <c r="AS7" s="147"/>
      <c r="AT7" s="147"/>
      <c r="CE7" s="158"/>
    </row>
    <row r="8" spans="1:83" ht="20.100000000000001" customHeight="1" x14ac:dyDescent="0.15">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59"/>
      <c r="AG8" s="633"/>
      <c r="AH8" s="147"/>
      <c r="AI8" s="147"/>
      <c r="AJ8" s="147"/>
      <c r="AK8" s="147"/>
      <c r="AL8" s="147"/>
      <c r="AM8" s="147"/>
      <c r="AN8" s="147"/>
      <c r="AO8" s="147"/>
      <c r="AP8" s="147"/>
      <c r="AQ8" s="147"/>
      <c r="AR8" s="147"/>
      <c r="AS8" s="147"/>
      <c r="AT8" s="147"/>
      <c r="CE8" s="158"/>
    </row>
    <row r="9" spans="1:83" ht="20.100000000000001" customHeight="1" x14ac:dyDescent="0.15">
      <c r="A9" s="188" t="s">
        <v>280</v>
      </c>
      <c r="B9" s="188"/>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59"/>
      <c r="AG9" s="633"/>
      <c r="AH9" s="147"/>
      <c r="AI9" s="147"/>
      <c r="AJ9" s="147"/>
      <c r="AK9" s="147"/>
      <c r="AL9" s="147"/>
      <c r="AM9" s="147"/>
      <c r="AN9" s="147"/>
      <c r="AO9" s="147"/>
      <c r="AP9" s="147"/>
      <c r="AQ9" s="147"/>
      <c r="AR9" s="147"/>
      <c r="AS9" s="147"/>
      <c r="AT9" s="147"/>
      <c r="CE9" s="158"/>
    </row>
    <row r="10" spans="1:83" ht="20.100000000000001" customHeight="1" x14ac:dyDescent="0.15">
      <c r="A10" s="653" t="s">
        <v>279</v>
      </c>
      <c r="B10" s="653"/>
      <c r="C10" s="653"/>
      <c r="D10" s="653"/>
      <c r="E10" s="653"/>
      <c r="F10" s="653"/>
      <c r="G10" s="653"/>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159"/>
      <c r="AG10" s="633"/>
      <c r="AH10" s="147"/>
      <c r="AI10" s="147"/>
      <c r="AJ10" s="147"/>
      <c r="AK10" s="147"/>
      <c r="AL10" s="147"/>
      <c r="AM10" s="147"/>
      <c r="AN10" s="147"/>
      <c r="AO10" s="147"/>
      <c r="AP10" s="147"/>
      <c r="AQ10" s="147"/>
      <c r="AR10" s="147"/>
      <c r="AS10" s="147"/>
      <c r="AT10" s="147"/>
      <c r="CE10" s="158"/>
    </row>
    <row r="11" spans="1:83" ht="39.950000000000003" customHeight="1" x14ac:dyDescent="0.15">
      <c r="A11" s="647" t="s">
        <v>235</v>
      </c>
      <c r="B11" s="648"/>
      <c r="C11" s="648"/>
      <c r="D11" s="648"/>
      <c r="E11" s="648"/>
      <c r="F11" s="648"/>
      <c r="G11" s="648"/>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50"/>
      <c r="AF11" s="159"/>
      <c r="AG11" s="633"/>
      <c r="AH11" s="147"/>
      <c r="AI11" s="147"/>
      <c r="AJ11" s="147"/>
      <c r="AK11" s="147"/>
      <c r="AL11" s="147"/>
      <c r="AM11" s="147"/>
      <c r="AN11" s="147"/>
      <c r="AO11" s="147"/>
      <c r="AP11" s="147"/>
      <c r="AQ11" s="147"/>
      <c r="AR11" s="147"/>
      <c r="AS11" s="147"/>
      <c r="AT11" s="147"/>
      <c r="CE11" s="158"/>
    </row>
    <row r="12" spans="1:83" ht="39.950000000000003" customHeight="1" x14ac:dyDescent="0.15">
      <c r="A12" s="651" t="s">
        <v>234</v>
      </c>
      <c r="B12" s="652"/>
      <c r="C12" s="652"/>
      <c r="D12" s="652"/>
      <c r="E12" s="652"/>
      <c r="F12" s="652"/>
      <c r="G12" s="652"/>
      <c r="H12" s="642"/>
      <c r="I12" s="642"/>
      <c r="J12" s="642"/>
      <c r="K12" s="642"/>
      <c r="L12" s="642"/>
      <c r="M12" s="642"/>
      <c r="N12" s="642"/>
      <c r="O12" s="642"/>
      <c r="P12" s="642"/>
      <c r="Q12" s="642"/>
      <c r="R12" s="642"/>
      <c r="S12" s="642"/>
      <c r="T12" s="642"/>
      <c r="U12" s="642"/>
      <c r="V12" s="642"/>
      <c r="W12" s="642"/>
      <c r="X12" s="642"/>
      <c r="Y12" s="642"/>
      <c r="Z12" s="642"/>
      <c r="AA12" s="642"/>
      <c r="AB12" s="642"/>
      <c r="AC12" s="642"/>
      <c r="AD12" s="642"/>
      <c r="AE12" s="643"/>
      <c r="AF12" s="159"/>
      <c r="AG12" s="633"/>
      <c r="AH12" s="147"/>
      <c r="AI12" s="147"/>
      <c r="AJ12" s="147"/>
      <c r="AK12" s="147"/>
      <c r="AL12" s="147"/>
      <c r="AM12" s="147"/>
      <c r="AN12" s="147"/>
      <c r="AO12" s="147"/>
      <c r="AP12" s="147"/>
      <c r="AQ12" s="147"/>
      <c r="AR12" s="147"/>
      <c r="AS12" s="147"/>
      <c r="AT12" s="147"/>
      <c r="CE12" s="158"/>
    </row>
    <row r="13" spans="1:83" ht="39.950000000000003" customHeight="1" x14ac:dyDescent="0.15">
      <c r="A13" s="651" t="s">
        <v>230</v>
      </c>
      <c r="B13" s="652"/>
      <c r="C13" s="652"/>
      <c r="D13" s="652"/>
      <c r="E13" s="652"/>
      <c r="F13" s="652"/>
      <c r="G13" s="65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3"/>
      <c r="AF13" s="159"/>
      <c r="AG13" s="633"/>
      <c r="AH13" s="147"/>
      <c r="AI13" s="147"/>
      <c r="AJ13" s="147"/>
      <c r="AK13" s="147"/>
      <c r="AL13" s="147"/>
      <c r="AM13" s="147"/>
      <c r="AN13" s="147"/>
      <c r="AO13" s="147"/>
      <c r="AP13" s="147"/>
      <c r="AQ13" s="147"/>
      <c r="AR13" s="147"/>
      <c r="AS13" s="147"/>
      <c r="AT13" s="147"/>
      <c r="CE13" s="158"/>
    </row>
    <row r="14" spans="1:83" ht="39.950000000000003" customHeight="1" x14ac:dyDescent="0.15">
      <c r="A14" s="659" t="s">
        <v>274</v>
      </c>
      <c r="B14" s="660"/>
      <c r="C14" s="660"/>
      <c r="D14" s="660"/>
      <c r="E14" s="660"/>
      <c r="F14" s="660"/>
      <c r="G14" s="660"/>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3"/>
      <c r="AF14" s="159"/>
      <c r="AG14" s="633"/>
      <c r="AH14" s="147"/>
      <c r="AI14" s="147"/>
      <c r="AJ14" s="147"/>
      <c r="AK14" s="147"/>
      <c r="AL14" s="147"/>
      <c r="AM14" s="147"/>
      <c r="AN14" s="147"/>
      <c r="AO14" s="147"/>
      <c r="AP14" s="147"/>
      <c r="AQ14" s="147"/>
      <c r="AR14" s="147"/>
      <c r="AS14" s="147"/>
      <c r="AT14" s="147"/>
      <c r="CE14" s="158"/>
    </row>
    <row r="15" spans="1:83" ht="39.950000000000003" customHeight="1" x14ac:dyDescent="0.15">
      <c r="A15" s="659"/>
      <c r="B15" s="660"/>
      <c r="C15" s="660"/>
      <c r="D15" s="660"/>
      <c r="E15" s="660"/>
      <c r="F15" s="660"/>
      <c r="G15" s="660"/>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3"/>
      <c r="AF15" s="159"/>
      <c r="AG15" s="633"/>
      <c r="AH15" s="147"/>
      <c r="AI15" s="147"/>
      <c r="AJ15" s="147"/>
      <c r="AK15" s="147"/>
      <c r="AL15" s="147"/>
      <c r="AM15" s="147"/>
      <c r="AN15" s="147"/>
      <c r="AO15" s="147"/>
      <c r="AP15" s="147"/>
      <c r="AQ15" s="147"/>
      <c r="AR15" s="147"/>
      <c r="AS15" s="147"/>
      <c r="AT15" s="147"/>
      <c r="CE15" s="158"/>
    </row>
    <row r="16" spans="1:83" ht="39.950000000000003" customHeight="1" x14ac:dyDescent="0.15">
      <c r="A16" s="644" t="s">
        <v>198</v>
      </c>
      <c r="B16" s="645"/>
      <c r="C16" s="645"/>
      <c r="D16" s="645"/>
      <c r="E16" s="645"/>
      <c r="F16" s="645"/>
      <c r="G16" s="645"/>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3"/>
      <c r="AF16" s="159"/>
      <c r="AG16" s="633"/>
      <c r="AH16" s="147"/>
      <c r="AI16" s="147"/>
      <c r="AJ16" s="147"/>
      <c r="AK16" s="147"/>
      <c r="AL16" s="147"/>
      <c r="AM16" s="147"/>
      <c r="AN16" s="147"/>
      <c r="AO16" s="147"/>
      <c r="AP16" s="147"/>
      <c r="AQ16" s="147"/>
      <c r="AR16" s="147"/>
      <c r="AS16" s="147"/>
      <c r="AT16" s="147"/>
      <c r="CE16" s="158"/>
    </row>
    <row r="17" spans="1:83" ht="39.950000000000003" customHeight="1" x14ac:dyDescent="0.15">
      <c r="A17" s="644" t="s">
        <v>270</v>
      </c>
      <c r="B17" s="645"/>
      <c r="C17" s="645"/>
      <c r="D17" s="645"/>
      <c r="E17" s="645"/>
      <c r="F17" s="645"/>
      <c r="G17" s="645"/>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3"/>
      <c r="AF17" s="159"/>
      <c r="AG17" s="633"/>
      <c r="AH17" s="147"/>
      <c r="AI17" s="147"/>
      <c r="AJ17" s="147"/>
      <c r="AK17" s="147"/>
      <c r="AL17" s="147"/>
      <c r="AM17" s="147"/>
      <c r="AN17" s="147"/>
      <c r="AO17" s="147"/>
      <c r="AP17" s="147"/>
      <c r="AQ17" s="147"/>
      <c r="AR17" s="147"/>
      <c r="AS17" s="147"/>
      <c r="AT17" s="147"/>
      <c r="CE17" s="158"/>
    </row>
    <row r="18" spans="1:83" ht="39.950000000000003" customHeight="1" x14ac:dyDescent="0.15">
      <c r="A18" s="655" t="s">
        <v>271</v>
      </c>
      <c r="B18" s="656"/>
      <c r="C18" s="656"/>
      <c r="D18" s="656"/>
      <c r="E18" s="656"/>
      <c r="F18" s="656"/>
      <c r="G18" s="656"/>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8"/>
      <c r="AF18" s="159"/>
      <c r="AG18" s="633"/>
      <c r="AH18" s="147"/>
      <c r="AI18" s="147"/>
      <c r="AJ18" s="147"/>
      <c r="AK18" s="147"/>
      <c r="AL18" s="147"/>
      <c r="AM18" s="147"/>
      <c r="AN18" s="147"/>
      <c r="AO18" s="147"/>
      <c r="AP18" s="147"/>
      <c r="AQ18" s="147"/>
      <c r="AR18" s="147"/>
      <c r="AS18" s="147"/>
      <c r="AT18" s="147"/>
      <c r="CE18" s="158"/>
    </row>
    <row r="19" spans="1:83" ht="20.100000000000001" customHeight="1" x14ac:dyDescent="0.15">
      <c r="A19" s="146" t="s">
        <v>272</v>
      </c>
      <c r="AF19" s="159"/>
      <c r="AG19" s="633"/>
      <c r="AH19" s="147"/>
      <c r="AI19" s="147"/>
      <c r="AJ19" s="147"/>
      <c r="AK19" s="147"/>
      <c r="AL19" s="147"/>
      <c r="AM19" s="147"/>
      <c r="AN19" s="147"/>
      <c r="AO19" s="147"/>
      <c r="AP19" s="147"/>
      <c r="AQ19" s="147"/>
      <c r="AR19" s="147"/>
      <c r="AS19" s="147"/>
      <c r="AT19" s="147"/>
      <c r="CE19" s="158"/>
    </row>
    <row r="20" spans="1:83" ht="20.100000000000001" customHeight="1" x14ac:dyDescent="0.15">
      <c r="A20" s="146" t="s">
        <v>275</v>
      </c>
      <c r="AF20" s="159"/>
      <c r="AG20" s="633"/>
      <c r="AH20" s="147"/>
      <c r="AI20" s="147"/>
      <c r="AJ20" s="147"/>
      <c r="AK20" s="147"/>
      <c r="AL20" s="147"/>
      <c r="AM20" s="147"/>
      <c r="AN20" s="147"/>
      <c r="AO20" s="147"/>
      <c r="AP20" s="147"/>
      <c r="AQ20" s="147"/>
      <c r="AR20" s="147"/>
      <c r="AS20" s="147"/>
      <c r="AT20" s="147"/>
      <c r="CE20" s="158"/>
    </row>
    <row r="21" spans="1:83" ht="20.100000000000001" customHeight="1" x14ac:dyDescent="0.15">
      <c r="A21" s="146" t="s">
        <v>273</v>
      </c>
      <c r="AF21" s="159"/>
      <c r="AG21" s="633"/>
      <c r="AH21" s="187"/>
      <c r="AI21" s="147"/>
      <c r="AJ21" s="147"/>
      <c r="AK21" s="147"/>
      <c r="AL21" s="147"/>
      <c r="AM21" s="147"/>
      <c r="AN21" s="147"/>
      <c r="AO21" s="147"/>
      <c r="AP21" s="147"/>
      <c r="AQ21" s="147"/>
      <c r="AR21" s="147"/>
      <c r="AS21" s="147"/>
      <c r="AT21" s="147"/>
      <c r="CE21" s="158"/>
    </row>
    <row r="22" spans="1:83" ht="20.100000000000001" customHeight="1" x14ac:dyDescent="0.15">
      <c r="A22" s="168"/>
      <c r="AF22" s="159"/>
      <c r="AG22" s="633"/>
      <c r="AH22" s="147"/>
      <c r="AI22" s="147"/>
      <c r="AJ22" s="147"/>
      <c r="AK22" s="147"/>
      <c r="AL22" s="147"/>
      <c r="AM22" s="147"/>
      <c r="AN22" s="147"/>
      <c r="AO22" s="147"/>
      <c r="AP22" s="147"/>
      <c r="AQ22" s="147"/>
      <c r="AR22" s="147"/>
      <c r="AS22" s="147"/>
      <c r="AT22" s="147"/>
      <c r="CE22" s="158"/>
    </row>
    <row r="23" spans="1:83" ht="1.5" customHeight="1" x14ac:dyDescent="0.15">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0"/>
      <c r="AG23" s="633"/>
      <c r="AH23" s="147"/>
      <c r="AI23" s="147"/>
      <c r="AJ23" s="147"/>
      <c r="AK23" s="147"/>
      <c r="AL23" s="147"/>
      <c r="AM23" s="147"/>
      <c r="AN23" s="147"/>
      <c r="AO23" s="147"/>
      <c r="AP23" s="147"/>
      <c r="AQ23" s="147"/>
      <c r="AR23" s="147"/>
      <c r="AS23" s="147"/>
      <c r="AT23" s="147"/>
      <c r="CE23" s="158"/>
    </row>
    <row r="24" spans="1:83" x14ac:dyDescent="0.15">
      <c r="A24" s="147" t="s">
        <v>197</v>
      </c>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CE24" s="158"/>
    </row>
    <row r="25" spans="1:83" s="174" customFormat="1" ht="13.5" customHeight="1" x14ac:dyDescent="0.15">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64" t="s">
        <v>51</v>
      </c>
      <c r="AI25" s="164" t="s">
        <v>232</v>
      </c>
      <c r="AJ25" s="164" t="s">
        <v>230</v>
      </c>
      <c r="AK25" s="164" t="s">
        <v>417</v>
      </c>
      <c r="AL25" s="164" t="s">
        <v>418</v>
      </c>
      <c r="AM25" s="164" t="s">
        <v>54</v>
      </c>
      <c r="AN25" s="164" t="s">
        <v>231</v>
      </c>
      <c r="AO25" s="164" t="s">
        <v>55</v>
      </c>
      <c r="AP25" s="147"/>
      <c r="AQ25" s="147"/>
      <c r="AR25" s="147"/>
      <c r="AS25" s="148"/>
      <c r="AT25" s="148"/>
    </row>
    <row r="26" spans="1:83" s="174" customFormat="1" ht="74.25" customHeight="1" x14ac:dyDescent="0.15">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64">
        <f>H11</f>
        <v>0</v>
      </c>
      <c r="AI26" s="164">
        <f>H12</f>
        <v>0</v>
      </c>
      <c r="AJ26" s="164">
        <f>H13</f>
        <v>0</v>
      </c>
      <c r="AK26" s="164">
        <f>H14</f>
        <v>0</v>
      </c>
      <c r="AL26" s="164">
        <f>H15</f>
        <v>0</v>
      </c>
      <c r="AM26" s="164">
        <f>H16</f>
        <v>0</v>
      </c>
      <c r="AN26" s="164">
        <f>H17</f>
        <v>0</v>
      </c>
      <c r="AO26" s="164">
        <f>H18</f>
        <v>0</v>
      </c>
      <c r="AP26" s="147"/>
      <c r="AQ26" s="147"/>
      <c r="AR26" s="147"/>
      <c r="AS26" s="148"/>
      <c r="AT26" s="148"/>
    </row>
    <row r="27" spans="1:83" x14ac:dyDescent="0.15">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row>
    <row r="28" spans="1:83" x14ac:dyDescent="0.15">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row>
    <row r="29" spans="1:83" x14ac:dyDescent="0.15">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row>
    <row r="30" spans="1:83" x14ac:dyDescent="0.15">
      <c r="A30" s="147"/>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row>
    <row r="31" spans="1:83" x14ac:dyDescent="0.15">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row>
    <row r="32" spans="1:83" x14ac:dyDescent="0.15">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row>
    <row r="33" spans="1:46" x14ac:dyDescent="0.15">
      <c r="A33" s="14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row>
    <row r="34" spans="1:46" x14ac:dyDescent="0.15">
      <c r="A34" s="14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row>
    <row r="35" spans="1:46" x14ac:dyDescent="0.15">
      <c r="A35" s="147"/>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row>
    <row r="36" spans="1:46" x14ac:dyDescent="0.15">
      <c r="A36" s="147"/>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row>
    <row r="37" spans="1:46" x14ac:dyDescent="0.15">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row>
  </sheetData>
  <mergeCells count="19">
    <mergeCell ref="H13:AE13"/>
    <mergeCell ref="H14:AE14"/>
    <mergeCell ref="A16:G16"/>
    <mergeCell ref="H16:AE16"/>
    <mergeCell ref="A17:G17"/>
    <mergeCell ref="H17:AE17"/>
    <mergeCell ref="AG1:AG23"/>
    <mergeCell ref="Y3:AE3"/>
    <mergeCell ref="A11:G11"/>
    <mergeCell ref="H11:AE11"/>
    <mergeCell ref="A12:G12"/>
    <mergeCell ref="H12:AE12"/>
    <mergeCell ref="A13:G13"/>
    <mergeCell ref="A10:AE10"/>
    <mergeCell ref="A7:AE7"/>
    <mergeCell ref="A18:G18"/>
    <mergeCell ref="H18:AE18"/>
    <mergeCell ref="A14:G15"/>
    <mergeCell ref="H15:AE15"/>
  </mergeCells>
  <phoneticPr fontId="1"/>
  <conditionalFormatting sqref="AH26:AK26 AM26:AO26">
    <cfRule type="cellIs" dxfId="2" priority="2" stopIfTrue="1" operator="equal">
      <formula>0</formula>
    </cfRule>
  </conditionalFormatting>
  <conditionalFormatting sqref="AL26">
    <cfRule type="cellIs" dxfId="1"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2"/>
  <sheetViews>
    <sheetView view="pageBreakPreview" topLeftCell="A4" zoomScaleNormal="100" zoomScaleSheetLayoutView="100" workbookViewId="0">
      <selection activeCell="T57" sqref="T57"/>
    </sheetView>
  </sheetViews>
  <sheetFormatPr defaultColWidth="2.625" defaultRowHeight="13.5" x14ac:dyDescent="0.15"/>
  <cols>
    <col min="1" max="31" width="2.625" style="173" customWidth="1"/>
    <col min="32" max="32" width="0.25" style="173" customWidth="1"/>
    <col min="33" max="33" width="2.625" style="173" customWidth="1"/>
    <col min="34" max="42" width="10.625" style="173" customWidth="1"/>
    <col min="43" max="16384" width="2.625" style="173"/>
  </cols>
  <sheetData>
    <row r="1" spans="1:81" s="188" customFormat="1" ht="20.100000000000001" customHeight="1" x14ac:dyDescent="0.15">
      <c r="AE1" s="523" t="s">
        <v>411</v>
      </c>
      <c r="AF1" s="189"/>
      <c r="AG1" s="697" t="s">
        <v>202</v>
      </c>
      <c r="AH1" s="190"/>
      <c r="AI1" s="190"/>
      <c r="AJ1" s="190"/>
      <c r="AK1" s="190"/>
      <c r="AL1" s="190"/>
      <c r="AM1" s="190"/>
      <c r="AN1" s="190"/>
      <c r="AO1" s="190"/>
      <c r="AP1" s="190"/>
      <c r="AQ1" s="190"/>
      <c r="AR1" s="190"/>
    </row>
    <row r="2" spans="1:81" s="188" customFormat="1" ht="20.100000000000001" customHeight="1" x14ac:dyDescent="0.15">
      <c r="AF2" s="189"/>
      <c r="AG2" s="697"/>
      <c r="AH2" s="190"/>
      <c r="AI2" s="190"/>
      <c r="AJ2" s="190"/>
      <c r="AK2" s="190"/>
      <c r="AL2" s="190"/>
      <c r="AM2" s="190"/>
      <c r="AN2" s="190"/>
      <c r="AO2" s="190"/>
      <c r="AP2" s="190"/>
      <c r="AQ2" s="190"/>
      <c r="AR2" s="190"/>
    </row>
    <row r="3" spans="1:81" s="188" customFormat="1" ht="20.100000000000001" customHeight="1" x14ac:dyDescent="0.15">
      <c r="Y3" s="646" t="s">
        <v>269</v>
      </c>
      <c r="Z3" s="646"/>
      <c r="AA3" s="646"/>
      <c r="AB3" s="646"/>
      <c r="AC3" s="646"/>
      <c r="AD3" s="646"/>
      <c r="AE3" s="646"/>
      <c r="AF3" s="189"/>
      <c r="AG3" s="697"/>
      <c r="AH3" s="190"/>
      <c r="AI3" s="190"/>
      <c r="AJ3" s="190"/>
      <c r="AK3" s="190"/>
      <c r="AL3" s="190"/>
      <c r="AM3" s="190"/>
      <c r="AN3" s="190"/>
      <c r="AO3" s="190"/>
      <c r="AP3" s="190"/>
      <c r="AQ3" s="190"/>
      <c r="AR3" s="190"/>
    </row>
    <row r="4" spans="1:81" s="188" customFormat="1" ht="20.100000000000001" customHeight="1" x14ac:dyDescent="0.15">
      <c r="Y4" s="191"/>
      <c r="Z4" s="191"/>
      <c r="AA4" s="191"/>
      <c r="AB4" s="191"/>
      <c r="AC4" s="191"/>
      <c r="AD4" s="191"/>
      <c r="AE4" s="191"/>
      <c r="AF4" s="189"/>
      <c r="AG4" s="697"/>
      <c r="AH4" s="190"/>
      <c r="AI4" s="190"/>
      <c r="AJ4" s="190"/>
      <c r="AK4" s="190"/>
      <c r="AL4" s="190"/>
      <c r="AM4" s="190"/>
      <c r="AN4" s="190"/>
      <c r="AO4" s="190"/>
      <c r="AP4" s="190"/>
      <c r="AQ4" s="190"/>
      <c r="AR4" s="190"/>
    </row>
    <row r="5" spans="1:81" s="188" customFormat="1" ht="20.100000000000001" customHeight="1" x14ac:dyDescent="0.15">
      <c r="A5" s="173"/>
      <c r="B5" s="188" t="s">
        <v>277</v>
      </c>
      <c r="AF5" s="189"/>
      <c r="AG5" s="697"/>
      <c r="AH5" s="190"/>
      <c r="AI5" s="190"/>
      <c r="AJ5" s="190"/>
      <c r="AK5" s="190"/>
      <c r="AL5" s="190"/>
      <c r="AM5" s="190"/>
      <c r="AN5" s="190"/>
      <c r="AO5" s="190"/>
      <c r="AP5" s="190"/>
      <c r="AQ5" s="190"/>
      <c r="AR5" s="190"/>
    </row>
    <row r="6" spans="1:81" s="188" customFormat="1" ht="20.100000000000001" customHeight="1" x14ac:dyDescent="0.15">
      <c r="A6" s="173"/>
      <c r="AF6" s="189"/>
      <c r="AG6" s="697"/>
      <c r="AH6" s="190"/>
      <c r="AI6" s="190"/>
      <c r="AJ6" s="190"/>
      <c r="AK6" s="190"/>
      <c r="AL6" s="190"/>
      <c r="AM6" s="190"/>
      <c r="AN6" s="190"/>
      <c r="AO6" s="190"/>
      <c r="AP6" s="190"/>
      <c r="AQ6" s="190"/>
      <c r="AR6" s="190"/>
    </row>
    <row r="7" spans="1:81" ht="20.100000000000001" customHeight="1" x14ac:dyDescent="0.2">
      <c r="A7" s="654" t="s">
        <v>278</v>
      </c>
      <c r="B7" s="654"/>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154"/>
      <c r="AG7" s="697"/>
      <c r="AH7" s="153"/>
      <c r="AI7" s="153"/>
      <c r="AJ7" s="153"/>
      <c r="AK7" s="153"/>
      <c r="AL7" s="153"/>
      <c r="AM7" s="153"/>
      <c r="AN7" s="153"/>
      <c r="AO7" s="153"/>
      <c r="AP7" s="153"/>
      <c r="AQ7" s="153"/>
      <c r="AR7" s="153"/>
      <c r="CC7" s="152"/>
    </row>
    <row r="8" spans="1:81" ht="20.100000000000001" customHeight="1" x14ac:dyDescent="0.15">
      <c r="AF8" s="154"/>
      <c r="AG8" s="697"/>
      <c r="AH8" s="153"/>
      <c r="AI8" s="153"/>
      <c r="AJ8" s="153"/>
      <c r="AK8" s="153"/>
      <c r="AL8" s="153"/>
      <c r="AM8" s="153"/>
      <c r="AN8" s="153"/>
      <c r="AO8" s="153"/>
      <c r="AP8" s="153"/>
      <c r="AQ8" s="153"/>
      <c r="AR8" s="153"/>
      <c r="CC8" s="152"/>
    </row>
    <row r="9" spans="1:81" ht="20.100000000000001" customHeight="1" x14ac:dyDescent="0.15">
      <c r="A9" s="188" t="s">
        <v>300</v>
      </c>
      <c r="B9" s="188"/>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54"/>
      <c r="AG9" s="697"/>
      <c r="AH9" s="153"/>
      <c r="AI9" s="153"/>
      <c r="AJ9" s="153"/>
      <c r="AK9" s="153"/>
      <c r="AL9" s="153"/>
      <c r="AM9" s="153"/>
      <c r="AN9" s="153"/>
      <c r="AO9" s="153"/>
      <c r="AP9" s="153"/>
      <c r="AQ9" s="153"/>
      <c r="AR9" s="153"/>
      <c r="CC9" s="152"/>
    </row>
    <row r="10" spans="1:81" ht="20.100000000000001" customHeight="1" x14ac:dyDescent="0.15">
      <c r="A10" s="188"/>
      <c r="B10" s="188"/>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54"/>
      <c r="AG10" s="697"/>
      <c r="AH10" s="153"/>
      <c r="AI10" s="153"/>
      <c r="AJ10" s="153"/>
      <c r="AK10" s="153"/>
      <c r="AL10" s="153"/>
      <c r="AM10" s="153"/>
      <c r="AN10" s="153"/>
      <c r="AO10" s="153"/>
      <c r="AP10" s="153"/>
      <c r="AQ10" s="153"/>
      <c r="AR10" s="153"/>
      <c r="CC10" s="152"/>
    </row>
    <row r="11" spans="1:81" ht="20.100000000000001" customHeight="1" x14ac:dyDescent="0.15">
      <c r="A11" s="698" t="s">
        <v>279</v>
      </c>
      <c r="B11" s="698"/>
      <c r="C11" s="698"/>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154"/>
      <c r="AG11" s="697"/>
      <c r="AH11" s="153"/>
      <c r="AI11" s="153"/>
      <c r="AJ11" s="153"/>
      <c r="AK11" s="153"/>
      <c r="AL11" s="153"/>
      <c r="AM11" s="153"/>
      <c r="AN11" s="153"/>
      <c r="AO11" s="153"/>
      <c r="AP11" s="153"/>
      <c r="AQ11" s="153"/>
      <c r="AR11" s="153"/>
      <c r="CC11" s="152"/>
    </row>
    <row r="12" spans="1:81" ht="24" customHeight="1" x14ac:dyDescent="0.15">
      <c r="A12" s="198" t="s">
        <v>405</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54"/>
      <c r="AG12" s="697"/>
      <c r="AH12" s="153"/>
      <c r="AI12" s="153"/>
      <c r="AJ12" s="153"/>
      <c r="AK12" s="153"/>
      <c r="AL12" s="153"/>
      <c r="AM12" s="153"/>
      <c r="AN12" s="153"/>
      <c r="AO12" s="153"/>
      <c r="AP12" s="153"/>
      <c r="AQ12" s="153"/>
      <c r="AR12" s="153"/>
      <c r="CC12" s="152"/>
    </row>
    <row r="13" spans="1:81" ht="30" customHeight="1" x14ac:dyDescent="0.15">
      <c r="A13" s="647" t="s">
        <v>235</v>
      </c>
      <c r="B13" s="648"/>
      <c r="C13" s="648"/>
      <c r="D13" s="648"/>
      <c r="E13" s="648"/>
      <c r="F13" s="648"/>
      <c r="G13" s="648"/>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50"/>
      <c r="AF13" s="154"/>
      <c r="AG13" s="697"/>
      <c r="AH13" s="153"/>
      <c r="AI13" s="153"/>
      <c r="AJ13" s="153"/>
      <c r="AK13" s="153"/>
      <c r="AL13" s="153"/>
      <c r="AM13" s="153"/>
      <c r="AN13" s="153"/>
      <c r="AO13" s="153"/>
      <c r="AP13" s="153"/>
      <c r="AQ13" s="153"/>
      <c r="AR13" s="153"/>
      <c r="CC13" s="152"/>
    </row>
    <row r="14" spans="1:81" ht="30" customHeight="1" x14ac:dyDescent="0.15">
      <c r="A14" s="651" t="s">
        <v>234</v>
      </c>
      <c r="B14" s="652"/>
      <c r="C14" s="652"/>
      <c r="D14" s="652"/>
      <c r="E14" s="652"/>
      <c r="F14" s="652"/>
      <c r="G14" s="65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3"/>
      <c r="AF14" s="154"/>
      <c r="AG14" s="697"/>
      <c r="AH14" s="153"/>
      <c r="AI14" s="153"/>
      <c r="AJ14" s="153"/>
      <c r="AK14" s="153"/>
      <c r="AL14" s="153"/>
      <c r="AM14" s="153"/>
      <c r="AN14" s="153"/>
      <c r="AO14" s="153"/>
      <c r="AP14" s="153"/>
      <c r="AQ14" s="153"/>
      <c r="AR14" s="153"/>
      <c r="CC14" s="152"/>
    </row>
    <row r="15" spans="1:81" ht="30" customHeight="1" x14ac:dyDescent="0.15">
      <c r="A15" s="699" t="s">
        <v>409</v>
      </c>
      <c r="B15" s="700"/>
      <c r="C15" s="700"/>
      <c r="D15" s="700"/>
      <c r="E15" s="700"/>
      <c r="F15" s="700"/>
      <c r="G15" s="700"/>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3"/>
      <c r="AF15" s="154"/>
      <c r="AG15" s="697"/>
      <c r="AH15" s="153"/>
      <c r="AI15" s="153"/>
      <c r="AJ15" s="153"/>
      <c r="AK15" s="153"/>
      <c r="AL15" s="153"/>
      <c r="AM15" s="153"/>
      <c r="AN15" s="153"/>
      <c r="AO15" s="153"/>
      <c r="AP15" s="153"/>
      <c r="AQ15" s="153"/>
      <c r="AR15" s="153"/>
      <c r="CC15" s="152"/>
    </row>
    <row r="16" spans="1:81" ht="30" customHeight="1" x14ac:dyDescent="0.15">
      <c r="A16" s="644" t="s">
        <v>198</v>
      </c>
      <c r="B16" s="645"/>
      <c r="C16" s="645"/>
      <c r="D16" s="645"/>
      <c r="E16" s="645"/>
      <c r="F16" s="645"/>
      <c r="G16" s="645"/>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3"/>
      <c r="AF16" s="154"/>
      <c r="AG16" s="697"/>
      <c r="AH16" s="153"/>
      <c r="AI16" s="153"/>
      <c r="AJ16" s="153"/>
      <c r="AK16" s="153"/>
      <c r="AL16" s="153"/>
      <c r="AM16" s="153"/>
      <c r="AN16" s="153"/>
      <c r="AO16" s="153"/>
      <c r="AP16" s="153"/>
      <c r="AQ16" s="153"/>
      <c r="AR16" s="153"/>
      <c r="CC16" s="152"/>
    </row>
    <row r="17" spans="1:81" ht="30" customHeight="1" x14ac:dyDescent="0.15">
      <c r="A17" s="701" t="s">
        <v>419</v>
      </c>
      <c r="B17" s="702"/>
      <c r="C17" s="702"/>
      <c r="D17" s="702"/>
      <c r="E17" s="702"/>
      <c r="F17" s="702"/>
      <c r="G17" s="70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3"/>
      <c r="AF17" s="154"/>
      <c r="AG17" s="697"/>
      <c r="AH17" s="153"/>
      <c r="AI17" s="153"/>
      <c r="AJ17" s="199"/>
      <c r="AK17" s="153"/>
      <c r="AL17" s="153"/>
      <c r="AM17" s="153"/>
      <c r="AN17" s="153"/>
      <c r="AO17" s="153"/>
      <c r="AP17" s="153"/>
      <c r="AQ17" s="153"/>
      <c r="AR17" s="153"/>
      <c r="CC17" s="152"/>
    </row>
    <row r="18" spans="1:81" ht="30" customHeight="1" x14ac:dyDescent="0.15">
      <c r="A18" s="655" t="s">
        <v>420</v>
      </c>
      <c r="B18" s="656"/>
      <c r="C18" s="656"/>
      <c r="D18" s="656"/>
      <c r="E18" s="656"/>
      <c r="F18" s="656"/>
      <c r="G18" s="656"/>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8"/>
      <c r="AF18" s="154"/>
      <c r="AG18" s="697"/>
      <c r="AH18" s="153"/>
      <c r="AI18" s="153"/>
      <c r="AJ18" s="153"/>
      <c r="AK18" s="153"/>
      <c r="AL18" s="153"/>
      <c r="AM18" s="153"/>
      <c r="AN18" s="153"/>
      <c r="AO18" s="153"/>
      <c r="AP18" s="153"/>
      <c r="AQ18" s="153"/>
      <c r="AR18" s="153"/>
      <c r="CC18" s="152"/>
    </row>
    <row r="19" spans="1:81" ht="30" customHeight="1" x14ac:dyDescent="0.15">
      <c r="A19" s="537"/>
      <c r="B19" s="537"/>
      <c r="C19" s="537"/>
      <c r="D19" s="537"/>
      <c r="E19" s="537"/>
      <c r="F19" s="537"/>
      <c r="G19" s="537"/>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199"/>
      <c r="AG19" s="536"/>
      <c r="AH19" s="153"/>
      <c r="AI19" s="153"/>
      <c r="AJ19" s="153"/>
      <c r="AK19" s="153"/>
      <c r="AL19" s="153"/>
      <c r="AM19" s="153"/>
      <c r="AN19" s="153"/>
      <c r="AO19" s="153"/>
      <c r="AP19" s="153"/>
      <c r="AQ19" s="153"/>
      <c r="AR19" s="153"/>
      <c r="CC19" s="152"/>
    </row>
    <row r="20" spans="1:81" ht="24" customHeight="1" x14ac:dyDescent="0.15">
      <c r="A20" s="687" t="s">
        <v>422</v>
      </c>
      <c r="B20" s="687"/>
      <c r="C20" s="687"/>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200"/>
      <c r="AG20" s="153"/>
      <c r="AH20" s="153"/>
      <c r="AI20" s="153"/>
      <c r="AJ20" s="153"/>
      <c r="AK20" s="153"/>
      <c r="AL20" s="153"/>
      <c r="AM20" s="153"/>
      <c r="AN20" s="153"/>
      <c r="AO20" s="153"/>
      <c r="AP20" s="153"/>
      <c r="AQ20" s="153"/>
      <c r="AR20" s="153"/>
      <c r="CC20" s="152"/>
    </row>
    <row r="21" spans="1:81" ht="24" customHeight="1" x14ac:dyDescent="0.15">
      <c r="A21" s="687" t="s">
        <v>408</v>
      </c>
      <c r="B21" s="687"/>
      <c r="C21" s="687"/>
      <c r="D21" s="687"/>
      <c r="E21" s="687"/>
      <c r="F21" s="687"/>
      <c r="G21" s="687"/>
      <c r="H21" s="687"/>
      <c r="I21" s="687"/>
      <c r="J21" s="687"/>
      <c r="K21" s="687"/>
      <c r="L21" s="687"/>
      <c r="M21" s="687"/>
      <c r="N21" s="687"/>
      <c r="O21" s="687"/>
      <c r="P21" s="687"/>
      <c r="Q21" s="687"/>
      <c r="R21" s="687"/>
      <c r="S21" s="687"/>
      <c r="T21" s="687"/>
      <c r="U21" s="687"/>
      <c r="V21" s="687"/>
      <c r="W21" s="687"/>
      <c r="X21" s="687"/>
      <c r="Y21" s="687"/>
      <c r="Z21" s="687"/>
      <c r="AA21" s="687"/>
      <c r="AB21" s="687"/>
      <c r="AC21" s="687"/>
      <c r="AD21" s="687"/>
      <c r="AE21" s="687"/>
      <c r="AF21" s="687"/>
      <c r="AG21" s="153"/>
      <c r="AH21" s="153"/>
      <c r="AI21" s="153"/>
      <c r="AJ21" s="153"/>
      <c r="AK21" s="153"/>
      <c r="AL21" s="153"/>
      <c r="AM21" s="153"/>
      <c r="AN21" s="153"/>
      <c r="AO21" s="153"/>
      <c r="AP21" s="153"/>
      <c r="AQ21" s="153"/>
      <c r="AR21" s="153"/>
      <c r="CC21" s="152"/>
    </row>
    <row r="22" spans="1:81" ht="12" customHeight="1" x14ac:dyDescent="0.15">
      <c r="A22" s="687" t="s">
        <v>497</v>
      </c>
      <c r="B22" s="687"/>
      <c r="C22" s="687"/>
      <c r="D22" s="687"/>
      <c r="E22" s="687"/>
      <c r="F22" s="687"/>
      <c r="G22" s="687"/>
      <c r="H22" s="687"/>
      <c r="I22" s="687"/>
      <c r="J22" s="687"/>
      <c r="K22" s="687"/>
      <c r="L22" s="687"/>
      <c r="M22" s="687"/>
      <c r="N22" s="687"/>
      <c r="O22" s="687"/>
      <c r="P22" s="687"/>
      <c r="Q22" s="687"/>
      <c r="R22" s="687"/>
      <c r="S22" s="687"/>
      <c r="T22" s="687"/>
      <c r="U22" s="687"/>
      <c r="V22" s="687"/>
      <c r="W22" s="687"/>
      <c r="X22" s="687"/>
      <c r="Y22" s="687"/>
      <c r="Z22" s="687"/>
      <c r="AA22" s="687"/>
      <c r="AB22" s="687"/>
      <c r="AC22" s="687"/>
      <c r="AD22" s="687"/>
      <c r="AE22" s="687"/>
      <c r="AF22" s="615"/>
      <c r="AG22" s="153"/>
      <c r="AH22" s="153"/>
      <c r="AI22" s="153"/>
      <c r="AJ22" s="153"/>
      <c r="AK22" s="153"/>
      <c r="AL22" s="153"/>
      <c r="AM22" s="153"/>
      <c r="AN22" s="153"/>
      <c r="AO22" s="153"/>
      <c r="AP22" s="153"/>
      <c r="AQ22" s="153"/>
      <c r="AR22" s="153"/>
      <c r="CC22" s="152"/>
    </row>
    <row r="23" spans="1:81" ht="12" customHeight="1" x14ac:dyDescent="0.15">
      <c r="A23" s="687" t="s">
        <v>496</v>
      </c>
      <c r="B23" s="687"/>
      <c r="C23" s="687"/>
      <c r="D23" s="687"/>
      <c r="E23" s="687"/>
      <c r="F23" s="687"/>
      <c r="G23" s="687"/>
      <c r="H23" s="687"/>
      <c r="I23" s="687"/>
      <c r="J23" s="687"/>
      <c r="K23" s="687"/>
      <c r="L23" s="687"/>
      <c r="M23" s="687"/>
      <c r="N23" s="687"/>
      <c r="O23" s="687"/>
      <c r="P23" s="687"/>
      <c r="Q23" s="687"/>
      <c r="R23" s="687"/>
      <c r="S23" s="687"/>
      <c r="T23" s="687"/>
      <c r="U23" s="687"/>
      <c r="V23" s="687"/>
      <c r="W23" s="687"/>
      <c r="X23" s="687"/>
      <c r="Y23" s="687"/>
      <c r="Z23" s="687"/>
      <c r="AA23" s="687"/>
      <c r="AB23" s="687"/>
      <c r="AC23" s="687"/>
      <c r="AD23" s="687"/>
      <c r="AE23" s="687"/>
      <c r="AF23" s="200"/>
      <c r="AG23" s="153"/>
      <c r="AH23" s="153"/>
      <c r="AI23" s="153"/>
      <c r="AJ23" s="153"/>
      <c r="AK23" s="153"/>
      <c r="AL23" s="153"/>
      <c r="AM23" s="153"/>
      <c r="AN23" s="153"/>
      <c r="AO23" s="153"/>
      <c r="AP23" s="153"/>
      <c r="AQ23" s="153"/>
      <c r="AR23" s="153"/>
      <c r="CC23" s="152"/>
    </row>
    <row r="24" spans="1:81" ht="24" customHeight="1" x14ac:dyDescent="0.15">
      <c r="A24" s="687" t="s">
        <v>423</v>
      </c>
      <c r="B24" s="687"/>
      <c r="C24" s="687"/>
      <c r="D24" s="687"/>
      <c r="E24" s="687"/>
      <c r="F24" s="687"/>
      <c r="G24" s="687"/>
      <c r="H24" s="687"/>
      <c r="I24" s="687"/>
      <c r="J24" s="687"/>
      <c r="K24" s="687"/>
      <c r="L24" s="687"/>
      <c r="M24" s="687"/>
      <c r="N24" s="687"/>
      <c r="O24" s="687"/>
      <c r="P24" s="687"/>
      <c r="Q24" s="687"/>
      <c r="R24" s="687"/>
      <c r="S24" s="687"/>
      <c r="T24" s="687"/>
      <c r="U24" s="687"/>
      <c r="V24" s="687"/>
      <c r="W24" s="687"/>
      <c r="X24" s="687"/>
      <c r="Y24" s="687"/>
      <c r="Z24" s="687"/>
      <c r="AA24" s="687"/>
      <c r="AB24" s="687"/>
      <c r="AC24" s="687"/>
      <c r="AD24" s="687"/>
      <c r="AE24" s="687"/>
      <c r="AF24" s="199"/>
      <c r="AG24" s="153"/>
      <c r="AH24" s="153"/>
      <c r="AI24" s="153"/>
      <c r="AJ24" s="153"/>
      <c r="AK24" s="153"/>
      <c r="AL24" s="153"/>
      <c r="AM24" s="153"/>
      <c r="AN24" s="153"/>
      <c r="AO24" s="153"/>
      <c r="AP24" s="153"/>
      <c r="AQ24" s="153"/>
      <c r="AR24" s="153"/>
      <c r="CC24" s="152"/>
    </row>
    <row r="25" spans="1:81" ht="24" customHeight="1" x14ac:dyDescent="0.15">
      <c r="A25" s="687" t="s">
        <v>474</v>
      </c>
      <c r="B25" s="687"/>
      <c r="C25" s="687"/>
      <c r="D25" s="687"/>
      <c r="E25" s="687"/>
      <c r="F25" s="687"/>
      <c r="G25" s="687"/>
      <c r="H25" s="687"/>
      <c r="I25" s="687"/>
      <c r="J25" s="687"/>
      <c r="K25" s="687"/>
      <c r="L25" s="687"/>
      <c r="M25" s="687"/>
      <c r="N25" s="687"/>
      <c r="O25" s="687"/>
      <c r="P25" s="687"/>
      <c r="Q25" s="687"/>
      <c r="R25" s="687"/>
      <c r="S25" s="687"/>
      <c r="T25" s="687"/>
      <c r="U25" s="687"/>
      <c r="V25" s="687"/>
      <c r="W25" s="687"/>
      <c r="X25" s="687"/>
      <c r="Y25" s="687"/>
      <c r="Z25" s="687"/>
      <c r="AA25" s="687"/>
      <c r="AB25" s="687"/>
      <c r="AC25" s="687"/>
      <c r="AD25" s="687"/>
      <c r="AE25" s="687"/>
      <c r="AF25" s="199"/>
      <c r="AG25" s="153"/>
      <c r="AH25" s="153"/>
      <c r="AI25" s="153"/>
      <c r="AJ25" s="153"/>
      <c r="AK25" s="153"/>
      <c r="AL25" s="153"/>
      <c r="AM25" s="153"/>
      <c r="AN25" s="153"/>
      <c r="AO25" s="153"/>
      <c r="AP25" s="153"/>
      <c r="AQ25" s="153"/>
      <c r="AR25" s="153"/>
      <c r="CC25" s="152"/>
    </row>
    <row r="26" spans="1:81" ht="24" customHeight="1" x14ac:dyDescent="0.15">
      <c r="A26" s="197" t="s">
        <v>281</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199"/>
      <c r="AG26" s="153"/>
      <c r="AH26" s="153"/>
      <c r="AI26" s="153"/>
      <c r="AJ26" s="153"/>
      <c r="AK26" s="153"/>
      <c r="AL26" s="153"/>
      <c r="AM26" s="153"/>
      <c r="AN26" s="153"/>
      <c r="AO26" s="153"/>
      <c r="AP26" s="153"/>
      <c r="AQ26" s="153"/>
      <c r="AR26" s="153"/>
      <c r="CC26" s="152"/>
    </row>
    <row r="27" spans="1:81" ht="24" customHeight="1" x14ac:dyDescent="0.15">
      <c r="A27" s="197"/>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199"/>
      <c r="AG27" s="153"/>
      <c r="AH27" s="153"/>
      <c r="AI27" s="153"/>
      <c r="AJ27" s="153"/>
      <c r="AK27" s="153"/>
      <c r="AL27" s="153"/>
      <c r="AM27" s="153"/>
      <c r="AN27" s="153"/>
      <c r="AO27" s="153"/>
      <c r="AP27" s="153"/>
      <c r="AQ27" s="153"/>
      <c r="AR27" s="153"/>
      <c r="CC27" s="152"/>
    </row>
    <row r="28" spans="1:81" ht="13.5" customHeight="1" x14ac:dyDescent="0.15">
      <c r="A28" s="169" t="s">
        <v>498</v>
      </c>
      <c r="B28" s="617"/>
      <c r="C28" s="617"/>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199"/>
      <c r="AG28" s="153"/>
      <c r="AH28" s="153"/>
      <c r="AI28" s="153"/>
      <c r="AJ28" s="153"/>
      <c r="AK28" s="153"/>
      <c r="AL28" s="153"/>
      <c r="AM28" s="153"/>
      <c r="AN28" s="153"/>
      <c r="AO28" s="153"/>
      <c r="AP28" s="153"/>
      <c r="AQ28" s="153"/>
      <c r="AR28" s="153"/>
      <c r="CC28" s="152"/>
    </row>
    <row r="29" spans="1:81" ht="13.5" customHeight="1" x14ac:dyDescent="0.15">
      <c r="A29" s="169" t="s">
        <v>499</v>
      </c>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199"/>
      <c r="AG29" s="153"/>
      <c r="AH29" s="153"/>
      <c r="AI29" s="153"/>
      <c r="AJ29" s="153"/>
      <c r="AK29" s="153"/>
      <c r="AL29" s="153"/>
      <c r="AM29" s="153"/>
      <c r="AN29" s="153"/>
      <c r="AO29" s="153"/>
      <c r="AP29" s="153"/>
      <c r="AQ29" s="153"/>
      <c r="AR29" s="153"/>
      <c r="CC29" s="152"/>
    </row>
    <row r="30" spans="1:81" ht="12" customHeight="1" x14ac:dyDescent="0.15">
      <c r="A30" s="169" t="s">
        <v>500</v>
      </c>
      <c r="B30" s="617"/>
      <c r="C30" s="617"/>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617"/>
      <c r="AC30" s="617"/>
      <c r="AD30" s="617"/>
      <c r="AE30" s="617"/>
      <c r="AF30" s="199"/>
      <c r="AG30" s="153"/>
      <c r="AH30" s="153"/>
      <c r="AI30" s="153"/>
      <c r="AJ30" s="153"/>
      <c r="AK30" s="153"/>
      <c r="AL30" s="153"/>
      <c r="AM30" s="153"/>
      <c r="AN30" s="153"/>
      <c r="AO30" s="153"/>
      <c r="AP30" s="153"/>
      <c r="AQ30" s="153"/>
      <c r="AR30" s="153"/>
      <c r="CC30" s="152"/>
    </row>
    <row r="31" spans="1:81" ht="9" customHeight="1" x14ac:dyDescent="0.15">
      <c r="A31" s="169"/>
      <c r="B31" s="617"/>
      <c r="C31" s="617"/>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617"/>
      <c r="AC31" s="617"/>
      <c r="AD31" s="617"/>
      <c r="AE31" s="617"/>
      <c r="AF31" s="199"/>
      <c r="AG31" s="153"/>
      <c r="AH31" s="153"/>
      <c r="AI31" s="153"/>
      <c r="AJ31" s="153"/>
      <c r="AK31" s="153"/>
      <c r="AL31" s="153"/>
      <c r="AM31" s="153"/>
      <c r="AN31" s="153"/>
      <c r="AO31" s="153"/>
      <c r="AP31" s="153"/>
      <c r="AQ31" s="153"/>
      <c r="AR31" s="153"/>
      <c r="CC31" s="152"/>
    </row>
    <row r="32" spans="1:81" ht="24" customHeight="1" x14ac:dyDescent="0.15">
      <c r="A32" s="535"/>
      <c r="B32" s="535"/>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35"/>
      <c r="AF32" s="199"/>
      <c r="AG32" s="153"/>
      <c r="AH32" s="153"/>
      <c r="AI32" s="153"/>
      <c r="AJ32" s="153"/>
      <c r="AK32" s="153"/>
      <c r="AL32" s="153"/>
      <c r="AM32" s="153"/>
      <c r="AN32" s="153"/>
      <c r="AO32" s="153"/>
      <c r="AP32" s="153"/>
      <c r="AQ32" s="153"/>
      <c r="AR32" s="153"/>
      <c r="CC32" s="152"/>
    </row>
    <row r="33" spans="1:81" ht="24" customHeight="1" x14ac:dyDescent="0.15">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199"/>
      <c r="AG33" s="153"/>
      <c r="AH33" s="153"/>
      <c r="AI33" s="153"/>
      <c r="AJ33" s="153"/>
      <c r="AK33" s="153"/>
      <c r="AL33" s="153"/>
      <c r="AM33" s="153"/>
      <c r="AN33" s="153"/>
      <c r="AO33" s="153"/>
      <c r="AP33" s="153"/>
      <c r="AQ33" s="153"/>
      <c r="AR33" s="153"/>
      <c r="CC33" s="152"/>
    </row>
    <row r="34" spans="1:81" s="155" customFormat="1" ht="24" customHeight="1" x14ac:dyDescent="0.15">
      <c r="A34" s="695" t="s">
        <v>282</v>
      </c>
      <c r="B34" s="696"/>
      <c r="C34" s="696"/>
      <c r="D34" s="693" t="s">
        <v>283</v>
      </c>
      <c r="E34" s="689"/>
      <c r="F34" s="689"/>
      <c r="G34" s="689"/>
      <c r="H34" s="689"/>
      <c r="I34" s="689" t="s">
        <v>406</v>
      </c>
      <c r="J34" s="689"/>
      <c r="K34" s="689"/>
      <c r="L34" s="689"/>
      <c r="M34" s="690"/>
      <c r="N34" s="691" t="s">
        <v>302</v>
      </c>
      <c r="O34" s="692"/>
      <c r="P34" s="571"/>
      <c r="Q34" s="688" t="s">
        <v>282</v>
      </c>
      <c r="R34" s="689"/>
      <c r="S34" s="690"/>
      <c r="T34" s="693" t="s">
        <v>283</v>
      </c>
      <c r="U34" s="689"/>
      <c r="V34" s="689"/>
      <c r="W34" s="689"/>
      <c r="X34" s="689"/>
      <c r="Y34" s="689" t="s">
        <v>407</v>
      </c>
      <c r="Z34" s="689"/>
      <c r="AA34" s="689"/>
      <c r="AB34" s="689"/>
      <c r="AC34" s="690"/>
      <c r="AD34" s="693" t="s">
        <v>302</v>
      </c>
      <c r="AE34" s="694"/>
      <c r="AF34" s="200"/>
      <c r="AG34" s="157"/>
      <c r="AH34" s="157"/>
      <c r="AI34" s="157"/>
      <c r="AJ34" s="157"/>
      <c r="AK34" s="157"/>
      <c r="AL34" s="157"/>
      <c r="AM34" s="157"/>
      <c r="AN34" s="157"/>
      <c r="AO34" s="157"/>
      <c r="AP34" s="157"/>
      <c r="AQ34" s="157"/>
      <c r="AR34" s="157"/>
      <c r="CC34" s="156"/>
    </row>
    <row r="35" spans="1:81" ht="24" customHeight="1" x14ac:dyDescent="0.15">
      <c r="A35" s="678" t="s">
        <v>504</v>
      </c>
      <c r="B35" s="679"/>
      <c r="C35" s="679"/>
      <c r="D35" s="675" t="s">
        <v>425</v>
      </c>
      <c r="E35" s="676"/>
      <c r="F35" s="676"/>
      <c r="G35" s="676"/>
      <c r="H35" s="676"/>
      <c r="I35" s="677" t="s">
        <v>430</v>
      </c>
      <c r="J35" s="677"/>
      <c r="K35" s="677"/>
      <c r="L35" s="677"/>
      <c r="M35" s="677"/>
      <c r="N35" s="661" t="s">
        <v>301</v>
      </c>
      <c r="O35" s="662"/>
      <c r="P35" s="571"/>
      <c r="Q35" s="678" t="s">
        <v>512</v>
      </c>
      <c r="R35" s="679"/>
      <c r="S35" s="679"/>
      <c r="T35" s="675" t="s">
        <v>428</v>
      </c>
      <c r="U35" s="676"/>
      <c r="V35" s="676"/>
      <c r="W35" s="676"/>
      <c r="X35" s="676"/>
      <c r="Y35" s="677" t="s">
        <v>453</v>
      </c>
      <c r="Z35" s="677"/>
      <c r="AA35" s="677"/>
      <c r="AB35" s="677"/>
      <c r="AC35" s="677"/>
      <c r="AD35" s="661" t="s">
        <v>301</v>
      </c>
      <c r="AE35" s="662"/>
      <c r="AF35" s="199"/>
      <c r="AG35" s="153"/>
      <c r="AH35" s="153"/>
      <c r="AI35" s="153"/>
      <c r="AJ35" s="153"/>
      <c r="AK35" s="153"/>
      <c r="AL35" s="153"/>
      <c r="AM35" s="153"/>
      <c r="AN35" s="153"/>
      <c r="AO35" s="153"/>
      <c r="AP35" s="153"/>
      <c r="AQ35" s="153"/>
      <c r="AR35" s="153"/>
      <c r="CC35" s="152"/>
    </row>
    <row r="36" spans="1:81" ht="24" customHeight="1" x14ac:dyDescent="0.15">
      <c r="A36" s="680"/>
      <c r="B36" s="681"/>
      <c r="C36" s="681"/>
      <c r="D36" s="670" t="s">
        <v>427</v>
      </c>
      <c r="E36" s="671"/>
      <c r="F36" s="671"/>
      <c r="G36" s="671"/>
      <c r="H36" s="671"/>
      <c r="I36" s="665" t="s">
        <v>431</v>
      </c>
      <c r="J36" s="665"/>
      <c r="K36" s="665"/>
      <c r="L36" s="665"/>
      <c r="M36" s="665"/>
      <c r="N36" s="663" t="s">
        <v>301</v>
      </c>
      <c r="O36" s="664"/>
      <c r="P36" s="571"/>
      <c r="Q36" s="680"/>
      <c r="R36" s="681"/>
      <c r="S36" s="681"/>
      <c r="T36" s="670" t="s">
        <v>424</v>
      </c>
      <c r="U36" s="671"/>
      <c r="V36" s="671"/>
      <c r="W36" s="671"/>
      <c r="X36" s="671"/>
      <c r="Y36" s="665" t="s">
        <v>454</v>
      </c>
      <c r="Z36" s="665"/>
      <c r="AA36" s="665"/>
      <c r="AB36" s="665"/>
      <c r="AC36" s="665"/>
      <c r="AD36" s="663" t="s">
        <v>301</v>
      </c>
      <c r="AE36" s="664"/>
      <c r="AF36" s="199"/>
      <c r="AG36" s="153"/>
      <c r="AH36" s="153"/>
      <c r="AI36" s="153"/>
      <c r="AJ36" s="153"/>
      <c r="AK36" s="153"/>
      <c r="AL36" s="153"/>
      <c r="AM36" s="153"/>
      <c r="AN36" s="153"/>
      <c r="AO36" s="153"/>
      <c r="AP36" s="153"/>
      <c r="AQ36" s="153"/>
      <c r="AR36" s="153"/>
      <c r="CC36" s="152"/>
    </row>
    <row r="37" spans="1:81" ht="24" customHeight="1" x14ac:dyDescent="0.15">
      <c r="A37" s="682"/>
      <c r="B37" s="683"/>
      <c r="C37" s="683"/>
      <c r="D37" s="684"/>
      <c r="E37" s="685"/>
      <c r="F37" s="685"/>
      <c r="G37" s="685"/>
      <c r="H37" s="685"/>
      <c r="I37" s="685"/>
      <c r="J37" s="685"/>
      <c r="K37" s="685"/>
      <c r="L37" s="685"/>
      <c r="M37" s="686"/>
      <c r="N37" s="668" t="s">
        <v>301</v>
      </c>
      <c r="O37" s="669"/>
      <c r="P37" s="571"/>
      <c r="Q37" s="682"/>
      <c r="R37" s="683"/>
      <c r="S37" s="683"/>
      <c r="T37" s="684"/>
      <c r="U37" s="685"/>
      <c r="V37" s="685"/>
      <c r="W37" s="685"/>
      <c r="X37" s="685"/>
      <c r="Y37" s="685"/>
      <c r="Z37" s="685"/>
      <c r="AA37" s="685"/>
      <c r="AB37" s="685"/>
      <c r="AC37" s="686"/>
      <c r="AD37" s="668" t="s">
        <v>301</v>
      </c>
      <c r="AE37" s="669"/>
      <c r="AF37" s="199"/>
      <c r="AG37" s="153"/>
      <c r="AH37" s="153"/>
      <c r="AI37" s="153"/>
      <c r="AJ37" s="153"/>
      <c r="AK37" s="153"/>
      <c r="AL37" s="153"/>
      <c r="AM37" s="153"/>
      <c r="AN37" s="153"/>
      <c r="AO37" s="153"/>
      <c r="AP37" s="153"/>
      <c r="AQ37" s="153"/>
      <c r="AR37" s="153"/>
      <c r="CC37" s="152"/>
    </row>
    <row r="38" spans="1:81" ht="24" customHeight="1" x14ac:dyDescent="0.15">
      <c r="A38" s="678" t="s">
        <v>505</v>
      </c>
      <c r="B38" s="679"/>
      <c r="C38" s="679"/>
      <c r="D38" s="675" t="s">
        <v>429</v>
      </c>
      <c r="E38" s="676"/>
      <c r="F38" s="676"/>
      <c r="G38" s="676"/>
      <c r="H38" s="676"/>
      <c r="I38" s="677" t="s">
        <v>432</v>
      </c>
      <c r="J38" s="677"/>
      <c r="K38" s="677"/>
      <c r="L38" s="677"/>
      <c r="M38" s="677"/>
      <c r="N38" s="661" t="s">
        <v>301</v>
      </c>
      <c r="O38" s="662"/>
      <c r="P38" s="571"/>
      <c r="Q38" s="678" t="s">
        <v>513</v>
      </c>
      <c r="R38" s="679"/>
      <c r="S38" s="679"/>
      <c r="T38" s="675" t="s">
        <v>428</v>
      </c>
      <c r="U38" s="676"/>
      <c r="V38" s="676"/>
      <c r="W38" s="676"/>
      <c r="X38" s="676"/>
      <c r="Y38" s="677" t="s">
        <v>455</v>
      </c>
      <c r="Z38" s="677"/>
      <c r="AA38" s="677"/>
      <c r="AB38" s="677"/>
      <c r="AC38" s="677"/>
      <c r="AD38" s="661" t="s">
        <v>301</v>
      </c>
      <c r="AE38" s="662"/>
      <c r="AF38" s="199"/>
      <c r="AG38" s="153"/>
      <c r="AH38" s="153"/>
      <c r="AI38" s="153"/>
      <c r="AJ38" s="153"/>
      <c r="AK38" s="153"/>
      <c r="AL38" s="153"/>
      <c r="AM38" s="153"/>
      <c r="AN38" s="153"/>
      <c r="AO38" s="153"/>
      <c r="AP38" s="153"/>
      <c r="AQ38" s="153"/>
      <c r="AR38" s="153"/>
      <c r="CC38" s="152"/>
    </row>
    <row r="39" spans="1:81" ht="24" customHeight="1" x14ac:dyDescent="0.15">
      <c r="A39" s="680"/>
      <c r="B39" s="681"/>
      <c r="C39" s="681"/>
      <c r="D39" s="670" t="s">
        <v>424</v>
      </c>
      <c r="E39" s="671"/>
      <c r="F39" s="671"/>
      <c r="G39" s="671"/>
      <c r="H39" s="671"/>
      <c r="I39" s="665" t="s">
        <v>433</v>
      </c>
      <c r="J39" s="665"/>
      <c r="K39" s="665"/>
      <c r="L39" s="665"/>
      <c r="M39" s="665"/>
      <c r="N39" s="663" t="s">
        <v>301</v>
      </c>
      <c r="O39" s="664"/>
      <c r="P39" s="571"/>
      <c r="Q39" s="680"/>
      <c r="R39" s="681"/>
      <c r="S39" s="681"/>
      <c r="T39" s="670" t="s">
        <v>424</v>
      </c>
      <c r="U39" s="671"/>
      <c r="V39" s="671"/>
      <c r="W39" s="671"/>
      <c r="X39" s="671"/>
      <c r="Y39" s="665" t="s">
        <v>456</v>
      </c>
      <c r="Z39" s="665"/>
      <c r="AA39" s="665"/>
      <c r="AB39" s="665"/>
      <c r="AC39" s="665"/>
      <c r="AD39" s="663" t="s">
        <v>301</v>
      </c>
      <c r="AE39" s="664"/>
      <c r="AF39" s="199"/>
      <c r="AG39" s="153"/>
      <c r="AH39" s="153"/>
      <c r="AI39" s="153"/>
      <c r="AJ39" s="153"/>
      <c r="AK39" s="153"/>
      <c r="AL39" s="153"/>
      <c r="AM39" s="153"/>
      <c r="AN39" s="153"/>
      <c r="AO39" s="153"/>
      <c r="AP39" s="153"/>
      <c r="AQ39" s="153"/>
      <c r="AR39" s="153"/>
      <c r="CC39" s="152"/>
    </row>
    <row r="40" spans="1:81" ht="24" customHeight="1" x14ac:dyDescent="0.15">
      <c r="A40" s="682"/>
      <c r="B40" s="683"/>
      <c r="C40" s="683"/>
      <c r="D40" s="672" t="s">
        <v>426</v>
      </c>
      <c r="E40" s="673"/>
      <c r="F40" s="673"/>
      <c r="G40" s="673"/>
      <c r="H40" s="673"/>
      <c r="I40" s="674" t="s">
        <v>434</v>
      </c>
      <c r="J40" s="674"/>
      <c r="K40" s="674"/>
      <c r="L40" s="674"/>
      <c r="M40" s="674"/>
      <c r="N40" s="666" t="s">
        <v>301</v>
      </c>
      <c r="O40" s="667"/>
      <c r="P40" s="571"/>
      <c r="Q40" s="682"/>
      <c r="R40" s="683"/>
      <c r="S40" s="683"/>
      <c r="T40" s="672" t="s">
        <v>426</v>
      </c>
      <c r="U40" s="673"/>
      <c r="V40" s="673"/>
      <c r="W40" s="673"/>
      <c r="X40" s="673"/>
      <c r="Y40" s="674" t="s">
        <v>457</v>
      </c>
      <c r="Z40" s="674"/>
      <c r="AA40" s="674"/>
      <c r="AB40" s="674"/>
      <c r="AC40" s="674"/>
      <c r="AD40" s="666" t="s">
        <v>301</v>
      </c>
      <c r="AE40" s="667"/>
      <c r="AF40" s="199"/>
      <c r="AG40" s="153"/>
      <c r="AH40" s="153"/>
      <c r="AI40" s="153"/>
      <c r="AJ40" s="153"/>
      <c r="AK40" s="153"/>
      <c r="AL40" s="153"/>
      <c r="AM40" s="153"/>
      <c r="AN40" s="153"/>
      <c r="AO40" s="153"/>
      <c r="AP40" s="153"/>
      <c r="AQ40" s="153"/>
      <c r="AR40" s="153"/>
      <c r="CC40" s="152"/>
    </row>
    <row r="41" spans="1:81" ht="24" customHeight="1" x14ac:dyDescent="0.15">
      <c r="A41" s="678" t="s">
        <v>506</v>
      </c>
      <c r="B41" s="679"/>
      <c r="C41" s="679"/>
      <c r="D41" s="675" t="s">
        <v>428</v>
      </c>
      <c r="E41" s="676"/>
      <c r="F41" s="676"/>
      <c r="G41" s="676"/>
      <c r="H41" s="676"/>
      <c r="I41" s="677" t="s">
        <v>435</v>
      </c>
      <c r="J41" s="677"/>
      <c r="K41" s="677"/>
      <c r="L41" s="677"/>
      <c r="M41" s="677"/>
      <c r="N41" s="661" t="s">
        <v>301</v>
      </c>
      <c r="O41" s="662"/>
      <c r="P41" s="571"/>
      <c r="Q41" s="678" t="s">
        <v>514</v>
      </c>
      <c r="R41" s="679"/>
      <c r="S41" s="679"/>
      <c r="T41" s="675" t="s">
        <v>428</v>
      </c>
      <c r="U41" s="676"/>
      <c r="V41" s="676"/>
      <c r="W41" s="676"/>
      <c r="X41" s="676"/>
      <c r="Y41" s="677" t="s">
        <v>458</v>
      </c>
      <c r="Z41" s="677"/>
      <c r="AA41" s="677"/>
      <c r="AB41" s="677"/>
      <c r="AC41" s="677"/>
      <c r="AD41" s="661" t="s">
        <v>301</v>
      </c>
      <c r="AE41" s="662"/>
      <c r="AF41" s="199"/>
      <c r="AG41" s="153"/>
      <c r="AH41" s="153"/>
      <c r="AI41" s="153"/>
      <c r="AJ41" s="153"/>
      <c r="AK41" s="153"/>
      <c r="AL41" s="153"/>
      <c r="AM41" s="153"/>
      <c r="AN41" s="153"/>
      <c r="AO41" s="153"/>
      <c r="AP41" s="153"/>
      <c r="AQ41" s="153"/>
      <c r="AR41" s="153"/>
      <c r="CC41" s="152"/>
    </row>
    <row r="42" spans="1:81" ht="24" customHeight="1" x14ac:dyDescent="0.15">
      <c r="A42" s="680"/>
      <c r="B42" s="681"/>
      <c r="C42" s="681"/>
      <c r="D42" s="670" t="s">
        <v>424</v>
      </c>
      <c r="E42" s="671"/>
      <c r="F42" s="671"/>
      <c r="G42" s="671"/>
      <c r="H42" s="671"/>
      <c r="I42" s="665" t="s">
        <v>436</v>
      </c>
      <c r="J42" s="665"/>
      <c r="K42" s="665"/>
      <c r="L42" s="665"/>
      <c r="M42" s="665"/>
      <c r="N42" s="663" t="s">
        <v>301</v>
      </c>
      <c r="O42" s="664"/>
      <c r="P42" s="571"/>
      <c r="Q42" s="680"/>
      <c r="R42" s="681"/>
      <c r="S42" s="681"/>
      <c r="T42" s="670" t="s">
        <v>424</v>
      </c>
      <c r="U42" s="671"/>
      <c r="V42" s="671"/>
      <c r="W42" s="671"/>
      <c r="X42" s="671"/>
      <c r="Y42" s="665" t="s">
        <v>459</v>
      </c>
      <c r="Z42" s="665"/>
      <c r="AA42" s="665"/>
      <c r="AB42" s="665"/>
      <c r="AC42" s="665"/>
      <c r="AD42" s="663" t="s">
        <v>301</v>
      </c>
      <c r="AE42" s="664"/>
      <c r="AF42" s="199"/>
      <c r="AG42" s="153"/>
      <c r="AH42" s="153"/>
      <c r="AI42" s="153"/>
      <c r="AJ42" s="153"/>
      <c r="AK42" s="153"/>
      <c r="AL42" s="153"/>
      <c r="AM42" s="153"/>
      <c r="AN42" s="153"/>
      <c r="AO42" s="153"/>
      <c r="AP42" s="153"/>
      <c r="AQ42" s="153"/>
      <c r="AR42" s="153"/>
      <c r="CC42" s="152"/>
    </row>
    <row r="43" spans="1:81" ht="24" customHeight="1" x14ac:dyDescent="0.15">
      <c r="A43" s="682"/>
      <c r="B43" s="683"/>
      <c r="C43" s="683"/>
      <c r="D43" s="672" t="s">
        <v>426</v>
      </c>
      <c r="E43" s="673"/>
      <c r="F43" s="673"/>
      <c r="G43" s="673"/>
      <c r="H43" s="673"/>
      <c r="I43" s="674" t="s">
        <v>437</v>
      </c>
      <c r="J43" s="674"/>
      <c r="K43" s="674"/>
      <c r="L43" s="674"/>
      <c r="M43" s="674"/>
      <c r="N43" s="666" t="s">
        <v>301</v>
      </c>
      <c r="O43" s="667"/>
      <c r="P43" s="571"/>
      <c r="Q43" s="682"/>
      <c r="R43" s="683"/>
      <c r="S43" s="683"/>
      <c r="T43" s="684"/>
      <c r="U43" s="685"/>
      <c r="V43" s="685"/>
      <c r="W43" s="685"/>
      <c r="X43" s="685"/>
      <c r="Y43" s="685"/>
      <c r="Z43" s="685"/>
      <c r="AA43" s="685"/>
      <c r="AB43" s="685"/>
      <c r="AC43" s="686"/>
      <c r="AD43" s="668" t="s">
        <v>301</v>
      </c>
      <c r="AE43" s="669"/>
      <c r="AF43" s="199"/>
      <c r="AG43" s="153"/>
      <c r="AH43" s="153"/>
      <c r="AI43" s="153"/>
      <c r="AJ43" s="153"/>
      <c r="AK43" s="153"/>
      <c r="AL43" s="153"/>
      <c r="AM43" s="153"/>
      <c r="AN43" s="153"/>
      <c r="AO43" s="153"/>
      <c r="AP43" s="153"/>
      <c r="AQ43" s="153"/>
      <c r="AR43" s="153"/>
      <c r="CC43" s="152"/>
    </row>
    <row r="44" spans="1:81" ht="24" customHeight="1" x14ac:dyDescent="0.15">
      <c r="A44" s="678" t="s">
        <v>507</v>
      </c>
      <c r="B44" s="679"/>
      <c r="C44" s="679"/>
      <c r="D44" s="675" t="s">
        <v>428</v>
      </c>
      <c r="E44" s="676"/>
      <c r="F44" s="676"/>
      <c r="G44" s="676"/>
      <c r="H44" s="676"/>
      <c r="I44" s="677" t="s">
        <v>438</v>
      </c>
      <c r="J44" s="677"/>
      <c r="K44" s="677"/>
      <c r="L44" s="677"/>
      <c r="M44" s="677"/>
      <c r="N44" s="661" t="s">
        <v>301</v>
      </c>
      <c r="O44" s="662"/>
      <c r="P44" s="571"/>
      <c r="Q44" s="678" t="s">
        <v>515</v>
      </c>
      <c r="R44" s="679"/>
      <c r="S44" s="679"/>
      <c r="T44" s="675" t="s">
        <v>428</v>
      </c>
      <c r="U44" s="676"/>
      <c r="V44" s="676"/>
      <c r="W44" s="676"/>
      <c r="X44" s="676"/>
      <c r="Y44" s="677" t="s">
        <v>460</v>
      </c>
      <c r="Z44" s="677"/>
      <c r="AA44" s="677"/>
      <c r="AB44" s="677"/>
      <c r="AC44" s="677"/>
      <c r="AD44" s="661" t="s">
        <v>301</v>
      </c>
      <c r="AE44" s="662"/>
      <c r="AF44" s="199"/>
      <c r="AG44" s="153"/>
      <c r="AH44" s="153"/>
      <c r="AI44" s="153"/>
      <c r="AJ44" s="153"/>
      <c r="AK44" s="153"/>
      <c r="AL44" s="153"/>
      <c r="AM44" s="153"/>
      <c r="AN44" s="153"/>
      <c r="AO44" s="153"/>
      <c r="AP44" s="153"/>
      <c r="AQ44" s="153"/>
      <c r="AR44" s="153"/>
      <c r="CC44" s="152"/>
    </row>
    <row r="45" spans="1:81" ht="24" customHeight="1" x14ac:dyDescent="0.15">
      <c r="A45" s="680"/>
      <c r="B45" s="681"/>
      <c r="C45" s="681"/>
      <c r="D45" s="670" t="s">
        <v>424</v>
      </c>
      <c r="E45" s="671"/>
      <c r="F45" s="671"/>
      <c r="G45" s="671"/>
      <c r="H45" s="671"/>
      <c r="I45" s="665" t="s">
        <v>439</v>
      </c>
      <c r="J45" s="665"/>
      <c r="K45" s="665"/>
      <c r="L45" s="665"/>
      <c r="M45" s="665"/>
      <c r="N45" s="663" t="s">
        <v>301</v>
      </c>
      <c r="O45" s="664"/>
      <c r="P45" s="571"/>
      <c r="Q45" s="680"/>
      <c r="R45" s="681"/>
      <c r="S45" s="681"/>
      <c r="T45" s="670" t="s">
        <v>424</v>
      </c>
      <c r="U45" s="671"/>
      <c r="V45" s="671"/>
      <c r="W45" s="671"/>
      <c r="X45" s="671"/>
      <c r="Y45" s="665" t="s">
        <v>461</v>
      </c>
      <c r="Z45" s="665"/>
      <c r="AA45" s="665"/>
      <c r="AB45" s="665"/>
      <c r="AC45" s="665"/>
      <c r="AD45" s="663" t="s">
        <v>301</v>
      </c>
      <c r="AE45" s="664"/>
      <c r="AF45" s="199"/>
      <c r="AG45" s="153"/>
      <c r="AH45" s="153"/>
      <c r="AI45" s="153"/>
      <c r="AJ45" s="153"/>
      <c r="AK45" s="153"/>
      <c r="AL45" s="153"/>
      <c r="AM45" s="153"/>
      <c r="AN45" s="153"/>
      <c r="AO45" s="153"/>
      <c r="AP45" s="153"/>
      <c r="AQ45" s="153"/>
      <c r="AR45" s="153"/>
      <c r="CC45" s="152"/>
    </row>
    <row r="46" spans="1:81" ht="24" customHeight="1" x14ac:dyDescent="0.15">
      <c r="A46" s="682"/>
      <c r="B46" s="683"/>
      <c r="C46" s="683"/>
      <c r="D46" s="672" t="s">
        <v>426</v>
      </c>
      <c r="E46" s="673"/>
      <c r="F46" s="673"/>
      <c r="G46" s="673"/>
      <c r="H46" s="673"/>
      <c r="I46" s="674" t="s">
        <v>440</v>
      </c>
      <c r="J46" s="674"/>
      <c r="K46" s="674"/>
      <c r="L46" s="674"/>
      <c r="M46" s="674"/>
      <c r="N46" s="666" t="s">
        <v>301</v>
      </c>
      <c r="O46" s="667"/>
      <c r="P46" s="571"/>
      <c r="Q46" s="682"/>
      <c r="R46" s="683"/>
      <c r="S46" s="683"/>
      <c r="T46" s="672" t="s">
        <v>426</v>
      </c>
      <c r="U46" s="673"/>
      <c r="V46" s="673"/>
      <c r="W46" s="673"/>
      <c r="X46" s="673"/>
      <c r="Y46" s="674" t="s">
        <v>462</v>
      </c>
      <c r="Z46" s="674"/>
      <c r="AA46" s="674"/>
      <c r="AB46" s="674"/>
      <c r="AC46" s="674"/>
      <c r="AD46" s="666" t="s">
        <v>301</v>
      </c>
      <c r="AE46" s="667"/>
      <c r="AF46" s="199"/>
      <c r="AG46" s="153"/>
      <c r="AH46" s="153"/>
      <c r="AI46" s="153"/>
      <c r="AJ46" s="153"/>
      <c r="AK46" s="153"/>
      <c r="AL46" s="153"/>
      <c r="AM46" s="153"/>
      <c r="AN46" s="153"/>
      <c r="AO46" s="153"/>
      <c r="AP46" s="153"/>
      <c r="AQ46" s="153"/>
      <c r="AR46" s="153"/>
      <c r="CC46" s="152"/>
    </row>
    <row r="47" spans="1:81" ht="24" customHeight="1" x14ac:dyDescent="0.15">
      <c r="A47" s="678" t="s">
        <v>508</v>
      </c>
      <c r="B47" s="679"/>
      <c r="C47" s="679"/>
      <c r="D47" s="675" t="s">
        <v>428</v>
      </c>
      <c r="E47" s="676"/>
      <c r="F47" s="676"/>
      <c r="G47" s="676"/>
      <c r="H47" s="676"/>
      <c r="I47" s="677" t="s">
        <v>441</v>
      </c>
      <c r="J47" s="677"/>
      <c r="K47" s="677"/>
      <c r="L47" s="677"/>
      <c r="M47" s="677"/>
      <c r="N47" s="661" t="s">
        <v>301</v>
      </c>
      <c r="O47" s="662"/>
      <c r="P47" s="571"/>
      <c r="Q47" s="678" t="s">
        <v>516</v>
      </c>
      <c r="R47" s="679"/>
      <c r="S47" s="679"/>
      <c r="T47" s="675" t="s">
        <v>428</v>
      </c>
      <c r="U47" s="676"/>
      <c r="V47" s="676"/>
      <c r="W47" s="676"/>
      <c r="X47" s="676"/>
      <c r="Y47" s="677" t="s">
        <v>463</v>
      </c>
      <c r="Z47" s="677"/>
      <c r="AA47" s="677"/>
      <c r="AB47" s="677"/>
      <c r="AC47" s="677"/>
      <c r="AD47" s="661" t="s">
        <v>301</v>
      </c>
      <c r="AE47" s="662"/>
      <c r="AF47" s="199"/>
      <c r="AG47" s="153"/>
      <c r="AH47" s="153"/>
      <c r="AI47" s="153"/>
      <c r="AJ47" s="153"/>
      <c r="AK47" s="153"/>
      <c r="AL47" s="153"/>
      <c r="AM47" s="153"/>
      <c r="AN47" s="153"/>
      <c r="AO47" s="153"/>
      <c r="AP47" s="153"/>
      <c r="AQ47" s="153"/>
      <c r="AR47" s="153"/>
      <c r="CC47" s="152"/>
    </row>
    <row r="48" spans="1:81" ht="24" customHeight="1" x14ac:dyDescent="0.15">
      <c r="A48" s="680"/>
      <c r="B48" s="681"/>
      <c r="C48" s="681"/>
      <c r="D48" s="670" t="s">
        <v>424</v>
      </c>
      <c r="E48" s="671"/>
      <c r="F48" s="671"/>
      <c r="G48" s="671"/>
      <c r="H48" s="671"/>
      <c r="I48" s="665" t="s">
        <v>442</v>
      </c>
      <c r="J48" s="665"/>
      <c r="K48" s="665"/>
      <c r="L48" s="665"/>
      <c r="M48" s="665"/>
      <c r="N48" s="663" t="s">
        <v>301</v>
      </c>
      <c r="O48" s="664"/>
      <c r="P48" s="572"/>
      <c r="Q48" s="680"/>
      <c r="R48" s="681"/>
      <c r="S48" s="681"/>
      <c r="T48" s="670" t="s">
        <v>424</v>
      </c>
      <c r="U48" s="671"/>
      <c r="V48" s="671"/>
      <c r="W48" s="671"/>
      <c r="X48" s="671"/>
      <c r="Y48" s="665" t="s">
        <v>464</v>
      </c>
      <c r="Z48" s="665"/>
      <c r="AA48" s="665"/>
      <c r="AB48" s="665"/>
      <c r="AC48" s="665"/>
      <c r="AD48" s="663" t="s">
        <v>301</v>
      </c>
      <c r="AE48" s="664"/>
      <c r="AF48" s="199"/>
      <c r="AG48" s="153"/>
      <c r="AH48" s="153"/>
      <c r="AI48" s="153"/>
      <c r="AJ48" s="153"/>
      <c r="AK48" s="153"/>
      <c r="AL48" s="153"/>
      <c r="AM48" s="153"/>
      <c r="AN48" s="153"/>
      <c r="AO48" s="153"/>
      <c r="AP48" s="153"/>
      <c r="AQ48" s="153"/>
      <c r="AR48" s="153"/>
      <c r="CC48" s="152"/>
    </row>
    <row r="49" spans="1:81" ht="24" customHeight="1" x14ac:dyDescent="0.15">
      <c r="A49" s="682"/>
      <c r="B49" s="683"/>
      <c r="C49" s="683"/>
      <c r="D49" s="672" t="s">
        <v>426</v>
      </c>
      <c r="E49" s="673"/>
      <c r="F49" s="673"/>
      <c r="G49" s="673"/>
      <c r="H49" s="673"/>
      <c r="I49" s="674" t="s">
        <v>443</v>
      </c>
      <c r="J49" s="674"/>
      <c r="K49" s="674"/>
      <c r="L49" s="674"/>
      <c r="M49" s="674"/>
      <c r="N49" s="666" t="s">
        <v>301</v>
      </c>
      <c r="O49" s="667"/>
      <c r="P49" s="572"/>
      <c r="Q49" s="682"/>
      <c r="R49" s="683"/>
      <c r="S49" s="683"/>
      <c r="T49" s="672" t="s">
        <v>426</v>
      </c>
      <c r="U49" s="673"/>
      <c r="V49" s="673"/>
      <c r="W49" s="673"/>
      <c r="X49" s="673"/>
      <c r="Y49" s="674" t="s">
        <v>465</v>
      </c>
      <c r="Z49" s="674"/>
      <c r="AA49" s="674"/>
      <c r="AB49" s="674"/>
      <c r="AC49" s="674"/>
      <c r="AD49" s="666" t="s">
        <v>301</v>
      </c>
      <c r="AE49" s="667"/>
      <c r="AF49" s="199"/>
      <c r="AG49" s="153"/>
      <c r="AH49" s="153"/>
      <c r="AI49" s="153"/>
      <c r="AJ49" s="153"/>
      <c r="AK49" s="153"/>
      <c r="AL49" s="153"/>
      <c r="AM49" s="153"/>
      <c r="AN49" s="153"/>
      <c r="AO49" s="153"/>
      <c r="AP49" s="153"/>
      <c r="AQ49" s="153"/>
      <c r="AR49" s="153"/>
      <c r="CC49" s="152"/>
    </row>
    <row r="50" spans="1:81" ht="24" customHeight="1" x14ac:dyDescent="0.15">
      <c r="A50" s="678" t="s">
        <v>509</v>
      </c>
      <c r="B50" s="679"/>
      <c r="C50" s="679"/>
      <c r="D50" s="675" t="s">
        <v>428</v>
      </c>
      <c r="E50" s="676"/>
      <c r="F50" s="676"/>
      <c r="G50" s="676"/>
      <c r="H50" s="676"/>
      <c r="I50" s="677" t="s">
        <v>444</v>
      </c>
      <c r="J50" s="677"/>
      <c r="K50" s="677"/>
      <c r="L50" s="677"/>
      <c r="M50" s="677"/>
      <c r="N50" s="661" t="s">
        <v>301</v>
      </c>
      <c r="O50" s="662"/>
      <c r="P50" s="572"/>
      <c r="Q50" s="678" t="s">
        <v>517</v>
      </c>
      <c r="R50" s="679"/>
      <c r="S50" s="679"/>
      <c r="T50" s="675" t="s">
        <v>428</v>
      </c>
      <c r="U50" s="676"/>
      <c r="V50" s="676"/>
      <c r="W50" s="676"/>
      <c r="X50" s="676"/>
      <c r="Y50" s="677" t="s">
        <v>466</v>
      </c>
      <c r="Z50" s="677"/>
      <c r="AA50" s="677"/>
      <c r="AB50" s="677"/>
      <c r="AC50" s="677"/>
      <c r="AD50" s="661" t="s">
        <v>301</v>
      </c>
      <c r="AE50" s="662"/>
      <c r="AF50" s="199"/>
      <c r="AG50" s="153"/>
      <c r="AH50" s="153"/>
      <c r="AI50" s="153"/>
      <c r="AJ50" s="153"/>
      <c r="AK50" s="153"/>
      <c r="AL50" s="153"/>
      <c r="AM50" s="153"/>
      <c r="AN50" s="153"/>
      <c r="AO50" s="153"/>
      <c r="AP50" s="153"/>
      <c r="AQ50" s="153"/>
      <c r="AR50" s="153"/>
      <c r="CC50" s="152"/>
    </row>
    <row r="51" spans="1:81" ht="24" customHeight="1" x14ac:dyDescent="0.15">
      <c r="A51" s="680"/>
      <c r="B51" s="681"/>
      <c r="C51" s="681"/>
      <c r="D51" s="670" t="s">
        <v>424</v>
      </c>
      <c r="E51" s="671"/>
      <c r="F51" s="671"/>
      <c r="G51" s="671"/>
      <c r="H51" s="671"/>
      <c r="I51" s="665" t="s">
        <v>445</v>
      </c>
      <c r="J51" s="665"/>
      <c r="K51" s="665"/>
      <c r="L51" s="665"/>
      <c r="M51" s="665"/>
      <c r="N51" s="663" t="s">
        <v>301</v>
      </c>
      <c r="O51" s="664"/>
      <c r="P51" s="572"/>
      <c r="Q51" s="680"/>
      <c r="R51" s="681"/>
      <c r="S51" s="681"/>
      <c r="T51" s="670" t="s">
        <v>424</v>
      </c>
      <c r="U51" s="671"/>
      <c r="V51" s="671"/>
      <c r="W51" s="671"/>
      <c r="X51" s="671"/>
      <c r="Y51" s="665" t="s">
        <v>468</v>
      </c>
      <c r="Z51" s="665"/>
      <c r="AA51" s="665"/>
      <c r="AB51" s="665"/>
      <c r="AC51" s="665"/>
      <c r="AD51" s="663" t="s">
        <v>301</v>
      </c>
      <c r="AE51" s="664"/>
      <c r="AF51" s="199"/>
      <c r="AG51" s="153"/>
      <c r="AH51" s="153"/>
      <c r="AI51" s="153"/>
      <c r="AJ51" s="153"/>
      <c r="AK51" s="153"/>
      <c r="AL51" s="153"/>
      <c r="AM51" s="153"/>
      <c r="AN51" s="153"/>
      <c r="AO51" s="153"/>
      <c r="AP51" s="153"/>
      <c r="AQ51" s="153"/>
      <c r="AR51" s="153"/>
      <c r="CC51" s="152"/>
    </row>
    <row r="52" spans="1:81" ht="24" customHeight="1" x14ac:dyDescent="0.15">
      <c r="A52" s="682"/>
      <c r="B52" s="683"/>
      <c r="C52" s="683"/>
      <c r="D52" s="672" t="s">
        <v>426</v>
      </c>
      <c r="E52" s="673"/>
      <c r="F52" s="673"/>
      <c r="G52" s="673"/>
      <c r="H52" s="673"/>
      <c r="I52" s="674" t="s">
        <v>446</v>
      </c>
      <c r="J52" s="674"/>
      <c r="K52" s="674"/>
      <c r="L52" s="674"/>
      <c r="M52" s="674"/>
      <c r="N52" s="666" t="s">
        <v>301</v>
      </c>
      <c r="O52" s="667"/>
      <c r="P52" s="572"/>
      <c r="Q52" s="682"/>
      <c r="R52" s="683"/>
      <c r="S52" s="683"/>
      <c r="T52" s="672" t="s">
        <v>426</v>
      </c>
      <c r="U52" s="673"/>
      <c r="V52" s="673"/>
      <c r="W52" s="673"/>
      <c r="X52" s="673"/>
      <c r="Y52" s="674" t="s">
        <v>467</v>
      </c>
      <c r="Z52" s="674"/>
      <c r="AA52" s="674"/>
      <c r="AB52" s="674"/>
      <c r="AC52" s="674"/>
      <c r="AD52" s="666" t="s">
        <v>301</v>
      </c>
      <c r="AE52" s="667"/>
      <c r="AF52" s="199"/>
      <c r="AG52" s="153"/>
      <c r="AH52" s="153"/>
      <c r="AI52" s="153"/>
      <c r="AJ52" s="153"/>
      <c r="AK52" s="153"/>
      <c r="AL52" s="153"/>
      <c r="AM52" s="153"/>
      <c r="AN52" s="153"/>
      <c r="AO52" s="153"/>
      <c r="AP52" s="153"/>
      <c r="AQ52" s="153"/>
      <c r="AR52" s="153"/>
      <c r="CC52" s="152"/>
    </row>
    <row r="53" spans="1:81" ht="24" customHeight="1" x14ac:dyDescent="0.15">
      <c r="A53" s="678" t="s">
        <v>510</v>
      </c>
      <c r="B53" s="679"/>
      <c r="C53" s="679"/>
      <c r="D53" s="675" t="s">
        <v>428</v>
      </c>
      <c r="E53" s="676"/>
      <c r="F53" s="676"/>
      <c r="G53" s="676"/>
      <c r="H53" s="676"/>
      <c r="I53" s="677" t="s">
        <v>447</v>
      </c>
      <c r="J53" s="677"/>
      <c r="K53" s="677"/>
      <c r="L53" s="677"/>
      <c r="M53" s="677"/>
      <c r="N53" s="661" t="s">
        <v>301</v>
      </c>
      <c r="O53" s="662"/>
      <c r="P53" s="572"/>
      <c r="Q53" s="678" t="s">
        <v>518</v>
      </c>
      <c r="R53" s="679"/>
      <c r="S53" s="679"/>
      <c r="T53" s="675" t="s">
        <v>428</v>
      </c>
      <c r="U53" s="676"/>
      <c r="V53" s="676"/>
      <c r="W53" s="676"/>
      <c r="X53" s="676"/>
      <c r="Y53" s="677" t="s">
        <v>469</v>
      </c>
      <c r="Z53" s="677"/>
      <c r="AA53" s="677"/>
      <c r="AB53" s="677"/>
      <c r="AC53" s="677"/>
      <c r="AD53" s="661" t="s">
        <v>301</v>
      </c>
      <c r="AE53" s="662"/>
      <c r="AF53" s="199"/>
      <c r="AG53" s="153"/>
      <c r="AH53" s="153"/>
      <c r="AI53" s="153"/>
      <c r="AJ53" s="153"/>
      <c r="AK53" s="153"/>
      <c r="AL53" s="153"/>
      <c r="AM53" s="153"/>
      <c r="AN53" s="153"/>
      <c r="AO53" s="153"/>
      <c r="AP53" s="153"/>
      <c r="AQ53" s="153"/>
      <c r="AR53" s="153"/>
      <c r="CC53" s="152"/>
    </row>
    <row r="54" spans="1:81" ht="24" customHeight="1" x14ac:dyDescent="0.15">
      <c r="A54" s="680"/>
      <c r="B54" s="681"/>
      <c r="C54" s="681"/>
      <c r="D54" s="670" t="s">
        <v>424</v>
      </c>
      <c r="E54" s="671"/>
      <c r="F54" s="671"/>
      <c r="G54" s="671"/>
      <c r="H54" s="671"/>
      <c r="I54" s="665" t="s">
        <v>448</v>
      </c>
      <c r="J54" s="665"/>
      <c r="K54" s="665"/>
      <c r="L54" s="665"/>
      <c r="M54" s="665"/>
      <c r="N54" s="663" t="s">
        <v>301</v>
      </c>
      <c r="O54" s="664"/>
      <c r="P54" s="572"/>
      <c r="Q54" s="680"/>
      <c r="R54" s="681"/>
      <c r="S54" s="681"/>
      <c r="T54" s="670" t="s">
        <v>424</v>
      </c>
      <c r="U54" s="671"/>
      <c r="V54" s="671"/>
      <c r="W54" s="671"/>
      <c r="X54" s="671"/>
      <c r="Y54" s="665" t="s">
        <v>470</v>
      </c>
      <c r="Z54" s="665"/>
      <c r="AA54" s="665"/>
      <c r="AB54" s="665"/>
      <c r="AC54" s="665"/>
      <c r="AD54" s="663" t="s">
        <v>301</v>
      </c>
      <c r="AE54" s="664"/>
      <c r="AF54" s="199"/>
      <c r="AG54" s="153"/>
      <c r="AH54" s="153"/>
      <c r="AI54" s="153"/>
      <c r="AJ54" s="153"/>
      <c r="AK54" s="153"/>
      <c r="AL54" s="153"/>
      <c r="AM54" s="153"/>
      <c r="AN54" s="153"/>
      <c r="AO54" s="153"/>
      <c r="AP54" s="153"/>
      <c r="AQ54" s="153"/>
      <c r="AR54" s="153"/>
      <c r="CC54" s="152"/>
    </row>
    <row r="55" spans="1:81" ht="24" customHeight="1" x14ac:dyDescent="0.15">
      <c r="A55" s="682"/>
      <c r="B55" s="683"/>
      <c r="C55" s="683"/>
      <c r="D55" s="672" t="s">
        <v>426</v>
      </c>
      <c r="E55" s="673"/>
      <c r="F55" s="673"/>
      <c r="G55" s="673"/>
      <c r="H55" s="673"/>
      <c r="I55" s="674" t="s">
        <v>449</v>
      </c>
      <c r="J55" s="674"/>
      <c r="K55" s="674"/>
      <c r="L55" s="674"/>
      <c r="M55" s="674"/>
      <c r="N55" s="666" t="s">
        <v>301</v>
      </c>
      <c r="O55" s="667"/>
      <c r="P55" s="572"/>
      <c r="Q55" s="682"/>
      <c r="R55" s="683"/>
      <c r="S55" s="683"/>
      <c r="T55" s="672" t="s">
        <v>426</v>
      </c>
      <c r="U55" s="673"/>
      <c r="V55" s="673"/>
      <c r="W55" s="673"/>
      <c r="X55" s="673"/>
      <c r="Y55" s="703" t="s">
        <v>471</v>
      </c>
      <c r="Z55" s="703"/>
      <c r="AA55" s="703"/>
      <c r="AB55" s="703"/>
      <c r="AC55" s="704"/>
      <c r="AD55" s="666" t="s">
        <v>301</v>
      </c>
      <c r="AE55" s="667"/>
      <c r="AF55" s="199"/>
      <c r="AG55" s="153"/>
      <c r="AH55" s="153"/>
      <c r="AI55" s="153"/>
      <c r="AJ55" s="153"/>
      <c r="AK55" s="153"/>
      <c r="AL55" s="153"/>
      <c r="AM55" s="153"/>
      <c r="AN55" s="153"/>
      <c r="AO55" s="153"/>
      <c r="AP55" s="153"/>
      <c r="AQ55" s="153"/>
      <c r="AR55" s="153"/>
      <c r="CC55" s="152"/>
    </row>
    <row r="56" spans="1:81" ht="24" customHeight="1" x14ac:dyDescent="0.15">
      <c r="A56" s="678" t="s">
        <v>511</v>
      </c>
      <c r="B56" s="679"/>
      <c r="C56" s="679"/>
      <c r="D56" s="675" t="s">
        <v>428</v>
      </c>
      <c r="E56" s="676"/>
      <c r="F56" s="676"/>
      <c r="G56" s="676"/>
      <c r="H56" s="676"/>
      <c r="I56" s="677" t="s">
        <v>450</v>
      </c>
      <c r="J56" s="677"/>
      <c r="K56" s="677"/>
      <c r="L56" s="677"/>
      <c r="M56" s="677"/>
      <c r="N56" s="661" t="s">
        <v>301</v>
      </c>
      <c r="O56" s="662"/>
      <c r="P56" s="572"/>
      <c r="Q56" s="573"/>
      <c r="R56" s="573"/>
      <c r="S56" s="573"/>
      <c r="T56" s="573"/>
      <c r="U56" s="573"/>
      <c r="V56" s="573"/>
      <c r="W56" s="573"/>
      <c r="X56" s="573"/>
      <c r="Y56" s="573"/>
      <c r="Z56" s="573"/>
      <c r="AA56" s="573"/>
      <c r="AB56" s="573"/>
      <c r="AC56" s="573"/>
      <c r="AD56" s="573"/>
      <c r="AE56" s="573"/>
      <c r="AF56" s="199"/>
      <c r="AG56" s="153"/>
      <c r="AH56" s="153"/>
      <c r="AI56" s="153"/>
      <c r="AJ56" s="153"/>
      <c r="AK56" s="153"/>
      <c r="AL56" s="153"/>
      <c r="AM56" s="153"/>
      <c r="AN56" s="153"/>
      <c r="AO56" s="153"/>
      <c r="AP56" s="153"/>
      <c r="AQ56" s="153"/>
      <c r="AR56" s="153"/>
      <c r="CC56" s="152"/>
    </row>
    <row r="57" spans="1:81" ht="24" customHeight="1" x14ac:dyDescent="0.15">
      <c r="A57" s="680"/>
      <c r="B57" s="681"/>
      <c r="C57" s="681"/>
      <c r="D57" s="670" t="s">
        <v>424</v>
      </c>
      <c r="E57" s="671"/>
      <c r="F57" s="671"/>
      <c r="G57" s="671"/>
      <c r="H57" s="671"/>
      <c r="I57" s="665" t="s">
        <v>451</v>
      </c>
      <c r="J57" s="665"/>
      <c r="K57" s="665"/>
      <c r="L57" s="665"/>
      <c r="M57" s="665"/>
      <c r="N57" s="663" t="s">
        <v>301</v>
      </c>
      <c r="O57" s="664"/>
      <c r="P57" s="572"/>
      <c r="Q57" s="573"/>
      <c r="R57" s="573"/>
      <c r="S57" s="573"/>
      <c r="T57" s="573"/>
      <c r="U57" s="573"/>
      <c r="V57" s="573"/>
      <c r="W57" s="573"/>
      <c r="X57" s="573"/>
      <c r="Y57" s="573"/>
      <c r="Z57" s="573"/>
      <c r="AA57" s="573"/>
      <c r="AB57" s="573"/>
      <c r="AC57" s="573"/>
      <c r="AD57" s="573"/>
      <c r="AE57" s="573"/>
      <c r="AF57" s="199"/>
      <c r="AG57" s="153"/>
      <c r="AH57" s="153"/>
      <c r="AI57" s="153"/>
      <c r="AJ57" s="153"/>
      <c r="AK57" s="153"/>
      <c r="AL57" s="153"/>
      <c r="AM57" s="153"/>
      <c r="AN57" s="153"/>
      <c r="AO57" s="153"/>
      <c r="AP57" s="153"/>
      <c r="AQ57" s="153"/>
      <c r="AR57" s="153"/>
      <c r="CC57" s="152"/>
    </row>
    <row r="58" spans="1:81" ht="24" customHeight="1" x14ac:dyDescent="0.15">
      <c r="A58" s="682"/>
      <c r="B58" s="683"/>
      <c r="C58" s="683"/>
      <c r="D58" s="672" t="s">
        <v>426</v>
      </c>
      <c r="E58" s="673"/>
      <c r="F58" s="673"/>
      <c r="G58" s="673"/>
      <c r="H58" s="673"/>
      <c r="I58" s="703" t="s">
        <v>452</v>
      </c>
      <c r="J58" s="703"/>
      <c r="K58" s="703"/>
      <c r="L58" s="703"/>
      <c r="M58" s="704"/>
      <c r="N58" s="666" t="s">
        <v>301</v>
      </c>
      <c r="O58" s="667"/>
      <c r="P58" s="572"/>
      <c r="Q58" s="573"/>
      <c r="R58" s="573"/>
      <c r="S58" s="573"/>
      <c r="T58" s="573"/>
      <c r="U58" s="573"/>
      <c r="V58" s="573"/>
      <c r="W58" s="573"/>
      <c r="X58" s="573"/>
      <c r="Y58" s="573"/>
      <c r="Z58" s="573"/>
      <c r="AA58" s="573"/>
      <c r="AB58" s="573"/>
      <c r="AC58" s="573"/>
      <c r="AD58" s="573"/>
      <c r="AE58" s="573"/>
      <c r="AF58" s="199"/>
      <c r="AG58" s="153"/>
      <c r="AH58" s="153"/>
      <c r="AI58" s="153"/>
      <c r="AJ58" s="153"/>
      <c r="AK58" s="153"/>
      <c r="AL58" s="153"/>
      <c r="AM58" s="153"/>
      <c r="AN58" s="153"/>
      <c r="AO58" s="153"/>
      <c r="AP58" s="153"/>
      <c r="AQ58" s="153"/>
      <c r="AR58" s="153"/>
      <c r="CC58" s="152"/>
    </row>
    <row r="59" spans="1:81" ht="24.95" customHeight="1" x14ac:dyDescent="0.15">
      <c r="A59" s="169"/>
      <c r="B59" s="169"/>
      <c r="C59" s="169"/>
      <c r="D59" s="169"/>
      <c r="E59" s="169"/>
      <c r="F59" s="169"/>
      <c r="G59" s="169"/>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9"/>
      <c r="AG59" s="153"/>
      <c r="AH59" s="153"/>
      <c r="AI59" s="153"/>
      <c r="AJ59" s="153"/>
      <c r="AK59" s="153"/>
      <c r="AL59" s="153"/>
      <c r="AM59" s="153"/>
      <c r="AN59" s="153"/>
      <c r="AO59" s="153"/>
      <c r="AP59" s="153"/>
      <c r="AQ59" s="153"/>
      <c r="AR59" s="153"/>
      <c r="CC59" s="152"/>
    </row>
    <row r="60" spans="1:81" s="196" customFormat="1" ht="13.5" customHeight="1" x14ac:dyDescent="0.15">
      <c r="A60" s="194"/>
      <c r="B60" s="194"/>
      <c r="C60" s="194"/>
      <c r="D60" s="194"/>
      <c r="E60" s="194"/>
      <c r="F60" s="194"/>
      <c r="G60" s="194"/>
      <c r="H60" s="194"/>
      <c r="I60" s="194"/>
      <c r="J60" s="194"/>
      <c r="K60" s="194"/>
      <c r="L60" s="194"/>
      <c r="M60" s="194"/>
      <c r="N60" s="194"/>
      <c r="O60" s="194"/>
      <c r="P60" s="194"/>
      <c r="Q60" s="153"/>
      <c r="R60" s="153"/>
      <c r="S60" s="153"/>
      <c r="T60" s="153"/>
      <c r="U60" s="153"/>
      <c r="V60" s="153"/>
      <c r="W60" s="153"/>
      <c r="X60" s="153"/>
      <c r="Y60" s="153"/>
      <c r="Z60" s="153"/>
      <c r="AA60" s="153"/>
      <c r="AB60" s="153"/>
      <c r="AC60" s="153"/>
      <c r="AD60" s="153"/>
      <c r="AE60" s="153"/>
      <c r="AF60" s="194"/>
      <c r="AG60" s="194"/>
      <c r="AH60" s="195" t="s">
        <v>51</v>
      </c>
      <c r="AI60" s="195" t="s">
        <v>232</v>
      </c>
      <c r="AJ60" s="195" t="s">
        <v>53</v>
      </c>
      <c r="AK60" s="195" t="s">
        <v>54</v>
      </c>
      <c r="AL60" s="195" t="s">
        <v>421</v>
      </c>
      <c r="AM60" s="195" t="s">
        <v>55</v>
      </c>
      <c r="AN60" s="153"/>
      <c r="AO60" s="153"/>
      <c r="AP60" s="153"/>
      <c r="AQ60" s="194"/>
      <c r="AR60" s="194"/>
    </row>
    <row r="61" spans="1:81" s="196" customFormat="1" ht="74.25" customHeight="1" x14ac:dyDescent="0.15">
      <c r="A61" s="194"/>
      <c r="B61" s="194"/>
      <c r="C61" s="194"/>
      <c r="D61" s="194"/>
      <c r="E61" s="194"/>
      <c r="F61" s="194"/>
      <c r="G61" s="194"/>
      <c r="H61" s="194"/>
      <c r="I61" s="194"/>
      <c r="J61" s="194"/>
      <c r="K61" s="194"/>
      <c r="L61" s="194"/>
      <c r="M61" s="194"/>
      <c r="N61" s="194"/>
      <c r="O61" s="194"/>
      <c r="P61" s="194"/>
      <c r="Q61" s="153"/>
      <c r="R61" s="153"/>
      <c r="S61" s="153"/>
      <c r="T61" s="153"/>
      <c r="U61" s="153"/>
      <c r="V61" s="153"/>
      <c r="W61" s="153"/>
      <c r="X61" s="153"/>
      <c r="Y61" s="153"/>
      <c r="Z61" s="153"/>
      <c r="AA61" s="153"/>
      <c r="AB61" s="153"/>
      <c r="AC61" s="153"/>
      <c r="AD61" s="153"/>
      <c r="AE61" s="153"/>
      <c r="AF61" s="194"/>
      <c r="AG61" s="194"/>
      <c r="AH61" s="164">
        <f>H13</f>
        <v>0</v>
      </c>
      <c r="AI61" s="164">
        <f>H14</f>
        <v>0</v>
      </c>
      <c r="AJ61" s="164">
        <f>H15</f>
        <v>0</v>
      </c>
      <c r="AK61" s="164">
        <f>H16</f>
        <v>0</v>
      </c>
      <c r="AL61" s="164">
        <f>H17</f>
        <v>0</v>
      </c>
      <c r="AM61" s="164">
        <f>H18</f>
        <v>0</v>
      </c>
      <c r="AN61" s="153"/>
      <c r="AO61" s="153"/>
      <c r="AP61" s="153"/>
      <c r="AQ61" s="194"/>
      <c r="AR61" s="194"/>
    </row>
    <row r="62" spans="1:81" x14ac:dyDescent="0.15">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row>
    <row r="63" spans="1:81" x14ac:dyDescent="0.15">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row>
    <row r="64" spans="1:81" x14ac:dyDescent="0.15">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row>
    <row r="65" spans="1:44" x14ac:dyDescent="0.15">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row>
    <row r="66" spans="1:44" x14ac:dyDescent="0.15">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row>
    <row r="67" spans="1:44" x14ac:dyDescent="0.15">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row>
    <row r="68" spans="1:44" x14ac:dyDescent="0.15">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row>
    <row r="69" spans="1:44" x14ac:dyDescent="0.15">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row>
    <row r="70" spans="1:44" x14ac:dyDescent="0.15">
      <c r="A70" s="153"/>
      <c r="B70" s="153"/>
      <c r="C70" s="153"/>
      <c r="D70" s="153"/>
      <c r="E70" s="153"/>
      <c r="F70" s="153"/>
      <c r="G70" s="153"/>
      <c r="H70" s="153"/>
      <c r="I70" s="153"/>
      <c r="J70" s="153"/>
      <c r="K70" s="153"/>
      <c r="L70" s="153"/>
      <c r="M70" s="153"/>
      <c r="N70" s="153"/>
      <c r="O70" s="153"/>
      <c r="P70" s="153"/>
      <c r="AF70" s="153"/>
      <c r="AG70" s="153"/>
      <c r="AH70" s="153"/>
      <c r="AI70" s="153"/>
      <c r="AJ70" s="153"/>
      <c r="AK70" s="153"/>
      <c r="AL70" s="153"/>
      <c r="AM70" s="153"/>
      <c r="AN70" s="153"/>
      <c r="AO70" s="153"/>
      <c r="AP70" s="153"/>
      <c r="AQ70" s="153"/>
      <c r="AR70" s="153"/>
    </row>
    <row r="71" spans="1:44" x14ac:dyDescent="0.15">
      <c r="A71" s="153"/>
      <c r="B71" s="153"/>
      <c r="C71" s="153"/>
      <c r="D71" s="153"/>
      <c r="E71" s="153"/>
      <c r="F71" s="153"/>
      <c r="G71" s="153"/>
      <c r="H71" s="153"/>
      <c r="I71" s="153"/>
      <c r="J71" s="153"/>
      <c r="K71" s="153"/>
      <c r="L71" s="153"/>
      <c r="M71" s="153"/>
      <c r="N71" s="153"/>
      <c r="O71" s="153"/>
      <c r="P71" s="153"/>
      <c r="AF71" s="153"/>
      <c r="AG71" s="153"/>
      <c r="AH71" s="153"/>
      <c r="AI71" s="153"/>
      <c r="AJ71" s="153"/>
      <c r="AK71" s="153"/>
      <c r="AL71" s="153"/>
      <c r="AM71" s="153"/>
      <c r="AN71" s="153"/>
      <c r="AO71" s="153"/>
      <c r="AP71" s="153"/>
      <c r="AQ71" s="153"/>
      <c r="AR71" s="153"/>
    </row>
    <row r="72" spans="1:44" x14ac:dyDescent="0.15">
      <c r="A72" s="153"/>
      <c r="B72" s="153"/>
      <c r="C72" s="153"/>
      <c r="D72" s="153"/>
      <c r="E72" s="153"/>
      <c r="F72" s="153"/>
      <c r="G72" s="153"/>
      <c r="H72" s="153"/>
      <c r="I72" s="153"/>
      <c r="J72" s="153"/>
      <c r="K72" s="153"/>
      <c r="L72" s="153"/>
      <c r="M72" s="153"/>
      <c r="N72" s="153"/>
      <c r="O72" s="153"/>
      <c r="P72" s="153"/>
      <c r="AF72" s="153"/>
      <c r="AG72" s="153"/>
      <c r="AH72" s="153"/>
      <c r="AI72" s="153"/>
      <c r="AJ72" s="153"/>
      <c r="AK72" s="153"/>
      <c r="AL72" s="153"/>
      <c r="AM72" s="153"/>
      <c r="AN72" s="153"/>
      <c r="AO72" s="153"/>
      <c r="AP72" s="153"/>
      <c r="AQ72" s="153"/>
      <c r="AR72" s="153"/>
    </row>
  </sheetData>
  <mergeCells count="177">
    <mergeCell ref="Q53:S55"/>
    <mergeCell ref="Q44:S46"/>
    <mergeCell ref="Q47:S49"/>
    <mergeCell ref="N47:O47"/>
    <mergeCell ref="N38:O38"/>
    <mergeCell ref="N43:O43"/>
    <mergeCell ref="N42:O42"/>
    <mergeCell ref="D50:H50"/>
    <mergeCell ref="T55:X55"/>
    <mergeCell ref="N40:O40"/>
    <mergeCell ref="N41:O41"/>
    <mergeCell ref="D39:H39"/>
    <mergeCell ref="I39:M39"/>
    <mergeCell ref="D40:H40"/>
    <mergeCell ref="I40:M40"/>
    <mergeCell ref="T44:X44"/>
    <mergeCell ref="Q41:S43"/>
    <mergeCell ref="T41:X41"/>
    <mergeCell ref="I51:M51"/>
    <mergeCell ref="Q50:S52"/>
    <mergeCell ref="I50:M50"/>
    <mergeCell ref="D51:H51"/>
    <mergeCell ref="D44:H44"/>
    <mergeCell ref="I44:M44"/>
    <mergeCell ref="Y55:AC55"/>
    <mergeCell ref="Y49:AC49"/>
    <mergeCell ref="T51:X51"/>
    <mergeCell ref="Y51:AC51"/>
    <mergeCell ref="T52:X52"/>
    <mergeCell ref="Y52:AC52"/>
    <mergeCell ref="T53:X53"/>
    <mergeCell ref="Y53:AC53"/>
    <mergeCell ref="T54:X54"/>
    <mergeCell ref="Y54:AC54"/>
    <mergeCell ref="T50:X50"/>
    <mergeCell ref="Y50:AC50"/>
    <mergeCell ref="A35:C37"/>
    <mergeCell ref="A38:C40"/>
    <mergeCell ref="A41:C43"/>
    <mergeCell ref="D41:H41"/>
    <mergeCell ref="I41:M41"/>
    <mergeCell ref="D42:H42"/>
    <mergeCell ref="I42:M42"/>
    <mergeCell ref="D43:H43"/>
    <mergeCell ref="I43:M43"/>
    <mergeCell ref="D37:M37"/>
    <mergeCell ref="I35:M35"/>
    <mergeCell ref="D35:H35"/>
    <mergeCell ref="D36:H36"/>
    <mergeCell ref="I36:M36"/>
    <mergeCell ref="I38:M38"/>
    <mergeCell ref="D38:H38"/>
    <mergeCell ref="D45:H45"/>
    <mergeCell ref="I45:M45"/>
    <mergeCell ref="D46:H46"/>
    <mergeCell ref="I46:M46"/>
    <mergeCell ref="Y48:AC48"/>
    <mergeCell ref="T49:X49"/>
    <mergeCell ref="N45:O45"/>
    <mergeCell ref="N46:O46"/>
    <mergeCell ref="A50:C52"/>
    <mergeCell ref="D52:H52"/>
    <mergeCell ref="I52:M52"/>
    <mergeCell ref="N52:O52"/>
    <mergeCell ref="A47:C49"/>
    <mergeCell ref="D47:H47"/>
    <mergeCell ref="I47:M47"/>
    <mergeCell ref="D48:H48"/>
    <mergeCell ref="I48:M48"/>
    <mergeCell ref="D49:H49"/>
    <mergeCell ref="I49:M49"/>
    <mergeCell ref="A44:C46"/>
    <mergeCell ref="N44:O44"/>
    <mergeCell ref="A53:C55"/>
    <mergeCell ref="I55:M55"/>
    <mergeCell ref="N55:O55"/>
    <mergeCell ref="A56:C58"/>
    <mergeCell ref="D56:H56"/>
    <mergeCell ref="I56:M56"/>
    <mergeCell ref="D57:H57"/>
    <mergeCell ref="I57:M57"/>
    <mergeCell ref="N56:O56"/>
    <mergeCell ref="N57:O57"/>
    <mergeCell ref="N58:O58"/>
    <mergeCell ref="D55:H55"/>
    <mergeCell ref="I58:M58"/>
    <mergeCell ref="D58:H58"/>
    <mergeCell ref="D53:H53"/>
    <mergeCell ref="I53:M53"/>
    <mergeCell ref="D54:H54"/>
    <mergeCell ref="I54:M54"/>
    <mergeCell ref="AG1:AG18"/>
    <mergeCell ref="Y3:AE3"/>
    <mergeCell ref="A7:AE7"/>
    <mergeCell ref="A11:AE11"/>
    <mergeCell ref="A20:AE20"/>
    <mergeCell ref="A21:AF21"/>
    <mergeCell ref="A23:AE23"/>
    <mergeCell ref="A24:AE24"/>
    <mergeCell ref="A13:G13"/>
    <mergeCell ref="H13:AE13"/>
    <mergeCell ref="A14:G14"/>
    <mergeCell ref="H14:AE14"/>
    <mergeCell ref="A15:G15"/>
    <mergeCell ref="A17:G17"/>
    <mergeCell ref="H17:AE17"/>
    <mergeCell ref="A18:G18"/>
    <mergeCell ref="H18:AE18"/>
    <mergeCell ref="H15:AE15"/>
    <mergeCell ref="A16:G16"/>
    <mergeCell ref="H16:AE16"/>
    <mergeCell ref="A25:AE25"/>
    <mergeCell ref="A22:AE22"/>
    <mergeCell ref="Q34:S34"/>
    <mergeCell ref="N34:O34"/>
    <mergeCell ref="AD34:AE34"/>
    <mergeCell ref="A34:C34"/>
    <mergeCell ref="I34:M34"/>
    <mergeCell ref="D34:H34"/>
    <mergeCell ref="T34:X34"/>
    <mergeCell ref="Y34:AC34"/>
    <mergeCell ref="AD44:AE44"/>
    <mergeCell ref="N37:O37"/>
    <mergeCell ref="Q35:S37"/>
    <mergeCell ref="T35:X35"/>
    <mergeCell ref="Y35:AC35"/>
    <mergeCell ref="T36:X36"/>
    <mergeCell ref="Y36:AC36"/>
    <mergeCell ref="N35:O35"/>
    <mergeCell ref="AD37:AE37"/>
    <mergeCell ref="AD38:AE38"/>
    <mergeCell ref="T38:X38"/>
    <mergeCell ref="Y38:AC38"/>
    <mergeCell ref="N36:O36"/>
    <mergeCell ref="T37:AC37"/>
    <mergeCell ref="Y40:AC40"/>
    <mergeCell ref="Y41:AC41"/>
    <mergeCell ref="T42:X42"/>
    <mergeCell ref="Y42:AC42"/>
    <mergeCell ref="AD35:AE35"/>
    <mergeCell ref="AD36:AE36"/>
    <mergeCell ref="AD39:AE39"/>
    <mergeCell ref="T43:AC43"/>
    <mergeCell ref="AD55:AE55"/>
    <mergeCell ref="N53:O53"/>
    <mergeCell ref="N54:O54"/>
    <mergeCell ref="N39:O39"/>
    <mergeCell ref="N49:O49"/>
    <mergeCell ref="N50:O50"/>
    <mergeCell ref="N51:O51"/>
    <mergeCell ref="N48:O48"/>
    <mergeCell ref="AD50:AE50"/>
    <mergeCell ref="AD40:AE40"/>
    <mergeCell ref="AD41:AE41"/>
    <mergeCell ref="AD42:AE42"/>
    <mergeCell ref="AD43:AE43"/>
    <mergeCell ref="T39:X39"/>
    <mergeCell ref="Y39:AC39"/>
    <mergeCell ref="T46:X46"/>
    <mergeCell ref="Y46:AC46"/>
    <mergeCell ref="T47:X47"/>
    <mergeCell ref="Y47:AC47"/>
    <mergeCell ref="T48:X48"/>
    <mergeCell ref="Q38:S40"/>
    <mergeCell ref="T40:X40"/>
    <mergeCell ref="Y44:AC44"/>
    <mergeCell ref="T45:X45"/>
    <mergeCell ref="AD53:AE53"/>
    <mergeCell ref="AD54:AE54"/>
    <mergeCell ref="Y45:AC45"/>
    <mergeCell ref="AD51:AE51"/>
    <mergeCell ref="AD52:AE52"/>
    <mergeCell ref="AD49:AE49"/>
    <mergeCell ref="AD45:AE45"/>
    <mergeCell ref="AD46:AE46"/>
    <mergeCell ref="AD47:AE47"/>
    <mergeCell ref="AD48:AE48"/>
  </mergeCells>
  <phoneticPr fontId="1"/>
  <conditionalFormatting sqref="AH61:AM61">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94" orientation="portrait" r:id="rId1"/>
  <headerFooter alignWithMargins="0"/>
  <rowBreaks count="1" manualBreakCount="1">
    <brk id="25"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view="pageBreakPreview" zoomScaleNormal="100" zoomScaleSheetLayoutView="100" workbookViewId="0">
      <selection activeCell="E3" sqref="E3"/>
    </sheetView>
  </sheetViews>
  <sheetFormatPr defaultRowHeight="13.5" x14ac:dyDescent="0.15"/>
  <cols>
    <col min="1" max="1" width="1.75" style="205" customWidth="1"/>
    <col min="2" max="2" width="7" style="205" customWidth="1"/>
    <col min="3" max="3" width="13.125" style="205" customWidth="1"/>
    <col min="4" max="4" width="9.125" style="205" customWidth="1"/>
    <col min="5" max="5" width="17.125" style="205" customWidth="1"/>
    <col min="6" max="6" width="38.75" style="205" customWidth="1"/>
    <col min="7" max="7" width="2.875" style="205" bestFit="1" customWidth="1"/>
    <col min="8" max="16384" width="9" style="205"/>
  </cols>
  <sheetData>
    <row r="1" spans="2:12" ht="16.5" customHeight="1" x14ac:dyDescent="0.15">
      <c r="B1" s="202"/>
      <c r="C1" s="203"/>
      <c r="D1" s="203"/>
      <c r="E1" s="203"/>
      <c r="F1" s="524" t="s">
        <v>410</v>
      </c>
      <c r="G1" s="709" t="s">
        <v>284</v>
      </c>
    </row>
    <row r="2" spans="2:12" ht="16.5" customHeight="1" x14ac:dyDescent="0.15">
      <c r="B2" s="202"/>
      <c r="C2" s="203"/>
      <c r="D2" s="203"/>
      <c r="E2" s="203"/>
      <c r="F2" s="204"/>
      <c r="G2" s="709"/>
    </row>
    <row r="3" spans="2:12" ht="16.5" customHeight="1" x14ac:dyDescent="0.15">
      <c r="B3" s="202"/>
      <c r="C3" s="203"/>
      <c r="D3" s="203"/>
      <c r="E3" s="203"/>
      <c r="F3" s="206" t="s">
        <v>269</v>
      </c>
      <c r="G3" s="709"/>
      <c r="H3" s="207"/>
      <c r="I3" s="207"/>
      <c r="J3" s="207"/>
      <c r="K3" s="207"/>
      <c r="L3" s="207"/>
    </row>
    <row r="4" spans="2:12" ht="20.100000000000001" customHeight="1" x14ac:dyDescent="0.15">
      <c r="B4" s="202"/>
      <c r="C4" s="203"/>
      <c r="D4" s="203"/>
      <c r="E4" s="203"/>
      <c r="F4" s="206"/>
      <c r="G4" s="709"/>
      <c r="H4" s="207"/>
      <c r="I4" s="207"/>
      <c r="J4" s="207"/>
      <c r="K4" s="207"/>
      <c r="L4" s="207"/>
    </row>
    <row r="5" spans="2:12" s="208" customFormat="1" ht="20.100000000000001" customHeight="1" x14ac:dyDescent="0.15">
      <c r="B5" s="208" t="s">
        <v>296</v>
      </c>
      <c r="G5" s="709"/>
    </row>
    <row r="6" spans="2:12" s="208" customFormat="1" ht="20.100000000000001" customHeight="1" x14ac:dyDescent="0.15">
      <c r="G6" s="709"/>
    </row>
    <row r="7" spans="2:12" ht="20.100000000000001" customHeight="1" x14ac:dyDescent="0.15">
      <c r="B7" s="710" t="s">
        <v>294</v>
      </c>
      <c r="C7" s="710"/>
      <c r="D7" s="710"/>
      <c r="E7" s="710"/>
      <c r="F7" s="710"/>
      <c r="G7" s="709"/>
    </row>
    <row r="8" spans="2:12" s="208" customFormat="1" ht="20.100000000000001" customHeight="1" x14ac:dyDescent="0.15">
      <c r="G8" s="709"/>
    </row>
    <row r="9" spans="2:12" ht="36.75" customHeight="1" x14ac:dyDescent="0.15">
      <c r="B9" s="711" t="s">
        <v>295</v>
      </c>
      <c r="C9" s="711"/>
      <c r="D9" s="711"/>
      <c r="E9" s="711"/>
      <c r="F9" s="711"/>
      <c r="G9" s="709"/>
    </row>
    <row r="10" spans="2:12" ht="21" customHeight="1" x14ac:dyDescent="0.15">
      <c r="B10" s="712" t="s">
        <v>285</v>
      </c>
      <c r="C10" s="209" t="s">
        <v>235</v>
      </c>
      <c r="D10" s="705"/>
      <c r="E10" s="706"/>
      <c r="F10" s="707"/>
      <c r="G10" s="709"/>
    </row>
    <row r="11" spans="2:12" ht="21" customHeight="1" x14ac:dyDescent="0.15">
      <c r="B11" s="713"/>
      <c r="C11" s="209" t="s">
        <v>234</v>
      </c>
      <c r="D11" s="705"/>
      <c r="E11" s="706"/>
      <c r="F11" s="707"/>
      <c r="G11" s="709"/>
    </row>
    <row r="12" spans="2:12" ht="21" customHeight="1" x14ac:dyDescent="0.15">
      <c r="B12" s="713"/>
      <c r="C12" s="210" t="s">
        <v>236</v>
      </c>
      <c r="D12" s="705"/>
      <c r="E12" s="706"/>
      <c r="F12" s="707"/>
      <c r="G12" s="709"/>
    </row>
    <row r="13" spans="2:12" ht="21" customHeight="1" x14ac:dyDescent="0.15">
      <c r="B13" s="713"/>
      <c r="C13" s="210" t="s">
        <v>286</v>
      </c>
      <c r="D13" s="705"/>
      <c r="E13" s="706"/>
      <c r="F13" s="707"/>
      <c r="G13" s="709"/>
    </row>
    <row r="14" spans="2:12" ht="21" customHeight="1" x14ac:dyDescent="0.15">
      <c r="B14" s="713"/>
      <c r="C14" s="211" t="s">
        <v>198</v>
      </c>
      <c r="D14" s="705"/>
      <c r="E14" s="706"/>
      <c r="F14" s="707"/>
      <c r="G14" s="709"/>
    </row>
    <row r="15" spans="2:12" ht="21" customHeight="1" x14ac:dyDescent="0.15">
      <c r="B15" s="713"/>
      <c r="C15" s="211" t="s">
        <v>287</v>
      </c>
      <c r="D15" s="705"/>
      <c r="E15" s="706"/>
      <c r="F15" s="707"/>
      <c r="G15" s="709"/>
    </row>
    <row r="16" spans="2:12" ht="21" customHeight="1" x14ac:dyDescent="0.15">
      <c r="B16" s="714"/>
      <c r="C16" s="211" t="s">
        <v>288</v>
      </c>
      <c r="D16" s="705"/>
      <c r="E16" s="706"/>
      <c r="F16" s="707"/>
      <c r="G16" s="709"/>
    </row>
    <row r="17" spans="2:12" ht="21" customHeight="1" x14ac:dyDescent="0.15">
      <c r="B17" s="212"/>
      <c r="C17" s="212"/>
      <c r="D17" s="212"/>
      <c r="E17" s="212"/>
      <c r="F17" s="212"/>
      <c r="G17" s="709"/>
    </row>
    <row r="18" spans="2:12" ht="45.75" customHeight="1" thickBot="1" x14ac:dyDescent="0.2">
      <c r="B18" s="213" t="s">
        <v>289</v>
      </c>
      <c r="C18" s="213" t="s">
        <v>290</v>
      </c>
      <c r="D18" s="213" t="s">
        <v>291</v>
      </c>
      <c r="E18" s="213" t="s">
        <v>292</v>
      </c>
      <c r="F18" s="213" t="s">
        <v>56</v>
      </c>
      <c r="G18" s="709"/>
    </row>
    <row r="19" spans="2:12" ht="72.75" customHeight="1" thickTop="1" x14ac:dyDescent="0.15">
      <c r="B19" s="214">
        <v>1</v>
      </c>
      <c r="C19" s="215" t="s">
        <v>297</v>
      </c>
      <c r="D19" s="216" t="s">
        <v>293</v>
      </c>
      <c r="E19" s="216" t="s">
        <v>298</v>
      </c>
      <c r="F19" s="217"/>
      <c r="G19" s="709"/>
      <c r="L19" s="218"/>
    </row>
    <row r="20" spans="2:12" ht="72.75" customHeight="1" x14ac:dyDescent="0.15">
      <c r="B20" s="214"/>
      <c r="C20" s="215"/>
      <c r="D20" s="216"/>
      <c r="E20" s="216"/>
      <c r="F20" s="217"/>
      <c r="G20" s="709"/>
      <c r="I20" s="218"/>
    </row>
    <row r="21" spans="2:12" ht="72.75" customHeight="1" x14ac:dyDescent="0.15">
      <c r="B21" s="214"/>
      <c r="C21" s="215"/>
      <c r="D21" s="216"/>
      <c r="E21" s="216"/>
      <c r="F21" s="217"/>
      <c r="G21" s="709"/>
    </row>
    <row r="22" spans="2:12" ht="74.25" customHeight="1" x14ac:dyDescent="0.15">
      <c r="B22" s="219"/>
      <c r="C22" s="220"/>
      <c r="D22" s="221"/>
      <c r="E22" s="221"/>
      <c r="F22" s="222"/>
      <c r="G22" s="709"/>
    </row>
    <row r="23" spans="2:12" ht="68.25" customHeight="1" x14ac:dyDescent="0.15">
      <c r="B23" s="708" t="s">
        <v>299</v>
      </c>
      <c r="C23" s="708"/>
      <c r="D23" s="708"/>
      <c r="E23" s="708"/>
      <c r="F23" s="708"/>
      <c r="G23" s="709"/>
    </row>
    <row r="24" spans="2:12" x14ac:dyDescent="0.15">
      <c r="B24" s="147" t="s">
        <v>197</v>
      </c>
    </row>
    <row r="27" spans="2:12" x14ac:dyDescent="0.15">
      <c r="B27" s="223"/>
      <c r="C27" s="224"/>
      <c r="D27" s="224"/>
      <c r="E27" s="224"/>
      <c r="F27" s="225"/>
    </row>
  </sheetData>
  <mergeCells count="12">
    <mergeCell ref="D16:F16"/>
    <mergeCell ref="B23:F23"/>
    <mergeCell ref="G1:G23"/>
    <mergeCell ref="B7:F7"/>
    <mergeCell ref="B9:F9"/>
    <mergeCell ref="B10:B16"/>
    <mergeCell ref="D10:F10"/>
    <mergeCell ref="D11:F11"/>
    <mergeCell ref="D12:F12"/>
    <mergeCell ref="D13:F13"/>
    <mergeCell ref="D14:F14"/>
    <mergeCell ref="D15:F15"/>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Normal="100" zoomScaleSheetLayoutView="100" workbookViewId="0">
      <selection activeCell="D13" sqref="D13"/>
    </sheetView>
  </sheetViews>
  <sheetFormatPr defaultRowHeight="12" x14ac:dyDescent="0.15"/>
  <cols>
    <col min="1" max="1" width="1.875" style="1" customWidth="1"/>
    <col min="2" max="2" width="2" style="1" customWidth="1"/>
    <col min="3" max="3" width="27.5" style="1" bestFit="1" customWidth="1"/>
    <col min="4" max="19" width="10.125" style="101" customWidth="1"/>
    <col min="20" max="256" width="9" style="101"/>
    <col min="257" max="257" width="1.875" style="101" customWidth="1"/>
    <col min="258" max="258" width="2" style="101" customWidth="1"/>
    <col min="259" max="259" width="27.5" style="101" bestFit="1" customWidth="1"/>
    <col min="260" max="275" width="10.125" style="101" customWidth="1"/>
    <col min="276" max="512" width="9" style="101"/>
    <col min="513" max="513" width="1.875" style="101" customWidth="1"/>
    <col min="514" max="514" width="2" style="101" customWidth="1"/>
    <col min="515" max="515" width="27.5" style="101" bestFit="1" customWidth="1"/>
    <col min="516" max="531" width="10.125" style="101" customWidth="1"/>
    <col min="532" max="768" width="9" style="101"/>
    <col min="769" max="769" width="1.875" style="101" customWidth="1"/>
    <col min="770" max="770" width="2" style="101" customWidth="1"/>
    <col min="771" max="771" width="27.5" style="101" bestFit="1" customWidth="1"/>
    <col min="772" max="787" width="10.125" style="101" customWidth="1"/>
    <col min="788" max="1024" width="9" style="101"/>
    <col min="1025" max="1025" width="1.875" style="101" customWidth="1"/>
    <col min="1026" max="1026" width="2" style="101" customWidth="1"/>
    <col min="1027" max="1027" width="27.5" style="101" bestFit="1" customWidth="1"/>
    <col min="1028" max="1043" width="10.125" style="101" customWidth="1"/>
    <col min="1044" max="1280" width="9" style="101"/>
    <col min="1281" max="1281" width="1.875" style="101" customWidth="1"/>
    <col min="1282" max="1282" width="2" style="101" customWidth="1"/>
    <col min="1283" max="1283" width="27.5" style="101" bestFit="1" customWidth="1"/>
    <col min="1284" max="1299" width="10.125" style="101" customWidth="1"/>
    <col min="1300" max="1536" width="9" style="101"/>
    <col min="1537" max="1537" width="1.875" style="101" customWidth="1"/>
    <col min="1538" max="1538" width="2" style="101" customWidth="1"/>
    <col min="1539" max="1539" width="27.5" style="101" bestFit="1" customWidth="1"/>
    <col min="1540" max="1555" width="10.125" style="101" customWidth="1"/>
    <col min="1556" max="1792" width="9" style="101"/>
    <col min="1793" max="1793" width="1.875" style="101" customWidth="1"/>
    <col min="1794" max="1794" width="2" style="101" customWidth="1"/>
    <col min="1795" max="1795" width="27.5" style="101" bestFit="1" customWidth="1"/>
    <col min="1796" max="1811" width="10.125" style="101" customWidth="1"/>
    <col min="1812" max="2048" width="9" style="101"/>
    <col min="2049" max="2049" width="1.875" style="101" customWidth="1"/>
    <col min="2050" max="2050" width="2" style="101" customWidth="1"/>
    <col min="2051" max="2051" width="27.5" style="101" bestFit="1" customWidth="1"/>
    <col min="2052" max="2067" width="10.125" style="101" customWidth="1"/>
    <col min="2068" max="2304" width="9" style="101"/>
    <col min="2305" max="2305" width="1.875" style="101" customWidth="1"/>
    <col min="2306" max="2306" width="2" style="101" customWidth="1"/>
    <col min="2307" max="2307" width="27.5" style="101" bestFit="1" customWidth="1"/>
    <col min="2308" max="2323" width="10.125" style="101" customWidth="1"/>
    <col min="2324" max="2560" width="9" style="101"/>
    <col min="2561" max="2561" width="1.875" style="101" customWidth="1"/>
    <col min="2562" max="2562" width="2" style="101" customWidth="1"/>
    <col min="2563" max="2563" width="27.5" style="101" bestFit="1" customWidth="1"/>
    <col min="2564" max="2579" width="10.125" style="101" customWidth="1"/>
    <col min="2580" max="2816" width="9" style="101"/>
    <col min="2817" max="2817" width="1.875" style="101" customWidth="1"/>
    <col min="2818" max="2818" width="2" style="101" customWidth="1"/>
    <col min="2819" max="2819" width="27.5" style="101" bestFit="1" customWidth="1"/>
    <col min="2820" max="2835" width="10.125" style="101" customWidth="1"/>
    <col min="2836" max="3072" width="9" style="101"/>
    <col min="3073" max="3073" width="1.875" style="101" customWidth="1"/>
    <col min="3074" max="3074" width="2" style="101" customWidth="1"/>
    <col min="3075" max="3075" width="27.5" style="101" bestFit="1" customWidth="1"/>
    <col min="3076" max="3091" width="10.125" style="101" customWidth="1"/>
    <col min="3092" max="3328" width="9" style="101"/>
    <col min="3329" max="3329" width="1.875" style="101" customWidth="1"/>
    <col min="3330" max="3330" width="2" style="101" customWidth="1"/>
    <col min="3331" max="3331" width="27.5" style="101" bestFit="1" customWidth="1"/>
    <col min="3332" max="3347" width="10.125" style="101" customWidth="1"/>
    <col min="3348" max="3584" width="9" style="101"/>
    <col min="3585" max="3585" width="1.875" style="101" customWidth="1"/>
    <col min="3586" max="3586" width="2" style="101" customWidth="1"/>
    <col min="3587" max="3587" width="27.5" style="101" bestFit="1" customWidth="1"/>
    <col min="3588" max="3603" width="10.125" style="101" customWidth="1"/>
    <col min="3604" max="3840" width="9" style="101"/>
    <col min="3841" max="3841" width="1.875" style="101" customWidth="1"/>
    <col min="3842" max="3842" width="2" style="101" customWidth="1"/>
    <col min="3843" max="3843" width="27.5" style="101" bestFit="1" customWidth="1"/>
    <col min="3844" max="3859" width="10.125" style="101" customWidth="1"/>
    <col min="3860" max="4096" width="9" style="101"/>
    <col min="4097" max="4097" width="1.875" style="101" customWidth="1"/>
    <col min="4098" max="4098" width="2" style="101" customWidth="1"/>
    <col min="4099" max="4099" width="27.5" style="101" bestFit="1" customWidth="1"/>
    <col min="4100" max="4115" width="10.125" style="101" customWidth="1"/>
    <col min="4116" max="4352" width="9" style="101"/>
    <col min="4353" max="4353" width="1.875" style="101" customWidth="1"/>
    <col min="4354" max="4354" width="2" style="101" customWidth="1"/>
    <col min="4355" max="4355" width="27.5" style="101" bestFit="1" customWidth="1"/>
    <col min="4356" max="4371" width="10.125" style="101" customWidth="1"/>
    <col min="4372" max="4608" width="9" style="101"/>
    <col min="4609" max="4609" width="1.875" style="101" customWidth="1"/>
    <col min="4610" max="4610" width="2" style="101" customWidth="1"/>
    <col min="4611" max="4611" width="27.5" style="101" bestFit="1" customWidth="1"/>
    <col min="4612" max="4627" width="10.125" style="101" customWidth="1"/>
    <col min="4628" max="4864" width="9" style="101"/>
    <col min="4865" max="4865" width="1.875" style="101" customWidth="1"/>
    <col min="4866" max="4866" width="2" style="101" customWidth="1"/>
    <col min="4867" max="4867" width="27.5" style="101" bestFit="1" customWidth="1"/>
    <col min="4868" max="4883" width="10.125" style="101" customWidth="1"/>
    <col min="4884" max="5120" width="9" style="101"/>
    <col min="5121" max="5121" width="1.875" style="101" customWidth="1"/>
    <col min="5122" max="5122" width="2" style="101" customWidth="1"/>
    <col min="5123" max="5123" width="27.5" style="101" bestFit="1" customWidth="1"/>
    <col min="5124" max="5139" width="10.125" style="101" customWidth="1"/>
    <col min="5140" max="5376" width="9" style="101"/>
    <col min="5377" max="5377" width="1.875" style="101" customWidth="1"/>
    <col min="5378" max="5378" width="2" style="101" customWidth="1"/>
    <col min="5379" max="5379" width="27.5" style="101" bestFit="1" customWidth="1"/>
    <col min="5380" max="5395" width="10.125" style="101" customWidth="1"/>
    <col min="5396" max="5632" width="9" style="101"/>
    <col min="5633" max="5633" width="1.875" style="101" customWidth="1"/>
    <col min="5634" max="5634" width="2" style="101" customWidth="1"/>
    <col min="5635" max="5635" width="27.5" style="101" bestFit="1" customWidth="1"/>
    <col min="5636" max="5651" width="10.125" style="101" customWidth="1"/>
    <col min="5652" max="5888" width="9" style="101"/>
    <col min="5889" max="5889" width="1.875" style="101" customWidth="1"/>
    <col min="5890" max="5890" width="2" style="101" customWidth="1"/>
    <col min="5891" max="5891" width="27.5" style="101" bestFit="1" customWidth="1"/>
    <col min="5892" max="5907" width="10.125" style="101" customWidth="1"/>
    <col min="5908" max="6144" width="9" style="101"/>
    <col min="6145" max="6145" width="1.875" style="101" customWidth="1"/>
    <col min="6146" max="6146" width="2" style="101" customWidth="1"/>
    <col min="6147" max="6147" width="27.5" style="101" bestFit="1" customWidth="1"/>
    <col min="6148" max="6163" width="10.125" style="101" customWidth="1"/>
    <col min="6164" max="6400" width="9" style="101"/>
    <col min="6401" max="6401" width="1.875" style="101" customWidth="1"/>
    <col min="6402" max="6402" width="2" style="101" customWidth="1"/>
    <col min="6403" max="6403" width="27.5" style="101" bestFit="1" customWidth="1"/>
    <col min="6404" max="6419" width="10.125" style="101" customWidth="1"/>
    <col min="6420" max="6656" width="9" style="101"/>
    <col min="6657" max="6657" width="1.875" style="101" customWidth="1"/>
    <col min="6658" max="6658" width="2" style="101" customWidth="1"/>
    <col min="6659" max="6659" width="27.5" style="101" bestFit="1" customWidth="1"/>
    <col min="6660" max="6675" width="10.125" style="101" customWidth="1"/>
    <col min="6676" max="6912" width="9" style="101"/>
    <col min="6913" max="6913" width="1.875" style="101" customWidth="1"/>
    <col min="6914" max="6914" width="2" style="101" customWidth="1"/>
    <col min="6915" max="6915" width="27.5" style="101" bestFit="1" customWidth="1"/>
    <col min="6916" max="6931" width="10.125" style="101" customWidth="1"/>
    <col min="6932" max="7168" width="9" style="101"/>
    <col min="7169" max="7169" width="1.875" style="101" customWidth="1"/>
    <col min="7170" max="7170" width="2" style="101" customWidth="1"/>
    <col min="7171" max="7171" width="27.5" style="101" bestFit="1" customWidth="1"/>
    <col min="7172" max="7187" width="10.125" style="101" customWidth="1"/>
    <col min="7188" max="7424" width="9" style="101"/>
    <col min="7425" max="7425" width="1.875" style="101" customWidth="1"/>
    <col min="7426" max="7426" width="2" style="101" customWidth="1"/>
    <col min="7427" max="7427" width="27.5" style="101" bestFit="1" customWidth="1"/>
    <col min="7428" max="7443" width="10.125" style="101" customWidth="1"/>
    <col min="7444" max="7680" width="9" style="101"/>
    <col min="7681" max="7681" width="1.875" style="101" customWidth="1"/>
    <col min="7682" max="7682" width="2" style="101" customWidth="1"/>
    <col min="7683" max="7683" width="27.5" style="101" bestFit="1" customWidth="1"/>
    <col min="7684" max="7699" width="10.125" style="101" customWidth="1"/>
    <col min="7700" max="7936" width="9" style="101"/>
    <col min="7937" max="7937" width="1.875" style="101" customWidth="1"/>
    <col min="7938" max="7938" width="2" style="101" customWidth="1"/>
    <col min="7939" max="7939" width="27.5" style="101" bestFit="1" customWidth="1"/>
    <col min="7940" max="7955" width="10.125" style="101" customWidth="1"/>
    <col min="7956" max="8192" width="9" style="101"/>
    <col min="8193" max="8193" width="1.875" style="101" customWidth="1"/>
    <col min="8194" max="8194" width="2" style="101" customWidth="1"/>
    <col min="8195" max="8195" width="27.5" style="101" bestFit="1" customWidth="1"/>
    <col min="8196" max="8211" width="10.125" style="101" customWidth="1"/>
    <col min="8212" max="8448" width="9" style="101"/>
    <col min="8449" max="8449" width="1.875" style="101" customWidth="1"/>
    <col min="8450" max="8450" width="2" style="101" customWidth="1"/>
    <col min="8451" max="8451" width="27.5" style="101" bestFit="1" customWidth="1"/>
    <col min="8452" max="8467" width="10.125" style="101" customWidth="1"/>
    <col min="8468" max="8704" width="9" style="101"/>
    <col min="8705" max="8705" width="1.875" style="101" customWidth="1"/>
    <col min="8706" max="8706" width="2" style="101" customWidth="1"/>
    <col min="8707" max="8707" width="27.5" style="101" bestFit="1" customWidth="1"/>
    <col min="8708" max="8723" width="10.125" style="101" customWidth="1"/>
    <col min="8724" max="8960" width="9" style="101"/>
    <col min="8961" max="8961" width="1.875" style="101" customWidth="1"/>
    <col min="8962" max="8962" width="2" style="101" customWidth="1"/>
    <col min="8963" max="8963" width="27.5" style="101" bestFit="1" customWidth="1"/>
    <col min="8964" max="8979" width="10.125" style="101" customWidth="1"/>
    <col min="8980" max="9216" width="9" style="101"/>
    <col min="9217" max="9217" width="1.875" style="101" customWidth="1"/>
    <col min="9218" max="9218" width="2" style="101" customWidth="1"/>
    <col min="9219" max="9219" width="27.5" style="101" bestFit="1" customWidth="1"/>
    <col min="9220" max="9235" width="10.125" style="101" customWidth="1"/>
    <col min="9236" max="9472" width="9" style="101"/>
    <col min="9473" max="9473" width="1.875" style="101" customWidth="1"/>
    <col min="9474" max="9474" width="2" style="101" customWidth="1"/>
    <col min="9475" max="9475" width="27.5" style="101" bestFit="1" customWidth="1"/>
    <col min="9476" max="9491" width="10.125" style="101" customWidth="1"/>
    <col min="9492" max="9728" width="9" style="101"/>
    <col min="9729" max="9729" width="1.875" style="101" customWidth="1"/>
    <col min="9730" max="9730" width="2" style="101" customWidth="1"/>
    <col min="9731" max="9731" width="27.5" style="101" bestFit="1" customWidth="1"/>
    <col min="9732" max="9747" width="10.125" style="101" customWidth="1"/>
    <col min="9748" max="9984" width="9" style="101"/>
    <col min="9985" max="9985" width="1.875" style="101" customWidth="1"/>
    <col min="9986" max="9986" width="2" style="101" customWidth="1"/>
    <col min="9987" max="9987" width="27.5" style="101" bestFit="1" customWidth="1"/>
    <col min="9988" max="10003" width="10.125" style="101" customWidth="1"/>
    <col min="10004" max="10240" width="9" style="101"/>
    <col min="10241" max="10241" width="1.875" style="101" customWidth="1"/>
    <col min="10242" max="10242" width="2" style="101" customWidth="1"/>
    <col min="10243" max="10243" width="27.5" style="101" bestFit="1" customWidth="1"/>
    <col min="10244" max="10259" width="10.125" style="101" customWidth="1"/>
    <col min="10260" max="10496" width="9" style="101"/>
    <col min="10497" max="10497" width="1.875" style="101" customWidth="1"/>
    <col min="10498" max="10498" width="2" style="101" customWidth="1"/>
    <col min="10499" max="10499" width="27.5" style="101" bestFit="1" customWidth="1"/>
    <col min="10500" max="10515" width="10.125" style="101" customWidth="1"/>
    <col min="10516" max="10752" width="9" style="101"/>
    <col min="10753" max="10753" width="1.875" style="101" customWidth="1"/>
    <col min="10754" max="10754" width="2" style="101" customWidth="1"/>
    <col min="10755" max="10755" width="27.5" style="101" bestFit="1" customWidth="1"/>
    <col min="10756" max="10771" width="10.125" style="101" customWidth="1"/>
    <col min="10772" max="11008" width="9" style="101"/>
    <col min="11009" max="11009" width="1.875" style="101" customWidth="1"/>
    <col min="11010" max="11010" width="2" style="101" customWidth="1"/>
    <col min="11011" max="11011" width="27.5" style="101" bestFit="1" customWidth="1"/>
    <col min="11012" max="11027" width="10.125" style="101" customWidth="1"/>
    <col min="11028" max="11264" width="9" style="101"/>
    <col min="11265" max="11265" width="1.875" style="101" customWidth="1"/>
    <col min="11266" max="11266" width="2" style="101" customWidth="1"/>
    <col min="11267" max="11267" width="27.5" style="101" bestFit="1" customWidth="1"/>
    <col min="11268" max="11283" width="10.125" style="101" customWidth="1"/>
    <col min="11284" max="11520" width="9" style="101"/>
    <col min="11521" max="11521" width="1.875" style="101" customWidth="1"/>
    <col min="11522" max="11522" width="2" style="101" customWidth="1"/>
    <col min="11523" max="11523" width="27.5" style="101" bestFit="1" customWidth="1"/>
    <col min="11524" max="11539" width="10.125" style="101" customWidth="1"/>
    <col min="11540" max="11776" width="9" style="101"/>
    <col min="11777" max="11777" width="1.875" style="101" customWidth="1"/>
    <col min="11778" max="11778" width="2" style="101" customWidth="1"/>
    <col min="11779" max="11779" width="27.5" style="101" bestFit="1" customWidth="1"/>
    <col min="11780" max="11795" width="10.125" style="101" customWidth="1"/>
    <col min="11796" max="12032" width="9" style="101"/>
    <col min="12033" max="12033" width="1.875" style="101" customWidth="1"/>
    <col min="12034" max="12034" width="2" style="101" customWidth="1"/>
    <col min="12035" max="12035" width="27.5" style="101" bestFit="1" customWidth="1"/>
    <col min="12036" max="12051" width="10.125" style="101" customWidth="1"/>
    <col min="12052" max="12288" width="9" style="101"/>
    <col min="12289" max="12289" width="1.875" style="101" customWidth="1"/>
    <col min="12290" max="12290" width="2" style="101" customWidth="1"/>
    <col min="12291" max="12291" width="27.5" style="101" bestFit="1" customWidth="1"/>
    <col min="12292" max="12307" width="10.125" style="101" customWidth="1"/>
    <col min="12308" max="12544" width="9" style="101"/>
    <col min="12545" max="12545" width="1.875" style="101" customWidth="1"/>
    <col min="12546" max="12546" width="2" style="101" customWidth="1"/>
    <col min="12547" max="12547" width="27.5" style="101" bestFit="1" customWidth="1"/>
    <col min="12548" max="12563" width="10.125" style="101" customWidth="1"/>
    <col min="12564" max="12800" width="9" style="101"/>
    <col min="12801" max="12801" width="1.875" style="101" customWidth="1"/>
    <col min="12802" max="12802" width="2" style="101" customWidth="1"/>
    <col min="12803" max="12803" width="27.5" style="101" bestFit="1" customWidth="1"/>
    <col min="12804" max="12819" width="10.125" style="101" customWidth="1"/>
    <col min="12820" max="13056" width="9" style="101"/>
    <col min="13057" max="13057" width="1.875" style="101" customWidth="1"/>
    <col min="13058" max="13058" width="2" style="101" customWidth="1"/>
    <col min="13059" max="13059" width="27.5" style="101" bestFit="1" customWidth="1"/>
    <col min="13060" max="13075" width="10.125" style="101" customWidth="1"/>
    <col min="13076" max="13312" width="9" style="101"/>
    <col min="13313" max="13313" width="1.875" style="101" customWidth="1"/>
    <col min="13314" max="13314" width="2" style="101" customWidth="1"/>
    <col min="13315" max="13315" width="27.5" style="101" bestFit="1" customWidth="1"/>
    <col min="13316" max="13331" width="10.125" style="101" customWidth="1"/>
    <col min="13332" max="13568" width="9" style="101"/>
    <col min="13569" max="13569" width="1.875" style="101" customWidth="1"/>
    <col min="13570" max="13570" width="2" style="101" customWidth="1"/>
    <col min="13571" max="13571" width="27.5" style="101" bestFit="1" customWidth="1"/>
    <col min="13572" max="13587" width="10.125" style="101" customWidth="1"/>
    <col min="13588" max="13824" width="9" style="101"/>
    <col min="13825" max="13825" width="1.875" style="101" customWidth="1"/>
    <col min="13826" max="13826" width="2" style="101" customWidth="1"/>
    <col min="13827" max="13827" width="27.5" style="101" bestFit="1" customWidth="1"/>
    <col min="13828" max="13843" width="10.125" style="101" customWidth="1"/>
    <col min="13844" max="14080" width="9" style="101"/>
    <col min="14081" max="14081" width="1.875" style="101" customWidth="1"/>
    <col min="14082" max="14082" width="2" style="101" customWidth="1"/>
    <col min="14083" max="14083" width="27.5" style="101" bestFit="1" customWidth="1"/>
    <col min="14084" max="14099" width="10.125" style="101" customWidth="1"/>
    <col min="14100" max="14336" width="9" style="101"/>
    <col min="14337" max="14337" width="1.875" style="101" customWidth="1"/>
    <col min="14338" max="14338" width="2" style="101" customWidth="1"/>
    <col min="14339" max="14339" width="27.5" style="101" bestFit="1" customWidth="1"/>
    <col min="14340" max="14355" width="10.125" style="101" customWidth="1"/>
    <col min="14356" max="14592" width="9" style="101"/>
    <col min="14593" max="14593" width="1.875" style="101" customWidth="1"/>
    <col min="14594" max="14594" width="2" style="101" customWidth="1"/>
    <col min="14595" max="14595" width="27.5" style="101" bestFit="1" customWidth="1"/>
    <col min="14596" max="14611" width="10.125" style="101" customWidth="1"/>
    <col min="14612" max="14848" width="9" style="101"/>
    <col min="14849" max="14849" width="1.875" style="101" customWidth="1"/>
    <col min="14850" max="14850" width="2" style="101" customWidth="1"/>
    <col min="14851" max="14851" width="27.5" style="101" bestFit="1" customWidth="1"/>
    <col min="14852" max="14867" width="10.125" style="101" customWidth="1"/>
    <col min="14868" max="15104" width="9" style="101"/>
    <col min="15105" max="15105" width="1.875" style="101" customWidth="1"/>
    <col min="15106" max="15106" width="2" style="101" customWidth="1"/>
    <col min="15107" max="15107" width="27.5" style="101" bestFit="1" customWidth="1"/>
    <col min="15108" max="15123" width="10.125" style="101" customWidth="1"/>
    <col min="15124" max="15360" width="9" style="101"/>
    <col min="15361" max="15361" width="1.875" style="101" customWidth="1"/>
    <col min="15362" max="15362" width="2" style="101" customWidth="1"/>
    <col min="15363" max="15363" width="27.5" style="101" bestFit="1" customWidth="1"/>
    <col min="15364" max="15379" width="10.125" style="101" customWidth="1"/>
    <col min="15380" max="15616" width="9" style="101"/>
    <col min="15617" max="15617" width="1.875" style="101" customWidth="1"/>
    <col min="15618" max="15618" width="2" style="101" customWidth="1"/>
    <col min="15619" max="15619" width="27.5" style="101" bestFit="1" customWidth="1"/>
    <col min="15620" max="15635" width="10.125" style="101" customWidth="1"/>
    <col min="15636" max="15872" width="9" style="101"/>
    <col min="15873" max="15873" width="1.875" style="101" customWidth="1"/>
    <col min="15874" max="15874" width="2" style="101" customWidth="1"/>
    <col min="15875" max="15875" width="27.5" style="101" bestFit="1" customWidth="1"/>
    <col min="15876" max="15891" width="10.125" style="101" customWidth="1"/>
    <col min="15892" max="16128" width="9" style="101"/>
    <col min="16129" max="16129" width="1.875" style="101" customWidth="1"/>
    <col min="16130" max="16130" width="2" style="101" customWidth="1"/>
    <col min="16131" max="16131" width="27.5" style="101" bestFit="1" customWidth="1"/>
    <col min="16132" max="16147" width="10.125" style="101" customWidth="1"/>
    <col min="16148" max="16384" width="9" style="101"/>
  </cols>
  <sheetData>
    <row r="1" spans="1:19" ht="13.5" x14ac:dyDescent="0.15">
      <c r="S1" s="2" t="s">
        <v>332</v>
      </c>
    </row>
    <row r="2" spans="1:19" ht="13.5" x14ac:dyDescent="0.15">
      <c r="A2" s="3" t="s">
        <v>414</v>
      </c>
    </row>
    <row r="4" spans="1:19" ht="12.75" thickBot="1" x14ac:dyDescent="0.2">
      <c r="A4" s="1" t="s">
        <v>415</v>
      </c>
      <c r="D4" s="4"/>
      <c r="E4" s="4" t="s">
        <v>0</v>
      </c>
      <c r="F4" s="4" t="s">
        <v>1</v>
      </c>
      <c r="G4" s="4" t="s">
        <v>2</v>
      </c>
      <c r="H4" s="4" t="s">
        <v>3</v>
      </c>
      <c r="I4" s="4" t="s">
        <v>4</v>
      </c>
      <c r="J4" s="4" t="s">
        <v>5</v>
      </c>
      <c r="K4" s="4" t="s">
        <v>6</v>
      </c>
      <c r="L4" s="4" t="s">
        <v>7</v>
      </c>
      <c r="M4" s="4" t="s">
        <v>8</v>
      </c>
      <c r="N4" s="4" t="s">
        <v>9</v>
      </c>
      <c r="O4" s="4" t="s">
        <v>10</v>
      </c>
      <c r="P4" s="4" t="s">
        <v>11</v>
      </c>
      <c r="Q4" s="4" t="s">
        <v>12</v>
      </c>
      <c r="S4" s="4" t="s">
        <v>13</v>
      </c>
    </row>
    <row r="5" spans="1:19" x14ac:dyDescent="0.15">
      <c r="A5" s="5"/>
      <c r="B5" s="6"/>
      <c r="C5" s="7" t="s">
        <v>14</v>
      </c>
      <c r="D5" s="8" t="s">
        <v>15</v>
      </c>
      <c r="E5" s="9" t="s">
        <v>16</v>
      </c>
      <c r="F5" s="9" t="s">
        <v>17</v>
      </c>
      <c r="G5" s="9" t="s">
        <v>18</v>
      </c>
      <c r="H5" s="9" t="s">
        <v>19</v>
      </c>
      <c r="I5" s="9" t="s">
        <v>20</v>
      </c>
      <c r="J5" s="9" t="s">
        <v>21</v>
      </c>
      <c r="K5" s="9" t="s">
        <v>22</v>
      </c>
      <c r="L5" s="9" t="s">
        <v>23</v>
      </c>
      <c r="M5" s="9" t="s">
        <v>24</v>
      </c>
      <c r="N5" s="9" t="s">
        <v>60</v>
      </c>
      <c r="O5" s="9" t="s">
        <v>61</v>
      </c>
      <c r="P5" s="9" t="s">
        <v>203</v>
      </c>
      <c r="Q5" s="9" t="s">
        <v>204</v>
      </c>
      <c r="R5" s="10" t="s">
        <v>327</v>
      </c>
      <c r="S5" s="11" t="s">
        <v>25</v>
      </c>
    </row>
    <row r="6" spans="1:19" ht="12.75" thickBot="1" x14ac:dyDescent="0.2">
      <c r="A6" s="618"/>
      <c r="B6" s="616" t="s">
        <v>501</v>
      </c>
      <c r="C6" s="12"/>
      <c r="D6" s="13"/>
      <c r="E6" s="14"/>
      <c r="F6" s="14"/>
      <c r="G6" s="14"/>
      <c r="H6" s="14"/>
      <c r="I6" s="14"/>
      <c r="J6" s="14"/>
      <c r="K6" s="14"/>
      <c r="L6" s="14"/>
      <c r="M6" s="14"/>
      <c r="N6" s="14"/>
      <c r="O6" s="14"/>
      <c r="P6" s="14"/>
      <c r="Q6" s="15"/>
      <c r="R6" s="16"/>
      <c r="S6" s="12"/>
    </row>
    <row r="7" spans="1:19" ht="12.75" thickTop="1" x14ac:dyDescent="0.15">
      <c r="A7" s="17"/>
      <c r="B7" s="18" t="s">
        <v>26</v>
      </c>
      <c r="C7" s="19"/>
      <c r="D7" s="20"/>
      <c r="E7" s="21"/>
      <c r="F7" s="21"/>
      <c r="G7" s="21"/>
      <c r="H7" s="21"/>
      <c r="I7" s="21"/>
      <c r="J7" s="21"/>
      <c r="K7" s="21"/>
      <c r="L7" s="21"/>
      <c r="M7" s="21"/>
      <c r="N7" s="21"/>
      <c r="O7" s="21"/>
      <c r="P7" s="21"/>
      <c r="Q7" s="22"/>
      <c r="R7" s="23"/>
      <c r="S7" s="19"/>
    </row>
    <row r="8" spans="1:19" x14ac:dyDescent="0.15">
      <c r="A8" s="24"/>
      <c r="B8" s="25"/>
      <c r="C8" s="26" t="s">
        <v>27</v>
      </c>
      <c r="D8" s="27"/>
      <c r="E8" s="28"/>
      <c r="F8" s="28"/>
      <c r="G8" s="28"/>
      <c r="H8" s="28"/>
      <c r="I8" s="28"/>
      <c r="J8" s="28"/>
      <c r="K8" s="28"/>
      <c r="L8" s="28"/>
      <c r="M8" s="28"/>
      <c r="N8" s="28"/>
      <c r="O8" s="28"/>
      <c r="P8" s="28"/>
      <c r="Q8" s="29"/>
      <c r="R8" s="26"/>
      <c r="S8" s="30"/>
    </row>
    <row r="9" spans="1:19" x14ac:dyDescent="0.15">
      <c r="A9" s="24"/>
      <c r="B9" s="25"/>
      <c r="C9" s="31" t="s">
        <v>337</v>
      </c>
      <c r="D9" s="32"/>
      <c r="E9" s="33"/>
      <c r="F9" s="33"/>
      <c r="G9" s="33"/>
      <c r="H9" s="33"/>
      <c r="I9" s="33"/>
      <c r="J9" s="33"/>
      <c r="K9" s="33"/>
      <c r="L9" s="33"/>
      <c r="M9" s="33"/>
      <c r="N9" s="33"/>
      <c r="O9" s="33"/>
      <c r="P9" s="33"/>
      <c r="Q9" s="34"/>
      <c r="R9" s="35"/>
      <c r="S9" s="36"/>
    </row>
    <row r="10" spans="1:19" x14ac:dyDescent="0.15">
      <c r="A10" s="24"/>
      <c r="B10" s="25"/>
      <c r="C10" s="35" t="s">
        <v>28</v>
      </c>
      <c r="D10" s="32"/>
      <c r="E10" s="33"/>
      <c r="F10" s="33"/>
      <c r="G10" s="33"/>
      <c r="H10" s="33"/>
      <c r="I10" s="33"/>
      <c r="J10" s="33"/>
      <c r="K10" s="33"/>
      <c r="L10" s="33"/>
      <c r="M10" s="33"/>
      <c r="N10" s="33"/>
      <c r="O10" s="33"/>
      <c r="P10" s="33"/>
      <c r="Q10" s="34"/>
      <c r="R10" s="35"/>
      <c r="S10" s="36"/>
    </row>
    <row r="11" spans="1:19" x14ac:dyDescent="0.15">
      <c r="A11" s="37"/>
      <c r="B11" s="25"/>
      <c r="C11" s="38" t="s">
        <v>29</v>
      </c>
      <c r="D11" s="39"/>
      <c r="E11" s="40"/>
      <c r="F11" s="40"/>
      <c r="G11" s="40"/>
      <c r="H11" s="40"/>
      <c r="I11" s="40"/>
      <c r="J11" s="40"/>
      <c r="K11" s="40"/>
      <c r="L11" s="40"/>
      <c r="M11" s="40"/>
      <c r="N11" s="40"/>
      <c r="O11" s="40"/>
      <c r="P11" s="40"/>
      <c r="Q11" s="41"/>
      <c r="R11" s="38"/>
      <c r="S11" s="42"/>
    </row>
    <row r="12" spans="1:19" x14ac:dyDescent="0.15">
      <c r="A12" s="24"/>
      <c r="B12" s="43" t="s">
        <v>30</v>
      </c>
      <c r="C12" s="44"/>
      <c r="D12" s="45"/>
      <c r="E12" s="46"/>
      <c r="F12" s="46"/>
      <c r="G12" s="46"/>
      <c r="H12" s="46"/>
      <c r="I12" s="46"/>
      <c r="J12" s="46"/>
      <c r="K12" s="46"/>
      <c r="L12" s="46"/>
      <c r="M12" s="46"/>
      <c r="N12" s="46"/>
      <c r="O12" s="46"/>
      <c r="P12" s="46"/>
      <c r="Q12" s="47"/>
      <c r="R12" s="48"/>
      <c r="S12" s="44"/>
    </row>
    <row r="13" spans="1:19" x14ac:dyDescent="0.15">
      <c r="A13" s="24"/>
      <c r="B13" s="25"/>
      <c r="C13" s="26" t="s">
        <v>31</v>
      </c>
      <c r="D13" s="27"/>
      <c r="E13" s="28"/>
      <c r="F13" s="28"/>
      <c r="G13" s="28"/>
      <c r="H13" s="28"/>
      <c r="I13" s="28"/>
      <c r="J13" s="28"/>
      <c r="K13" s="28"/>
      <c r="L13" s="28"/>
      <c r="M13" s="28"/>
      <c r="N13" s="28"/>
      <c r="O13" s="28"/>
      <c r="P13" s="28"/>
      <c r="Q13" s="29"/>
      <c r="R13" s="26"/>
      <c r="S13" s="30"/>
    </row>
    <row r="14" spans="1:19" x14ac:dyDescent="0.15">
      <c r="A14" s="24"/>
      <c r="B14" s="25"/>
      <c r="C14" s="38" t="s">
        <v>32</v>
      </c>
      <c r="D14" s="39"/>
      <c r="E14" s="40"/>
      <c r="F14" s="40"/>
      <c r="G14" s="40"/>
      <c r="H14" s="40"/>
      <c r="I14" s="40"/>
      <c r="J14" s="40"/>
      <c r="K14" s="40"/>
      <c r="L14" s="40"/>
      <c r="M14" s="40"/>
      <c r="N14" s="40"/>
      <c r="O14" s="40"/>
      <c r="P14" s="40"/>
      <c r="Q14" s="41"/>
      <c r="R14" s="38"/>
      <c r="S14" s="42"/>
    </row>
    <row r="15" spans="1:19" x14ac:dyDescent="0.15">
      <c r="A15" s="24"/>
      <c r="B15" s="25"/>
      <c r="C15" s="38" t="s">
        <v>33</v>
      </c>
      <c r="D15" s="39"/>
      <c r="E15" s="40"/>
      <c r="F15" s="40"/>
      <c r="G15" s="40"/>
      <c r="H15" s="40"/>
      <c r="I15" s="40"/>
      <c r="J15" s="40"/>
      <c r="K15" s="40"/>
      <c r="L15" s="40"/>
      <c r="M15" s="40"/>
      <c r="N15" s="40"/>
      <c r="O15" s="40"/>
      <c r="P15" s="40"/>
      <c r="Q15" s="41"/>
      <c r="R15" s="38"/>
      <c r="S15" s="42"/>
    </row>
    <row r="16" spans="1:19" x14ac:dyDescent="0.15">
      <c r="A16" s="37"/>
      <c r="B16" s="25"/>
      <c r="C16" s="38" t="s">
        <v>34</v>
      </c>
      <c r="D16" s="39"/>
      <c r="E16" s="40"/>
      <c r="F16" s="40"/>
      <c r="G16" s="40"/>
      <c r="H16" s="40"/>
      <c r="I16" s="40"/>
      <c r="J16" s="40"/>
      <c r="K16" s="40"/>
      <c r="L16" s="40"/>
      <c r="M16" s="40"/>
      <c r="N16" s="40"/>
      <c r="O16" s="40"/>
      <c r="P16" s="40"/>
      <c r="Q16" s="41"/>
      <c r="R16" s="38"/>
      <c r="S16" s="42"/>
    </row>
    <row r="17" spans="1:19" x14ac:dyDescent="0.15">
      <c r="A17" s="49"/>
      <c r="B17" s="46" t="s">
        <v>35</v>
      </c>
      <c r="C17" s="48"/>
      <c r="D17" s="45"/>
      <c r="E17" s="50"/>
      <c r="F17" s="50"/>
      <c r="G17" s="50"/>
      <c r="H17" s="50"/>
      <c r="I17" s="50"/>
      <c r="J17" s="50"/>
      <c r="K17" s="50"/>
      <c r="L17" s="50"/>
      <c r="M17" s="50"/>
      <c r="N17" s="50"/>
      <c r="O17" s="50"/>
      <c r="P17" s="50"/>
      <c r="Q17" s="51"/>
      <c r="R17" s="48"/>
      <c r="S17" s="44"/>
    </row>
    <row r="18" spans="1:19" x14ac:dyDescent="0.15">
      <c r="A18" s="49"/>
      <c r="B18" s="47" t="s">
        <v>36</v>
      </c>
      <c r="C18" s="44"/>
      <c r="D18" s="45"/>
      <c r="E18" s="46"/>
      <c r="F18" s="46"/>
      <c r="G18" s="46"/>
      <c r="H18" s="46"/>
      <c r="I18" s="46"/>
      <c r="J18" s="46"/>
      <c r="K18" s="46"/>
      <c r="L18" s="46"/>
      <c r="M18" s="46"/>
      <c r="N18" s="46"/>
      <c r="O18" s="46"/>
      <c r="P18" s="46"/>
      <c r="Q18" s="47"/>
      <c r="R18" s="48"/>
      <c r="S18" s="44"/>
    </row>
    <row r="19" spans="1:19" ht="12.75" thickBot="1" x14ac:dyDescent="0.2">
      <c r="A19" s="52"/>
      <c r="B19" s="53" t="s">
        <v>37</v>
      </c>
      <c r="C19" s="54"/>
      <c r="D19" s="55"/>
      <c r="E19" s="56"/>
      <c r="F19" s="56"/>
      <c r="G19" s="56"/>
      <c r="H19" s="56"/>
      <c r="I19" s="56"/>
      <c r="J19" s="56"/>
      <c r="K19" s="56"/>
      <c r="L19" s="56"/>
      <c r="M19" s="56"/>
      <c r="N19" s="56"/>
      <c r="O19" s="56"/>
      <c r="P19" s="56"/>
      <c r="Q19" s="57"/>
      <c r="R19" s="54"/>
      <c r="S19" s="58"/>
    </row>
    <row r="20" spans="1:19" x14ac:dyDescent="0.15">
      <c r="A20" s="59"/>
      <c r="B20" s="60"/>
      <c r="C20" s="60"/>
      <c r="D20" s="60"/>
      <c r="E20" s="60"/>
      <c r="F20" s="60"/>
      <c r="G20" s="60"/>
      <c r="H20" s="60"/>
      <c r="I20" s="60"/>
      <c r="J20" s="60"/>
      <c r="K20" s="60"/>
      <c r="L20" s="60"/>
      <c r="M20" s="60"/>
      <c r="N20" s="60"/>
      <c r="O20" s="60"/>
      <c r="P20" s="60"/>
      <c r="Q20" s="60"/>
      <c r="R20" s="60"/>
      <c r="S20" s="60"/>
    </row>
    <row r="21" spans="1:19" x14ac:dyDescent="0.15">
      <c r="A21" s="59"/>
      <c r="B21" s="60"/>
      <c r="C21" s="60"/>
      <c r="D21" s="60"/>
      <c r="E21" s="60"/>
      <c r="F21" s="60"/>
      <c r="G21" s="60"/>
      <c r="H21" s="60"/>
      <c r="I21" s="60"/>
      <c r="J21" s="60"/>
      <c r="K21" s="60"/>
      <c r="L21" s="60"/>
      <c r="M21" s="60"/>
      <c r="N21" s="60"/>
      <c r="O21" s="60"/>
      <c r="P21" s="60"/>
      <c r="Q21" s="60"/>
      <c r="R21" s="60"/>
      <c r="S21" s="60"/>
    </row>
    <row r="22" spans="1:19" ht="12.75" thickBot="1" x14ac:dyDescent="0.2">
      <c r="A22" s="61" t="s">
        <v>38</v>
      </c>
      <c r="B22" s="60"/>
      <c r="C22" s="60"/>
      <c r="D22" s="4"/>
      <c r="E22" s="4" t="s">
        <v>0</v>
      </c>
      <c r="F22" s="4" t="s">
        <v>1</v>
      </c>
      <c r="G22" s="4" t="s">
        <v>2</v>
      </c>
      <c r="H22" s="4" t="s">
        <v>3</v>
      </c>
      <c r="I22" s="4" t="s">
        <v>4</v>
      </c>
      <c r="J22" s="4" t="s">
        <v>5</v>
      </c>
      <c r="K22" s="4" t="s">
        <v>6</v>
      </c>
      <c r="L22" s="4" t="s">
        <v>7</v>
      </c>
      <c r="M22" s="4" t="s">
        <v>8</v>
      </c>
      <c r="N22" s="4" t="s">
        <v>9</v>
      </c>
      <c r="O22" s="4" t="s">
        <v>10</v>
      </c>
      <c r="P22" s="4" t="s">
        <v>11</v>
      </c>
      <c r="Q22" s="4" t="s">
        <v>12</v>
      </c>
      <c r="S22" s="4" t="s">
        <v>13</v>
      </c>
    </row>
    <row r="23" spans="1:19" x14ac:dyDescent="0.15">
      <c r="A23" s="62"/>
      <c r="B23" s="63"/>
      <c r="C23" s="64" t="s">
        <v>14</v>
      </c>
      <c r="D23" s="8" t="s">
        <v>15</v>
      </c>
      <c r="E23" s="9" t="s">
        <v>16</v>
      </c>
      <c r="F23" s="9" t="s">
        <v>17</v>
      </c>
      <c r="G23" s="9" t="s">
        <v>18</v>
      </c>
      <c r="H23" s="9" t="s">
        <v>19</v>
      </c>
      <c r="I23" s="9" t="s">
        <v>20</v>
      </c>
      <c r="J23" s="9" t="s">
        <v>21</v>
      </c>
      <c r="K23" s="9" t="s">
        <v>22</v>
      </c>
      <c r="L23" s="9" t="s">
        <v>23</v>
      </c>
      <c r="M23" s="9" t="s">
        <v>24</v>
      </c>
      <c r="N23" s="9" t="s">
        <v>60</v>
      </c>
      <c r="O23" s="9" t="s">
        <v>61</v>
      </c>
      <c r="P23" s="9" t="s">
        <v>203</v>
      </c>
      <c r="Q23" s="9" t="s">
        <v>204</v>
      </c>
      <c r="R23" s="10" t="s">
        <v>327</v>
      </c>
      <c r="S23" s="11" t="s">
        <v>25</v>
      </c>
    </row>
    <row r="24" spans="1:19" ht="12.75" thickBot="1" x14ac:dyDescent="0.2">
      <c r="A24" s="65"/>
      <c r="B24" s="66" t="s">
        <v>39</v>
      </c>
      <c r="C24" s="67"/>
      <c r="D24" s="13"/>
      <c r="E24" s="14"/>
      <c r="F24" s="14"/>
      <c r="G24" s="14"/>
      <c r="H24" s="14"/>
      <c r="I24" s="14"/>
      <c r="J24" s="14"/>
      <c r="K24" s="14"/>
      <c r="L24" s="14"/>
      <c r="M24" s="14"/>
      <c r="N24" s="14"/>
      <c r="O24" s="14"/>
      <c r="P24" s="14"/>
      <c r="Q24" s="15"/>
      <c r="R24" s="16"/>
      <c r="S24" s="12"/>
    </row>
    <row r="25" spans="1:19" ht="12.75" thickTop="1" x14ac:dyDescent="0.15">
      <c r="A25" s="68"/>
      <c r="B25" s="69" t="s">
        <v>40</v>
      </c>
      <c r="C25" s="70"/>
      <c r="D25" s="71"/>
      <c r="E25" s="71"/>
      <c r="F25" s="71"/>
      <c r="G25" s="71"/>
      <c r="H25" s="71"/>
      <c r="I25" s="71"/>
      <c r="J25" s="71"/>
      <c r="K25" s="71"/>
      <c r="L25" s="71"/>
      <c r="M25" s="71"/>
      <c r="N25" s="71"/>
      <c r="O25" s="71"/>
      <c r="P25" s="71"/>
      <c r="Q25" s="69"/>
      <c r="R25" s="72"/>
      <c r="S25" s="70"/>
    </row>
    <row r="26" spans="1:19" x14ac:dyDescent="0.15">
      <c r="A26" s="68"/>
      <c r="B26" s="69"/>
      <c r="C26" s="73" t="s">
        <v>41</v>
      </c>
      <c r="D26" s="74"/>
      <c r="E26" s="75"/>
      <c r="F26" s="75"/>
      <c r="G26" s="75"/>
      <c r="H26" s="75"/>
      <c r="I26" s="75"/>
      <c r="J26" s="75"/>
      <c r="K26" s="75"/>
      <c r="L26" s="75"/>
      <c r="M26" s="75"/>
      <c r="N26" s="75"/>
      <c r="O26" s="75"/>
      <c r="P26" s="75"/>
      <c r="Q26" s="76"/>
      <c r="R26" s="73"/>
      <c r="S26" s="77"/>
    </row>
    <row r="27" spans="1:19" x14ac:dyDescent="0.15">
      <c r="A27" s="68"/>
      <c r="B27" s="69"/>
      <c r="C27" s="78" t="s">
        <v>42</v>
      </c>
      <c r="D27" s="79"/>
      <c r="E27" s="80"/>
      <c r="F27" s="80"/>
      <c r="G27" s="80"/>
      <c r="H27" s="80"/>
      <c r="I27" s="80"/>
      <c r="J27" s="80"/>
      <c r="K27" s="80"/>
      <c r="L27" s="80"/>
      <c r="M27" s="80"/>
      <c r="N27" s="80"/>
      <c r="O27" s="80"/>
      <c r="P27" s="80"/>
      <c r="Q27" s="81"/>
      <c r="R27" s="78"/>
      <c r="S27" s="82"/>
    </row>
    <row r="28" spans="1:19" x14ac:dyDescent="0.15">
      <c r="A28" s="68"/>
      <c r="B28" s="69"/>
      <c r="C28" s="78" t="s">
        <v>43</v>
      </c>
      <c r="D28" s="79"/>
      <c r="E28" s="80"/>
      <c r="F28" s="80"/>
      <c r="G28" s="80"/>
      <c r="H28" s="80"/>
      <c r="I28" s="80"/>
      <c r="J28" s="80"/>
      <c r="K28" s="80"/>
      <c r="L28" s="80"/>
      <c r="M28" s="80"/>
      <c r="N28" s="80"/>
      <c r="O28" s="80"/>
      <c r="P28" s="80"/>
      <c r="Q28" s="81"/>
      <c r="R28" s="78"/>
      <c r="S28" s="82"/>
    </row>
    <row r="29" spans="1:19" x14ac:dyDescent="0.15">
      <c r="A29" s="83"/>
      <c r="B29" s="84"/>
      <c r="C29" s="85" t="s">
        <v>34</v>
      </c>
      <c r="D29" s="86"/>
      <c r="E29" s="87"/>
      <c r="F29" s="87"/>
      <c r="G29" s="87"/>
      <c r="H29" s="87"/>
      <c r="I29" s="87"/>
      <c r="J29" s="87"/>
      <c r="K29" s="87"/>
      <c r="L29" s="87"/>
      <c r="M29" s="87"/>
      <c r="N29" s="87"/>
      <c r="O29" s="87"/>
      <c r="P29" s="87"/>
      <c r="Q29" s="88"/>
      <c r="R29" s="85"/>
      <c r="S29" s="89"/>
    </row>
    <row r="30" spans="1:19" x14ac:dyDescent="0.15">
      <c r="A30" s="68"/>
      <c r="B30" s="69" t="s">
        <v>44</v>
      </c>
      <c r="C30" s="70"/>
      <c r="D30" s="71"/>
      <c r="E30" s="71"/>
      <c r="F30" s="71"/>
      <c r="G30" s="71"/>
      <c r="H30" s="71"/>
      <c r="I30" s="71"/>
      <c r="J30" s="71"/>
      <c r="K30" s="71"/>
      <c r="L30" s="71"/>
      <c r="M30" s="71"/>
      <c r="N30" s="71"/>
      <c r="O30" s="71"/>
      <c r="P30" s="71"/>
      <c r="Q30" s="69"/>
      <c r="R30" s="72"/>
      <c r="S30" s="70"/>
    </row>
    <row r="31" spans="1:19" x14ac:dyDescent="0.15">
      <c r="A31" s="68"/>
      <c r="B31" s="69"/>
      <c r="C31" s="73" t="s">
        <v>45</v>
      </c>
      <c r="D31" s="74"/>
      <c r="E31" s="75"/>
      <c r="F31" s="75"/>
      <c r="G31" s="75"/>
      <c r="H31" s="75"/>
      <c r="I31" s="75"/>
      <c r="J31" s="75"/>
      <c r="K31" s="75"/>
      <c r="L31" s="75"/>
      <c r="M31" s="75"/>
      <c r="N31" s="75"/>
      <c r="O31" s="75"/>
      <c r="P31" s="75"/>
      <c r="Q31" s="76"/>
      <c r="R31" s="73"/>
      <c r="S31" s="77"/>
    </row>
    <row r="32" spans="1:19" x14ac:dyDescent="0.15">
      <c r="A32" s="68"/>
      <c r="B32" s="69"/>
      <c r="C32" s="78" t="s">
        <v>46</v>
      </c>
      <c r="D32" s="79"/>
      <c r="E32" s="80"/>
      <c r="F32" s="80"/>
      <c r="G32" s="80"/>
      <c r="H32" s="80"/>
      <c r="I32" s="80"/>
      <c r="J32" s="80"/>
      <c r="K32" s="80"/>
      <c r="L32" s="80"/>
      <c r="M32" s="80"/>
      <c r="N32" s="80"/>
      <c r="O32" s="80"/>
      <c r="P32" s="80"/>
      <c r="Q32" s="81"/>
      <c r="R32" s="78"/>
      <c r="S32" s="82"/>
    </row>
    <row r="33" spans="1:19" x14ac:dyDescent="0.15">
      <c r="A33" s="68"/>
      <c r="B33" s="69"/>
      <c r="C33" s="78" t="s">
        <v>47</v>
      </c>
      <c r="D33" s="79"/>
      <c r="E33" s="80"/>
      <c r="F33" s="80"/>
      <c r="G33" s="80"/>
      <c r="H33" s="80"/>
      <c r="I33" s="80"/>
      <c r="J33" s="80"/>
      <c r="K33" s="80"/>
      <c r="L33" s="80"/>
      <c r="M33" s="80"/>
      <c r="N33" s="80"/>
      <c r="O33" s="80"/>
      <c r="P33" s="80"/>
      <c r="Q33" s="81"/>
      <c r="R33" s="78"/>
      <c r="S33" s="82"/>
    </row>
    <row r="34" spans="1:19" x14ac:dyDescent="0.15">
      <c r="A34" s="68"/>
      <c r="B34" s="60"/>
      <c r="C34" s="85" t="s">
        <v>34</v>
      </c>
      <c r="D34" s="86"/>
      <c r="E34" s="87"/>
      <c r="F34" s="87"/>
      <c r="G34" s="87"/>
      <c r="H34" s="87"/>
      <c r="I34" s="87"/>
      <c r="J34" s="87"/>
      <c r="K34" s="87"/>
      <c r="L34" s="87"/>
      <c r="M34" s="87"/>
      <c r="N34" s="87"/>
      <c r="O34" s="87"/>
      <c r="P34" s="87"/>
      <c r="Q34" s="88"/>
      <c r="R34" s="85"/>
      <c r="S34" s="89"/>
    </row>
    <row r="35" spans="1:19" x14ac:dyDescent="0.15">
      <c r="A35" s="90"/>
      <c r="B35" s="91" t="s">
        <v>57</v>
      </c>
      <c r="C35" s="92"/>
      <c r="D35" s="93"/>
      <c r="E35" s="93"/>
      <c r="F35" s="93"/>
      <c r="G35" s="93"/>
      <c r="H35" s="93"/>
      <c r="I35" s="93"/>
      <c r="J35" s="93"/>
      <c r="K35" s="93"/>
      <c r="L35" s="93"/>
      <c r="M35" s="93"/>
      <c r="N35" s="93"/>
      <c r="O35" s="93"/>
      <c r="P35" s="93"/>
      <c r="Q35" s="91"/>
      <c r="R35" s="94"/>
      <c r="S35" s="92"/>
    </row>
    <row r="36" spans="1:19" x14ac:dyDescent="0.15">
      <c r="A36" s="83"/>
      <c r="B36" s="84" t="s">
        <v>48</v>
      </c>
      <c r="C36" s="89"/>
      <c r="D36" s="86"/>
      <c r="E36" s="86"/>
      <c r="F36" s="86"/>
      <c r="G36" s="86"/>
      <c r="H36" s="86"/>
      <c r="I36" s="86"/>
      <c r="J36" s="86"/>
      <c r="K36" s="86"/>
      <c r="L36" s="86"/>
      <c r="M36" s="86"/>
      <c r="N36" s="86"/>
      <c r="O36" s="86"/>
      <c r="P36" s="86"/>
      <c r="Q36" s="84"/>
      <c r="R36" s="85"/>
      <c r="S36" s="89"/>
    </row>
    <row r="37" spans="1:19" x14ac:dyDescent="0.15">
      <c r="A37" s="90"/>
      <c r="B37" s="91" t="s">
        <v>58</v>
      </c>
      <c r="C37" s="92"/>
      <c r="D37" s="93"/>
      <c r="E37" s="93"/>
      <c r="F37" s="93"/>
      <c r="G37" s="93"/>
      <c r="H37" s="93"/>
      <c r="I37" s="93"/>
      <c r="J37" s="93"/>
      <c r="K37" s="93"/>
      <c r="L37" s="93"/>
      <c r="M37" s="93"/>
      <c r="N37" s="93"/>
      <c r="O37" s="93"/>
      <c r="P37" s="93"/>
      <c r="Q37" s="91"/>
      <c r="R37" s="94"/>
      <c r="S37" s="92"/>
    </row>
    <row r="38" spans="1:19" ht="12.75" thickBot="1" x14ac:dyDescent="0.2">
      <c r="A38" s="95"/>
      <c r="B38" s="96" t="s">
        <v>49</v>
      </c>
      <c r="C38" s="97"/>
      <c r="D38" s="98"/>
      <c r="E38" s="98"/>
      <c r="F38" s="98"/>
      <c r="G38" s="98"/>
      <c r="H38" s="98"/>
      <c r="I38" s="98"/>
      <c r="J38" s="98"/>
      <c r="K38" s="98"/>
      <c r="L38" s="98"/>
      <c r="M38" s="98"/>
      <c r="N38" s="98"/>
      <c r="O38" s="98"/>
      <c r="P38" s="98"/>
      <c r="Q38" s="96"/>
      <c r="R38" s="99"/>
      <c r="S38" s="97"/>
    </row>
    <row r="39" spans="1:19" x14ac:dyDescent="0.15">
      <c r="A39" s="69"/>
      <c r="B39" s="69"/>
      <c r="C39" s="69"/>
      <c r="D39" s="69"/>
      <c r="E39" s="69"/>
      <c r="F39" s="69"/>
      <c r="G39" s="69"/>
      <c r="H39" s="69"/>
      <c r="I39" s="69"/>
      <c r="J39" s="69"/>
      <c r="K39" s="69"/>
      <c r="L39" s="69"/>
      <c r="M39" s="69"/>
      <c r="N39" s="69"/>
      <c r="O39" s="69"/>
      <c r="P39" s="69"/>
      <c r="Q39" s="69"/>
      <c r="R39" s="69"/>
      <c r="S39" s="69"/>
    </row>
    <row r="40" spans="1:19" x14ac:dyDescent="0.15">
      <c r="A40" s="69" t="s">
        <v>50</v>
      </c>
      <c r="B40" s="69"/>
      <c r="C40" s="69"/>
      <c r="D40" s="69"/>
      <c r="E40" s="69"/>
      <c r="F40" s="69"/>
      <c r="G40" s="69"/>
      <c r="H40" s="69"/>
      <c r="I40" s="69"/>
      <c r="J40" s="69"/>
      <c r="K40" s="69"/>
      <c r="L40" s="69"/>
      <c r="M40" s="69"/>
      <c r="N40" s="69"/>
      <c r="O40" s="69"/>
      <c r="P40" s="69"/>
      <c r="Q40" s="69"/>
      <c r="R40" s="69"/>
      <c r="S40" s="69"/>
    </row>
    <row r="41" spans="1:19" x14ac:dyDescent="0.15">
      <c r="A41" s="69"/>
      <c r="B41" s="69"/>
      <c r="C41" s="50" t="s">
        <v>59</v>
      </c>
      <c r="D41" s="100"/>
      <c r="E41" s="100"/>
      <c r="F41" s="100"/>
      <c r="G41" s="100"/>
      <c r="H41" s="100"/>
      <c r="I41" s="100"/>
      <c r="J41" s="100"/>
      <c r="K41" s="100"/>
      <c r="L41" s="100"/>
      <c r="M41" s="100"/>
      <c r="N41" s="100"/>
      <c r="O41" s="100"/>
      <c r="P41" s="100"/>
      <c r="Q41" s="100"/>
      <c r="R41" s="69"/>
      <c r="S41" s="69"/>
    </row>
    <row r="42" spans="1:19" x14ac:dyDescent="0.15">
      <c r="A42" s="69"/>
      <c r="B42" s="69"/>
      <c r="C42" s="69"/>
      <c r="D42" s="69"/>
      <c r="E42" s="69"/>
      <c r="F42" s="69"/>
      <c r="G42" s="69"/>
      <c r="H42" s="69"/>
      <c r="I42" s="69"/>
      <c r="J42" s="69"/>
      <c r="K42" s="69"/>
      <c r="L42" s="69"/>
      <c r="M42" s="69"/>
      <c r="N42" s="69"/>
      <c r="O42" s="69"/>
      <c r="P42" s="69"/>
      <c r="Q42" s="69"/>
      <c r="R42" s="69"/>
      <c r="S42" s="69"/>
    </row>
    <row r="43" spans="1:19" x14ac:dyDescent="0.15">
      <c r="A43" s="59"/>
      <c r="B43" s="60" t="s">
        <v>193</v>
      </c>
      <c r="C43" s="60"/>
      <c r="D43" s="60"/>
      <c r="F43" s="60"/>
      <c r="H43" s="60"/>
      <c r="J43" s="60"/>
      <c r="L43" s="60"/>
      <c r="N43" s="60"/>
      <c r="P43" s="60"/>
      <c r="Q43" s="60"/>
    </row>
    <row r="44" spans="1:19" x14ac:dyDescent="0.15">
      <c r="A44" s="59"/>
      <c r="B44" s="1" t="s">
        <v>194</v>
      </c>
      <c r="C44" s="60"/>
    </row>
    <row r="45" spans="1:19" x14ac:dyDescent="0.15">
      <c r="A45" s="59"/>
      <c r="B45" s="1" t="s">
        <v>195</v>
      </c>
      <c r="C45" s="60"/>
    </row>
    <row r="46" spans="1:19" x14ac:dyDescent="0.15">
      <c r="A46" s="59"/>
      <c r="B46" s="60" t="s">
        <v>192</v>
      </c>
      <c r="C46" s="60"/>
    </row>
    <row r="47" spans="1:19" x14ac:dyDescent="0.15">
      <c r="A47" s="59"/>
      <c r="B47" s="60" t="s">
        <v>328</v>
      </c>
      <c r="C47" s="60" t="s">
        <v>329</v>
      </c>
    </row>
    <row r="48" spans="1:19" x14ac:dyDescent="0.15">
      <c r="A48" s="59"/>
      <c r="B48" s="60"/>
      <c r="C48" s="60"/>
    </row>
    <row r="49" spans="1:3" x14ac:dyDescent="0.15">
      <c r="A49" s="59"/>
      <c r="B49" s="60"/>
      <c r="C49" s="60"/>
    </row>
    <row r="50" spans="1:3" x14ac:dyDescent="0.15">
      <c r="A50" s="59"/>
      <c r="B50" s="60"/>
      <c r="C50" s="60"/>
    </row>
    <row r="51" spans="1:3" x14ac:dyDescent="0.15">
      <c r="A51" s="59"/>
      <c r="B51" s="60"/>
      <c r="C51" s="60"/>
    </row>
    <row r="52" spans="1:3" x14ac:dyDescent="0.15">
      <c r="A52" s="59"/>
      <c r="B52" s="60"/>
      <c r="C52" s="60"/>
    </row>
    <row r="53" spans="1:3" x14ac:dyDescent="0.15">
      <c r="A53" s="59"/>
      <c r="B53" s="60"/>
      <c r="C53" s="60"/>
    </row>
    <row r="54" spans="1:3" x14ac:dyDescent="0.15">
      <c r="A54" s="59"/>
      <c r="B54" s="60"/>
      <c r="C54" s="60"/>
    </row>
    <row r="55" spans="1:3" x14ac:dyDescent="0.15">
      <c r="A55" s="59"/>
      <c r="B55" s="60"/>
      <c r="C55" s="60"/>
    </row>
    <row r="56" spans="1:3" x14ac:dyDescent="0.15">
      <c r="A56" s="59"/>
      <c r="B56" s="60"/>
      <c r="C56" s="60"/>
    </row>
    <row r="57" spans="1:3" x14ac:dyDescent="0.15">
      <c r="A57" s="60"/>
      <c r="B57" s="60"/>
      <c r="C57" s="60"/>
    </row>
    <row r="58" spans="1:3" x14ac:dyDescent="0.15">
      <c r="A58" s="60"/>
      <c r="B58" s="60"/>
      <c r="C58" s="60"/>
    </row>
    <row r="59" spans="1:3" x14ac:dyDescent="0.15">
      <c r="A59" s="60"/>
      <c r="B59" s="60"/>
      <c r="C59" s="60"/>
    </row>
    <row r="60" spans="1:3" x14ac:dyDescent="0.15">
      <c r="A60" s="60"/>
      <c r="B60" s="60"/>
      <c r="C60" s="60"/>
    </row>
    <row r="61" spans="1:3" x14ac:dyDescent="0.15">
      <c r="A61" s="60"/>
      <c r="B61" s="60"/>
      <c r="C61" s="60"/>
    </row>
  </sheetData>
  <phoneticPr fontId="1"/>
  <pageMargins left="0.39370078740157483" right="0.19685039370078741" top="0.78740157480314965" bottom="0.78740157480314965" header="0.51181102362204722" footer="0.51181102362204722"/>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5"/>
  <sheetViews>
    <sheetView view="pageBreakPreview" zoomScale="85" zoomScaleNormal="115" zoomScaleSheetLayoutView="85" workbookViewId="0">
      <selection activeCell="E24" sqref="E24"/>
    </sheetView>
  </sheetViews>
  <sheetFormatPr defaultRowHeight="15" customHeight="1" x14ac:dyDescent="0.15"/>
  <cols>
    <col min="1" max="1" width="2.125" style="102" customWidth="1"/>
    <col min="2" max="2" width="2.625" style="102" customWidth="1"/>
    <col min="3" max="3" width="28" style="102" customWidth="1"/>
    <col min="4" max="17" width="11.75" style="102" customWidth="1"/>
    <col min="18" max="18" width="10.625" style="102" customWidth="1"/>
    <col min="19" max="256" width="9" style="102"/>
    <col min="257" max="257" width="2.125" style="102" customWidth="1"/>
    <col min="258" max="258" width="2.625" style="102" customWidth="1"/>
    <col min="259" max="259" width="28" style="102" customWidth="1"/>
    <col min="260" max="272" width="12.625" style="102" customWidth="1"/>
    <col min="273" max="274" width="10.625" style="102" customWidth="1"/>
    <col min="275" max="512" width="9" style="102"/>
    <col min="513" max="513" width="2.125" style="102" customWidth="1"/>
    <col min="514" max="514" width="2.625" style="102" customWidth="1"/>
    <col min="515" max="515" width="28" style="102" customWidth="1"/>
    <col min="516" max="528" width="12.625" style="102" customWidth="1"/>
    <col min="529" max="530" width="10.625" style="102" customWidth="1"/>
    <col min="531" max="768" width="9" style="102"/>
    <col min="769" max="769" width="2.125" style="102" customWidth="1"/>
    <col min="770" max="770" width="2.625" style="102" customWidth="1"/>
    <col min="771" max="771" width="28" style="102" customWidth="1"/>
    <col min="772" max="784" width="12.625" style="102" customWidth="1"/>
    <col min="785" max="786" width="10.625" style="102" customWidth="1"/>
    <col min="787" max="1024" width="9" style="102"/>
    <col min="1025" max="1025" width="2.125" style="102" customWidth="1"/>
    <col min="1026" max="1026" width="2.625" style="102" customWidth="1"/>
    <col min="1027" max="1027" width="28" style="102" customWidth="1"/>
    <col min="1028" max="1040" width="12.625" style="102" customWidth="1"/>
    <col min="1041" max="1042" width="10.625" style="102" customWidth="1"/>
    <col min="1043" max="1280" width="9" style="102"/>
    <col min="1281" max="1281" width="2.125" style="102" customWidth="1"/>
    <col min="1282" max="1282" width="2.625" style="102" customWidth="1"/>
    <col min="1283" max="1283" width="28" style="102" customWidth="1"/>
    <col min="1284" max="1296" width="12.625" style="102" customWidth="1"/>
    <col min="1297" max="1298" width="10.625" style="102" customWidth="1"/>
    <col min="1299" max="1536" width="9" style="102"/>
    <col min="1537" max="1537" width="2.125" style="102" customWidth="1"/>
    <col min="1538" max="1538" width="2.625" style="102" customWidth="1"/>
    <col min="1539" max="1539" width="28" style="102" customWidth="1"/>
    <col min="1540" max="1552" width="12.625" style="102" customWidth="1"/>
    <col min="1553" max="1554" width="10.625" style="102" customWidth="1"/>
    <col min="1555" max="1792" width="9" style="102"/>
    <col min="1793" max="1793" width="2.125" style="102" customWidth="1"/>
    <col min="1794" max="1794" width="2.625" style="102" customWidth="1"/>
    <col min="1795" max="1795" width="28" style="102" customWidth="1"/>
    <col min="1796" max="1808" width="12.625" style="102" customWidth="1"/>
    <col min="1809" max="1810" width="10.625" style="102" customWidth="1"/>
    <col min="1811" max="2048" width="9" style="102"/>
    <col min="2049" max="2049" width="2.125" style="102" customWidth="1"/>
    <col min="2050" max="2050" width="2.625" style="102" customWidth="1"/>
    <col min="2051" max="2051" width="28" style="102" customWidth="1"/>
    <col min="2052" max="2064" width="12.625" style="102" customWidth="1"/>
    <col min="2065" max="2066" width="10.625" style="102" customWidth="1"/>
    <col min="2067" max="2304" width="9" style="102"/>
    <col min="2305" max="2305" width="2.125" style="102" customWidth="1"/>
    <col min="2306" max="2306" width="2.625" style="102" customWidth="1"/>
    <col min="2307" max="2307" width="28" style="102" customWidth="1"/>
    <col min="2308" max="2320" width="12.625" style="102" customWidth="1"/>
    <col min="2321" max="2322" width="10.625" style="102" customWidth="1"/>
    <col min="2323" max="2560" width="9" style="102"/>
    <col min="2561" max="2561" width="2.125" style="102" customWidth="1"/>
    <col min="2562" max="2562" width="2.625" style="102" customWidth="1"/>
    <col min="2563" max="2563" width="28" style="102" customWidth="1"/>
    <col min="2564" max="2576" width="12.625" style="102" customWidth="1"/>
    <col min="2577" max="2578" width="10.625" style="102" customWidth="1"/>
    <col min="2579" max="2816" width="9" style="102"/>
    <col min="2817" max="2817" width="2.125" style="102" customWidth="1"/>
    <col min="2818" max="2818" width="2.625" style="102" customWidth="1"/>
    <col min="2819" max="2819" width="28" style="102" customWidth="1"/>
    <col min="2820" max="2832" width="12.625" style="102" customWidth="1"/>
    <col min="2833" max="2834" width="10.625" style="102" customWidth="1"/>
    <col min="2835" max="3072" width="9" style="102"/>
    <col min="3073" max="3073" width="2.125" style="102" customWidth="1"/>
    <col min="3074" max="3074" width="2.625" style="102" customWidth="1"/>
    <col min="3075" max="3075" width="28" style="102" customWidth="1"/>
    <col min="3076" max="3088" width="12.625" style="102" customWidth="1"/>
    <col min="3089" max="3090" width="10.625" style="102" customWidth="1"/>
    <col min="3091" max="3328" width="9" style="102"/>
    <col min="3329" max="3329" width="2.125" style="102" customWidth="1"/>
    <col min="3330" max="3330" width="2.625" style="102" customWidth="1"/>
    <col min="3331" max="3331" width="28" style="102" customWidth="1"/>
    <col min="3332" max="3344" width="12.625" style="102" customWidth="1"/>
    <col min="3345" max="3346" width="10.625" style="102" customWidth="1"/>
    <col min="3347" max="3584" width="9" style="102"/>
    <col min="3585" max="3585" width="2.125" style="102" customWidth="1"/>
    <col min="3586" max="3586" width="2.625" style="102" customWidth="1"/>
    <col min="3587" max="3587" width="28" style="102" customWidth="1"/>
    <col min="3588" max="3600" width="12.625" style="102" customWidth="1"/>
    <col min="3601" max="3602" width="10.625" style="102" customWidth="1"/>
    <col min="3603" max="3840" width="9" style="102"/>
    <col min="3841" max="3841" width="2.125" style="102" customWidth="1"/>
    <col min="3842" max="3842" width="2.625" style="102" customWidth="1"/>
    <col min="3843" max="3843" width="28" style="102" customWidth="1"/>
    <col min="3844" max="3856" width="12.625" style="102" customWidth="1"/>
    <col min="3857" max="3858" width="10.625" style="102" customWidth="1"/>
    <col min="3859" max="4096" width="9" style="102"/>
    <col min="4097" max="4097" width="2.125" style="102" customWidth="1"/>
    <col min="4098" max="4098" width="2.625" style="102" customWidth="1"/>
    <col min="4099" max="4099" width="28" style="102" customWidth="1"/>
    <col min="4100" max="4112" width="12.625" style="102" customWidth="1"/>
    <col min="4113" max="4114" width="10.625" style="102" customWidth="1"/>
    <col min="4115" max="4352" width="9" style="102"/>
    <col min="4353" max="4353" width="2.125" style="102" customWidth="1"/>
    <col min="4354" max="4354" width="2.625" style="102" customWidth="1"/>
    <col min="4355" max="4355" width="28" style="102" customWidth="1"/>
    <col min="4356" max="4368" width="12.625" style="102" customWidth="1"/>
    <col min="4369" max="4370" width="10.625" style="102" customWidth="1"/>
    <col min="4371" max="4608" width="9" style="102"/>
    <col min="4609" max="4609" width="2.125" style="102" customWidth="1"/>
    <col min="4610" max="4610" width="2.625" style="102" customWidth="1"/>
    <col min="4611" max="4611" width="28" style="102" customWidth="1"/>
    <col min="4612" max="4624" width="12.625" style="102" customWidth="1"/>
    <col min="4625" max="4626" width="10.625" style="102" customWidth="1"/>
    <col min="4627" max="4864" width="9" style="102"/>
    <col min="4865" max="4865" width="2.125" style="102" customWidth="1"/>
    <col min="4866" max="4866" width="2.625" style="102" customWidth="1"/>
    <col min="4867" max="4867" width="28" style="102" customWidth="1"/>
    <col min="4868" max="4880" width="12.625" style="102" customWidth="1"/>
    <col min="4881" max="4882" width="10.625" style="102" customWidth="1"/>
    <col min="4883" max="5120" width="9" style="102"/>
    <col min="5121" max="5121" width="2.125" style="102" customWidth="1"/>
    <col min="5122" max="5122" width="2.625" style="102" customWidth="1"/>
    <col min="5123" max="5123" width="28" style="102" customWidth="1"/>
    <col min="5124" max="5136" width="12.625" style="102" customWidth="1"/>
    <col min="5137" max="5138" width="10.625" style="102" customWidth="1"/>
    <col min="5139" max="5376" width="9" style="102"/>
    <col min="5377" max="5377" width="2.125" style="102" customWidth="1"/>
    <col min="5378" max="5378" width="2.625" style="102" customWidth="1"/>
    <col min="5379" max="5379" width="28" style="102" customWidth="1"/>
    <col min="5380" max="5392" width="12.625" style="102" customWidth="1"/>
    <col min="5393" max="5394" width="10.625" style="102" customWidth="1"/>
    <col min="5395" max="5632" width="9" style="102"/>
    <col min="5633" max="5633" width="2.125" style="102" customWidth="1"/>
    <col min="5634" max="5634" width="2.625" style="102" customWidth="1"/>
    <col min="5635" max="5635" width="28" style="102" customWidth="1"/>
    <col min="5636" max="5648" width="12.625" style="102" customWidth="1"/>
    <col min="5649" max="5650" width="10.625" style="102" customWidth="1"/>
    <col min="5651" max="5888" width="9" style="102"/>
    <col min="5889" max="5889" width="2.125" style="102" customWidth="1"/>
    <col min="5890" max="5890" width="2.625" style="102" customWidth="1"/>
    <col min="5891" max="5891" width="28" style="102" customWidth="1"/>
    <col min="5892" max="5904" width="12.625" style="102" customWidth="1"/>
    <col min="5905" max="5906" width="10.625" style="102" customWidth="1"/>
    <col min="5907" max="6144" width="9" style="102"/>
    <col min="6145" max="6145" width="2.125" style="102" customWidth="1"/>
    <col min="6146" max="6146" width="2.625" style="102" customWidth="1"/>
    <col min="6147" max="6147" width="28" style="102" customWidth="1"/>
    <col min="6148" max="6160" width="12.625" style="102" customWidth="1"/>
    <col min="6161" max="6162" width="10.625" style="102" customWidth="1"/>
    <col min="6163" max="6400" width="9" style="102"/>
    <col min="6401" max="6401" width="2.125" style="102" customWidth="1"/>
    <col min="6402" max="6402" width="2.625" style="102" customWidth="1"/>
    <col min="6403" max="6403" width="28" style="102" customWidth="1"/>
    <col min="6404" max="6416" width="12.625" style="102" customWidth="1"/>
    <col min="6417" max="6418" width="10.625" style="102" customWidth="1"/>
    <col min="6419" max="6656" width="9" style="102"/>
    <col min="6657" max="6657" width="2.125" style="102" customWidth="1"/>
    <col min="6658" max="6658" width="2.625" style="102" customWidth="1"/>
    <col min="6659" max="6659" width="28" style="102" customWidth="1"/>
    <col min="6660" max="6672" width="12.625" style="102" customWidth="1"/>
    <col min="6673" max="6674" width="10.625" style="102" customWidth="1"/>
    <col min="6675" max="6912" width="9" style="102"/>
    <col min="6913" max="6913" width="2.125" style="102" customWidth="1"/>
    <col min="6914" max="6914" width="2.625" style="102" customWidth="1"/>
    <col min="6915" max="6915" width="28" style="102" customWidth="1"/>
    <col min="6916" max="6928" width="12.625" style="102" customWidth="1"/>
    <col min="6929" max="6930" width="10.625" style="102" customWidth="1"/>
    <col min="6931" max="7168" width="9" style="102"/>
    <col min="7169" max="7169" width="2.125" style="102" customWidth="1"/>
    <col min="7170" max="7170" width="2.625" style="102" customWidth="1"/>
    <col min="7171" max="7171" width="28" style="102" customWidth="1"/>
    <col min="7172" max="7184" width="12.625" style="102" customWidth="1"/>
    <col min="7185" max="7186" width="10.625" style="102" customWidth="1"/>
    <col min="7187" max="7424" width="9" style="102"/>
    <col min="7425" max="7425" width="2.125" style="102" customWidth="1"/>
    <col min="7426" max="7426" width="2.625" style="102" customWidth="1"/>
    <col min="7427" max="7427" width="28" style="102" customWidth="1"/>
    <col min="7428" max="7440" width="12.625" style="102" customWidth="1"/>
    <col min="7441" max="7442" width="10.625" style="102" customWidth="1"/>
    <col min="7443" max="7680" width="9" style="102"/>
    <col min="7681" max="7681" width="2.125" style="102" customWidth="1"/>
    <col min="7682" max="7682" width="2.625" style="102" customWidth="1"/>
    <col min="7683" max="7683" width="28" style="102" customWidth="1"/>
    <col min="7684" max="7696" width="12.625" style="102" customWidth="1"/>
    <col min="7697" max="7698" width="10.625" style="102" customWidth="1"/>
    <col min="7699" max="7936" width="9" style="102"/>
    <col min="7937" max="7937" width="2.125" style="102" customWidth="1"/>
    <col min="7938" max="7938" width="2.625" style="102" customWidth="1"/>
    <col min="7939" max="7939" width="28" style="102" customWidth="1"/>
    <col min="7940" max="7952" width="12.625" style="102" customWidth="1"/>
    <col min="7953" max="7954" width="10.625" style="102" customWidth="1"/>
    <col min="7955" max="8192" width="9" style="102"/>
    <col min="8193" max="8193" width="2.125" style="102" customWidth="1"/>
    <col min="8194" max="8194" width="2.625" style="102" customWidth="1"/>
    <col min="8195" max="8195" width="28" style="102" customWidth="1"/>
    <col min="8196" max="8208" width="12.625" style="102" customWidth="1"/>
    <col min="8209" max="8210" width="10.625" style="102" customWidth="1"/>
    <col min="8211" max="8448" width="9" style="102"/>
    <col min="8449" max="8449" width="2.125" style="102" customWidth="1"/>
    <col min="8450" max="8450" width="2.625" style="102" customWidth="1"/>
    <col min="8451" max="8451" width="28" style="102" customWidth="1"/>
    <col min="8452" max="8464" width="12.625" style="102" customWidth="1"/>
    <col min="8465" max="8466" width="10.625" style="102" customWidth="1"/>
    <col min="8467" max="8704" width="9" style="102"/>
    <col min="8705" max="8705" width="2.125" style="102" customWidth="1"/>
    <col min="8706" max="8706" width="2.625" style="102" customWidth="1"/>
    <col min="8707" max="8707" width="28" style="102" customWidth="1"/>
    <col min="8708" max="8720" width="12.625" style="102" customWidth="1"/>
    <col min="8721" max="8722" width="10.625" style="102" customWidth="1"/>
    <col min="8723" max="8960" width="9" style="102"/>
    <col min="8961" max="8961" width="2.125" style="102" customWidth="1"/>
    <col min="8962" max="8962" width="2.625" style="102" customWidth="1"/>
    <col min="8963" max="8963" width="28" style="102" customWidth="1"/>
    <col min="8964" max="8976" width="12.625" style="102" customWidth="1"/>
    <col min="8977" max="8978" width="10.625" style="102" customWidth="1"/>
    <col min="8979" max="9216" width="9" style="102"/>
    <col min="9217" max="9217" width="2.125" style="102" customWidth="1"/>
    <col min="9218" max="9218" width="2.625" style="102" customWidth="1"/>
    <col min="9219" max="9219" width="28" style="102" customWidth="1"/>
    <col min="9220" max="9232" width="12.625" style="102" customWidth="1"/>
    <col min="9233" max="9234" width="10.625" style="102" customWidth="1"/>
    <col min="9235" max="9472" width="9" style="102"/>
    <col min="9473" max="9473" width="2.125" style="102" customWidth="1"/>
    <col min="9474" max="9474" width="2.625" style="102" customWidth="1"/>
    <col min="9475" max="9475" width="28" style="102" customWidth="1"/>
    <col min="9476" max="9488" width="12.625" style="102" customWidth="1"/>
    <col min="9489" max="9490" width="10.625" style="102" customWidth="1"/>
    <col min="9491" max="9728" width="9" style="102"/>
    <col min="9729" max="9729" width="2.125" style="102" customWidth="1"/>
    <col min="9730" max="9730" width="2.625" style="102" customWidth="1"/>
    <col min="9731" max="9731" width="28" style="102" customWidth="1"/>
    <col min="9732" max="9744" width="12.625" style="102" customWidth="1"/>
    <col min="9745" max="9746" width="10.625" style="102" customWidth="1"/>
    <col min="9747" max="9984" width="9" style="102"/>
    <col min="9985" max="9985" width="2.125" style="102" customWidth="1"/>
    <col min="9986" max="9986" width="2.625" style="102" customWidth="1"/>
    <col min="9987" max="9987" width="28" style="102" customWidth="1"/>
    <col min="9988" max="10000" width="12.625" style="102" customWidth="1"/>
    <col min="10001" max="10002" width="10.625" style="102" customWidth="1"/>
    <col min="10003" max="10240" width="9" style="102"/>
    <col min="10241" max="10241" width="2.125" style="102" customWidth="1"/>
    <col min="10242" max="10242" width="2.625" style="102" customWidth="1"/>
    <col min="10243" max="10243" width="28" style="102" customWidth="1"/>
    <col min="10244" max="10256" width="12.625" style="102" customWidth="1"/>
    <col min="10257" max="10258" width="10.625" style="102" customWidth="1"/>
    <col min="10259" max="10496" width="9" style="102"/>
    <col min="10497" max="10497" width="2.125" style="102" customWidth="1"/>
    <col min="10498" max="10498" width="2.625" style="102" customWidth="1"/>
    <col min="10499" max="10499" width="28" style="102" customWidth="1"/>
    <col min="10500" max="10512" width="12.625" style="102" customWidth="1"/>
    <col min="10513" max="10514" width="10.625" style="102" customWidth="1"/>
    <col min="10515" max="10752" width="9" style="102"/>
    <col min="10753" max="10753" width="2.125" style="102" customWidth="1"/>
    <col min="10754" max="10754" width="2.625" style="102" customWidth="1"/>
    <col min="10755" max="10755" width="28" style="102" customWidth="1"/>
    <col min="10756" max="10768" width="12.625" style="102" customWidth="1"/>
    <col min="10769" max="10770" width="10.625" style="102" customWidth="1"/>
    <col min="10771" max="11008" width="9" style="102"/>
    <col min="11009" max="11009" width="2.125" style="102" customWidth="1"/>
    <col min="11010" max="11010" width="2.625" style="102" customWidth="1"/>
    <col min="11011" max="11011" width="28" style="102" customWidth="1"/>
    <col min="11012" max="11024" width="12.625" style="102" customWidth="1"/>
    <col min="11025" max="11026" width="10.625" style="102" customWidth="1"/>
    <col min="11027" max="11264" width="9" style="102"/>
    <col min="11265" max="11265" width="2.125" style="102" customWidth="1"/>
    <col min="11266" max="11266" width="2.625" style="102" customWidth="1"/>
    <col min="11267" max="11267" width="28" style="102" customWidth="1"/>
    <col min="11268" max="11280" width="12.625" style="102" customWidth="1"/>
    <col min="11281" max="11282" width="10.625" style="102" customWidth="1"/>
    <col min="11283" max="11520" width="9" style="102"/>
    <col min="11521" max="11521" width="2.125" style="102" customWidth="1"/>
    <col min="11522" max="11522" width="2.625" style="102" customWidth="1"/>
    <col min="11523" max="11523" width="28" style="102" customWidth="1"/>
    <col min="11524" max="11536" width="12.625" style="102" customWidth="1"/>
    <col min="11537" max="11538" width="10.625" style="102" customWidth="1"/>
    <col min="11539" max="11776" width="9" style="102"/>
    <col min="11777" max="11777" width="2.125" style="102" customWidth="1"/>
    <col min="11778" max="11778" width="2.625" style="102" customWidth="1"/>
    <col min="11779" max="11779" width="28" style="102" customWidth="1"/>
    <col min="11780" max="11792" width="12.625" style="102" customWidth="1"/>
    <col min="11793" max="11794" width="10.625" style="102" customWidth="1"/>
    <col min="11795" max="12032" width="9" style="102"/>
    <col min="12033" max="12033" width="2.125" style="102" customWidth="1"/>
    <col min="12034" max="12034" width="2.625" style="102" customWidth="1"/>
    <col min="12035" max="12035" width="28" style="102" customWidth="1"/>
    <col min="12036" max="12048" width="12.625" style="102" customWidth="1"/>
    <col min="12049" max="12050" width="10.625" style="102" customWidth="1"/>
    <col min="12051" max="12288" width="9" style="102"/>
    <col min="12289" max="12289" width="2.125" style="102" customWidth="1"/>
    <col min="12290" max="12290" width="2.625" style="102" customWidth="1"/>
    <col min="12291" max="12291" width="28" style="102" customWidth="1"/>
    <col min="12292" max="12304" width="12.625" style="102" customWidth="1"/>
    <col min="12305" max="12306" width="10.625" style="102" customWidth="1"/>
    <col min="12307" max="12544" width="9" style="102"/>
    <col min="12545" max="12545" width="2.125" style="102" customWidth="1"/>
    <col min="12546" max="12546" width="2.625" style="102" customWidth="1"/>
    <col min="12547" max="12547" width="28" style="102" customWidth="1"/>
    <col min="12548" max="12560" width="12.625" style="102" customWidth="1"/>
    <col min="12561" max="12562" width="10.625" style="102" customWidth="1"/>
    <col min="12563" max="12800" width="9" style="102"/>
    <col min="12801" max="12801" width="2.125" style="102" customWidth="1"/>
    <col min="12802" max="12802" width="2.625" style="102" customWidth="1"/>
    <col min="12803" max="12803" width="28" style="102" customWidth="1"/>
    <col min="12804" max="12816" width="12.625" style="102" customWidth="1"/>
    <col min="12817" max="12818" width="10.625" style="102" customWidth="1"/>
    <col min="12819" max="13056" width="9" style="102"/>
    <col min="13057" max="13057" width="2.125" style="102" customWidth="1"/>
    <col min="13058" max="13058" width="2.625" style="102" customWidth="1"/>
    <col min="13059" max="13059" width="28" style="102" customWidth="1"/>
    <col min="13060" max="13072" width="12.625" style="102" customWidth="1"/>
    <col min="13073" max="13074" width="10.625" style="102" customWidth="1"/>
    <col min="13075" max="13312" width="9" style="102"/>
    <col min="13313" max="13313" width="2.125" style="102" customWidth="1"/>
    <col min="13314" max="13314" width="2.625" style="102" customWidth="1"/>
    <col min="13315" max="13315" width="28" style="102" customWidth="1"/>
    <col min="13316" max="13328" width="12.625" style="102" customWidth="1"/>
    <col min="13329" max="13330" width="10.625" style="102" customWidth="1"/>
    <col min="13331" max="13568" width="9" style="102"/>
    <col min="13569" max="13569" width="2.125" style="102" customWidth="1"/>
    <col min="13570" max="13570" width="2.625" style="102" customWidth="1"/>
    <col min="13571" max="13571" width="28" style="102" customWidth="1"/>
    <col min="13572" max="13584" width="12.625" style="102" customWidth="1"/>
    <col min="13585" max="13586" width="10.625" style="102" customWidth="1"/>
    <col min="13587" max="13824" width="9" style="102"/>
    <col min="13825" max="13825" width="2.125" style="102" customWidth="1"/>
    <col min="13826" max="13826" width="2.625" style="102" customWidth="1"/>
    <col min="13827" max="13827" width="28" style="102" customWidth="1"/>
    <col min="13828" max="13840" width="12.625" style="102" customWidth="1"/>
    <col min="13841" max="13842" width="10.625" style="102" customWidth="1"/>
    <col min="13843" max="14080" width="9" style="102"/>
    <col min="14081" max="14081" width="2.125" style="102" customWidth="1"/>
    <col min="14082" max="14082" width="2.625" style="102" customWidth="1"/>
    <col min="14083" max="14083" width="28" style="102" customWidth="1"/>
    <col min="14084" max="14096" width="12.625" style="102" customWidth="1"/>
    <col min="14097" max="14098" width="10.625" style="102" customWidth="1"/>
    <col min="14099" max="14336" width="9" style="102"/>
    <col min="14337" max="14337" width="2.125" style="102" customWidth="1"/>
    <col min="14338" max="14338" width="2.625" style="102" customWidth="1"/>
    <col min="14339" max="14339" width="28" style="102" customWidth="1"/>
    <col min="14340" max="14352" width="12.625" style="102" customWidth="1"/>
    <col min="14353" max="14354" width="10.625" style="102" customWidth="1"/>
    <col min="14355" max="14592" width="9" style="102"/>
    <col min="14593" max="14593" width="2.125" style="102" customWidth="1"/>
    <col min="14594" max="14594" width="2.625" style="102" customWidth="1"/>
    <col min="14595" max="14595" width="28" style="102" customWidth="1"/>
    <col min="14596" max="14608" width="12.625" style="102" customWidth="1"/>
    <col min="14609" max="14610" width="10.625" style="102" customWidth="1"/>
    <col min="14611" max="14848" width="9" style="102"/>
    <col min="14849" max="14849" width="2.125" style="102" customWidth="1"/>
    <col min="14850" max="14850" width="2.625" style="102" customWidth="1"/>
    <col min="14851" max="14851" width="28" style="102" customWidth="1"/>
    <col min="14852" max="14864" width="12.625" style="102" customWidth="1"/>
    <col min="14865" max="14866" width="10.625" style="102" customWidth="1"/>
    <col min="14867" max="15104" width="9" style="102"/>
    <col min="15105" max="15105" width="2.125" style="102" customWidth="1"/>
    <col min="15106" max="15106" width="2.625" style="102" customWidth="1"/>
    <col min="15107" max="15107" width="28" style="102" customWidth="1"/>
    <col min="15108" max="15120" width="12.625" style="102" customWidth="1"/>
    <col min="15121" max="15122" width="10.625" style="102" customWidth="1"/>
    <col min="15123" max="15360" width="9" style="102"/>
    <col min="15361" max="15361" width="2.125" style="102" customWidth="1"/>
    <col min="15362" max="15362" width="2.625" style="102" customWidth="1"/>
    <col min="15363" max="15363" width="28" style="102" customWidth="1"/>
    <col min="15364" max="15376" width="12.625" style="102" customWidth="1"/>
    <col min="15377" max="15378" width="10.625" style="102" customWidth="1"/>
    <col min="15379" max="15616" width="9" style="102"/>
    <col min="15617" max="15617" width="2.125" style="102" customWidth="1"/>
    <col min="15618" max="15618" width="2.625" style="102" customWidth="1"/>
    <col min="15619" max="15619" width="28" style="102" customWidth="1"/>
    <col min="15620" max="15632" width="12.625" style="102" customWidth="1"/>
    <col min="15633" max="15634" width="10.625" style="102" customWidth="1"/>
    <col min="15635" max="15872" width="9" style="102"/>
    <col min="15873" max="15873" width="2.125" style="102" customWidth="1"/>
    <col min="15874" max="15874" width="2.625" style="102" customWidth="1"/>
    <col min="15875" max="15875" width="28" style="102" customWidth="1"/>
    <col min="15876" max="15888" width="12.625" style="102" customWidth="1"/>
    <col min="15889" max="15890" width="10.625" style="102" customWidth="1"/>
    <col min="15891" max="16128" width="9" style="102"/>
    <col min="16129" max="16129" width="2.125" style="102" customWidth="1"/>
    <col min="16130" max="16130" width="2.625" style="102" customWidth="1"/>
    <col min="16131" max="16131" width="28" style="102" customWidth="1"/>
    <col min="16132" max="16144" width="12.625" style="102" customWidth="1"/>
    <col min="16145" max="16146" width="10.625" style="102" customWidth="1"/>
    <col min="16147" max="16384" width="9" style="102"/>
  </cols>
  <sheetData>
    <row r="1" spans="2:18" ht="17.25" customHeight="1" x14ac:dyDescent="0.15">
      <c r="Q1" s="2" t="s">
        <v>381</v>
      </c>
    </row>
    <row r="2" spans="2:18" ht="15" customHeight="1" x14ac:dyDescent="0.15">
      <c r="B2" s="574" t="s">
        <v>237</v>
      </c>
    </row>
    <row r="3" spans="2:18" ht="15" customHeight="1" x14ac:dyDescent="0.15">
      <c r="B3" s="574"/>
    </row>
    <row r="4" spans="2:18" ht="15" customHeight="1" thickBot="1" x14ac:dyDescent="0.2">
      <c r="O4" s="4"/>
      <c r="P4" s="227" t="s">
        <v>13</v>
      </c>
      <c r="Q4" s="4"/>
    </row>
    <row r="5" spans="2:18" ht="15" customHeight="1" x14ac:dyDescent="0.15">
      <c r="B5" s="575"/>
      <c r="C5" s="576" t="s">
        <v>238</v>
      </c>
      <c r="D5" s="577" t="s">
        <v>324</v>
      </c>
      <c r="E5" s="578" t="s">
        <v>239</v>
      </c>
      <c r="F5" s="578" t="s">
        <v>239</v>
      </c>
      <c r="G5" s="578" t="s">
        <v>240</v>
      </c>
      <c r="H5" s="578" t="s">
        <v>240</v>
      </c>
      <c r="I5" s="578" t="s">
        <v>241</v>
      </c>
      <c r="J5" s="578" t="s">
        <v>19</v>
      </c>
      <c r="K5" s="578" t="s">
        <v>242</v>
      </c>
      <c r="L5" s="578" t="s">
        <v>20</v>
      </c>
      <c r="M5" s="578" t="s">
        <v>21</v>
      </c>
      <c r="N5" s="578" t="s">
        <v>244</v>
      </c>
      <c r="O5" s="578" t="s">
        <v>22</v>
      </c>
      <c r="P5" s="579" t="s">
        <v>245</v>
      </c>
      <c r="Q5" s="580"/>
      <c r="R5" s="226"/>
    </row>
    <row r="6" spans="2:18" ht="15" customHeight="1" thickBot="1" x14ac:dyDescent="0.2">
      <c r="B6" s="581"/>
      <c r="C6" s="582"/>
      <c r="D6" s="583" t="s">
        <v>325</v>
      </c>
      <c r="E6" s="584" t="s">
        <v>473</v>
      </c>
      <c r="F6" s="585" t="s">
        <v>112</v>
      </c>
      <c r="G6" s="585" t="s">
        <v>110</v>
      </c>
      <c r="H6" s="585" t="s">
        <v>112</v>
      </c>
      <c r="I6" s="585" t="s">
        <v>110</v>
      </c>
      <c r="J6" s="585" t="s">
        <v>112</v>
      </c>
      <c r="K6" s="585" t="s">
        <v>110</v>
      </c>
      <c r="L6" s="585" t="s">
        <v>112</v>
      </c>
      <c r="M6" s="585" t="s">
        <v>110</v>
      </c>
      <c r="N6" s="585" t="s">
        <v>112</v>
      </c>
      <c r="O6" s="585" t="s">
        <v>110</v>
      </c>
      <c r="P6" s="586" t="s">
        <v>112</v>
      </c>
      <c r="Q6" s="580"/>
      <c r="R6" s="226"/>
    </row>
    <row r="7" spans="2:18" ht="15" customHeight="1" thickTop="1" x14ac:dyDescent="0.15">
      <c r="B7" s="587" t="s">
        <v>63</v>
      </c>
      <c r="C7" s="588"/>
      <c r="D7" s="589"/>
      <c r="E7" s="590"/>
      <c r="F7" s="591"/>
      <c r="G7" s="591"/>
      <c r="H7" s="591"/>
      <c r="I7" s="591"/>
      <c r="J7" s="591"/>
      <c r="K7" s="591"/>
      <c r="L7" s="591"/>
      <c r="M7" s="591"/>
      <c r="N7" s="591"/>
      <c r="O7" s="591"/>
      <c r="P7" s="592"/>
      <c r="Q7" s="226"/>
      <c r="R7" s="226"/>
    </row>
    <row r="8" spans="2:18" ht="15" customHeight="1" thickBot="1" x14ac:dyDescent="0.2">
      <c r="B8" s="593" t="s">
        <v>62</v>
      </c>
      <c r="C8" s="594"/>
      <c r="D8" s="595"/>
      <c r="E8" s="596"/>
      <c r="F8" s="597"/>
      <c r="G8" s="596"/>
      <c r="H8" s="597"/>
      <c r="I8" s="596"/>
      <c r="J8" s="597"/>
      <c r="K8" s="596"/>
      <c r="L8" s="597"/>
      <c r="M8" s="596"/>
      <c r="N8" s="597"/>
      <c r="O8" s="596"/>
      <c r="P8" s="598"/>
      <c r="Q8" s="226"/>
      <c r="R8" s="226"/>
    </row>
    <row r="9" spans="2:18" ht="15" customHeight="1" thickTop="1" thickBot="1" x14ac:dyDescent="0.2">
      <c r="B9" s="599" t="s">
        <v>25</v>
      </c>
      <c r="C9" s="600"/>
      <c r="D9" s="599"/>
      <c r="E9" s="601"/>
      <c r="F9" s="602"/>
      <c r="G9" s="601"/>
      <c r="H9" s="602"/>
      <c r="I9" s="601"/>
      <c r="J9" s="602"/>
      <c r="K9" s="601"/>
      <c r="L9" s="602"/>
      <c r="M9" s="601"/>
      <c r="N9" s="602"/>
      <c r="O9" s="602"/>
      <c r="P9" s="600"/>
      <c r="Q9" s="226"/>
      <c r="R9" s="226"/>
    </row>
    <row r="10" spans="2:18" ht="15" customHeight="1" x14ac:dyDescent="0.15">
      <c r="B10" s="226"/>
      <c r="C10" s="226"/>
      <c r="D10" s="226"/>
      <c r="E10" s="226"/>
      <c r="F10" s="226"/>
      <c r="G10" s="226"/>
      <c r="H10" s="226"/>
      <c r="I10" s="226"/>
      <c r="J10" s="226"/>
      <c r="K10" s="226"/>
      <c r="L10" s="226"/>
      <c r="M10" s="226"/>
      <c r="N10" s="226"/>
      <c r="O10" s="226"/>
      <c r="P10" s="226"/>
      <c r="Q10" s="226"/>
      <c r="R10" s="226"/>
    </row>
    <row r="11" spans="2:18" ht="15" customHeight="1" thickBot="1" x14ac:dyDescent="0.2">
      <c r="B11" s="226"/>
      <c r="C11" s="226"/>
      <c r="D11" s="226"/>
      <c r="F11" s="226"/>
      <c r="H11" s="226"/>
      <c r="J11" s="226"/>
      <c r="L11" s="226"/>
      <c r="N11" s="226"/>
      <c r="Q11" s="4" t="s">
        <v>13</v>
      </c>
    </row>
    <row r="12" spans="2:18" ht="15" customHeight="1" x14ac:dyDescent="0.15">
      <c r="B12" s="575"/>
      <c r="C12" s="576" t="s">
        <v>238</v>
      </c>
      <c r="D12" s="578" t="s">
        <v>246</v>
      </c>
      <c r="E12" s="578" t="s">
        <v>246</v>
      </c>
      <c r="F12" s="578" t="s">
        <v>247</v>
      </c>
      <c r="G12" s="578" t="s">
        <v>247</v>
      </c>
      <c r="H12" s="578" t="s">
        <v>248</v>
      </c>
      <c r="I12" s="578" t="s">
        <v>248</v>
      </c>
      <c r="J12" s="578" t="s">
        <v>249</v>
      </c>
      <c r="K12" s="578" t="s">
        <v>249</v>
      </c>
      <c r="L12" s="578" t="s">
        <v>250</v>
      </c>
      <c r="M12" s="578" t="s">
        <v>250</v>
      </c>
      <c r="N12" s="603" t="s">
        <v>253</v>
      </c>
      <c r="O12" s="578" t="s">
        <v>253</v>
      </c>
      <c r="P12" s="604" t="s">
        <v>326</v>
      </c>
      <c r="Q12" s="605"/>
    </row>
    <row r="13" spans="2:18" ht="15" customHeight="1" thickBot="1" x14ac:dyDescent="0.2">
      <c r="B13" s="581"/>
      <c r="C13" s="582"/>
      <c r="D13" s="585" t="s">
        <v>243</v>
      </c>
      <c r="E13" s="585" t="s">
        <v>112</v>
      </c>
      <c r="F13" s="585" t="s">
        <v>243</v>
      </c>
      <c r="G13" s="585" t="s">
        <v>112</v>
      </c>
      <c r="H13" s="585" t="s">
        <v>243</v>
      </c>
      <c r="I13" s="585" t="s">
        <v>112</v>
      </c>
      <c r="J13" s="585" t="s">
        <v>243</v>
      </c>
      <c r="K13" s="585" t="s">
        <v>112</v>
      </c>
      <c r="L13" s="585" t="s">
        <v>243</v>
      </c>
      <c r="M13" s="585" t="s">
        <v>112</v>
      </c>
      <c r="N13" s="585" t="s">
        <v>243</v>
      </c>
      <c r="O13" s="585" t="s">
        <v>112</v>
      </c>
      <c r="P13" s="585" t="s">
        <v>243</v>
      </c>
      <c r="Q13" s="606" t="s">
        <v>25</v>
      </c>
    </row>
    <row r="14" spans="2:18" ht="15" customHeight="1" thickTop="1" x14ac:dyDescent="0.15">
      <c r="B14" s="587" t="s">
        <v>63</v>
      </c>
      <c r="C14" s="588"/>
      <c r="D14" s="607"/>
      <c r="E14" s="591"/>
      <c r="F14" s="591"/>
      <c r="G14" s="591"/>
      <c r="H14" s="591"/>
      <c r="I14" s="591"/>
      <c r="J14" s="591"/>
      <c r="K14" s="591"/>
      <c r="L14" s="591"/>
      <c r="M14" s="591"/>
      <c r="N14" s="590"/>
      <c r="O14" s="591"/>
      <c r="P14" s="592"/>
      <c r="Q14" s="608"/>
    </row>
    <row r="15" spans="2:18" ht="15" customHeight="1" thickBot="1" x14ac:dyDescent="0.2">
      <c r="B15" s="593" t="s">
        <v>62</v>
      </c>
      <c r="C15" s="594"/>
      <c r="D15" s="609"/>
      <c r="E15" s="596"/>
      <c r="F15" s="610"/>
      <c r="G15" s="596"/>
      <c r="H15" s="610"/>
      <c r="I15" s="596"/>
      <c r="J15" s="610"/>
      <c r="K15" s="596"/>
      <c r="L15" s="610"/>
      <c r="M15" s="596"/>
      <c r="N15" s="596"/>
      <c r="O15" s="596"/>
      <c r="P15" s="611"/>
      <c r="Q15" s="612"/>
    </row>
    <row r="16" spans="2:18" ht="15" customHeight="1" thickTop="1" thickBot="1" x14ac:dyDescent="0.2">
      <c r="B16" s="599" t="s">
        <v>25</v>
      </c>
      <c r="C16" s="600"/>
      <c r="D16" s="599"/>
      <c r="E16" s="601"/>
      <c r="F16" s="601"/>
      <c r="G16" s="602"/>
      <c r="H16" s="601"/>
      <c r="I16" s="602"/>
      <c r="J16" s="601"/>
      <c r="K16" s="602"/>
      <c r="L16" s="601"/>
      <c r="M16" s="602"/>
      <c r="N16" s="602"/>
      <c r="O16" s="601"/>
      <c r="P16" s="613"/>
      <c r="Q16" s="614"/>
    </row>
    <row r="17" spans="2:16" ht="15" customHeight="1" x14ac:dyDescent="0.15">
      <c r="B17" s="226"/>
      <c r="C17" s="226"/>
      <c r="D17" s="226"/>
      <c r="F17" s="226"/>
      <c r="H17" s="226"/>
      <c r="J17" s="226"/>
      <c r="L17" s="226"/>
      <c r="N17" s="226"/>
      <c r="P17" s="226"/>
    </row>
    <row r="18" spans="2:16" ht="15" customHeight="1" x14ac:dyDescent="0.15">
      <c r="B18" s="226" t="s">
        <v>330</v>
      </c>
      <c r="C18" s="226"/>
      <c r="D18" s="226"/>
      <c r="F18" s="226"/>
      <c r="H18" s="226"/>
      <c r="J18" s="226"/>
      <c r="L18" s="226"/>
      <c r="N18" s="226"/>
      <c r="P18" s="226"/>
    </row>
    <row r="19" spans="2:16" ht="15" customHeight="1" x14ac:dyDescent="0.15">
      <c r="B19" s="226" t="s">
        <v>488</v>
      </c>
      <c r="C19" s="226"/>
      <c r="D19" s="226"/>
      <c r="F19" s="226"/>
      <c r="H19" s="226"/>
      <c r="J19" s="226"/>
      <c r="L19" s="226"/>
      <c r="N19" s="226"/>
      <c r="P19" s="226"/>
    </row>
    <row r="20" spans="2:16" ht="15" customHeight="1" x14ac:dyDescent="0.15">
      <c r="B20" s="102" t="s">
        <v>251</v>
      </c>
      <c r="C20" s="226" t="s">
        <v>254</v>
      </c>
    </row>
    <row r="21" spans="2:16" ht="15" customHeight="1" x14ac:dyDescent="0.15">
      <c r="B21" s="226"/>
      <c r="C21" s="226" t="s">
        <v>252</v>
      </c>
    </row>
    <row r="22" spans="2:16" ht="15" customHeight="1" x14ac:dyDescent="0.15">
      <c r="B22" s="226"/>
      <c r="C22" s="226"/>
    </row>
    <row r="23" spans="2:16" ht="15" customHeight="1" x14ac:dyDescent="0.15">
      <c r="B23" s="226"/>
      <c r="C23" s="226"/>
    </row>
    <row r="24" spans="2:16" ht="15" customHeight="1" x14ac:dyDescent="0.15">
      <c r="B24" s="226"/>
      <c r="C24" s="226"/>
    </row>
    <row r="25" spans="2:16" ht="15" customHeight="1" x14ac:dyDescent="0.15">
      <c r="B25" s="226"/>
      <c r="C25" s="226"/>
    </row>
    <row r="26" spans="2:16" ht="15" customHeight="1" x14ac:dyDescent="0.15">
      <c r="B26" s="226"/>
      <c r="C26" s="226"/>
    </row>
    <row r="27" spans="2:16" ht="15" customHeight="1" x14ac:dyDescent="0.15">
      <c r="B27" s="226"/>
      <c r="C27" s="226"/>
    </row>
    <row r="28" spans="2:16" ht="15" customHeight="1" x14ac:dyDescent="0.15">
      <c r="B28" s="226"/>
      <c r="C28" s="226"/>
    </row>
    <row r="29" spans="2:16" ht="15" customHeight="1" x14ac:dyDescent="0.15">
      <c r="B29" s="226"/>
      <c r="C29" s="226"/>
    </row>
    <row r="30" spans="2:16" ht="15" customHeight="1" x14ac:dyDescent="0.15">
      <c r="B30" s="226"/>
      <c r="C30" s="226"/>
    </row>
    <row r="31" spans="2:16" ht="15" customHeight="1" x14ac:dyDescent="0.15">
      <c r="B31" s="226"/>
      <c r="C31" s="226"/>
    </row>
    <row r="32" spans="2:16" ht="15" customHeight="1" x14ac:dyDescent="0.15">
      <c r="B32" s="226"/>
      <c r="C32" s="226"/>
    </row>
    <row r="33" spans="2:3" ht="15" customHeight="1" x14ac:dyDescent="0.15">
      <c r="B33" s="226"/>
      <c r="C33" s="226"/>
    </row>
    <row r="34" spans="2:3" ht="15" customHeight="1" x14ac:dyDescent="0.15">
      <c r="B34" s="226"/>
      <c r="C34" s="226"/>
    </row>
    <row r="35" spans="2:3" ht="15" customHeight="1" x14ac:dyDescent="0.15">
      <c r="B35" s="226"/>
      <c r="C35" s="226"/>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Zeros="0" zoomScaleNormal="100" zoomScaleSheetLayoutView="85" workbookViewId="0">
      <selection activeCell="J111" sqref="J111"/>
    </sheetView>
  </sheetViews>
  <sheetFormatPr defaultColWidth="7.875" defaultRowHeight="13.5" customHeight="1" x14ac:dyDescent="0.15"/>
  <cols>
    <col min="1" max="1" width="7.25" style="104" customWidth="1"/>
    <col min="2" max="2" width="11.5" style="104" customWidth="1"/>
    <col min="3" max="4" width="5.875" style="104" customWidth="1"/>
    <col min="5" max="10" width="5.875" style="103" customWidth="1"/>
    <col min="11" max="11" width="6.25" style="103" bestFit="1" customWidth="1"/>
    <col min="12" max="12" width="5.875" style="104" customWidth="1"/>
    <col min="13" max="20" width="5.875" style="103" customWidth="1"/>
    <col min="21" max="16384" width="7.875" style="103"/>
  </cols>
  <sheetData>
    <row r="1" spans="1:20" ht="13.5" customHeight="1" x14ac:dyDescent="0.15">
      <c r="T1" s="115" t="s">
        <v>336</v>
      </c>
    </row>
    <row r="2" spans="1:20" ht="13.5" customHeight="1" x14ac:dyDescent="0.15">
      <c r="A2" s="114" t="s">
        <v>76</v>
      </c>
    </row>
    <row r="3" spans="1:20" ht="13.5" customHeight="1" x14ac:dyDescent="0.15">
      <c r="A3" s="103"/>
      <c r="K3" s="229" t="s">
        <v>229</v>
      </c>
    </row>
    <row r="4" spans="1:20" ht="13.5" customHeight="1" x14ac:dyDescent="0.15">
      <c r="A4" s="730" t="s">
        <v>338</v>
      </c>
      <c r="B4" s="734" t="s">
        <v>339</v>
      </c>
      <c r="C4" s="737" t="s">
        <v>340</v>
      </c>
      <c r="D4" s="738"/>
      <c r="E4" s="738"/>
      <c r="F4" s="738"/>
      <c r="G4" s="738"/>
      <c r="H4" s="738"/>
      <c r="I4" s="738"/>
      <c r="J4" s="739"/>
      <c r="K4" s="740" t="s">
        <v>75</v>
      </c>
      <c r="L4" s="741"/>
      <c r="M4" s="741"/>
      <c r="N4" s="741"/>
      <c r="O4" s="741"/>
      <c r="P4" s="741"/>
      <c r="Q4" s="741"/>
      <c r="R4" s="741"/>
      <c r="S4" s="741"/>
      <c r="T4" s="742"/>
    </row>
    <row r="5" spans="1:20" ht="13.5" customHeight="1" x14ac:dyDescent="0.15">
      <c r="A5" s="731"/>
      <c r="B5" s="735"/>
      <c r="C5" s="743" t="s">
        <v>74</v>
      </c>
      <c r="D5" s="745" t="s">
        <v>73</v>
      </c>
      <c r="E5" s="715" t="s">
        <v>72</v>
      </c>
      <c r="F5" s="716"/>
      <c r="G5" s="716"/>
      <c r="H5" s="716"/>
      <c r="I5" s="716"/>
      <c r="J5" s="747"/>
      <c r="K5" s="748" t="s">
        <v>341</v>
      </c>
      <c r="L5" s="750" t="s">
        <v>74</v>
      </c>
      <c r="M5" s="715" t="s">
        <v>72</v>
      </c>
      <c r="N5" s="716"/>
      <c r="O5" s="716"/>
      <c r="P5" s="716"/>
      <c r="Q5" s="716"/>
      <c r="R5" s="716"/>
      <c r="S5" s="716"/>
      <c r="T5" s="717"/>
    </row>
    <row r="6" spans="1:20" ht="13.5" customHeight="1" x14ac:dyDescent="0.15">
      <c r="A6" s="732"/>
      <c r="B6" s="735"/>
      <c r="C6" s="744"/>
      <c r="D6" s="746"/>
      <c r="E6" s="715" t="s">
        <v>71</v>
      </c>
      <c r="F6" s="716"/>
      <c r="G6" s="717"/>
      <c r="H6" s="715" t="s">
        <v>70</v>
      </c>
      <c r="I6" s="716"/>
      <c r="J6" s="747"/>
      <c r="K6" s="743"/>
      <c r="L6" s="751"/>
      <c r="M6" s="715" t="s">
        <v>71</v>
      </c>
      <c r="N6" s="716"/>
      <c r="O6" s="716"/>
      <c r="P6" s="717"/>
      <c r="Q6" s="715" t="s">
        <v>70</v>
      </c>
      <c r="R6" s="716"/>
      <c r="S6" s="716"/>
      <c r="T6" s="717"/>
    </row>
    <row r="7" spans="1:20" ht="68.25" thickBot="1" x14ac:dyDescent="0.2">
      <c r="A7" s="733"/>
      <c r="B7" s="736"/>
      <c r="C7" s="230" t="s">
        <v>342</v>
      </c>
      <c r="D7" s="170" t="s">
        <v>383</v>
      </c>
      <c r="E7" s="171" t="s">
        <v>65</v>
      </c>
      <c r="F7" s="172" t="s">
        <v>69</v>
      </c>
      <c r="G7" s="172" t="s">
        <v>68</v>
      </c>
      <c r="H7" s="171" t="s">
        <v>65</v>
      </c>
      <c r="I7" s="172" t="s">
        <v>69</v>
      </c>
      <c r="J7" s="172" t="s">
        <v>68</v>
      </c>
      <c r="K7" s="749"/>
      <c r="L7" s="113" t="s">
        <v>342</v>
      </c>
      <c r="M7" s="111" t="s">
        <v>65</v>
      </c>
      <c r="N7" s="112" t="s">
        <v>67</v>
      </c>
      <c r="O7" s="112" t="s">
        <v>343</v>
      </c>
      <c r="P7" s="112" t="s">
        <v>66</v>
      </c>
      <c r="Q7" s="111" t="s">
        <v>65</v>
      </c>
      <c r="R7" s="112" t="s">
        <v>64</v>
      </c>
      <c r="S7" s="112" t="s">
        <v>344</v>
      </c>
      <c r="T7" s="111" t="s">
        <v>345</v>
      </c>
    </row>
    <row r="8" spans="1:20" ht="15" customHeight="1" thickTop="1" x14ac:dyDescent="0.15">
      <c r="A8" s="718">
        <v>1</v>
      </c>
      <c r="B8" s="720" t="s">
        <v>346</v>
      </c>
      <c r="C8" s="722">
        <f>E8+H8+E9+H9</f>
        <v>125</v>
      </c>
      <c r="D8" s="724">
        <v>37</v>
      </c>
      <c r="E8" s="526">
        <v>75</v>
      </c>
      <c r="F8" s="527">
        <f t="shared" ref="F8:F71" si="0">E8/210*1000</f>
        <v>357.14285714285717</v>
      </c>
      <c r="G8" s="231"/>
      <c r="H8" s="526">
        <v>50</v>
      </c>
      <c r="I8" s="107">
        <f t="shared" ref="I8:I71" si="1">H8/210/SQRT(3)*1000</f>
        <v>137.46434980705374</v>
      </c>
      <c r="J8" s="232"/>
      <c r="K8" s="726"/>
      <c r="L8" s="728">
        <f>+M8+M9+Q8+Q9</f>
        <v>0</v>
      </c>
      <c r="M8" s="108"/>
      <c r="N8" s="107">
        <f>+M8/210*1000</f>
        <v>0</v>
      </c>
      <c r="O8" s="106"/>
      <c r="P8" s="109">
        <f t="shared" ref="P8:P71" si="2">IF(N8=0,0,O8/N8*100)</f>
        <v>0</v>
      </c>
      <c r="Q8" s="108"/>
      <c r="R8" s="107">
        <f t="shared" ref="R8:R71" si="3">+Q8/210/SQRT(3)*1000</f>
        <v>0</v>
      </c>
      <c r="S8" s="106"/>
      <c r="T8" s="105">
        <f t="shared" ref="T8:T71" si="4">IF(R8=0,0,S8/R8*100)</f>
        <v>0</v>
      </c>
    </row>
    <row r="9" spans="1:20" ht="15" customHeight="1" x14ac:dyDescent="0.15">
      <c r="A9" s="719"/>
      <c r="B9" s="721"/>
      <c r="C9" s="723"/>
      <c r="D9" s="725"/>
      <c r="E9" s="528"/>
      <c r="F9" s="529">
        <f t="shared" si="0"/>
        <v>0</v>
      </c>
      <c r="G9" s="530"/>
      <c r="H9" s="528"/>
      <c r="I9" s="531">
        <f t="shared" si="1"/>
        <v>0</v>
      </c>
      <c r="J9" s="532"/>
      <c r="K9" s="727"/>
      <c r="L9" s="729"/>
      <c r="M9" s="110"/>
      <c r="N9" s="141">
        <f t="shared" ref="N9:N72" si="5">+M9/210*1000</f>
        <v>0</v>
      </c>
      <c r="O9" s="142"/>
      <c r="P9" s="145">
        <f t="shared" si="2"/>
        <v>0</v>
      </c>
      <c r="Q9" s="110"/>
      <c r="R9" s="141">
        <f t="shared" si="3"/>
        <v>0</v>
      </c>
      <c r="S9" s="142"/>
      <c r="T9" s="143">
        <f t="shared" si="4"/>
        <v>0</v>
      </c>
    </row>
    <row r="10" spans="1:20" ht="15" customHeight="1" x14ac:dyDescent="0.15">
      <c r="A10" s="719">
        <v>2</v>
      </c>
      <c r="B10" s="752" t="s">
        <v>347</v>
      </c>
      <c r="C10" s="723">
        <f>E10+H10+E11+H11</f>
        <v>200</v>
      </c>
      <c r="D10" s="725">
        <v>75</v>
      </c>
      <c r="E10" s="533">
        <v>150</v>
      </c>
      <c r="F10" s="534">
        <f t="shared" si="0"/>
        <v>714.28571428571433</v>
      </c>
      <c r="G10" s="233"/>
      <c r="H10" s="533">
        <v>50</v>
      </c>
      <c r="I10" s="141">
        <f t="shared" si="1"/>
        <v>137.46434980705374</v>
      </c>
      <c r="J10" s="234"/>
      <c r="K10" s="727"/>
      <c r="L10" s="729">
        <f>+M10+M11+Q10+Q11</f>
        <v>0</v>
      </c>
      <c r="M10" s="110"/>
      <c r="N10" s="141">
        <f t="shared" si="5"/>
        <v>0</v>
      </c>
      <c r="O10" s="142"/>
      <c r="P10" s="145">
        <f t="shared" si="2"/>
        <v>0</v>
      </c>
      <c r="Q10" s="110"/>
      <c r="R10" s="141">
        <f t="shared" si="3"/>
        <v>0</v>
      </c>
      <c r="S10" s="142"/>
      <c r="T10" s="143">
        <f t="shared" si="4"/>
        <v>0</v>
      </c>
    </row>
    <row r="11" spans="1:20" ht="15" customHeight="1" x14ac:dyDescent="0.15">
      <c r="A11" s="719"/>
      <c r="B11" s="752"/>
      <c r="C11" s="723"/>
      <c r="D11" s="725"/>
      <c r="E11" s="528"/>
      <c r="F11" s="529">
        <f t="shared" si="0"/>
        <v>0</v>
      </c>
      <c r="G11" s="530"/>
      <c r="H11" s="528"/>
      <c r="I11" s="531">
        <f t="shared" si="1"/>
        <v>0</v>
      </c>
      <c r="J11" s="532"/>
      <c r="K11" s="727"/>
      <c r="L11" s="729"/>
      <c r="M11" s="110"/>
      <c r="N11" s="141">
        <f t="shared" si="5"/>
        <v>0</v>
      </c>
      <c r="O11" s="142"/>
      <c r="P11" s="145">
        <f t="shared" si="2"/>
        <v>0</v>
      </c>
      <c r="Q11" s="110"/>
      <c r="R11" s="141">
        <f t="shared" si="3"/>
        <v>0</v>
      </c>
      <c r="S11" s="142"/>
      <c r="T11" s="143">
        <f t="shared" si="4"/>
        <v>0</v>
      </c>
    </row>
    <row r="12" spans="1:20" ht="15" customHeight="1" x14ac:dyDescent="0.15">
      <c r="A12" s="719">
        <v>3</v>
      </c>
      <c r="B12" s="752" t="s">
        <v>348</v>
      </c>
      <c r="C12" s="723">
        <f>E12+H12+E13+H13</f>
        <v>200</v>
      </c>
      <c r="D12" s="725">
        <v>72</v>
      </c>
      <c r="E12" s="533">
        <v>150</v>
      </c>
      <c r="F12" s="534">
        <f t="shared" si="0"/>
        <v>714.28571428571433</v>
      </c>
      <c r="G12" s="233"/>
      <c r="H12" s="533">
        <v>50</v>
      </c>
      <c r="I12" s="141">
        <f t="shared" si="1"/>
        <v>137.46434980705374</v>
      </c>
      <c r="J12" s="234"/>
      <c r="K12" s="727"/>
      <c r="L12" s="729">
        <f>+M12+M13+Q12+Q13</f>
        <v>0</v>
      </c>
      <c r="M12" s="110"/>
      <c r="N12" s="141">
        <f t="shared" si="5"/>
        <v>0</v>
      </c>
      <c r="O12" s="142"/>
      <c r="P12" s="145">
        <f t="shared" si="2"/>
        <v>0</v>
      </c>
      <c r="Q12" s="110"/>
      <c r="R12" s="141">
        <f t="shared" si="3"/>
        <v>0</v>
      </c>
      <c r="S12" s="142"/>
      <c r="T12" s="143">
        <f t="shared" si="4"/>
        <v>0</v>
      </c>
    </row>
    <row r="13" spans="1:20" ht="15" customHeight="1" x14ac:dyDescent="0.15">
      <c r="A13" s="719"/>
      <c r="B13" s="752"/>
      <c r="C13" s="723"/>
      <c r="D13" s="725"/>
      <c r="E13" s="528"/>
      <c r="F13" s="529">
        <f t="shared" si="0"/>
        <v>0</v>
      </c>
      <c r="G13" s="530"/>
      <c r="H13" s="528"/>
      <c r="I13" s="531">
        <f t="shared" si="1"/>
        <v>0</v>
      </c>
      <c r="J13" s="532"/>
      <c r="K13" s="727"/>
      <c r="L13" s="729"/>
      <c r="M13" s="110"/>
      <c r="N13" s="141">
        <f>+M13/210*1000</f>
        <v>0</v>
      </c>
      <c r="O13" s="142"/>
      <c r="P13" s="145">
        <f t="shared" si="2"/>
        <v>0</v>
      </c>
      <c r="Q13" s="110"/>
      <c r="R13" s="141">
        <f t="shared" si="3"/>
        <v>0</v>
      </c>
      <c r="S13" s="142"/>
      <c r="T13" s="143">
        <f t="shared" si="4"/>
        <v>0</v>
      </c>
    </row>
    <row r="14" spans="1:20" ht="15" customHeight="1" x14ac:dyDescent="0.15">
      <c r="A14" s="719">
        <v>4</v>
      </c>
      <c r="B14" s="752" t="s">
        <v>349</v>
      </c>
      <c r="C14" s="723">
        <f>E14+H14+E15+H15</f>
        <v>125</v>
      </c>
      <c r="D14" s="753">
        <v>33</v>
      </c>
      <c r="E14" s="533">
        <v>75</v>
      </c>
      <c r="F14" s="534">
        <f t="shared" si="0"/>
        <v>357.14285714285717</v>
      </c>
      <c r="G14" s="233"/>
      <c r="H14" s="533">
        <v>50</v>
      </c>
      <c r="I14" s="141">
        <f t="shared" si="1"/>
        <v>137.46434980705374</v>
      </c>
      <c r="J14" s="234"/>
      <c r="K14" s="727"/>
      <c r="L14" s="729">
        <f>+M14+M15+Q14+Q15</f>
        <v>0</v>
      </c>
      <c r="M14" s="110"/>
      <c r="N14" s="141">
        <f t="shared" si="5"/>
        <v>0</v>
      </c>
      <c r="O14" s="142"/>
      <c r="P14" s="145">
        <f t="shared" si="2"/>
        <v>0</v>
      </c>
      <c r="Q14" s="110"/>
      <c r="R14" s="141">
        <f t="shared" si="3"/>
        <v>0</v>
      </c>
      <c r="S14" s="142"/>
      <c r="T14" s="143">
        <f t="shared" si="4"/>
        <v>0</v>
      </c>
    </row>
    <row r="15" spans="1:20" ht="15" customHeight="1" x14ac:dyDescent="0.15">
      <c r="A15" s="719"/>
      <c r="B15" s="752"/>
      <c r="C15" s="723"/>
      <c r="D15" s="754"/>
      <c r="E15" s="528"/>
      <c r="F15" s="529">
        <f t="shared" si="0"/>
        <v>0</v>
      </c>
      <c r="G15" s="530"/>
      <c r="H15" s="528"/>
      <c r="I15" s="531">
        <f t="shared" si="1"/>
        <v>0</v>
      </c>
      <c r="J15" s="532"/>
      <c r="K15" s="727"/>
      <c r="L15" s="729"/>
      <c r="M15" s="110"/>
      <c r="N15" s="141">
        <f t="shared" si="5"/>
        <v>0</v>
      </c>
      <c r="O15" s="142"/>
      <c r="P15" s="145">
        <f t="shared" si="2"/>
        <v>0</v>
      </c>
      <c r="Q15" s="110"/>
      <c r="R15" s="141">
        <f t="shared" si="3"/>
        <v>0</v>
      </c>
      <c r="S15" s="142"/>
      <c r="T15" s="143">
        <f t="shared" si="4"/>
        <v>0</v>
      </c>
    </row>
    <row r="16" spans="1:20" ht="15" customHeight="1" x14ac:dyDescent="0.15">
      <c r="A16" s="719">
        <v>5</v>
      </c>
      <c r="B16" s="752" t="s">
        <v>350</v>
      </c>
      <c r="C16" s="723">
        <f>E16+H16+E17+H17</f>
        <v>200</v>
      </c>
      <c r="D16" s="725">
        <v>47</v>
      </c>
      <c r="E16" s="533">
        <v>150</v>
      </c>
      <c r="F16" s="534">
        <f t="shared" si="0"/>
        <v>714.28571428571433</v>
      </c>
      <c r="G16" s="233"/>
      <c r="H16" s="533">
        <v>50</v>
      </c>
      <c r="I16" s="141">
        <f t="shared" si="1"/>
        <v>137.46434980705374</v>
      </c>
      <c r="J16" s="234"/>
      <c r="K16" s="727"/>
      <c r="L16" s="729">
        <f>+M16+M17+Q16+Q17</f>
        <v>0</v>
      </c>
      <c r="M16" s="110"/>
      <c r="N16" s="141">
        <f t="shared" si="5"/>
        <v>0</v>
      </c>
      <c r="O16" s="142"/>
      <c r="P16" s="145">
        <f t="shared" si="2"/>
        <v>0</v>
      </c>
      <c r="Q16" s="110"/>
      <c r="R16" s="141">
        <f t="shared" si="3"/>
        <v>0</v>
      </c>
      <c r="S16" s="142"/>
      <c r="T16" s="143">
        <f t="shared" si="4"/>
        <v>0</v>
      </c>
    </row>
    <row r="17" spans="1:20" ht="15" customHeight="1" x14ac:dyDescent="0.15">
      <c r="A17" s="719"/>
      <c r="B17" s="752"/>
      <c r="C17" s="723"/>
      <c r="D17" s="725"/>
      <c r="E17" s="528"/>
      <c r="F17" s="529">
        <f t="shared" si="0"/>
        <v>0</v>
      </c>
      <c r="G17" s="530"/>
      <c r="H17" s="528"/>
      <c r="I17" s="531">
        <f t="shared" si="1"/>
        <v>0</v>
      </c>
      <c r="J17" s="532"/>
      <c r="K17" s="727"/>
      <c r="L17" s="729"/>
      <c r="M17" s="110"/>
      <c r="N17" s="141">
        <f t="shared" si="5"/>
        <v>0</v>
      </c>
      <c r="O17" s="142"/>
      <c r="P17" s="145">
        <f t="shared" si="2"/>
        <v>0</v>
      </c>
      <c r="Q17" s="110"/>
      <c r="R17" s="141">
        <f t="shared" si="3"/>
        <v>0</v>
      </c>
      <c r="S17" s="142"/>
      <c r="T17" s="143">
        <f t="shared" si="4"/>
        <v>0</v>
      </c>
    </row>
    <row r="18" spans="1:20" ht="15" customHeight="1" x14ac:dyDescent="0.15">
      <c r="A18" s="719">
        <v>6</v>
      </c>
      <c r="B18" s="752" t="s">
        <v>351</v>
      </c>
      <c r="C18" s="723">
        <f>E18+H18+E19+H19</f>
        <v>125</v>
      </c>
      <c r="D18" s="725">
        <v>42</v>
      </c>
      <c r="E18" s="533">
        <v>75</v>
      </c>
      <c r="F18" s="534">
        <f t="shared" si="0"/>
        <v>357.14285714285717</v>
      </c>
      <c r="G18" s="233"/>
      <c r="H18" s="533">
        <v>50</v>
      </c>
      <c r="I18" s="141">
        <f t="shared" si="1"/>
        <v>137.46434980705374</v>
      </c>
      <c r="J18" s="234"/>
      <c r="K18" s="727"/>
      <c r="L18" s="729">
        <f>+M18+M19+Q18+Q19</f>
        <v>0</v>
      </c>
      <c r="M18" s="110"/>
      <c r="N18" s="141">
        <f t="shared" si="5"/>
        <v>0</v>
      </c>
      <c r="O18" s="142"/>
      <c r="P18" s="145">
        <f t="shared" si="2"/>
        <v>0</v>
      </c>
      <c r="Q18" s="110"/>
      <c r="R18" s="141">
        <f t="shared" si="3"/>
        <v>0</v>
      </c>
      <c r="S18" s="142"/>
      <c r="T18" s="143">
        <f t="shared" si="4"/>
        <v>0</v>
      </c>
    </row>
    <row r="19" spans="1:20" ht="15" customHeight="1" x14ac:dyDescent="0.15">
      <c r="A19" s="719"/>
      <c r="B19" s="752"/>
      <c r="C19" s="723"/>
      <c r="D19" s="725"/>
      <c r="E19" s="528"/>
      <c r="F19" s="529">
        <f t="shared" si="0"/>
        <v>0</v>
      </c>
      <c r="G19" s="530"/>
      <c r="H19" s="528"/>
      <c r="I19" s="531">
        <f t="shared" si="1"/>
        <v>0</v>
      </c>
      <c r="J19" s="532"/>
      <c r="K19" s="727"/>
      <c r="L19" s="729"/>
      <c r="M19" s="110"/>
      <c r="N19" s="141">
        <f t="shared" si="5"/>
        <v>0</v>
      </c>
      <c r="O19" s="142"/>
      <c r="P19" s="145">
        <f t="shared" si="2"/>
        <v>0</v>
      </c>
      <c r="Q19" s="110"/>
      <c r="R19" s="141">
        <f t="shared" si="3"/>
        <v>0</v>
      </c>
      <c r="S19" s="142"/>
      <c r="T19" s="143">
        <f t="shared" si="4"/>
        <v>0</v>
      </c>
    </row>
    <row r="20" spans="1:20" ht="15" customHeight="1" x14ac:dyDescent="0.15">
      <c r="A20" s="719">
        <v>7</v>
      </c>
      <c r="B20" s="752" t="s">
        <v>352</v>
      </c>
      <c r="C20" s="723">
        <f>E20+H20+E21+H21</f>
        <v>125</v>
      </c>
      <c r="D20" s="725">
        <v>37</v>
      </c>
      <c r="E20" s="533">
        <v>75</v>
      </c>
      <c r="F20" s="534">
        <f t="shared" si="0"/>
        <v>357.14285714285717</v>
      </c>
      <c r="G20" s="233"/>
      <c r="H20" s="533">
        <v>50</v>
      </c>
      <c r="I20" s="141">
        <f t="shared" si="1"/>
        <v>137.46434980705374</v>
      </c>
      <c r="J20" s="234"/>
      <c r="K20" s="727"/>
      <c r="L20" s="729">
        <f>+M20+M21+Q20+Q21</f>
        <v>0</v>
      </c>
      <c r="M20" s="110"/>
      <c r="N20" s="141">
        <f t="shared" si="5"/>
        <v>0</v>
      </c>
      <c r="O20" s="142"/>
      <c r="P20" s="145">
        <f t="shared" si="2"/>
        <v>0</v>
      </c>
      <c r="Q20" s="110"/>
      <c r="R20" s="141">
        <f t="shared" si="3"/>
        <v>0</v>
      </c>
      <c r="S20" s="142"/>
      <c r="T20" s="143">
        <f t="shared" si="4"/>
        <v>0</v>
      </c>
    </row>
    <row r="21" spans="1:20" ht="15" customHeight="1" x14ac:dyDescent="0.15">
      <c r="A21" s="719"/>
      <c r="B21" s="752"/>
      <c r="C21" s="723"/>
      <c r="D21" s="725"/>
      <c r="E21" s="528"/>
      <c r="F21" s="529">
        <f t="shared" si="0"/>
        <v>0</v>
      </c>
      <c r="G21" s="530"/>
      <c r="H21" s="528"/>
      <c r="I21" s="531">
        <f t="shared" si="1"/>
        <v>0</v>
      </c>
      <c r="J21" s="532"/>
      <c r="K21" s="727"/>
      <c r="L21" s="729"/>
      <c r="M21" s="110"/>
      <c r="N21" s="141">
        <f t="shared" si="5"/>
        <v>0</v>
      </c>
      <c r="O21" s="142"/>
      <c r="P21" s="145">
        <f t="shared" si="2"/>
        <v>0</v>
      </c>
      <c r="Q21" s="110"/>
      <c r="R21" s="141">
        <f t="shared" si="3"/>
        <v>0</v>
      </c>
      <c r="S21" s="142"/>
      <c r="T21" s="143">
        <f t="shared" si="4"/>
        <v>0</v>
      </c>
    </row>
    <row r="22" spans="1:20" ht="15" customHeight="1" x14ac:dyDescent="0.15">
      <c r="A22" s="719">
        <v>8</v>
      </c>
      <c r="B22" s="752" t="s">
        <v>353</v>
      </c>
      <c r="C22" s="723">
        <f>E22+H22+E23+H23</f>
        <v>125</v>
      </c>
      <c r="D22" s="725">
        <v>40</v>
      </c>
      <c r="E22" s="533">
        <v>75</v>
      </c>
      <c r="F22" s="534">
        <f t="shared" si="0"/>
        <v>357.14285714285717</v>
      </c>
      <c r="G22" s="233"/>
      <c r="H22" s="533">
        <v>50</v>
      </c>
      <c r="I22" s="141">
        <f t="shared" si="1"/>
        <v>137.46434980705374</v>
      </c>
      <c r="J22" s="234"/>
      <c r="K22" s="727"/>
      <c r="L22" s="729">
        <f>+M22+M23+Q22+Q23</f>
        <v>0</v>
      </c>
      <c r="M22" s="110"/>
      <c r="N22" s="141">
        <f t="shared" si="5"/>
        <v>0</v>
      </c>
      <c r="O22" s="142"/>
      <c r="P22" s="145">
        <f t="shared" si="2"/>
        <v>0</v>
      </c>
      <c r="Q22" s="110"/>
      <c r="R22" s="141">
        <f t="shared" si="3"/>
        <v>0</v>
      </c>
      <c r="S22" s="142"/>
      <c r="T22" s="143">
        <f t="shared" si="4"/>
        <v>0</v>
      </c>
    </row>
    <row r="23" spans="1:20" ht="15" customHeight="1" x14ac:dyDescent="0.15">
      <c r="A23" s="719"/>
      <c r="B23" s="752"/>
      <c r="C23" s="723"/>
      <c r="D23" s="725"/>
      <c r="E23" s="528"/>
      <c r="F23" s="529">
        <f t="shared" si="0"/>
        <v>0</v>
      </c>
      <c r="G23" s="530"/>
      <c r="H23" s="528"/>
      <c r="I23" s="531">
        <f t="shared" si="1"/>
        <v>0</v>
      </c>
      <c r="J23" s="532"/>
      <c r="K23" s="727"/>
      <c r="L23" s="729"/>
      <c r="M23" s="110"/>
      <c r="N23" s="141">
        <f t="shared" si="5"/>
        <v>0</v>
      </c>
      <c r="O23" s="142"/>
      <c r="P23" s="145">
        <f t="shared" si="2"/>
        <v>0</v>
      </c>
      <c r="Q23" s="110"/>
      <c r="R23" s="141">
        <f t="shared" si="3"/>
        <v>0</v>
      </c>
      <c r="S23" s="142"/>
      <c r="T23" s="143">
        <f t="shared" si="4"/>
        <v>0</v>
      </c>
    </row>
    <row r="24" spans="1:20" ht="15" customHeight="1" x14ac:dyDescent="0.15">
      <c r="A24" s="719">
        <v>9</v>
      </c>
      <c r="B24" s="752" t="s">
        <v>354</v>
      </c>
      <c r="C24" s="723">
        <f>E24+H24+E25+H25</f>
        <v>125</v>
      </c>
      <c r="D24" s="725">
        <v>31</v>
      </c>
      <c r="E24" s="533">
        <v>75</v>
      </c>
      <c r="F24" s="534">
        <f t="shared" si="0"/>
        <v>357.14285714285717</v>
      </c>
      <c r="G24" s="233"/>
      <c r="H24" s="533">
        <v>50</v>
      </c>
      <c r="I24" s="141">
        <f t="shared" si="1"/>
        <v>137.46434980705374</v>
      </c>
      <c r="J24" s="234"/>
      <c r="K24" s="727"/>
      <c r="L24" s="729">
        <f>+M24+M25+Q24+Q25</f>
        <v>0</v>
      </c>
      <c r="M24" s="110"/>
      <c r="N24" s="141">
        <f t="shared" si="5"/>
        <v>0</v>
      </c>
      <c r="O24" s="142"/>
      <c r="P24" s="145">
        <f t="shared" si="2"/>
        <v>0</v>
      </c>
      <c r="Q24" s="110"/>
      <c r="R24" s="141">
        <f t="shared" si="3"/>
        <v>0</v>
      </c>
      <c r="S24" s="142"/>
      <c r="T24" s="143">
        <f t="shared" si="4"/>
        <v>0</v>
      </c>
    </row>
    <row r="25" spans="1:20" ht="15" customHeight="1" x14ac:dyDescent="0.15">
      <c r="A25" s="719"/>
      <c r="B25" s="752"/>
      <c r="C25" s="723"/>
      <c r="D25" s="725"/>
      <c r="E25" s="528"/>
      <c r="F25" s="529">
        <f t="shared" si="0"/>
        <v>0</v>
      </c>
      <c r="G25" s="530"/>
      <c r="H25" s="528"/>
      <c r="I25" s="531">
        <f t="shared" si="1"/>
        <v>0</v>
      </c>
      <c r="J25" s="532"/>
      <c r="K25" s="727"/>
      <c r="L25" s="729"/>
      <c r="M25" s="110"/>
      <c r="N25" s="141">
        <f t="shared" si="5"/>
        <v>0</v>
      </c>
      <c r="O25" s="142"/>
      <c r="P25" s="145">
        <f t="shared" si="2"/>
        <v>0</v>
      </c>
      <c r="Q25" s="110"/>
      <c r="R25" s="141">
        <f t="shared" si="3"/>
        <v>0</v>
      </c>
      <c r="S25" s="142"/>
      <c r="T25" s="143">
        <f t="shared" si="4"/>
        <v>0</v>
      </c>
    </row>
    <row r="26" spans="1:20" ht="15" customHeight="1" x14ac:dyDescent="0.15">
      <c r="A26" s="719">
        <v>10</v>
      </c>
      <c r="B26" s="752" t="s">
        <v>355</v>
      </c>
      <c r="C26" s="723">
        <f>E26+H26+E27+H27</f>
        <v>100</v>
      </c>
      <c r="D26" s="725">
        <v>40</v>
      </c>
      <c r="E26" s="533">
        <v>50</v>
      </c>
      <c r="F26" s="534">
        <f t="shared" si="0"/>
        <v>238.09523809523807</v>
      </c>
      <c r="G26" s="233"/>
      <c r="H26" s="533">
        <v>50</v>
      </c>
      <c r="I26" s="141">
        <f t="shared" si="1"/>
        <v>137.46434980705374</v>
      </c>
      <c r="J26" s="234"/>
      <c r="K26" s="727"/>
      <c r="L26" s="729">
        <f>+M26+M27+Q26+Q27</f>
        <v>0</v>
      </c>
      <c r="M26" s="110"/>
      <c r="N26" s="141">
        <f t="shared" si="5"/>
        <v>0</v>
      </c>
      <c r="O26" s="142"/>
      <c r="P26" s="145">
        <f t="shared" si="2"/>
        <v>0</v>
      </c>
      <c r="Q26" s="110"/>
      <c r="R26" s="141">
        <f t="shared" si="3"/>
        <v>0</v>
      </c>
      <c r="S26" s="142"/>
      <c r="T26" s="143">
        <f t="shared" si="4"/>
        <v>0</v>
      </c>
    </row>
    <row r="27" spans="1:20" ht="15" customHeight="1" x14ac:dyDescent="0.15">
      <c r="A27" s="719"/>
      <c r="B27" s="752"/>
      <c r="C27" s="723"/>
      <c r="D27" s="725"/>
      <c r="E27" s="528"/>
      <c r="F27" s="529">
        <f t="shared" si="0"/>
        <v>0</v>
      </c>
      <c r="G27" s="530"/>
      <c r="H27" s="528"/>
      <c r="I27" s="531">
        <f t="shared" si="1"/>
        <v>0</v>
      </c>
      <c r="J27" s="532"/>
      <c r="K27" s="727"/>
      <c r="L27" s="729"/>
      <c r="M27" s="110"/>
      <c r="N27" s="141">
        <f t="shared" si="5"/>
        <v>0</v>
      </c>
      <c r="O27" s="142"/>
      <c r="P27" s="145">
        <f t="shared" si="2"/>
        <v>0</v>
      </c>
      <c r="Q27" s="110"/>
      <c r="R27" s="141">
        <f t="shared" si="3"/>
        <v>0</v>
      </c>
      <c r="S27" s="142"/>
      <c r="T27" s="143">
        <f t="shared" si="4"/>
        <v>0</v>
      </c>
    </row>
    <row r="28" spans="1:20" ht="15" customHeight="1" x14ac:dyDescent="0.15">
      <c r="A28" s="719">
        <v>11</v>
      </c>
      <c r="B28" s="752" t="s">
        <v>356</v>
      </c>
      <c r="C28" s="723">
        <f>E28+H28+E29+H29</f>
        <v>125</v>
      </c>
      <c r="D28" s="725">
        <v>33</v>
      </c>
      <c r="E28" s="533">
        <v>75</v>
      </c>
      <c r="F28" s="534">
        <f t="shared" si="0"/>
        <v>357.14285714285717</v>
      </c>
      <c r="G28" s="233"/>
      <c r="H28" s="533">
        <v>50</v>
      </c>
      <c r="I28" s="141">
        <f t="shared" si="1"/>
        <v>137.46434980705374</v>
      </c>
      <c r="J28" s="234"/>
      <c r="K28" s="727"/>
      <c r="L28" s="729">
        <f>+M28+M29+Q28+Q29</f>
        <v>0</v>
      </c>
      <c r="M28" s="110"/>
      <c r="N28" s="141">
        <f t="shared" si="5"/>
        <v>0</v>
      </c>
      <c r="O28" s="142"/>
      <c r="P28" s="145">
        <f t="shared" si="2"/>
        <v>0</v>
      </c>
      <c r="Q28" s="110"/>
      <c r="R28" s="141">
        <f t="shared" si="3"/>
        <v>0</v>
      </c>
      <c r="S28" s="142"/>
      <c r="T28" s="143">
        <f t="shared" si="4"/>
        <v>0</v>
      </c>
    </row>
    <row r="29" spans="1:20" ht="15" customHeight="1" x14ac:dyDescent="0.15">
      <c r="A29" s="719"/>
      <c r="B29" s="752"/>
      <c r="C29" s="723"/>
      <c r="D29" s="725"/>
      <c r="E29" s="528"/>
      <c r="F29" s="529">
        <f t="shared" si="0"/>
        <v>0</v>
      </c>
      <c r="G29" s="530"/>
      <c r="H29" s="528"/>
      <c r="I29" s="531">
        <f t="shared" si="1"/>
        <v>0</v>
      </c>
      <c r="J29" s="532"/>
      <c r="K29" s="727"/>
      <c r="L29" s="729"/>
      <c r="M29" s="110"/>
      <c r="N29" s="141">
        <f t="shared" si="5"/>
        <v>0</v>
      </c>
      <c r="O29" s="142"/>
      <c r="P29" s="145">
        <f t="shared" si="2"/>
        <v>0</v>
      </c>
      <c r="Q29" s="110"/>
      <c r="R29" s="141">
        <f t="shared" si="3"/>
        <v>0</v>
      </c>
      <c r="S29" s="142"/>
      <c r="T29" s="143">
        <f t="shared" si="4"/>
        <v>0</v>
      </c>
    </row>
    <row r="30" spans="1:20" ht="15" customHeight="1" x14ac:dyDescent="0.15">
      <c r="A30" s="719">
        <v>12</v>
      </c>
      <c r="B30" s="752" t="s">
        <v>303</v>
      </c>
      <c r="C30" s="723">
        <f>E30+H30+E31+H31</f>
        <v>100</v>
      </c>
      <c r="D30" s="725">
        <v>62</v>
      </c>
      <c r="E30" s="533">
        <v>50</v>
      </c>
      <c r="F30" s="534">
        <f t="shared" si="0"/>
        <v>238.09523809523807</v>
      </c>
      <c r="G30" s="233"/>
      <c r="H30" s="533">
        <v>50</v>
      </c>
      <c r="I30" s="141">
        <f t="shared" si="1"/>
        <v>137.46434980705374</v>
      </c>
      <c r="J30" s="234"/>
      <c r="K30" s="727"/>
      <c r="L30" s="729">
        <f>+M30+M31+Q30+Q31</f>
        <v>0</v>
      </c>
      <c r="M30" s="110"/>
      <c r="N30" s="141">
        <f t="shared" si="5"/>
        <v>0</v>
      </c>
      <c r="O30" s="142"/>
      <c r="P30" s="145">
        <f t="shared" si="2"/>
        <v>0</v>
      </c>
      <c r="Q30" s="110"/>
      <c r="R30" s="141">
        <f t="shared" si="3"/>
        <v>0</v>
      </c>
      <c r="S30" s="142"/>
      <c r="T30" s="143">
        <f t="shared" si="4"/>
        <v>0</v>
      </c>
    </row>
    <row r="31" spans="1:20" ht="15" customHeight="1" x14ac:dyDescent="0.15">
      <c r="A31" s="719"/>
      <c r="B31" s="752"/>
      <c r="C31" s="723"/>
      <c r="D31" s="725"/>
      <c r="E31" s="528"/>
      <c r="F31" s="529">
        <f t="shared" si="0"/>
        <v>0</v>
      </c>
      <c r="G31" s="530"/>
      <c r="H31" s="528"/>
      <c r="I31" s="531">
        <f t="shared" si="1"/>
        <v>0</v>
      </c>
      <c r="J31" s="532"/>
      <c r="K31" s="727"/>
      <c r="L31" s="729"/>
      <c r="M31" s="110"/>
      <c r="N31" s="141">
        <f t="shared" si="5"/>
        <v>0</v>
      </c>
      <c r="O31" s="142"/>
      <c r="P31" s="145">
        <f t="shared" si="2"/>
        <v>0</v>
      </c>
      <c r="Q31" s="110"/>
      <c r="R31" s="141">
        <f t="shared" si="3"/>
        <v>0</v>
      </c>
      <c r="S31" s="142"/>
      <c r="T31" s="143">
        <f t="shared" si="4"/>
        <v>0</v>
      </c>
    </row>
    <row r="32" spans="1:20" ht="15" customHeight="1" x14ac:dyDescent="0.15">
      <c r="A32" s="719">
        <v>13</v>
      </c>
      <c r="B32" s="752" t="s">
        <v>304</v>
      </c>
      <c r="C32" s="723">
        <f>E32+H32+E33+H33</f>
        <v>125</v>
      </c>
      <c r="D32" s="725">
        <v>44</v>
      </c>
      <c r="E32" s="533">
        <v>75</v>
      </c>
      <c r="F32" s="534">
        <f t="shared" si="0"/>
        <v>357.14285714285717</v>
      </c>
      <c r="G32" s="233"/>
      <c r="H32" s="533">
        <v>50</v>
      </c>
      <c r="I32" s="141">
        <f t="shared" si="1"/>
        <v>137.46434980705374</v>
      </c>
      <c r="J32" s="234"/>
      <c r="K32" s="727"/>
      <c r="L32" s="729">
        <f>+M32+M33+Q32+Q33</f>
        <v>0</v>
      </c>
      <c r="M32" s="110"/>
      <c r="N32" s="141">
        <f t="shared" si="5"/>
        <v>0</v>
      </c>
      <c r="O32" s="142"/>
      <c r="P32" s="145">
        <f t="shared" si="2"/>
        <v>0</v>
      </c>
      <c r="Q32" s="110"/>
      <c r="R32" s="141">
        <f t="shared" si="3"/>
        <v>0</v>
      </c>
      <c r="S32" s="142"/>
      <c r="T32" s="143">
        <f t="shared" si="4"/>
        <v>0</v>
      </c>
    </row>
    <row r="33" spans="1:20" ht="15" customHeight="1" x14ac:dyDescent="0.15">
      <c r="A33" s="719"/>
      <c r="B33" s="752"/>
      <c r="C33" s="723"/>
      <c r="D33" s="725"/>
      <c r="E33" s="528"/>
      <c r="F33" s="529">
        <f t="shared" si="0"/>
        <v>0</v>
      </c>
      <c r="G33" s="530"/>
      <c r="H33" s="528"/>
      <c r="I33" s="531">
        <f t="shared" si="1"/>
        <v>0</v>
      </c>
      <c r="J33" s="532"/>
      <c r="K33" s="727"/>
      <c r="L33" s="729"/>
      <c r="M33" s="110"/>
      <c r="N33" s="141">
        <f t="shared" si="5"/>
        <v>0</v>
      </c>
      <c r="O33" s="142"/>
      <c r="P33" s="145">
        <f t="shared" si="2"/>
        <v>0</v>
      </c>
      <c r="Q33" s="110"/>
      <c r="R33" s="141">
        <f t="shared" si="3"/>
        <v>0</v>
      </c>
      <c r="S33" s="142"/>
      <c r="T33" s="143">
        <f t="shared" si="4"/>
        <v>0</v>
      </c>
    </row>
    <row r="34" spans="1:20" ht="15" customHeight="1" x14ac:dyDescent="0.15">
      <c r="A34" s="719">
        <v>14</v>
      </c>
      <c r="B34" s="752" t="s">
        <v>305</v>
      </c>
      <c r="C34" s="723">
        <f>E34+H34+E35+H35</f>
        <v>125</v>
      </c>
      <c r="D34" s="725">
        <v>38</v>
      </c>
      <c r="E34" s="533">
        <v>75</v>
      </c>
      <c r="F34" s="534">
        <f t="shared" si="0"/>
        <v>357.14285714285717</v>
      </c>
      <c r="G34" s="233"/>
      <c r="H34" s="533">
        <v>50</v>
      </c>
      <c r="I34" s="141">
        <f t="shared" si="1"/>
        <v>137.46434980705374</v>
      </c>
      <c r="J34" s="234"/>
      <c r="K34" s="727"/>
      <c r="L34" s="729">
        <f>+M34+M35+Q34+Q35</f>
        <v>0</v>
      </c>
      <c r="M34" s="110"/>
      <c r="N34" s="141">
        <f t="shared" si="5"/>
        <v>0</v>
      </c>
      <c r="O34" s="142"/>
      <c r="P34" s="145">
        <f t="shared" si="2"/>
        <v>0</v>
      </c>
      <c r="Q34" s="110"/>
      <c r="R34" s="141">
        <f t="shared" si="3"/>
        <v>0</v>
      </c>
      <c r="S34" s="142"/>
      <c r="T34" s="143">
        <f t="shared" si="4"/>
        <v>0</v>
      </c>
    </row>
    <row r="35" spans="1:20" ht="15" customHeight="1" x14ac:dyDescent="0.15">
      <c r="A35" s="719"/>
      <c r="B35" s="752"/>
      <c r="C35" s="723"/>
      <c r="D35" s="725"/>
      <c r="E35" s="528"/>
      <c r="F35" s="529">
        <f t="shared" si="0"/>
        <v>0</v>
      </c>
      <c r="G35" s="530"/>
      <c r="H35" s="528"/>
      <c r="I35" s="531">
        <f t="shared" si="1"/>
        <v>0</v>
      </c>
      <c r="J35" s="532"/>
      <c r="K35" s="727"/>
      <c r="L35" s="729"/>
      <c r="M35" s="110"/>
      <c r="N35" s="141">
        <f t="shared" si="5"/>
        <v>0</v>
      </c>
      <c r="O35" s="142"/>
      <c r="P35" s="145">
        <f t="shared" si="2"/>
        <v>0</v>
      </c>
      <c r="Q35" s="110"/>
      <c r="R35" s="141">
        <f t="shared" si="3"/>
        <v>0</v>
      </c>
      <c r="S35" s="142"/>
      <c r="T35" s="143">
        <f t="shared" si="4"/>
        <v>0</v>
      </c>
    </row>
    <row r="36" spans="1:20" ht="15" customHeight="1" x14ac:dyDescent="0.15">
      <c r="A36" s="719">
        <v>15</v>
      </c>
      <c r="B36" s="752" t="s">
        <v>306</v>
      </c>
      <c r="C36" s="723">
        <f>E36+H36+E37+H37</f>
        <v>80</v>
      </c>
      <c r="D36" s="725">
        <v>38</v>
      </c>
      <c r="E36" s="533">
        <v>50</v>
      </c>
      <c r="F36" s="534">
        <f t="shared" si="0"/>
        <v>238.09523809523807</v>
      </c>
      <c r="G36" s="233"/>
      <c r="H36" s="533">
        <v>30</v>
      </c>
      <c r="I36" s="141">
        <f t="shared" si="1"/>
        <v>82.478609884232256</v>
      </c>
      <c r="J36" s="234"/>
      <c r="K36" s="727"/>
      <c r="L36" s="729">
        <f>+M36+M37+Q36+Q37</f>
        <v>0</v>
      </c>
      <c r="M36" s="110"/>
      <c r="N36" s="141">
        <f t="shared" si="5"/>
        <v>0</v>
      </c>
      <c r="O36" s="142"/>
      <c r="P36" s="145">
        <f t="shared" si="2"/>
        <v>0</v>
      </c>
      <c r="Q36" s="110"/>
      <c r="R36" s="141">
        <f t="shared" si="3"/>
        <v>0</v>
      </c>
      <c r="S36" s="142"/>
      <c r="T36" s="143">
        <f t="shared" si="4"/>
        <v>0</v>
      </c>
    </row>
    <row r="37" spans="1:20" ht="15" customHeight="1" x14ac:dyDescent="0.15">
      <c r="A37" s="719"/>
      <c r="B37" s="752"/>
      <c r="C37" s="723"/>
      <c r="D37" s="725"/>
      <c r="E37" s="528"/>
      <c r="F37" s="529">
        <f t="shared" si="0"/>
        <v>0</v>
      </c>
      <c r="G37" s="530"/>
      <c r="H37" s="528"/>
      <c r="I37" s="531">
        <f t="shared" si="1"/>
        <v>0</v>
      </c>
      <c r="J37" s="532"/>
      <c r="K37" s="727"/>
      <c r="L37" s="729"/>
      <c r="M37" s="110"/>
      <c r="N37" s="141">
        <f t="shared" si="5"/>
        <v>0</v>
      </c>
      <c r="O37" s="142"/>
      <c r="P37" s="145">
        <f t="shared" si="2"/>
        <v>0</v>
      </c>
      <c r="Q37" s="110"/>
      <c r="R37" s="141">
        <f t="shared" si="3"/>
        <v>0</v>
      </c>
      <c r="S37" s="142"/>
      <c r="T37" s="143">
        <f t="shared" si="4"/>
        <v>0</v>
      </c>
    </row>
    <row r="38" spans="1:20" ht="15" customHeight="1" x14ac:dyDescent="0.15">
      <c r="A38" s="719">
        <v>16</v>
      </c>
      <c r="B38" s="752" t="s">
        <v>357</v>
      </c>
      <c r="C38" s="723">
        <f>E38+H38+E39+H39</f>
        <v>125</v>
      </c>
      <c r="D38" s="725">
        <v>45</v>
      </c>
      <c r="E38" s="533">
        <v>75</v>
      </c>
      <c r="F38" s="534">
        <f t="shared" si="0"/>
        <v>357.14285714285717</v>
      </c>
      <c r="G38" s="233"/>
      <c r="H38" s="533">
        <v>50</v>
      </c>
      <c r="I38" s="141">
        <f t="shared" si="1"/>
        <v>137.46434980705374</v>
      </c>
      <c r="J38" s="234"/>
      <c r="K38" s="727"/>
      <c r="L38" s="729">
        <f>+M38+M39+Q38+Q39</f>
        <v>0</v>
      </c>
      <c r="M38" s="110"/>
      <c r="N38" s="141">
        <f t="shared" si="5"/>
        <v>0</v>
      </c>
      <c r="O38" s="142"/>
      <c r="P38" s="145">
        <f t="shared" si="2"/>
        <v>0</v>
      </c>
      <c r="Q38" s="110"/>
      <c r="R38" s="141">
        <f t="shared" si="3"/>
        <v>0</v>
      </c>
      <c r="S38" s="142"/>
      <c r="T38" s="143">
        <f t="shared" si="4"/>
        <v>0</v>
      </c>
    </row>
    <row r="39" spans="1:20" ht="15" customHeight="1" x14ac:dyDescent="0.15">
      <c r="A39" s="719"/>
      <c r="B39" s="752"/>
      <c r="C39" s="723"/>
      <c r="D39" s="725"/>
      <c r="E39" s="528"/>
      <c r="F39" s="529">
        <f t="shared" si="0"/>
        <v>0</v>
      </c>
      <c r="G39" s="530"/>
      <c r="H39" s="528"/>
      <c r="I39" s="531">
        <f t="shared" si="1"/>
        <v>0</v>
      </c>
      <c r="J39" s="532"/>
      <c r="K39" s="727"/>
      <c r="L39" s="729"/>
      <c r="M39" s="110"/>
      <c r="N39" s="141">
        <f t="shared" si="5"/>
        <v>0</v>
      </c>
      <c r="O39" s="142"/>
      <c r="P39" s="145">
        <f t="shared" si="2"/>
        <v>0</v>
      </c>
      <c r="Q39" s="110"/>
      <c r="R39" s="141">
        <f t="shared" si="3"/>
        <v>0</v>
      </c>
      <c r="S39" s="142"/>
      <c r="T39" s="143">
        <f t="shared" si="4"/>
        <v>0</v>
      </c>
    </row>
    <row r="40" spans="1:20" ht="15" customHeight="1" x14ac:dyDescent="0.15">
      <c r="A40" s="719">
        <v>17</v>
      </c>
      <c r="B40" s="752" t="s">
        <v>307</v>
      </c>
      <c r="C40" s="723">
        <f>E40+H40+E41+H41</f>
        <v>125</v>
      </c>
      <c r="D40" s="725">
        <v>45</v>
      </c>
      <c r="E40" s="533">
        <v>75</v>
      </c>
      <c r="F40" s="534">
        <f t="shared" si="0"/>
        <v>357.14285714285717</v>
      </c>
      <c r="G40" s="233"/>
      <c r="H40" s="533">
        <v>50</v>
      </c>
      <c r="I40" s="141">
        <f t="shared" si="1"/>
        <v>137.46434980705374</v>
      </c>
      <c r="J40" s="234"/>
      <c r="K40" s="727"/>
      <c r="L40" s="729">
        <f>+M40+M41+Q40+Q41</f>
        <v>0</v>
      </c>
      <c r="M40" s="110"/>
      <c r="N40" s="141">
        <f t="shared" si="5"/>
        <v>0</v>
      </c>
      <c r="O40" s="142"/>
      <c r="P40" s="145">
        <f t="shared" si="2"/>
        <v>0</v>
      </c>
      <c r="Q40" s="110"/>
      <c r="R40" s="141">
        <f t="shared" si="3"/>
        <v>0</v>
      </c>
      <c r="S40" s="142"/>
      <c r="T40" s="143">
        <f t="shared" si="4"/>
        <v>0</v>
      </c>
    </row>
    <row r="41" spans="1:20" ht="15" customHeight="1" x14ac:dyDescent="0.15">
      <c r="A41" s="719"/>
      <c r="B41" s="752"/>
      <c r="C41" s="723"/>
      <c r="D41" s="725"/>
      <c r="E41" s="528"/>
      <c r="F41" s="529">
        <f t="shared" si="0"/>
        <v>0</v>
      </c>
      <c r="G41" s="530"/>
      <c r="H41" s="528"/>
      <c r="I41" s="531">
        <f t="shared" si="1"/>
        <v>0</v>
      </c>
      <c r="J41" s="532"/>
      <c r="K41" s="727"/>
      <c r="L41" s="729"/>
      <c r="M41" s="110"/>
      <c r="N41" s="141">
        <f t="shared" si="5"/>
        <v>0</v>
      </c>
      <c r="O41" s="142"/>
      <c r="P41" s="145">
        <f t="shared" si="2"/>
        <v>0</v>
      </c>
      <c r="Q41" s="110"/>
      <c r="R41" s="141">
        <f t="shared" si="3"/>
        <v>0</v>
      </c>
      <c r="S41" s="142"/>
      <c r="T41" s="143">
        <f t="shared" si="4"/>
        <v>0</v>
      </c>
    </row>
    <row r="42" spans="1:20" ht="15" customHeight="1" x14ac:dyDescent="0.15">
      <c r="A42" s="719">
        <v>18</v>
      </c>
      <c r="B42" s="752" t="s">
        <v>308</v>
      </c>
      <c r="C42" s="723">
        <f>E42+H42+E43+H43</f>
        <v>250</v>
      </c>
      <c r="D42" s="725">
        <v>75</v>
      </c>
      <c r="E42" s="533">
        <v>200</v>
      </c>
      <c r="F42" s="534">
        <f t="shared" si="0"/>
        <v>952.38095238095229</v>
      </c>
      <c r="G42" s="233"/>
      <c r="H42" s="533">
        <v>50</v>
      </c>
      <c r="I42" s="141">
        <f t="shared" si="1"/>
        <v>137.46434980705374</v>
      </c>
      <c r="J42" s="234"/>
      <c r="K42" s="727"/>
      <c r="L42" s="729">
        <f>+M42+M43+Q42+Q43</f>
        <v>0</v>
      </c>
      <c r="M42" s="110"/>
      <c r="N42" s="141">
        <f t="shared" si="5"/>
        <v>0</v>
      </c>
      <c r="O42" s="142"/>
      <c r="P42" s="145">
        <f t="shared" si="2"/>
        <v>0</v>
      </c>
      <c r="Q42" s="110"/>
      <c r="R42" s="141">
        <f t="shared" si="3"/>
        <v>0</v>
      </c>
      <c r="S42" s="142"/>
      <c r="T42" s="143">
        <f t="shared" si="4"/>
        <v>0</v>
      </c>
    </row>
    <row r="43" spans="1:20" ht="15" customHeight="1" x14ac:dyDescent="0.15">
      <c r="A43" s="719"/>
      <c r="B43" s="752"/>
      <c r="C43" s="723"/>
      <c r="D43" s="725"/>
      <c r="E43" s="528"/>
      <c r="F43" s="529">
        <f t="shared" si="0"/>
        <v>0</v>
      </c>
      <c r="G43" s="530"/>
      <c r="H43" s="528"/>
      <c r="I43" s="531">
        <f t="shared" si="1"/>
        <v>0</v>
      </c>
      <c r="J43" s="532"/>
      <c r="K43" s="727"/>
      <c r="L43" s="729"/>
      <c r="M43" s="110"/>
      <c r="N43" s="141">
        <f t="shared" si="5"/>
        <v>0</v>
      </c>
      <c r="O43" s="142"/>
      <c r="P43" s="145">
        <f t="shared" si="2"/>
        <v>0</v>
      </c>
      <c r="Q43" s="110"/>
      <c r="R43" s="141">
        <f t="shared" si="3"/>
        <v>0</v>
      </c>
      <c r="S43" s="142"/>
      <c r="T43" s="143">
        <f t="shared" si="4"/>
        <v>0</v>
      </c>
    </row>
    <row r="44" spans="1:20" ht="15" customHeight="1" x14ac:dyDescent="0.15">
      <c r="A44" s="719">
        <v>19</v>
      </c>
      <c r="B44" s="752" t="s">
        <v>309</v>
      </c>
      <c r="C44" s="723">
        <f>E44+H44+E45+H45</f>
        <v>125</v>
      </c>
      <c r="D44" s="725">
        <v>123</v>
      </c>
      <c r="E44" s="533">
        <v>75</v>
      </c>
      <c r="F44" s="534">
        <f t="shared" si="0"/>
        <v>357.14285714285717</v>
      </c>
      <c r="G44" s="233"/>
      <c r="H44" s="533">
        <v>50</v>
      </c>
      <c r="I44" s="141">
        <f t="shared" si="1"/>
        <v>137.46434980705374</v>
      </c>
      <c r="J44" s="234"/>
      <c r="K44" s="727"/>
      <c r="L44" s="729">
        <f>+M44+M45+Q44+Q45</f>
        <v>0</v>
      </c>
      <c r="M44" s="110"/>
      <c r="N44" s="141">
        <f t="shared" si="5"/>
        <v>0</v>
      </c>
      <c r="O44" s="142"/>
      <c r="P44" s="145">
        <f t="shared" si="2"/>
        <v>0</v>
      </c>
      <c r="Q44" s="110"/>
      <c r="R44" s="141">
        <f t="shared" si="3"/>
        <v>0</v>
      </c>
      <c r="S44" s="142"/>
      <c r="T44" s="143">
        <f t="shared" si="4"/>
        <v>0</v>
      </c>
    </row>
    <row r="45" spans="1:20" ht="15" customHeight="1" x14ac:dyDescent="0.15">
      <c r="A45" s="719"/>
      <c r="B45" s="752"/>
      <c r="C45" s="723"/>
      <c r="D45" s="725"/>
      <c r="E45" s="528"/>
      <c r="F45" s="529">
        <f t="shared" si="0"/>
        <v>0</v>
      </c>
      <c r="G45" s="530"/>
      <c r="H45" s="528"/>
      <c r="I45" s="531">
        <f t="shared" si="1"/>
        <v>0</v>
      </c>
      <c r="J45" s="532"/>
      <c r="K45" s="727"/>
      <c r="L45" s="729"/>
      <c r="M45" s="110"/>
      <c r="N45" s="141">
        <f t="shared" si="5"/>
        <v>0</v>
      </c>
      <c r="O45" s="142"/>
      <c r="P45" s="145">
        <f t="shared" si="2"/>
        <v>0</v>
      </c>
      <c r="Q45" s="110"/>
      <c r="R45" s="141">
        <f t="shared" si="3"/>
        <v>0</v>
      </c>
      <c r="S45" s="142"/>
      <c r="T45" s="143">
        <f t="shared" si="4"/>
        <v>0</v>
      </c>
    </row>
    <row r="46" spans="1:20" ht="15" customHeight="1" x14ac:dyDescent="0.15">
      <c r="A46" s="719">
        <v>20</v>
      </c>
      <c r="B46" s="752" t="s">
        <v>310</v>
      </c>
      <c r="C46" s="723">
        <f>E46+H46+E47+H47</f>
        <v>125</v>
      </c>
      <c r="D46" s="725">
        <v>39</v>
      </c>
      <c r="E46" s="533">
        <v>75</v>
      </c>
      <c r="F46" s="534">
        <f t="shared" si="0"/>
        <v>357.14285714285717</v>
      </c>
      <c r="G46" s="233"/>
      <c r="H46" s="533">
        <v>50</v>
      </c>
      <c r="I46" s="141">
        <f t="shared" si="1"/>
        <v>137.46434980705374</v>
      </c>
      <c r="J46" s="234"/>
      <c r="K46" s="727"/>
      <c r="L46" s="729">
        <f>+M46+M47+Q46+Q47</f>
        <v>0</v>
      </c>
      <c r="M46" s="110"/>
      <c r="N46" s="141">
        <f t="shared" si="5"/>
        <v>0</v>
      </c>
      <c r="O46" s="142"/>
      <c r="P46" s="145">
        <f t="shared" si="2"/>
        <v>0</v>
      </c>
      <c r="Q46" s="110"/>
      <c r="R46" s="141">
        <f t="shared" si="3"/>
        <v>0</v>
      </c>
      <c r="S46" s="142"/>
      <c r="T46" s="143">
        <f t="shared" si="4"/>
        <v>0</v>
      </c>
    </row>
    <row r="47" spans="1:20" ht="15" customHeight="1" x14ac:dyDescent="0.15">
      <c r="A47" s="719"/>
      <c r="B47" s="752"/>
      <c r="C47" s="723"/>
      <c r="D47" s="725"/>
      <c r="E47" s="528"/>
      <c r="F47" s="529">
        <f t="shared" si="0"/>
        <v>0</v>
      </c>
      <c r="G47" s="530"/>
      <c r="H47" s="528"/>
      <c r="I47" s="531">
        <f t="shared" si="1"/>
        <v>0</v>
      </c>
      <c r="J47" s="532"/>
      <c r="K47" s="727"/>
      <c r="L47" s="729"/>
      <c r="M47" s="110"/>
      <c r="N47" s="141">
        <f t="shared" si="5"/>
        <v>0</v>
      </c>
      <c r="O47" s="142"/>
      <c r="P47" s="145">
        <f t="shared" si="2"/>
        <v>0</v>
      </c>
      <c r="Q47" s="110"/>
      <c r="R47" s="141">
        <f t="shared" si="3"/>
        <v>0</v>
      </c>
      <c r="S47" s="142"/>
      <c r="T47" s="143">
        <f t="shared" si="4"/>
        <v>0</v>
      </c>
    </row>
    <row r="48" spans="1:20" ht="15" customHeight="1" x14ac:dyDescent="0.15">
      <c r="A48" s="719">
        <v>21</v>
      </c>
      <c r="B48" s="752" t="s">
        <v>358</v>
      </c>
      <c r="C48" s="723">
        <f>E48+H48+E49+H49</f>
        <v>100</v>
      </c>
      <c r="D48" s="725">
        <v>44</v>
      </c>
      <c r="E48" s="533">
        <v>50</v>
      </c>
      <c r="F48" s="534">
        <f t="shared" si="0"/>
        <v>238.09523809523807</v>
      </c>
      <c r="G48" s="233"/>
      <c r="H48" s="533">
        <v>50</v>
      </c>
      <c r="I48" s="141">
        <f t="shared" si="1"/>
        <v>137.46434980705374</v>
      </c>
      <c r="J48" s="234"/>
      <c r="K48" s="727"/>
      <c r="L48" s="729">
        <f>+M48+M49+Q48+Q49</f>
        <v>0</v>
      </c>
      <c r="M48" s="110"/>
      <c r="N48" s="141">
        <f t="shared" si="5"/>
        <v>0</v>
      </c>
      <c r="O48" s="142"/>
      <c r="P48" s="145">
        <f t="shared" si="2"/>
        <v>0</v>
      </c>
      <c r="Q48" s="110"/>
      <c r="R48" s="141">
        <f t="shared" si="3"/>
        <v>0</v>
      </c>
      <c r="S48" s="142"/>
      <c r="T48" s="143">
        <f t="shared" si="4"/>
        <v>0</v>
      </c>
    </row>
    <row r="49" spans="1:20" ht="15" customHeight="1" x14ac:dyDescent="0.15">
      <c r="A49" s="719"/>
      <c r="B49" s="752"/>
      <c r="C49" s="723"/>
      <c r="D49" s="725"/>
      <c r="E49" s="528"/>
      <c r="F49" s="529">
        <f t="shared" si="0"/>
        <v>0</v>
      </c>
      <c r="G49" s="530"/>
      <c r="H49" s="528"/>
      <c r="I49" s="531">
        <f t="shared" si="1"/>
        <v>0</v>
      </c>
      <c r="J49" s="532"/>
      <c r="K49" s="727"/>
      <c r="L49" s="729"/>
      <c r="M49" s="110"/>
      <c r="N49" s="141">
        <f t="shared" si="5"/>
        <v>0</v>
      </c>
      <c r="O49" s="142"/>
      <c r="P49" s="145">
        <f t="shared" si="2"/>
        <v>0</v>
      </c>
      <c r="Q49" s="110"/>
      <c r="R49" s="141">
        <f t="shared" si="3"/>
        <v>0</v>
      </c>
      <c r="S49" s="142"/>
      <c r="T49" s="143">
        <f t="shared" si="4"/>
        <v>0</v>
      </c>
    </row>
    <row r="50" spans="1:20" ht="15" customHeight="1" x14ac:dyDescent="0.15">
      <c r="A50" s="719">
        <v>22</v>
      </c>
      <c r="B50" s="752" t="s">
        <v>359</v>
      </c>
      <c r="C50" s="723">
        <f>E50+H50+E51+H51</f>
        <v>125</v>
      </c>
      <c r="D50" s="725">
        <v>34</v>
      </c>
      <c r="E50" s="533">
        <v>75</v>
      </c>
      <c r="F50" s="534">
        <f t="shared" si="0"/>
        <v>357.14285714285717</v>
      </c>
      <c r="G50" s="233"/>
      <c r="H50" s="533">
        <v>50</v>
      </c>
      <c r="I50" s="141">
        <f t="shared" si="1"/>
        <v>137.46434980705374</v>
      </c>
      <c r="J50" s="234"/>
      <c r="K50" s="727"/>
      <c r="L50" s="729">
        <f>+M50+M51+Q50+Q51</f>
        <v>0</v>
      </c>
      <c r="M50" s="110"/>
      <c r="N50" s="141">
        <f t="shared" si="5"/>
        <v>0</v>
      </c>
      <c r="O50" s="142"/>
      <c r="P50" s="145">
        <f t="shared" si="2"/>
        <v>0</v>
      </c>
      <c r="Q50" s="110"/>
      <c r="R50" s="141">
        <f t="shared" si="3"/>
        <v>0</v>
      </c>
      <c r="S50" s="142"/>
      <c r="T50" s="143">
        <f t="shared" si="4"/>
        <v>0</v>
      </c>
    </row>
    <row r="51" spans="1:20" ht="15" customHeight="1" x14ac:dyDescent="0.15">
      <c r="A51" s="719"/>
      <c r="B51" s="752"/>
      <c r="C51" s="723"/>
      <c r="D51" s="725"/>
      <c r="E51" s="528"/>
      <c r="F51" s="529">
        <f t="shared" si="0"/>
        <v>0</v>
      </c>
      <c r="G51" s="530"/>
      <c r="H51" s="528"/>
      <c r="I51" s="531">
        <f t="shared" si="1"/>
        <v>0</v>
      </c>
      <c r="J51" s="532"/>
      <c r="K51" s="727"/>
      <c r="L51" s="729"/>
      <c r="M51" s="110"/>
      <c r="N51" s="141">
        <f t="shared" si="5"/>
        <v>0</v>
      </c>
      <c r="O51" s="142"/>
      <c r="P51" s="145">
        <f t="shared" si="2"/>
        <v>0</v>
      </c>
      <c r="Q51" s="110"/>
      <c r="R51" s="141">
        <f t="shared" si="3"/>
        <v>0</v>
      </c>
      <c r="S51" s="142"/>
      <c r="T51" s="143">
        <f t="shared" si="4"/>
        <v>0</v>
      </c>
    </row>
    <row r="52" spans="1:20" ht="15" customHeight="1" x14ac:dyDescent="0.15">
      <c r="A52" s="719">
        <v>23</v>
      </c>
      <c r="B52" s="752" t="s">
        <v>360</v>
      </c>
      <c r="C52" s="723">
        <f>E52+H52+E53+H53</f>
        <v>125</v>
      </c>
      <c r="D52" s="725">
        <v>41</v>
      </c>
      <c r="E52" s="533">
        <v>75</v>
      </c>
      <c r="F52" s="534">
        <f t="shared" si="0"/>
        <v>357.14285714285717</v>
      </c>
      <c r="G52" s="233"/>
      <c r="H52" s="533">
        <v>50</v>
      </c>
      <c r="I52" s="141">
        <f t="shared" si="1"/>
        <v>137.46434980705374</v>
      </c>
      <c r="J52" s="234"/>
      <c r="K52" s="727"/>
      <c r="L52" s="729">
        <f>+M52+M53+Q52+Q53</f>
        <v>0</v>
      </c>
      <c r="M52" s="110"/>
      <c r="N52" s="141">
        <f t="shared" si="5"/>
        <v>0</v>
      </c>
      <c r="O52" s="142"/>
      <c r="P52" s="145">
        <f t="shared" si="2"/>
        <v>0</v>
      </c>
      <c r="Q52" s="110"/>
      <c r="R52" s="141">
        <f t="shared" si="3"/>
        <v>0</v>
      </c>
      <c r="S52" s="142"/>
      <c r="T52" s="143">
        <f t="shared" si="4"/>
        <v>0</v>
      </c>
    </row>
    <row r="53" spans="1:20" ht="15" customHeight="1" x14ac:dyDescent="0.15">
      <c r="A53" s="719"/>
      <c r="B53" s="752"/>
      <c r="C53" s="723"/>
      <c r="D53" s="725"/>
      <c r="E53" s="528"/>
      <c r="F53" s="529">
        <f t="shared" si="0"/>
        <v>0</v>
      </c>
      <c r="G53" s="530"/>
      <c r="H53" s="528"/>
      <c r="I53" s="531">
        <f t="shared" si="1"/>
        <v>0</v>
      </c>
      <c r="J53" s="532"/>
      <c r="K53" s="727"/>
      <c r="L53" s="729"/>
      <c r="M53" s="110"/>
      <c r="N53" s="141">
        <f t="shared" si="5"/>
        <v>0</v>
      </c>
      <c r="O53" s="142"/>
      <c r="P53" s="145">
        <f t="shared" si="2"/>
        <v>0</v>
      </c>
      <c r="Q53" s="110"/>
      <c r="R53" s="141">
        <f t="shared" si="3"/>
        <v>0</v>
      </c>
      <c r="S53" s="142"/>
      <c r="T53" s="143">
        <f t="shared" si="4"/>
        <v>0</v>
      </c>
    </row>
    <row r="54" spans="1:20" ht="15" customHeight="1" x14ac:dyDescent="0.15">
      <c r="A54" s="719">
        <v>24</v>
      </c>
      <c r="B54" s="752" t="s">
        <v>311</v>
      </c>
      <c r="C54" s="723">
        <f>E54+H54+E55+H55</f>
        <v>125</v>
      </c>
      <c r="D54" s="725">
        <v>30</v>
      </c>
      <c r="E54" s="533">
        <v>75</v>
      </c>
      <c r="F54" s="534">
        <f t="shared" si="0"/>
        <v>357.14285714285717</v>
      </c>
      <c r="G54" s="233"/>
      <c r="H54" s="533">
        <v>50</v>
      </c>
      <c r="I54" s="141">
        <f t="shared" si="1"/>
        <v>137.46434980705374</v>
      </c>
      <c r="J54" s="234"/>
      <c r="K54" s="727"/>
      <c r="L54" s="729">
        <f>+M54+M55+Q54+Q55</f>
        <v>0</v>
      </c>
      <c r="M54" s="110"/>
      <c r="N54" s="141">
        <f t="shared" si="5"/>
        <v>0</v>
      </c>
      <c r="O54" s="142"/>
      <c r="P54" s="145">
        <f t="shared" si="2"/>
        <v>0</v>
      </c>
      <c r="Q54" s="110"/>
      <c r="R54" s="141">
        <f t="shared" si="3"/>
        <v>0</v>
      </c>
      <c r="S54" s="142"/>
      <c r="T54" s="143">
        <f t="shared" si="4"/>
        <v>0</v>
      </c>
    </row>
    <row r="55" spans="1:20" ht="15" customHeight="1" x14ac:dyDescent="0.15">
      <c r="A55" s="719"/>
      <c r="B55" s="752"/>
      <c r="C55" s="723"/>
      <c r="D55" s="725"/>
      <c r="E55" s="528"/>
      <c r="F55" s="529">
        <f t="shared" si="0"/>
        <v>0</v>
      </c>
      <c r="G55" s="530"/>
      <c r="H55" s="528"/>
      <c r="I55" s="531">
        <f t="shared" si="1"/>
        <v>0</v>
      </c>
      <c r="J55" s="532"/>
      <c r="K55" s="727"/>
      <c r="L55" s="729"/>
      <c r="M55" s="110"/>
      <c r="N55" s="141">
        <f t="shared" si="5"/>
        <v>0</v>
      </c>
      <c r="O55" s="142"/>
      <c r="P55" s="145">
        <f t="shared" si="2"/>
        <v>0</v>
      </c>
      <c r="Q55" s="110"/>
      <c r="R55" s="141">
        <f t="shared" si="3"/>
        <v>0</v>
      </c>
      <c r="S55" s="142"/>
      <c r="T55" s="143">
        <f t="shared" si="4"/>
        <v>0</v>
      </c>
    </row>
    <row r="56" spans="1:20" ht="15" customHeight="1" x14ac:dyDescent="0.15">
      <c r="A56" s="719">
        <v>25</v>
      </c>
      <c r="B56" s="752" t="s">
        <v>361</v>
      </c>
      <c r="C56" s="723">
        <f>E56+H56+E57+H57</f>
        <v>200</v>
      </c>
      <c r="D56" s="725">
        <v>65</v>
      </c>
      <c r="E56" s="533">
        <v>150</v>
      </c>
      <c r="F56" s="534">
        <f t="shared" si="0"/>
        <v>714.28571428571433</v>
      </c>
      <c r="G56" s="233"/>
      <c r="H56" s="533">
        <v>50</v>
      </c>
      <c r="I56" s="141">
        <f t="shared" si="1"/>
        <v>137.46434980705374</v>
      </c>
      <c r="J56" s="234"/>
      <c r="K56" s="727"/>
      <c r="L56" s="729">
        <f>+M56+M57+Q56+Q57</f>
        <v>0</v>
      </c>
      <c r="M56" s="110"/>
      <c r="N56" s="141">
        <f t="shared" si="5"/>
        <v>0</v>
      </c>
      <c r="O56" s="142"/>
      <c r="P56" s="145">
        <f t="shared" si="2"/>
        <v>0</v>
      </c>
      <c r="Q56" s="110"/>
      <c r="R56" s="141">
        <f t="shared" si="3"/>
        <v>0</v>
      </c>
      <c r="S56" s="142"/>
      <c r="T56" s="143">
        <f t="shared" si="4"/>
        <v>0</v>
      </c>
    </row>
    <row r="57" spans="1:20" ht="15" customHeight="1" x14ac:dyDescent="0.15">
      <c r="A57" s="719"/>
      <c r="B57" s="752"/>
      <c r="C57" s="723"/>
      <c r="D57" s="725"/>
      <c r="E57" s="528"/>
      <c r="F57" s="529">
        <f t="shared" si="0"/>
        <v>0</v>
      </c>
      <c r="G57" s="530"/>
      <c r="H57" s="528"/>
      <c r="I57" s="531">
        <f t="shared" si="1"/>
        <v>0</v>
      </c>
      <c r="J57" s="532"/>
      <c r="K57" s="727"/>
      <c r="L57" s="729"/>
      <c r="M57" s="110"/>
      <c r="N57" s="141">
        <f t="shared" si="5"/>
        <v>0</v>
      </c>
      <c r="O57" s="142"/>
      <c r="P57" s="145">
        <f t="shared" si="2"/>
        <v>0</v>
      </c>
      <c r="Q57" s="110"/>
      <c r="R57" s="141">
        <f t="shared" si="3"/>
        <v>0</v>
      </c>
      <c r="S57" s="142"/>
      <c r="T57" s="143">
        <f t="shared" si="4"/>
        <v>0</v>
      </c>
    </row>
    <row r="58" spans="1:20" ht="15" customHeight="1" x14ac:dyDescent="0.15">
      <c r="A58" s="719">
        <v>26</v>
      </c>
      <c r="B58" s="752" t="s">
        <v>362</v>
      </c>
      <c r="C58" s="723">
        <f>E58+H58+E59+H59</f>
        <v>125</v>
      </c>
      <c r="D58" s="725">
        <v>40</v>
      </c>
      <c r="E58" s="533">
        <v>75</v>
      </c>
      <c r="F58" s="534">
        <f t="shared" si="0"/>
        <v>357.14285714285717</v>
      </c>
      <c r="G58" s="233"/>
      <c r="H58" s="533">
        <v>50</v>
      </c>
      <c r="I58" s="141">
        <f t="shared" si="1"/>
        <v>137.46434980705374</v>
      </c>
      <c r="J58" s="234"/>
      <c r="K58" s="727"/>
      <c r="L58" s="729">
        <f>+M58+M59+Q58+Q59</f>
        <v>0</v>
      </c>
      <c r="M58" s="110"/>
      <c r="N58" s="141">
        <f t="shared" si="5"/>
        <v>0</v>
      </c>
      <c r="O58" s="142"/>
      <c r="P58" s="145">
        <f t="shared" si="2"/>
        <v>0</v>
      </c>
      <c r="Q58" s="110"/>
      <c r="R58" s="141">
        <f t="shared" si="3"/>
        <v>0</v>
      </c>
      <c r="S58" s="142"/>
      <c r="T58" s="143">
        <f t="shared" si="4"/>
        <v>0</v>
      </c>
    </row>
    <row r="59" spans="1:20" ht="15" customHeight="1" x14ac:dyDescent="0.15">
      <c r="A59" s="719"/>
      <c r="B59" s="752"/>
      <c r="C59" s="723"/>
      <c r="D59" s="725"/>
      <c r="E59" s="528"/>
      <c r="F59" s="529">
        <f t="shared" si="0"/>
        <v>0</v>
      </c>
      <c r="G59" s="530"/>
      <c r="H59" s="528"/>
      <c r="I59" s="531">
        <f t="shared" si="1"/>
        <v>0</v>
      </c>
      <c r="J59" s="532"/>
      <c r="K59" s="727"/>
      <c r="L59" s="729"/>
      <c r="M59" s="110"/>
      <c r="N59" s="141">
        <f t="shared" si="5"/>
        <v>0</v>
      </c>
      <c r="O59" s="142"/>
      <c r="P59" s="145">
        <f t="shared" si="2"/>
        <v>0</v>
      </c>
      <c r="Q59" s="110"/>
      <c r="R59" s="141">
        <f t="shared" si="3"/>
        <v>0</v>
      </c>
      <c r="S59" s="142"/>
      <c r="T59" s="143">
        <f t="shared" si="4"/>
        <v>0</v>
      </c>
    </row>
    <row r="60" spans="1:20" ht="15" customHeight="1" x14ac:dyDescent="0.15">
      <c r="A60" s="719">
        <v>27</v>
      </c>
      <c r="B60" s="752" t="s">
        <v>312</v>
      </c>
      <c r="C60" s="723">
        <f>E60+H60+E61+H61</f>
        <v>125</v>
      </c>
      <c r="D60" s="725">
        <v>33</v>
      </c>
      <c r="E60" s="533">
        <v>75</v>
      </c>
      <c r="F60" s="534">
        <f t="shared" si="0"/>
        <v>357.14285714285717</v>
      </c>
      <c r="G60" s="233"/>
      <c r="H60" s="533">
        <v>50</v>
      </c>
      <c r="I60" s="141">
        <f t="shared" si="1"/>
        <v>137.46434980705374</v>
      </c>
      <c r="J60" s="234"/>
      <c r="K60" s="727"/>
      <c r="L60" s="729">
        <f>+M60+M61+Q60+Q61</f>
        <v>0</v>
      </c>
      <c r="M60" s="110"/>
      <c r="N60" s="141">
        <f t="shared" si="5"/>
        <v>0</v>
      </c>
      <c r="O60" s="142"/>
      <c r="P60" s="145">
        <f t="shared" si="2"/>
        <v>0</v>
      </c>
      <c r="Q60" s="110"/>
      <c r="R60" s="141">
        <f t="shared" si="3"/>
        <v>0</v>
      </c>
      <c r="S60" s="142"/>
      <c r="T60" s="143">
        <f t="shared" si="4"/>
        <v>0</v>
      </c>
    </row>
    <row r="61" spans="1:20" ht="15" customHeight="1" x14ac:dyDescent="0.15">
      <c r="A61" s="719"/>
      <c r="B61" s="752"/>
      <c r="C61" s="723"/>
      <c r="D61" s="725"/>
      <c r="E61" s="528"/>
      <c r="F61" s="529">
        <f t="shared" si="0"/>
        <v>0</v>
      </c>
      <c r="G61" s="530"/>
      <c r="H61" s="528"/>
      <c r="I61" s="531">
        <f t="shared" si="1"/>
        <v>0</v>
      </c>
      <c r="J61" s="532"/>
      <c r="K61" s="727"/>
      <c r="L61" s="729"/>
      <c r="M61" s="110"/>
      <c r="N61" s="141">
        <f t="shared" si="5"/>
        <v>0</v>
      </c>
      <c r="O61" s="142"/>
      <c r="P61" s="145">
        <f t="shared" si="2"/>
        <v>0</v>
      </c>
      <c r="Q61" s="110"/>
      <c r="R61" s="141">
        <f t="shared" si="3"/>
        <v>0</v>
      </c>
      <c r="S61" s="142"/>
      <c r="T61" s="143">
        <f t="shared" si="4"/>
        <v>0</v>
      </c>
    </row>
    <row r="62" spans="1:20" ht="15" customHeight="1" x14ac:dyDescent="0.15">
      <c r="A62" s="719">
        <v>28</v>
      </c>
      <c r="B62" s="752" t="s">
        <v>313</v>
      </c>
      <c r="C62" s="723">
        <f>E62+H62+E63+H63</f>
        <v>125</v>
      </c>
      <c r="D62" s="725">
        <v>37</v>
      </c>
      <c r="E62" s="533">
        <v>75</v>
      </c>
      <c r="F62" s="534">
        <f t="shared" si="0"/>
        <v>357.14285714285717</v>
      </c>
      <c r="G62" s="233"/>
      <c r="H62" s="533">
        <v>50</v>
      </c>
      <c r="I62" s="141">
        <f t="shared" si="1"/>
        <v>137.46434980705374</v>
      </c>
      <c r="J62" s="234"/>
      <c r="K62" s="727"/>
      <c r="L62" s="729">
        <f>+M62+M63+Q62+Q63</f>
        <v>0</v>
      </c>
      <c r="M62" s="110"/>
      <c r="N62" s="141">
        <f t="shared" si="5"/>
        <v>0</v>
      </c>
      <c r="O62" s="142"/>
      <c r="P62" s="145">
        <f t="shared" si="2"/>
        <v>0</v>
      </c>
      <c r="Q62" s="110"/>
      <c r="R62" s="141">
        <f t="shared" si="3"/>
        <v>0</v>
      </c>
      <c r="S62" s="142"/>
      <c r="T62" s="143">
        <f t="shared" si="4"/>
        <v>0</v>
      </c>
    </row>
    <row r="63" spans="1:20" ht="15" customHeight="1" x14ac:dyDescent="0.15">
      <c r="A63" s="719"/>
      <c r="B63" s="752"/>
      <c r="C63" s="723"/>
      <c r="D63" s="725"/>
      <c r="E63" s="528"/>
      <c r="F63" s="529">
        <f t="shared" si="0"/>
        <v>0</v>
      </c>
      <c r="G63" s="530"/>
      <c r="H63" s="528"/>
      <c r="I63" s="531">
        <f t="shared" si="1"/>
        <v>0</v>
      </c>
      <c r="J63" s="532"/>
      <c r="K63" s="727"/>
      <c r="L63" s="729"/>
      <c r="M63" s="110"/>
      <c r="N63" s="141">
        <f t="shared" si="5"/>
        <v>0</v>
      </c>
      <c r="O63" s="142"/>
      <c r="P63" s="145">
        <f t="shared" si="2"/>
        <v>0</v>
      </c>
      <c r="Q63" s="110"/>
      <c r="R63" s="141">
        <f t="shared" si="3"/>
        <v>0</v>
      </c>
      <c r="S63" s="142"/>
      <c r="T63" s="143">
        <f t="shared" si="4"/>
        <v>0</v>
      </c>
    </row>
    <row r="64" spans="1:20" ht="15" customHeight="1" x14ac:dyDescent="0.15">
      <c r="A64" s="719">
        <v>29</v>
      </c>
      <c r="B64" s="752" t="s">
        <v>314</v>
      </c>
      <c r="C64" s="723">
        <f>E64+H64+E65+H65</f>
        <v>125</v>
      </c>
      <c r="D64" s="725">
        <v>40</v>
      </c>
      <c r="E64" s="533">
        <v>75</v>
      </c>
      <c r="F64" s="534">
        <f t="shared" si="0"/>
        <v>357.14285714285717</v>
      </c>
      <c r="G64" s="233"/>
      <c r="H64" s="533">
        <v>50</v>
      </c>
      <c r="I64" s="141">
        <f t="shared" si="1"/>
        <v>137.46434980705374</v>
      </c>
      <c r="J64" s="234"/>
      <c r="K64" s="727"/>
      <c r="L64" s="729">
        <f>+M64+M65+Q64+Q65</f>
        <v>0</v>
      </c>
      <c r="M64" s="110"/>
      <c r="N64" s="141">
        <f t="shared" si="5"/>
        <v>0</v>
      </c>
      <c r="O64" s="142"/>
      <c r="P64" s="145">
        <f t="shared" si="2"/>
        <v>0</v>
      </c>
      <c r="Q64" s="110"/>
      <c r="R64" s="141">
        <f t="shared" si="3"/>
        <v>0</v>
      </c>
      <c r="S64" s="142"/>
      <c r="T64" s="143">
        <f t="shared" si="4"/>
        <v>0</v>
      </c>
    </row>
    <row r="65" spans="1:20" ht="15" customHeight="1" x14ac:dyDescent="0.15">
      <c r="A65" s="719"/>
      <c r="B65" s="752"/>
      <c r="C65" s="723"/>
      <c r="D65" s="725"/>
      <c r="E65" s="528"/>
      <c r="F65" s="529">
        <f t="shared" si="0"/>
        <v>0</v>
      </c>
      <c r="G65" s="530"/>
      <c r="H65" s="528"/>
      <c r="I65" s="531">
        <f t="shared" si="1"/>
        <v>0</v>
      </c>
      <c r="J65" s="532"/>
      <c r="K65" s="727"/>
      <c r="L65" s="729"/>
      <c r="M65" s="110"/>
      <c r="N65" s="141">
        <f t="shared" si="5"/>
        <v>0</v>
      </c>
      <c r="O65" s="142"/>
      <c r="P65" s="145">
        <f t="shared" si="2"/>
        <v>0</v>
      </c>
      <c r="Q65" s="110"/>
      <c r="R65" s="141">
        <f t="shared" si="3"/>
        <v>0</v>
      </c>
      <c r="S65" s="142"/>
      <c r="T65" s="143">
        <f t="shared" si="4"/>
        <v>0</v>
      </c>
    </row>
    <row r="66" spans="1:20" ht="15" customHeight="1" x14ac:dyDescent="0.15">
      <c r="A66" s="719">
        <v>30</v>
      </c>
      <c r="B66" s="752" t="s">
        <v>315</v>
      </c>
      <c r="C66" s="723">
        <f>E66+H66+E67+H67</f>
        <v>125</v>
      </c>
      <c r="D66" s="725">
        <v>39</v>
      </c>
      <c r="E66" s="533">
        <v>75</v>
      </c>
      <c r="F66" s="534">
        <f t="shared" si="0"/>
        <v>357.14285714285717</v>
      </c>
      <c r="G66" s="233"/>
      <c r="H66" s="533">
        <v>50</v>
      </c>
      <c r="I66" s="141">
        <f t="shared" si="1"/>
        <v>137.46434980705374</v>
      </c>
      <c r="J66" s="234"/>
      <c r="K66" s="727"/>
      <c r="L66" s="729">
        <f>+M66+M67+Q66+Q67</f>
        <v>0</v>
      </c>
      <c r="M66" s="110"/>
      <c r="N66" s="141">
        <f t="shared" si="5"/>
        <v>0</v>
      </c>
      <c r="O66" s="142"/>
      <c r="P66" s="145">
        <f t="shared" si="2"/>
        <v>0</v>
      </c>
      <c r="Q66" s="110"/>
      <c r="R66" s="141">
        <f t="shared" si="3"/>
        <v>0</v>
      </c>
      <c r="S66" s="142"/>
      <c r="T66" s="143">
        <f t="shared" si="4"/>
        <v>0</v>
      </c>
    </row>
    <row r="67" spans="1:20" ht="15" customHeight="1" x14ac:dyDescent="0.15">
      <c r="A67" s="719"/>
      <c r="B67" s="752"/>
      <c r="C67" s="723"/>
      <c r="D67" s="725"/>
      <c r="E67" s="528"/>
      <c r="F67" s="529">
        <f t="shared" si="0"/>
        <v>0</v>
      </c>
      <c r="G67" s="530"/>
      <c r="H67" s="528"/>
      <c r="I67" s="531">
        <f t="shared" si="1"/>
        <v>0</v>
      </c>
      <c r="J67" s="532"/>
      <c r="K67" s="727"/>
      <c r="L67" s="729"/>
      <c r="M67" s="110"/>
      <c r="N67" s="141">
        <f t="shared" si="5"/>
        <v>0</v>
      </c>
      <c r="O67" s="142"/>
      <c r="P67" s="145">
        <f t="shared" si="2"/>
        <v>0</v>
      </c>
      <c r="Q67" s="110"/>
      <c r="R67" s="141">
        <f t="shared" si="3"/>
        <v>0</v>
      </c>
      <c r="S67" s="142"/>
      <c r="T67" s="143">
        <f t="shared" si="4"/>
        <v>0</v>
      </c>
    </row>
    <row r="68" spans="1:20" ht="15" customHeight="1" x14ac:dyDescent="0.15">
      <c r="A68" s="719">
        <v>31</v>
      </c>
      <c r="B68" s="752" t="s">
        <v>316</v>
      </c>
      <c r="C68" s="723">
        <f>E68+H68+E69+H69</f>
        <v>125</v>
      </c>
      <c r="D68" s="725">
        <v>109</v>
      </c>
      <c r="E68" s="533">
        <v>75</v>
      </c>
      <c r="F68" s="534">
        <f t="shared" si="0"/>
        <v>357.14285714285717</v>
      </c>
      <c r="G68" s="233"/>
      <c r="H68" s="533">
        <v>50</v>
      </c>
      <c r="I68" s="141">
        <f t="shared" si="1"/>
        <v>137.46434980705374</v>
      </c>
      <c r="J68" s="234"/>
      <c r="K68" s="727"/>
      <c r="L68" s="729">
        <f>+M68+M69+Q68+Q69</f>
        <v>0</v>
      </c>
      <c r="M68" s="110"/>
      <c r="N68" s="141">
        <f t="shared" si="5"/>
        <v>0</v>
      </c>
      <c r="O68" s="142"/>
      <c r="P68" s="145">
        <f t="shared" si="2"/>
        <v>0</v>
      </c>
      <c r="Q68" s="110"/>
      <c r="R68" s="141">
        <f t="shared" si="3"/>
        <v>0</v>
      </c>
      <c r="S68" s="142"/>
      <c r="T68" s="143">
        <f t="shared" si="4"/>
        <v>0</v>
      </c>
    </row>
    <row r="69" spans="1:20" ht="15" customHeight="1" x14ac:dyDescent="0.15">
      <c r="A69" s="719"/>
      <c r="B69" s="752"/>
      <c r="C69" s="723"/>
      <c r="D69" s="725"/>
      <c r="E69" s="528"/>
      <c r="F69" s="529">
        <f t="shared" si="0"/>
        <v>0</v>
      </c>
      <c r="G69" s="530"/>
      <c r="H69" s="528"/>
      <c r="I69" s="531">
        <f t="shared" si="1"/>
        <v>0</v>
      </c>
      <c r="J69" s="532"/>
      <c r="K69" s="727"/>
      <c r="L69" s="729"/>
      <c r="M69" s="110"/>
      <c r="N69" s="141">
        <f t="shared" si="5"/>
        <v>0</v>
      </c>
      <c r="O69" s="142"/>
      <c r="P69" s="145">
        <f t="shared" si="2"/>
        <v>0</v>
      </c>
      <c r="Q69" s="110"/>
      <c r="R69" s="141">
        <f t="shared" si="3"/>
        <v>0</v>
      </c>
      <c r="S69" s="142"/>
      <c r="T69" s="143">
        <f t="shared" si="4"/>
        <v>0</v>
      </c>
    </row>
    <row r="70" spans="1:20" ht="15" customHeight="1" x14ac:dyDescent="0.15">
      <c r="A70" s="719">
        <v>32</v>
      </c>
      <c r="B70" s="752" t="s">
        <v>317</v>
      </c>
      <c r="C70" s="723">
        <f>E70+H70+E71+H71</f>
        <v>125</v>
      </c>
      <c r="D70" s="725">
        <v>40</v>
      </c>
      <c r="E70" s="533">
        <v>75</v>
      </c>
      <c r="F70" s="534">
        <f t="shared" si="0"/>
        <v>357.14285714285717</v>
      </c>
      <c r="G70" s="233"/>
      <c r="H70" s="533">
        <v>50</v>
      </c>
      <c r="I70" s="141">
        <f t="shared" si="1"/>
        <v>137.46434980705374</v>
      </c>
      <c r="J70" s="234"/>
      <c r="K70" s="727"/>
      <c r="L70" s="729">
        <f>+M70+M71+Q70+Q71</f>
        <v>0</v>
      </c>
      <c r="M70" s="110"/>
      <c r="N70" s="141">
        <f t="shared" si="5"/>
        <v>0</v>
      </c>
      <c r="O70" s="142"/>
      <c r="P70" s="145">
        <f t="shared" si="2"/>
        <v>0</v>
      </c>
      <c r="Q70" s="110"/>
      <c r="R70" s="141">
        <f t="shared" si="3"/>
        <v>0</v>
      </c>
      <c r="S70" s="142"/>
      <c r="T70" s="143">
        <f t="shared" si="4"/>
        <v>0</v>
      </c>
    </row>
    <row r="71" spans="1:20" ht="15" customHeight="1" x14ac:dyDescent="0.15">
      <c r="A71" s="719"/>
      <c r="B71" s="752"/>
      <c r="C71" s="723"/>
      <c r="D71" s="725"/>
      <c r="E71" s="528"/>
      <c r="F71" s="529">
        <f t="shared" si="0"/>
        <v>0</v>
      </c>
      <c r="G71" s="530"/>
      <c r="H71" s="528"/>
      <c r="I71" s="531">
        <f t="shared" si="1"/>
        <v>0</v>
      </c>
      <c r="J71" s="532"/>
      <c r="K71" s="727"/>
      <c r="L71" s="729"/>
      <c r="M71" s="110"/>
      <c r="N71" s="141">
        <f t="shared" si="5"/>
        <v>0</v>
      </c>
      <c r="O71" s="142"/>
      <c r="P71" s="145">
        <f t="shared" si="2"/>
        <v>0</v>
      </c>
      <c r="Q71" s="110"/>
      <c r="R71" s="141">
        <f t="shared" si="3"/>
        <v>0</v>
      </c>
      <c r="S71" s="142"/>
      <c r="T71" s="143">
        <f t="shared" si="4"/>
        <v>0</v>
      </c>
    </row>
    <row r="72" spans="1:20" ht="15" customHeight="1" x14ac:dyDescent="0.15">
      <c r="A72" s="719">
        <v>33</v>
      </c>
      <c r="B72" s="752" t="s">
        <v>318</v>
      </c>
      <c r="C72" s="723">
        <f>E72+H72+E73+H73</f>
        <v>100</v>
      </c>
      <c r="D72" s="725">
        <v>72</v>
      </c>
      <c r="E72" s="533">
        <v>50</v>
      </c>
      <c r="F72" s="534">
        <f t="shared" ref="F72:F91" si="6">E72/210*1000</f>
        <v>238.09523809523807</v>
      </c>
      <c r="G72" s="233"/>
      <c r="H72" s="533">
        <v>50</v>
      </c>
      <c r="I72" s="141">
        <f t="shared" ref="I72:I91" si="7">H72/210/SQRT(3)*1000</f>
        <v>137.46434980705374</v>
      </c>
      <c r="J72" s="234"/>
      <c r="K72" s="727"/>
      <c r="L72" s="729">
        <f>+M72+M73+Q72+Q73</f>
        <v>0</v>
      </c>
      <c r="M72" s="110"/>
      <c r="N72" s="141">
        <f t="shared" si="5"/>
        <v>0</v>
      </c>
      <c r="O72" s="142"/>
      <c r="P72" s="145">
        <f t="shared" ref="P72:P91" si="8">IF(N72=0,0,O72/N72*100)</f>
        <v>0</v>
      </c>
      <c r="Q72" s="110"/>
      <c r="R72" s="141">
        <f t="shared" ref="R72:R91" si="9">+Q72/210/SQRT(3)*1000</f>
        <v>0</v>
      </c>
      <c r="S72" s="142"/>
      <c r="T72" s="143">
        <f t="shared" ref="T72:T91" si="10">IF(R72=0,0,S72/R72*100)</f>
        <v>0</v>
      </c>
    </row>
    <row r="73" spans="1:20" ht="15" customHeight="1" x14ac:dyDescent="0.15">
      <c r="A73" s="719"/>
      <c r="B73" s="752"/>
      <c r="C73" s="723"/>
      <c r="D73" s="725"/>
      <c r="E73" s="528"/>
      <c r="F73" s="529">
        <f t="shared" si="6"/>
        <v>0</v>
      </c>
      <c r="G73" s="530"/>
      <c r="H73" s="528"/>
      <c r="I73" s="531">
        <f t="shared" si="7"/>
        <v>0</v>
      </c>
      <c r="J73" s="532"/>
      <c r="K73" s="727"/>
      <c r="L73" s="729"/>
      <c r="M73" s="110"/>
      <c r="N73" s="141">
        <f t="shared" ref="N73:N91" si="11">+M73/210*1000</f>
        <v>0</v>
      </c>
      <c r="O73" s="142"/>
      <c r="P73" s="145">
        <f t="shared" si="8"/>
        <v>0</v>
      </c>
      <c r="Q73" s="110"/>
      <c r="R73" s="141">
        <f t="shared" si="9"/>
        <v>0</v>
      </c>
      <c r="S73" s="142"/>
      <c r="T73" s="143">
        <f t="shared" si="10"/>
        <v>0</v>
      </c>
    </row>
    <row r="74" spans="1:20" ht="15" customHeight="1" x14ac:dyDescent="0.15">
      <c r="A74" s="719">
        <v>34</v>
      </c>
      <c r="B74" s="752" t="s">
        <v>363</v>
      </c>
      <c r="C74" s="723">
        <f>E74+H74+E75+H75</f>
        <v>125</v>
      </c>
      <c r="D74" s="725">
        <v>80</v>
      </c>
      <c r="E74" s="533">
        <v>50</v>
      </c>
      <c r="F74" s="534">
        <f t="shared" si="6"/>
        <v>238.09523809523807</v>
      </c>
      <c r="G74" s="233"/>
      <c r="H74" s="533">
        <v>75</v>
      </c>
      <c r="I74" s="141">
        <f t="shared" si="7"/>
        <v>206.19652471058063</v>
      </c>
      <c r="J74" s="234"/>
      <c r="K74" s="727"/>
      <c r="L74" s="729">
        <f>+M74+M75+Q74+Q75</f>
        <v>0</v>
      </c>
      <c r="M74" s="110"/>
      <c r="N74" s="141">
        <f t="shared" si="11"/>
        <v>0</v>
      </c>
      <c r="O74" s="142"/>
      <c r="P74" s="145">
        <f t="shared" si="8"/>
        <v>0</v>
      </c>
      <c r="Q74" s="110"/>
      <c r="R74" s="141">
        <f t="shared" si="9"/>
        <v>0</v>
      </c>
      <c r="S74" s="142"/>
      <c r="T74" s="143">
        <f t="shared" si="10"/>
        <v>0</v>
      </c>
    </row>
    <row r="75" spans="1:20" ht="15" customHeight="1" x14ac:dyDescent="0.15">
      <c r="A75" s="719"/>
      <c r="B75" s="752"/>
      <c r="C75" s="723"/>
      <c r="D75" s="725"/>
      <c r="E75" s="528"/>
      <c r="F75" s="529">
        <f t="shared" si="6"/>
        <v>0</v>
      </c>
      <c r="G75" s="530"/>
      <c r="H75" s="528"/>
      <c r="I75" s="531">
        <f t="shared" si="7"/>
        <v>0</v>
      </c>
      <c r="J75" s="532"/>
      <c r="K75" s="727"/>
      <c r="L75" s="729"/>
      <c r="M75" s="110"/>
      <c r="N75" s="141">
        <f t="shared" si="11"/>
        <v>0</v>
      </c>
      <c r="O75" s="142"/>
      <c r="P75" s="145">
        <f t="shared" si="8"/>
        <v>0</v>
      </c>
      <c r="Q75" s="110"/>
      <c r="R75" s="141">
        <f t="shared" si="9"/>
        <v>0</v>
      </c>
      <c r="S75" s="142"/>
      <c r="T75" s="143">
        <f t="shared" si="10"/>
        <v>0</v>
      </c>
    </row>
    <row r="76" spans="1:20" ht="15" customHeight="1" x14ac:dyDescent="0.15">
      <c r="A76" s="719">
        <v>35</v>
      </c>
      <c r="B76" s="752" t="s">
        <v>319</v>
      </c>
      <c r="C76" s="723">
        <f>E76+H76+E77+H77</f>
        <v>125</v>
      </c>
      <c r="D76" s="725">
        <v>75</v>
      </c>
      <c r="E76" s="533">
        <v>50</v>
      </c>
      <c r="F76" s="534">
        <f t="shared" si="6"/>
        <v>238.09523809523807</v>
      </c>
      <c r="G76" s="233"/>
      <c r="H76" s="533">
        <v>75</v>
      </c>
      <c r="I76" s="141">
        <f t="shared" si="7"/>
        <v>206.19652471058063</v>
      </c>
      <c r="J76" s="234"/>
      <c r="K76" s="727"/>
      <c r="L76" s="729">
        <f>+M76+M77+Q76+Q77</f>
        <v>0</v>
      </c>
      <c r="M76" s="110"/>
      <c r="N76" s="141">
        <f t="shared" si="11"/>
        <v>0</v>
      </c>
      <c r="O76" s="142"/>
      <c r="P76" s="145">
        <f t="shared" si="8"/>
        <v>0</v>
      </c>
      <c r="Q76" s="110"/>
      <c r="R76" s="141">
        <f t="shared" si="9"/>
        <v>0</v>
      </c>
      <c r="S76" s="142"/>
      <c r="T76" s="143">
        <f t="shared" si="10"/>
        <v>0</v>
      </c>
    </row>
    <row r="77" spans="1:20" ht="15" customHeight="1" x14ac:dyDescent="0.15">
      <c r="A77" s="719"/>
      <c r="B77" s="752"/>
      <c r="C77" s="723"/>
      <c r="D77" s="725"/>
      <c r="E77" s="528"/>
      <c r="F77" s="529">
        <f t="shared" si="6"/>
        <v>0</v>
      </c>
      <c r="G77" s="530"/>
      <c r="H77" s="528"/>
      <c r="I77" s="531">
        <f t="shared" si="7"/>
        <v>0</v>
      </c>
      <c r="J77" s="532"/>
      <c r="K77" s="727"/>
      <c r="L77" s="729"/>
      <c r="M77" s="110"/>
      <c r="N77" s="141">
        <f t="shared" si="11"/>
        <v>0</v>
      </c>
      <c r="O77" s="142"/>
      <c r="P77" s="145">
        <f t="shared" si="8"/>
        <v>0</v>
      </c>
      <c r="Q77" s="110"/>
      <c r="R77" s="141">
        <f t="shared" si="9"/>
        <v>0</v>
      </c>
      <c r="S77" s="142"/>
      <c r="T77" s="143">
        <f t="shared" si="10"/>
        <v>0</v>
      </c>
    </row>
    <row r="78" spans="1:20" ht="15" customHeight="1" x14ac:dyDescent="0.15">
      <c r="A78" s="719">
        <v>36</v>
      </c>
      <c r="B78" s="752" t="s">
        <v>320</v>
      </c>
      <c r="C78" s="723">
        <f>E78+H78+E79+H79</f>
        <v>100</v>
      </c>
      <c r="D78" s="725">
        <v>65</v>
      </c>
      <c r="E78" s="533">
        <v>50</v>
      </c>
      <c r="F78" s="534">
        <f t="shared" si="6"/>
        <v>238.09523809523807</v>
      </c>
      <c r="G78" s="233"/>
      <c r="H78" s="533">
        <v>50</v>
      </c>
      <c r="I78" s="141">
        <f t="shared" si="7"/>
        <v>137.46434980705374</v>
      </c>
      <c r="J78" s="234"/>
      <c r="K78" s="727"/>
      <c r="L78" s="729">
        <f>+M78+M79+Q78+Q79</f>
        <v>0</v>
      </c>
      <c r="M78" s="110"/>
      <c r="N78" s="141">
        <f t="shared" si="11"/>
        <v>0</v>
      </c>
      <c r="O78" s="142"/>
      <c r="P78" s="145">
        <f t="shared" si="8"/>
        <v>0</v>
      </c>
      <c r="Q78" s="110"/>
      <c r="R78" s="141">
        <f t="shared" si="9"/>
        <v>0</v>
      </c>
      <c r="S78" s="142"/>
      <c r="T78" s="143">
        <f t="shared" si="10"/>
        <v>0</v>
      </c>
    </row>
    <row r="79" spans="1:20" ht="15" customHeight="1" x14ac:dyDescent="0.15">
      <c r="A79" s="719"/>
      <c r="B79" s="752"/>
      <c r="C79" s="723"/>
      <c r="D79" s="725"/>
      <c r="E79" s="528"/>
      <c r="F79" s="529">
        <f t="shared" si="6"/>
        <v>0</v>
      </c>
      <c r="G79" s="530"/>
      <c r="H79" s="528"/>
      <c r="I79" s="531">
        <f t="shared" si="7"/>
        <v>0</v>
      </c>
      <c r="J79" s="532"/>
      <c r="K79" s="727"/>
      <c r="L79" s="729"/>
      <c r="M79" s="110"/>
      <c r="N79" s="141">
        <f t="shared" si="11"/>
        <v>0</v>
      </c>
      <c r="O79" s="142"/>
      <c r="P79" s="145">
        <f t="shared" si="8"/>
        <v>0</v>
      </c>
      <c r="Q79" s="110"/>
      <c r="R79" s="141">
        <f t="shared" si="9"/>
        <v>0</v>
      </c>
      <c r="S79" s="142"/>
      <c r="T79" s="143">
        <f t="shared" si="10"/>
        <v>0</v>
      </c>
    </row>
    <row r="80" spans="1:20" ht="15" customHeight="1" x14ac:dyDescent="0.15">
      <c r="A80" s="719">
        <v>37</v>
      </c>
      <c r="B80" s="752" t="s">
        <v>321</v>
      </c>
      <c r="C80" s="723">
        <f>E80+H80+E81+H81</f>
        <v>80</v>
      </c>
      <c r="D80" s="725">
        <v>45</v>
      </c>
      <c r="E80" s="533">
        <v>50</v>
      </c>
      <c r="F80" s="534">
        <f t="shared" si="6"/>
        <v>238.09523809523807</v>
      </c>
      <c r="G80" s="233"/>
      <c r="H80" s="533">
        <v>30</v>
      </c>
      <c r="I80" s="141">
        <f t="shared" si="7"/>
        <v>82.478609884232256</v>
      </c>
      <c r="J80" s="234"/>
      <c r="K80" s="727"/>
      <c r="L80" s="729">
        <f>+M80+M81+Q80+Q81</f>
        <v>0</v>
      </c>
      <c r="M80" s="110"/>
      <c r="N80" s="141">
        <f t="shared" si="11"/>
        <v>0</v>
      </c>
      <c r="O80" s="142"/>
      <c r="P80" s="145">
        <f t="shared" si="8"/>
        <v>0</v>
      </c>
      <c r="Q80" s="110"/>
      <c r="R80" s="141">
        <f t="shared" si="9"/>
        <v>0</v>
      </c>
      <c r="S80" s="142"/>
      <c r="T80" s="143">
        <f t="shared" si="10"/>
        <v>0</v>
      </c>
    </row>
    <row r="81" spans="1:20" ht="15" customHeight="1" x14ac:dyDescent="0.15">
      <c r="A81" s="719"/>
      <c r="B81" s="752"/>
      <c r="C81" s="723"/>
      <c r="D81" s="725"/>
      <c r="E81" s="528"/>
      <c r="F81" s="529">
        <f t="shared" si="6"/>
        <v>0</v>
      </c>
      <c r="G81" s="530"/>
      <c r="H81" s="528"/>
      <c r="I81" s="531">
        <f t="shared" si="7"/>
        <v>0</v>
      </c>
      <c r="J81" s="532"/>
      <c r="K81" s="727"/>
      <c r="L81" s="729"/>
      <c r="M81" s="110"/>
      <c r="N81" s="141">
        <f t="shared" si="11"/>
        <v>0</v>
      </c>
      <c r="O81" s="142"/>
      <c r="P81" s="145">
        <f t="shared" si="8"/>
        <v>0</v>
      </c>
      <c r="Q81" s="110"/>
      <c r="R81" s="141">
        <f t="shared" si="9"/>
        <v>0</v>
      </c>
      <c r="S81" s="142"/>
      <c r="T81" s="143">
        <f t="shared" si="10"/>
        <v>0</v>
      </c>
    </row>
    <row r="82" spans="1:20" ht="15" customHeight="1" x14ac:dyDescent="0.15">
      <c r="A82" s="719">
        <v>38</v>
      </c>
      <c r="B82" s="752" t="s">
        <v>364</v>
      </c>
      <c r="C82" s="723">
        <f>E82+H82+E83+H83</f>
        <v>125</v>
      </c>
      <c r="D82" s="725">
        <v>74</v>
      </c>
      <c r="E82" s="533">
        <v>50</v>
      </c>
      <c r="F82" s="534">
        <f t="shared" si="6"/>
        <v>238.09523809523807</v>
      </c>
      <c r="G82" s="233"/>
      <c r="H82" s="533">
        <v>75</v>
      </c>
      <c r="I82" s="141">
        <f t="shared" si="7"/>
        <v>206.19652471058063</v>
      </c>
      <c r="J82" s="234"/>
      <c r="K82" s="727"/>
      <c r="L82" s="729">
        <f>+M82+M83+Q82+Q83</f>
        <v>0</v>
      </c>
      <c r="M82" s="110"/>
      <c r="N82" s="141">
        <f t="shared" si="11"/>
        <v>0</v>
      </c>
      <c r="O82" s="142"/>
      <c r="P82" s="145">
        <f t="shared" si="8"/>
        <v>0</v>
      </c>
      <c r="Q82" s="110"/>
      <c r="R82" s="141">
        <f t="shared" si="9"/>
        <v>0</v>
      </c>
      <c r="S82" s="142"/>
      <c r="T82" s="143">
        <f t="shared" si="10"/>
        <v>0</v>
      </c>
    </row>
    <row r="83" spans="1:20" ht="15" customHeight="1" x14ac:dyDescent="0.15">
      <c r="A83" s="719"/>
      <c r="B83" s="752"/>
      <c r="C83" s="723"/>
      <c r="D83" s="725"/>
      <c r="E83" s="528"/>
      <c r="F83" s="529">
        <f t="shared" si="6"/>
        <v>0</v>
      </c>
      <c r="G83" s="530"/>
      <c r="H83" s="528"/>
      <c r="I83" s="531">
        <f t="shared" si="7"/>
        <v>0</v>
      </c>
      <c r="J83" s="532"/>
      <c r="K83" s="727"/>
      <c r="L83" s="729"/>
      <c r="M83" s="110"/>
      <c r="N83" s="141">
        <f t="shared" si="11"/>
        <v>0</v>
      </c>
      <c r="O83" s="142"/>
      <c r="P83" s="145">
        <f t="shared" si="8"/>
        <v>0</v>
      </c>
      <c r="Q83" s="110"/>
      <c r="R83" s="141">
        <f t="shared" si="9"/>
        <v>0</v>
      </c>
      <c r="S83" s="142"/>
      <c r="T83" s="143">
        <f t="shared" si="10"/>
        <v>0</v>
      </c>
    </row>
    <row r="84" spans="1:20" ht="15" customHeight="1" x14ac:dyDescent="0.15">
      <c r="A84" s="719">
        <v>39</v>
      </c>
      <c r="B84" s="752" t="s">
        <v>365</v>
      </c>
      <c r="C84" s="723">
        <f>E84+H84+E85+H85</f>
        <v>150</v>
      </c>
      <c r="D84" s="725">
        <v>57</v>
      </c>
      <c r="E84" s="533">
        <v>50</v>
      </c>
      <c r="F84" s="534">
        <f t="shared" si="6"/>
        <v>238.09523809523807</v>
      </c>
      <c r="G84" s="233"/>
      <c r="H84" s="533">
        <v>100</v>
      </c>
      <c r="I84" s="141">
        <f t="shared" si="7"/>
        <v>274.92869961410747</v>
      </c>
      <c r="J84" s="234"/>
      <c r="K84" s="727"/>
      <c r="L84" s="729">
        <f>+M84+M85+Q84+Q85</f>
        <v>0</v>
      </c>
      <c r="M84" s="110"/>
      <c r="N84" s="141">
        <f t="shared" si="11"/>
        <v>0</v>
      </c>
      <c r="O84" s="142"/>
      <c r="P84" s="145">
        <f t="shared" si="8"/>
        <v>0</v>
      </c>
      <c r="Q84" s="110"/>
      <c r="R84" s="141">
        <f t="shared" si="9"/>
        <v>0</v>
      </c>
      <c r="S84" s="142"/>
      <c r="T84" s="143">
        <f t="shared" si="10"/>
        <v>0</v>
      </c>
    </row>
    <row r="85" spans="1:20" ht="15" customHeight="1" x14ac:dyDescent="0.15">
      <c r="A85" s="719"/>
      <c r="B85" s="752"/>
      <c r="C85" s="723"/>
      <c r="D85" s="725"/>
      <c r="E85" s="528"/>
      <c r="F85" s="529">
        <f t="shared" si="6"/>
        <v>0</v>
      </c>
      <c r="G85" s="530"/>
      <c r="H85" s="528"/>
      <c r="I85" s="531">
        <f t="shared" si="7"/>
        <v>0</v>
      </c>
      <c r="J85" s="532"/>
      <c r="K85" s="727"/>
      <c r="L85" s="729"/>
      <c r="M85" s="110"/>
      <c r="N85" s="141">
        <f t="shared" si="11"/>
        <v>0</v>
      </c>
      <c r="O85" s="142"/>
      <c r="P85" s="145">
        <f t="shared" si="8"/>
        <v>0</v>
      </c>
      <c r="Q85" s="110"/>
      <c r="R85" s="141">
        <f t="shared" si="9"/>
        <v>0</v>
      </c>
      <c r="S85" s="142"/>
      <c r="T85" s="143">
        <f t="shared" si="10"/>
        <v>0</v>
      </c>
    </row>
    <row r="86" spans="1:20" ht="15" customHeight="1" x14ac:dyDescent="0.15">
      <c r="A86" s="719">
        <v>40</v>
      </c>
      <c r="B86" s="752" t="s">
        <v>366</v>
      </c>
      <c r="C86" s="723">
        <f>E86+H86+E87+H87</f>
        <v>200</v>
      </c>
      <c r="D86" s="725">
        <v>91</v>
      </c>
      <c r="E86" s="533">
        <v>100</v>
      </c>
      <c r="F86" s="534">
        <f t="shared" si="6"/>
        <v>476.19047619047615</v>
      </c>
      <c r="G86" s="233"/>
      <c r="H86" s="533">
        <v>100</v>
      </c>
      <c r="I86" s="141">
        <f t="shared" si="7"/>
        <v>274.92869961410747</v>
      </c>
      <c r="J86" s="234"/>
      <c r="K86" s="727"/>
      <c r="L86" s="729">
        <f>+M86+M87+Q86+Q87</f>
        <v>0</v>
      </c>
      <c r="M86" s="110"/>
      <c r="N86" s="141">
        <f t="shared" si="11"/>
        <v>0</v>
      </c>
      <c r="O86" s="142"/>
      <c r="P86" s="145">
        <f t="shared" si="8"/>
        <v>0</v>
      </c>
      <c r="Q86" s="110"/>
      <c r="R86" s="141">
        <f t="shared" si="9"/>
        <v>0</v>
      </c>
      <c r="S86" s="142"/>
      <c r="T86" s="143">
        <f t="shared" si="10"/>
        <v>0</v>
      </c>
    </row>
    <row r="87" spans="1:20" ht="15" customHeight="1" x14ac:dyDescent="0.15">
      <c r="A87" s="719"/>
      <c r="B87" s="752"/>
      <c r="C87" s="723"/>
      <c r="D87" s="725"/>
      <c r="E87" s="528"/>
      <c r="F87" s="529">
        <f t="shared" si="6"/>
        <v>0</v>
      </c>
      <c r="G87" s="530"/>
      <c r="H87" s="528"/>
      <c r="I87" s="531">
        <f t="shared" si="7"/>
        <v>0</v>
      </c>
      <c r="J87" s="532"/>
      <c r="K87" s="727"/>
      <c r="L87" s="729"/>
      <c r="M87" s="110"/>
      <c r="N87" s="141">
        <f t="shared" si="11"/>
        <v>0</v>
      </c>
      <c r="O87" s="142"/>
      <c r="P87" s="145">
        <f t="shared" si="8"/>
        <v>0</v>
      </c>
      <c r="Q87" s="110"/>
      <c r="R87" s="141">
        <f t="shared" si="9"/>
        <v>0</v>
      </c>
      <c r="S87" s="142"/>
      <c r="T87" s="143">
        <f t="shared" si="10"/>
        <v>0</v>
      </c>
    </row>
    <row r="88" spans="1:20" ht="15" customHeight="1" x14ac:dyDescent="0.15">
      <c r="A88" s="719">
        <v>41</v>
      </c>
      <c r="B88" s="752" t="s">
        <v>322</v>
      </c>
      <c r="C88" s="723">
        <f>E88+H88+E89+H89</f>
        <v>150</v>
      </c>
      <c r="D88" s="725">
        <v>93</v>
      </c>
      <c r="E88" s="533">
        <v>50</v>
      </c>
      <c r="F88" s="534">
        <f t="shared" si="6"/>
        <v>238.09523809523807</v>
      </c>
      <c r="G88" s="233"/>
      <c r="H88" s="533">
        <v>100</v>
      </c>
      <c r="I88" s="141">
        <f t="shared" si="7"/>
        <v>274.92869961410747</v>
      </c>
      <c r="J88" s="234"/>
      <c r="K88" s="727"/>
      <c r="L88" s="729">
        <f>+M88+M89+Q88+Q89</f>
        <v>0</v>
      </c>
      <c r="M88" s="110"/>
      <c r="N88" s="141">
        <f t="shared" si="11"/>
        <v>0</v>
      </c>
      <c r="O88" s="142"/>
      <c r="P88" s="145">
        <f t="shared" si="8"/>
        <v>0</v>
      </c>
      <c r="Q88" s="110"/>
      <c r="R88" s="141">
        <f t="shared" si="9"/>
        <v>0</v>
      </c>
      <c r="S88" s="142"/>
      <c r="T88" s="143">
        <f t="shared" si="10"/>
        <v>0</v>
      </c>
    </row>
    <row r="89" spans="1:20" ht="15" customHeight="1" x14ac:dyDescent="0.15">
      <c r="A89" s="719"/>
      <c r="B89" s="752"/>
      <c r="C89" s="723"/>
      <c r="D89" s="725"/>
      <c r="E89" s="528"/>
      <c r="F89" s="529">
        <f t="shared" si="6"/>
        <v>0</v>
      </c>
      <c r="G89" s="530"/>
      <c r="H89" s="528"/>
      <c r="I89" s="531">
        <f t="shared" si="7"/>
        <v>0</v>
      </c>
      <c r="J89" s="532"/>
      <c r="K89" s="727"/>
      <c r="L89" s="729"/>
      <c r="M89" s="110"/>
      <c r="N89" s="141">
        <f t="shared" si="11"/>
        <v>0</v>
      </c>
      <c r="O89" s="142"/>
      <c r="P89" s="145">
        <f t="shared" si="8"/>
        <v>0</v>
      </c>
      <c r="Q89" s="110"/>
      <c r="R89" s="141">
        <f t="shared" si="9"/>
        <v>0</v>
      </c>
      <c r="S89" s="142"/>
      <c r="T89" s="143">
        <f t="shared" si="10"/>
        <v>0</v>
      </c>
    </row>
    <row r="90" spans="1:20" ht="15" customHeight="1" x14ac:dyDescent="0.15">
      <c r="A90" s="719">
        <v>42</v>
      </c>
      <c r="B90" s="752" t="s">
        <v>323</v>
      </c>
      <c r="C90" s="723">
        <f>E90+H90+E91+H91</f>
        <v>125</v>
      </c>
      <c r="D90" s="725">
        <v>99</v>
      </c>
      <c r="E90" s="533">
        <v>50</v>
      </c>
      <c r="F90" s="534">
        <f t="shared" si="6"/>
        <v>238.09523809523807</v>
      </c>
      <c r="G90" s="233"/>
      <c r="H90" s="533">
        <v>75</v>
      </c>
      <c r="I90" s="141">
        <f t="shared" si="7"/>
        <v>206.19652471058063</v>
      </c>
      <c r="J90" s="234"/>
      <c r="K90" s="727"/>
      <c r="L90" s="729">
        <f>+M90+M91+Q90+Q91</f>
        <v>0</v>
      </c>
      <c r="M90" s="110"/>
      <c r="N90" s="141">
        <f t="shared" si="11"/>
        <v>0</v>
      </c>
      <c r="O90" s="142"/>
      <c r="P90" s="145">
        <f t="shared" si="8"/>
        <v>0</v>
      </c>
      <c r="Q90" s="110"/>
      <c r="R90" s="141">
        <f t="shared" si="9"/>
        <v>0</v>
      </c>
      <c r="S90" s="142"/>
      <c r="T90" s="143">
        <f t="shared" si="10"/>
        <v>0</v>
      </c>
    </row>
    <row r="91" spans="1:20" ht="15" customHeight="1" x14ac:dyDescent="0.15">
      <c r="A91" s="719"/>
      <c r="B91" s="752"/>
      <c r="C91" s="723"/>
      <c r="D91" s="725"/>
      <c r="E91" s="528"/>
      <c r="F91" s="529">
        <f t="shared" si="6"/>
        <v>0</v>
      </c>
      <c r="G91" s="530"/>
      <c r="H91" s="528"/>
      <c r="I91" s="531">
        <f t="shared" si="7"/>
        <v>0</v>
      </c>
      <c r="J91" s="532"/>
      <c r="K91" s="727"/>
      <c r="L91" s="729"/>
      <c r="M91" s="110"/>
      <c r="N91" s="141">
        <f t="shared" si="11"/>
        <v>0</v>
      </c>
      <c r="O91" s="142"/>
      <c r="P91" s="145">
        <f t="shared" si="8"/>
        <v>0</v>
      </c>
      <c r="Q91" s="110"/>
      <c r="R91" s="141">
        <f t="shared" si="9"/>
        <v>0</v>
      </c>
      <c r="S91" s="142"/>
      <c r="T91" s="143">
        <f t="shared" si="10"/>
        <v>0</v>
      </c>
    </row>
  </sheetData>
  <mergeCells count="266">
    <mergeCell ref="A90:A91"/>
    <mergeCell ref="B90:B91"/>
    <mergeCell ref="C90:C91"/>
    <mergeCell ref="D90:D91"/>
    <mergeCell ref="K90:K91"/>
    <mergeCell ref="L90:L91"/>
    <mergeCell ref="A88:A89"/>
    <mergeCell ref="B88:B89"/>
    <mergeCell ref="C88:C89"/>
    <mergeCell ref="D88:D89"/>
    <mergeCell ref="K88:K89"/>
    <mergeCell ref="L88:L89"/>
    <mergeCell ref="A86:A87"/>
    <mergeCell ref="B86:B87"/>
    <mergeCell ref="C86:C87"/>
    <mergeCell ref="D86:D87"/>
    <mergeCell ref="K86:K87"/>
    <mergeCell ref="L86:L87"/>
    <mergeCell ref="A84:A85"/>
    <mergeCell ref="B84:B85"/>
    <mergeCell ref="C84:C85"/>
    <mergeCell ref="D84:D85"/>
    <mergeCell ref="K84:K85"/>
    <mergeCell ref="L84:L85"/>
    <mergeCell ref="A82:A83"/>
    <mergeCell ref="B82:B83"/>
    <mergeCell ref="C82:C83"/>
    <mergeCell ref="D82:D83"/>
    <mergeCell ref="K82:K83"/>
    <mergeCell ref="L82:L83"/>
    <mergeCell ref="A80:A81"/>
    <mergeCell ref="B80:B81"/>
    <mergeCell ref="C80:C81"/>
    <mergeCell ref="D80:D81"/>
    <mergeCell ref="K80:K81"/>
    <mergeCell ref="L80:L81"/>
    <mergeCell ref="A78:A79"/>
    <mergeCell ref="B78:B79"/>
    <mergeCell ref="C78:C79"/>
    <mergeCell ref="D78:D79"/>
    <mergeCell ref="K78:K79"/>
    <mergeCell ref="L78:L79"/>
    <mergeCell ref="A76:A77"/>
    <mergeCell ref="B76:B77"/>
    <mergeCell ref="C76:C77"/>
    <mergeCell ref="D76:D77"/>
    <mergeCell ref="K76:K77"/>
    <mergeCell ref="L76:L77"/>
    <mergeCell ref="A74:A75"/>
    <mergeCell ref="B74:B75"/>
    <mergeCell ref="C74:C75"/>
    <mergeCell ref="D74:D75"/>
    <mergeCell ref="K74:K75"/>
    <mergeCell ref="L74:L75"/>
    <mergeCell ref="A72:A73"/>
    <mergeCell ref="B72:B73"/>
    <mergeCell ref="C72:C73"/>
    <mergeCell ref="D72:D73"/>
    <mergeCell ref="K72:K73"/>
    <mergeCell ref="L72:L73"/>
    <mergeCell ref="A70:A71"/>
    <mergeCell ref="B70:B71"/>
    <mergeCell ref="C70:C71"/>
    <mergeCell ref="D70:D71"/>
    <mergeCell ref="K70:K71"/>
    <mergeCell ref="L70:L71"/>
    <mergeCell ref="A68:A69"/>
    <mergeCell ref="B68:B69"/>
    <mergeCell ref="C68:C69"/>
    <mergeCell ref="D68:D69"/>
    <mergeCell ref="K68:K69"/>
    <mergeCell ref="L68:L69"/>
    <mergeCell ref="A66:A67"/>
    <mergeCell ref="B66:B67"/>
    <mergeCell ref="C66:C67"/>
    <mergeCell ref="D66:D67"/>
    <mergeCell ref="K66:K67"/>
    <mergeCell ref="L66:L67"/>
    <mergeCell ref="A64:A65"/>
    <mergeCell ref="B64:B65"/>
    <mergeCell ref="C64:C65"/>
    <mergeCell ref="D64:D65"/>
    <mergeCell ref="K64:K65"/>
    <mergeCell ref="L64:L65"/>
    <mergeCell ref="A62:A63"/>
    <mergeCell ref="B62:B63"/>
    <mergeCell ref="C62:C63"/>
    <mergeCell ref="D62:D63"/>
    <mergeCell ref="K62:K63"/>
    <mergeCell ref="L62:L63"/>
    <mergeCell ref="A60:A61"/>
    <mergeCell ref="B60:B61"/>
    <mergeCell ref="C60:C61"/>
    <mergeCell ref="D60:D61"/>
    <mergeCell ref="K60:K61"/>
    <mergeCell ref="L60:L61"/>
    <mergeCell ref="A58:A59"/>
    <mergeCell ref="B58:B59"/>
    <mergeCell ref="C58:C59"/>
    <mergeCell ref="D58:D59"/>
    <mergeCell ref="K58:K59"/>
    <mergeCell ref="L58:L59"/>
    <mergeCell ref="A56:A57"/>
    <mergeCell ref="B56:B57"/>
    <mergeCell ref="C56:C57"/>
    <mergeCell ref="D56:D57"/>
    <mergeCell ref="K56:K57"/>
    <mergeCell ref="L56:L57"/>
    <mergeCell ref="A54:A55"/>
    <mergeCell ref="B54:B55"/>
    <mergeCell ref="C54:C55"/>
    <mergeCell ref="D54:D55"/>
    <mergeCell ref="K54:K55"/>
    <mergeCell ref="L54:L55"/>
    <mergeCell ref="A52:A53"/>
    <mergeCell ref="B52:B53"/>
    <mergeCell ref="C52:C53"/>
    <mergeCell ref="D52:D53"/>
    <mergeCell ref="K52:K53"/>
    <mergeCell ref="L52:L53"/>
    <mergeCell ref="A50:A51"/>
    <mergeCell ref="B50:B51"/>
    <mergeCell ref="C50:C51"/>
    <mergeCell ref="D50:D51"/>
    <mergeCell ref="K50:K51"/>
    <mergeCell ref="L50:L51"/>
    <mergeCell ref="A48:A49"/>
    <mergeCell ref="B48:B49"/>
    <mergeCell ref="C48:C49"/>
    <mergeCell ref="D48:D49"/>
    <mergeCell ref="K48:K49"/>
    <mergeCell ref="L48:L49"/>
    <mergeCell ref="A46:A47"/>
    <mergeCell ref="B46:B47"/>
    <mergeCell ref="C46:C47"/>
    <mergeCell ref="D46:D47"/>
    <mergeCell ref="K46:K47"/>
    <mergeCell ref="L46:L47"/>
    <mergeCell ref="A44:A45"/>
    <mergeCell ref="B44:B45"/>
    <mergeCell ref="C44:C45"/>
    <mergeCell ref="D44:D45"/>
    <mergeCell ref="K44:K45"/>
    <mergeCell ref="L44:L45"/>
    <mergeCell ref="A42:A43"/>
    <mergeCell ref="B42:B43"/>
    <mergeCell ref="C42:C43"/>
    <mergeCell ref="D42:D43"/>
    <mergeCell ref="K42:K43"/>
    <mergeCell ref="L42:L43"/>
    <mergeCell ref="A40:A41"/>
    <mergeCell ref="B40:B41"/>
    <mergeCell ref="C40:C41"/>
    <mergeCell ref="D40:D41"/>
    <mergeCell ref="K40:K41"/>
    <mergeCell ref="L40:L41"/>
    <mergeCell ref="A38:A39"/>
    <mergeCell ref="B38:B39"/>
    <mergeCell ref="C38:C39"/>
    <mergeCell ref="D38:D39"/>
    <mergeCell ref="K38:K39"/>
    <mergeCell ref="L38:L39"/>
    <mergeCell ref="A36:A37"/>
    <mergeCell ref="B36:B37"/>
    <mergeCell ref="C36:C37"/>
    <mergeCell ref="D36:D37"/>
    <mergeCell ref="K36:K37"/>
    <mergeCell ref="L36:L37"/>
    <mergeCell ref="A34:A35"/>
    <mergeCell ref="B34:B35"/>
    <mergeCell ref="C34:C35"/>
    <mergeCell ref="D34:D35"/>
    <mergeCell ref="K34:K35"/>
    <mergeCell ref="L34:L35"/>
    <mergeCell ref="A32:A33"/>
    <mergeCell ref="B32:B33"/>
    <mergeCell ref="C32:C33"/>
    <mergeCell ref="D32:D33"/>
    <mergeCell ref="K32:K33"/>
    <mergeCell ref="L32:L33"/>
    <mergeCell ref="A30:A31"/>
    <mergeCell ref="B30:B31"/>
    <mergeCell ref="C30:C31"/>
    <mergeCell ref="D30:D31"/>
    <mergeCell ref="K30:K31"/>
    <mergeCell ref="L30:L31"/>
    <mergeCell ref="A28:A29"/>
    <mergeCell ref="B28:B29"/>
    <mergeCell ref="C28:C29"/>
    <mergeCell ref="D28:D29"/>
    <mergeCell ref="K28:K29"/>
    <mergeCell ref="L28:L29"/>
    <mergeCell ref="A26:A27"/>
    <mergeCell ref="B26:B27"/>
    <mergeCell ref="C26:C27"/>
    <mergeCell ref="D26:D27"/>
    <mergeCell ref="K26:K27"/>
    <mergeCell ref="L26:L27"/>
    <mergeCell ref="A24:A25"/>
    <mergeCell ref="B24:B25"/>
    <mergeCell ref="C24:C25"/>
    <mergeCell ref="D24:D25"/>
    <mergeCell ref="K24:K25"/>
    <mergeCell ref="L24:L25"/>
    <mergeCell ref="A22:A23"/>
    <mergeCell ref="B22:B23"/>
    <mergeCell ref="C22:C23"/>
    <mergeCell ref="D22:D23"/>
    <mergeCell ref="K22:K23"/>
    <mergeCell ref="L22:L23"/>
    <mergeCell ref="A20:A21"/>
    <mergeCell ref="B20:B21"/>
    <mergeCell ref="C20:C21"/>
    <mergeCell ref="D20:D21"/>
    <mergeCell ref="K20:K21"/>
    <mergeCell ref="L20:L21"/>
    <mergeCell ref="A18:A19"/>
    <mergeCell ref="B18:B19"/>
    <mergeCell ref="C18:C19"/>
    <mergeCell ref="D18:D19"/>
    <mergeCell ref="K18:K19"/>
    <mergeCell ref="L18:L19"/>
    <mergeCell ref="A16:A17"/>
    <mergeCell ref="B16:B17"/>
    <mergeCell ref="C16:C17"/>
    <mergeCell ref="D16:D17"/>
    <mergeCell ref="K16:K17"/>
    <mergeCell ref="L16:L17"/>
    <mergeCell ref="A14:A15"/>
    <mergeCell ref="B14:B15"/>
    <mergeCell ref="C14:C15"/>
    <mergeCell ref="D14:D15"/>
    <mergeCell ref="K14:K15"/>
    <mergeCell ref="L14:L15"/>
    <mergeCell ref="A12:A13"/>
    <mergeCell ref="B12:B13"/>
    <mergeCell ref="C12:C13"/>
    <mergeCell ref="D12:D13"/>
    <mergeCell ref="K12:K13"/>
    <mergeCell ref="L12:L13"/>
    <mergeCell ref="A10:A11"/>
    <mergeCell ref="B10:B11"/>
    <mergeCell ref="C10:C11"/>
    <mergeCell ref="D10:D11"/>
    <mergeCell ref="K10:K11"/>
    <mergeCell ref="L10:L11"/>
    <mergeCell ref="E6:G6"/>
    <mergeCell ref="H6:J6"/>
    <mergeCell ref="M6:P6"/>
    <mergeCell ref="Q6:T6"/>
    <mergeCell ref="A8:A9"/>
    <mergeCell ref="B8:B9"/>
    <mergeCell ref="C8:C9"/>
    <mergeCell ref="D8:D9"/>
    <mergeCell ref="K8:K9"/>
    <mergeCell ref="L8:L9"/>
    <mergeCell ref="A4:A7"/>
    <mergeCell ref="B4:B7"/>
    <mergeCell ref="C4:J4"/>
    <mergeCell ref="K4:T4"/>
    <mergeCell ref="C5:C6"/>
    <mergeCell ref="D5:D6"/>
    <mergeCell ref="E5:J5"/>
    <mergeCell ref="K5:K7"/>
    <mergeCell ref="L5:L6"/>
    <mergeCell ref="M5:T5"/>
  </mergeCells>
  <phoneticPr fontId="1"/>
  <dataValidations count="1">
    <dataValidation type="list" allowBlank="1" showInputMessage="1" showErrorMessage="1" sqref="K8:K91">
      <formula1>"有,無"</formula1>
    </dataValidation>
  </dataValidations>
  <printOptions horizontalCentered="1"/>
  <pageMargins left="0.78740157480314965" right="0.78740157480314965" top="0.51181102362204722" bottom="0.55118110236220474" header="0.51181102362204722" footer="0.3"/>
  <pageSetup paperSize="8" scale="78" orientation="portrait" r:id="rId1"/>
  <headerFooter alignWithMargins="0">
    <oddFooter>&amp;L&amp;"ＭＳ Ｐ明朝,標準"※「計画」欄は、変圧器増設分及び新規空調について記入してください。　※「現状」欄の数値等は参考とし、現地の値を優先とします。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view="pageBreakPreview" zoomScale="75" zoomScaleNormal="100" zoomScaleSheetLayoutView="75" workbookViewId="0">
      <selection activeCell="M1" sqref="M1"/>
    </sheetView>
  </sheetViews>
  <sheetFormatPr defaultRowHeight="13.5" customHeight="1" x14ac:dyDescent="0.15"/>
  <cols>
    <col min="1" max="1" width="5" style="104" bestFit="1" customWidth="1"/>
    <col min="2" max="2" width="9.375" style="104" customWidth="1"/>
    <col min="3" max="3" width="5" style="104" bestFit="1" customWidth="1"/>
    <col min="4" max="6" width="12.5" style="104" customWidth="1"/>
    <col min="7" max="7" width="12.5" style="103" customWidth="1"/>
    <col min="8" max="8" width="12.5" style="104" customWidth="1"/>
    <col min="9" max="12" width="12.5" style="103" customWidth="1"/>
    <col min="13" max="217" width="9" style="103"/>
    <col min="218" max="218" width="5" style="103" bestFit="1" customWidth="1"/>
    <col min="219" max="219" width="13.375" style="103" customWidth="1"/>
    <col min="220" max="220" width="5" style="103" bestFit="1" customWidth="1"/>
    <col min="221" max="221" width="9" style="103"/>
    <col min="222" max="225" width="8.5" style="103" customWidth="1"/>
    <col min="226" max="226" width="8.25" style="103" bestFit="1" customWidth="1"/>
    <col min="227" max="230" width="8.5" style="103" customWidth="1"/>
    <col min="231" max="231" width="9.75" style="103" customWidth="1"/>
    <col min="232" max="473" width="9" style="103"/>
    <col min="474" max="474" width="5" style="103" bestFit="1" customWidth="1"/>
    <col min="475" max="475" width="13.375" style="103" customWidth="1"/>
    <col min="476" max="476" width="5" style="103" bestFit="1" customWidth="1"/>
    <col min="477" max="477" width="9" style="103"/>
    <col min="478" max="481" width="8.5" style="103" customWidth="1"/>
    <col min="482" max="482" width="8.25" style="103" bestFit="1" customWidth="1"/>
    <col min="483" max="486" width="8.5" style="103" customWidth="1"/>
    <col min="487" max="487" width="9.75" style="103" customWidth="1"/>
    <col min="488" max="729" width="9" style="103"/>
    <col min="730" max="730" width="5" style="103" bestFit="1" customWidth="1"/>
    <col min="731" max="731" width="13.375" style="103" customWidth="1"/>
    <col min="732" max="732" width="5" style="103" bestFit="1" customWidth="1"/>
    <col min="733" max="733" width="9" style="103"/>
    <col min="734" max="737" width="8.5" style="103" customWidth="1"/>
    <col min="738" max="738" width="8.25" style="103" bestFit="1" customWidth="1"/>
    <col min="739" max="742" width="8.5" style="103" customWidth="1"/>
    <col min="743" max="743" width="9.75" style="103" customWidth="1"/>
    <col min="744" max="985" width="9" style="103"/>
    <col min="986" max="986" width="5" style="103" bestFit="1" customWidth="1"/>
    <col min="987" max="987" width="13.375" style="103" customWidth="1"/>
    <col min="988" max="988" width="5" style="103" bestFit="1" customWidth="1"/>
    <col min="989" max="989" width="9" style="103"/>
    <col min="990" max="993" width="8.5" style="103" customWidth="1"/>
    <col min="994" max="994" width="8.25" style="103" bestFit="1" customWidth="1"/>
    <col min="995" max="998" width="8.5" style="103" customWidth="1"/>
    <col min="999" max="999" width="9.75" style="103" customWidth="1"/>
    <col min="1000" max="1241" width="9" style="103"/>
    <col min="1242" max="1242" width="5" style="103" bestFit="1" customWidth="1"/>
    <col min="1243" max="1243" width="13.375" style="103" customWidth="1"/>
    <col min="1244" max="1244" width="5" style="103" bestFit="1" customWidth="1"/>
    <col min="1245" max="1245" width="9" style="103"/>
    <col min="1246" max="1249" width="8.5" style="103" customWidth="1"/>
    <col min="1250" max="1250" width="8.25" style="103" bestFit="1" customWidth="1"/>
    <col min="1251" max="1254" width="8.5" style="103" customWidth="1"/>
    <col min="1255" max="1255" width="9.75" style="103" customWidth="1"/>
    <col min="1256" max="1497" width="9" style="103"/>
    <col min="1498" max="1498" width="5" style="103" bestFit="1" customWidth="1"/>
    <col min="1499" max="1499" width="13.375" style="103" customWidth="1"/>
    <col min="1500" max="1500" width="5" style="103" bestFit="1" customWidth="1"/>
    <col min="1501" max="1501" width="9" style="103"/>
    <col min="1502" max="1505" width="8.5" style="103" customWidth="1"/>
    <col min="1506" max="1506" width="8.25" style="103" bestFit="1" customWidth="1"/>
    <col min="1507" max="1510" width="8.5" style="103" customWidth="1"/>
    <col min="1511" max="1511" width="9.75" style="103" customWidth="1"/>
    <col min="1512" max="1753" width="9" style="103"/>
    <col min="1754" max="1754" width="5" style="103" bestFit="1" customWidth="1"/>
    <col min="1755" max="1755" width="13.375" style="103" customWidth="1"/>
    <col min="1756" max="1756" width="5" style="103" bestFit="1" customWidth="1"/>
    <col min="1757" max="1757" width="9" style="103"/>
    <col min="1758" max="1761" width="8.5" style="103" customWidth="1"/>
    <col min="1762" max="1762" width="8.25" style="103" bestFit="1" customWidth="1"/>
    <col min="1763" max="1766" width="8.5" style="103" customWidth="1"/>
    <col min="1767" max="1767" width="9.75" style="103" customWidth="1"/>
    <col min="1768" max="2009" width="9" style="103"/>
    <col min="2010" max="2010" width="5" style="103" bestFit="1" customWidth="1"/>
    <col min="2011" max="2011" width="13.375" style="103" customWidth="1"/>
    <col min="2012" max="2012" width="5" style="103" bestFit="1" customWidth="1"/>
    <col min="2013" max="2013" width="9" style="103"/>
    <col min="2014" max="2017" width="8.5" style="103" customWidth="1"/>
    <col min="2018" max="2018" width="8.25" style="103" bestFit="1" customWidth="1"/>
    <col min="2019" max="2022" width="8.5" style="103" customWidth="1"/>
    <col min="2023" max="2023" width="9.75" style="103" customWidth="1"/>
    <col min="2024" max="2265" width="9" style="103"/>
    <col min="2266" max="2266" width="5" style="103" bestFit="1" customWidth="1"/>
    <col min="2267" max="2267" width="13.375" style="103" customWidth="1"/>
    <col min="2268" max="2268" width="5" style="103" bestFit="1" customWidth="1"/>
    <col min="2269" max="2269" width="9" style="103"/>
    <col min="2270" max="2273" width="8.5" style="103" customWidth="1"/>
    <col min="2274" max="2274" width="8.25" style="103" bestFit="1" customWidth="1"/>
    <col min="2275" max="2278" width="8.5" style="103" customWidth="1"/>
    <col min="2279" max="2279" width="9.75" style="103" customWidth="1"/>
    <col min="2280" max="2521" width="9" style="103"/>
    <col min="2522" max="2522" width="5" style="103" bestFit="1" customWidth="1"/>
    <col min="2523" max="2523" width="13.375" style="103" customWidth="1"/>
    <col min="2524" max="2524" width="5" style="103" bestFit="1" customWidth="1"/>
    <col min="2525" max="2525" width="9" style="103"/>
    <col min="2526" max="2529" width="8.5" style="103" customWidth="1"/>
    <col min="2530" max="2530" width="8.25" style="103" bestFit="1" customWidth="1"/>
    <col min="2531" max="2534" width="8.5" style="103" customWidth="1"/>
    <col min="2535" max="2535" width="9.75" style="103" customWidth="1"/>
    <col min="2536" max="2777" width="9" style="103"/>
    <col min="2778" max="2778" width="5" style="103" bestFit="1" customWidth="1"/>
    <col min="2779" max="2779" width="13.375" style="103" customWidth="1"/>
    <col min="2780" max="2780" width="5" style="103" bestFit="1" customWidth="1"/>
    <col min="2781" max="2781" width="9" style="103"/>
    <col min="2782" max="2785" width="8.5" style="103" customWidth="1"/>
    <col min="2786" max="2786" width="8.25" style="103" bestFit="1" customWidth="1"/>
    <col min="2787" max="2790" width="8.5" style="103" customWidth="1"/>
    <col min="2791" max="2791" width="9.75" style="103" customWidth="1"/>
    <col min="2792" max="3033" width="9" style="103"/>
    <col min="3034" max="3034" width="5" style="103" bestFit="1" customWidth="1"/>
    <col min="3035" max="3035" width="13.375" style="103" customWidth="1"/>
    <col min="3036" max="3036" width="5" style="103" bestFit="1" customWidth="1"/>
    <col min="3037" max="3037" width="9" style="103"/>
    <col min="3038" max="3041" width="8.5" style="103" customWidth="1"/>
    <col min="3042" max="3042" width="8.25" style="103" bestFit="1" customWidth="1"/>
    <col min="3043" max="3046" width="8.5" style="103" customWidth="1"/>
    <col min="3047" max="3047" width="9.75" style="103" customWidth="1"/>
    <col min="3048" max="3289" width="9" style="103"/>
    <col min="3290" max="3290" width="5" style="103" bestFit="1" customWidth="1"/>
    <col min="3291" max="3291" width="13.375" style="103" customWidth="1"/>
    <col min="3292" max="3292" width="5" style="103" bestFit="1" customWidth="1"/>
    <col min="3293" max="3293" width="9" style="103"/>
    <col min="3294" max="3297" width="8.5" style="103" customWidth="1"/>
    <col min="3298" max="3298" width="8.25" style="103" bestFit="1" customWidth="1"/>
    <col min="3299" max="3302" width="8.5" style="103" customWidth="1"/>
    <col min="3303" max="3303" width="9.75" style="103" customWidth="1"/>
    <col min="3304" max="3545" width="9" style="103"/>
    <col min="3546" max="3546" width="5" style="103" bestFit="1" customWidth="1"/>
    <col min="3547" max="3547" width="13.375" style="103" customWidth="1"/>
    <col min="3548" max="3548" width="5" style="103" bestFit="1" customWidth="1"/>
    <col min="3549" max="3549" width="9" style="103"/>
    <col min="3550" max="3553" width="8.5" style="103" customWidth="1"/>
    <col min="3554" max="3554" width="8.25" style="103" bestFit="1" customWidth="1"/>
    <col min="3555" max="3558" width="8.5" style="103" customWidth="1"/>
    <col min="3559" max="3559" width="9.75" style="103" customWidth="1"/>
    <col min="3560" max="3801" width="9" style="103"/>
    <col min="3802" max="3802" width="5" style="103" bestFit="1" customWidth="1"/>
    <col min="3803" max="3803" width="13.375" style="103" customWidth="1"/>
    <col min="3804" max="3804" width="5" style="103" bestFit="1" customWidth="1"/>
    <col min="3805" max="3805" width="9" style="103"/>
    <col min="3806" max="3809" width="8.5" style="103" customWidth="1"/>
    <col min="3810" max="3810" width="8.25" style="103" bestFit="1" customWidth="1"/>
    <col min="3811" max="3814" width="8.5" style="103" customWidth="1"/>
    <col min="3815" max="3815" width="9.75" style="103" customWidth="1"/>
    <col min="3816" max="4057" width="9" style="103"/>
    <col min="4058" max="4058" width="5" style="103" bestFit="1" customWidth="1"/>
    <col min="4059" max="4059" width="13.375" style="103" customWidth="1"/>
    <col min="4060" max="4060" width="5" style="103" bestFit="1" customWidth="1"/>
    <col min="4061" max="4061" width="9" style="103"/>
    <col min="4062" max="4065" width="8.5" style="103" customWidth="1"/>
    <col min="4066" max="4066" width="8.25" style="103" bestFit="1" customWidth="1"/>
    <col min="4067" max="4070" width="8.5" style="103" customWidth="1"/>
    <col min="4071" max="4071" width="9.75" style="103" customWidth="1"/>
    <col min="4072" max="4313" width="9" style="103"/>
    <col min="4314" max="4314" width="5" style="103" bestFit="1" customWidth="1"/>
    <col min="4315" max="4315" width="13.375" style="103" customWidth="1"/>
    <col min="4316" max="4316" width="5" style="103" bestFit="1" customWidth="1"/>
    <col min="4317" max="4317" width="9" style="103"/>
    <col min="4318" max="4321" width="8.5" style="103" customWidth="1"/>
    <col min="4322" max="4322" width="8.25" style="103" bestFit="1" customWidth="1"/>
    <col min="4323" max="4326" width="8.5" style="103" customWidth="1"/>
    <col min="4327" max="4327" width="9.75" style="103" customWidth="1"/>
    <col min="4328" max="4569" width="9" style="103"/>
    <col min="4570" max="4570" width="5" style="103" bestFit="1" customWidth="1"/>
    <col min="4571" max="4571" width="13.375" style="103" customWidth="1"/>
    <col min="4572" max="4572" width="5" style="103" bestFit="1" customWidth="1"/>
    <col min="4573" max="4573" width="9" style="103"/>
    <col min="4574" max="4577" width="8.5" style="103" customWidth="1"/>
    <col min="4578" max="4578" width="8.25" style="103" bestFit="1" customWidth="1"/>
    <col min="4579" max="4582" width="8.5" style="103" customWidth="1"/>
    <col min="4583" max="4583" width="9.75" style="103" customWidth="1"/>
    <col min="4584" max="4825" width="9" style="103"/>
    <col min="4826" max="4826" width="5" style="103" bestFit="1" customWidth="1"/>
    <col min="4827" max="4827" width="13.375" style="103" customWidth="1"/>
    <col min="4828" max="4828" width="5" style="103" bestFit="1" customWidth="1"/>
    <col min="4829" max="4829" width="9" style="103"/>
    <col min="4830" max="4833" width="8.5" style="103" customWidth="1"/>
    <col min="4834" max="4834" width="8.25" style="103" bestFit="1" customWidth="1"/>
    <col min="4835" max="4838" width="8.5" style="103" customWidth="1"/>
    <col min="4839" max="4839" width="9.75" style="103" customWidth="1"/>
    <col min="4840" max="5081" width="9" style="103"/>
    <col min="5082" max="5082" width="5" style="103" bestFit="1" customWidth="1"/>
    <col min="5083" max="5083" width="13.375" style="103" customWidth="1"/>
    <col min="5084" max="5084" width="5" style="103" bestFit="1" customWidth="1"/>
    <col min="5085" max="5085" width="9" style="103"/>
    <col min="5086" max="5089" width="8.5" style="103" customWidth="1"/>
    <col min="5090" max="5090" width="8.25" style="103" bestFit="1" customWidth="1"/>
    <col min="5091" max="5094" width="8.5" style="103" customWidth="1"/>
    <col min="5095" max="5095" width="9.75" style="103" customWidth="1"/>
    <col min="5096" max="5337" width="9" style="103"/>
    <col min="5338" max="5338" width="5" style="103" bestFit="1" customWidth="1"/>
    <col min="5339" max="5339" width="13.375" style="103" customWidth="1"/>
    <col min="5340" max="5340" width="5" style="103" bestFit="1" customWidth="1"/>
    <col min="5341" max="5341" width="9" style="103"/>
    <col min="5342" max="5345" width="8.5" style="103" customWidth="1"/>
    <col min="5346" max="5346" width="8.25" style="103" bestFit="1" customWidth="1"/>
    <col min="5347" max="5350" width="8.5" style="103" customWidth="1"/>
    <col min="5351" max="5351" width="9.75" style="103" customWidth="1"/>
    <col min="5352" max="5593" width="9" style="103"/>
    <col min="5594" max="5594" width="5" style="103" bestFit="1" customWidth="1"/>
    <col min="5595" max="5595" width="13.375" style="103" customWidth="1"/>
    <col min="5596" max="5596" width="5" style="103" bestFit="1" customWidth="1"/>
    <col min="5597" max="5597" width="9" style="103"/>
    <col min="5598" max="5601" width="8.5" style="103" customWidth="1"/>
    <col min="5602" max="5602" width="8.25" style="103" bestFit="1" customWidth="1"/>
    <col min="5603" max="5606" width="8.5" style="103" customWidth="1"/>
    <col min="5607" max="5607" width="9.75" style="103" customWidth="1"/>
    <col min="5608" max="5849" width="9" style="103"/>
    <col min="5850" max="5850" width="5" style="103" bestFit="1" customWidth="1"/>
    <col min="5851" max="5851" width="13.375" style="103" customWidth="1"/>
    <col min="5852" max="5852" width="5" style="103" bestFit="1" customWidth="1"/>
    <col min="5853" max="5853" width="9" style="103"/>
    <col min="5854" max="5857" width="8.5" style="103" customWidth="1"/>
    <col min="5858" max="5858" width="8.25" style="103" bestFit="1" customWidth="1"/>
    <col min="5859" max="5862" width="8.5" style="103" customWidth="1"/>
    <col min="5863" max="5863" width="9.75" style="103" customWidth="1"/>
    <col min="5864" max="6105" width="9" style="103"/>
    <col min="6106" max="6106" width="5" style="103" bestFit="1" customWidth="1"/>
    <col min="6107" max="6107" width="13.375" style="103" customWidth="1"/>
    <col min="6108" max="6108" width="5" style="103" bestFit="1" customWidth="1"/>
    <col min="6109" max="6109" width="9" style="103"/>
    <col min="6110" max="6113" width="8.5" style="103" customWidth="1"/>
    <col min="6114" max="6114" width="8.25" style="103" bestFit="1" customWidth="1"/>
    <col min="6115" max="6118" width="8.5" style="103" customWidth="1"/>
    <col min="6119" max="6119" width="9.75" style="103" customWidth="1"/>
    <col min="6120" max="6361" width="9" style="103"/>
    <col min="6362" max="6362" width="5" style="103" bestFit="1" customWidth="1"/>
    <col min="6363" max="6363" width="13.375" style="103" customWidth="1"/>
    <col min="6364" max="6364" width="5" style="103" bestFit="1" customWidth="1"/>
    <col min="6365" max="6365" width="9" style="103"/>
    <col min="6366" max="6369" width="8.5" style="103" customWidth="1"/>
    <col min="6370" max="6370" width="8.25" style="103" bestFit="1" customWidth="1"/>
    <col min="6371" max="6374" width="8.5" style="103" customWidth="1"/>
    <col min="6375" max="6375" width="9.75" style="103" customWidth="1"/>
    <col min="6376" max="6617" width="9" style="103"/>
    <col min="6618" max="6618" width="5" style="103" bestFit="1" customWidth="1"/>
    <col min="6619" max="6619" width="13.375" style="103" customWidth="1"/>
    <col min="6620" max="6620" width="5" style="103" bestFit="1" customWidth="1"/>
    <col min="6621" max="6621" width="9" style="103"/>
    <col min="6622" max="6625" width="8.5" style="103" customWidth="1"/>
    <col min="6626" max="6626" width="8.25" style="103" bestFit="1" customWidth="1"/>
    <col min="6627" max="6630" width="8.5" style="103" customWidth="1"/>
    <col min="6631" max="6631" width="9.75" style="103" customWidth="1"/>
    <col min="6632" max="6873" width="9" style="103"/>
    <col min="6874" max="6874" width="5" style="103" bestFit="1" customWidth="1"/>
    <col min="6875" max="6875" width="13.375" style="103" customWidth="1"/>
    <col min="6876" max="6876" width="5" style="103" bestFit="1" customWidth="1"/>
    <col min="6877" max="6877" width="9" style="103"/>
    <col min="6878" max="6881" width="8.5" style="103" customWidth="1"/>
    <col min="6882" max="6882" width="8.25" style="103" bestFit="1" customWidth="1"/>
    <col min="6883" max="6886" width="8.5" style="103" customWidth="1"/>
    <col min="6887" max="6887" width="9.75" style="103" customWidth="1"/>
    <col min="6888" max="7129" width="9" style="103"/>
    <col min="7130" max="7130" width="5" style="103" bestFit="1" customWidth="1"/>
    <col min="7131" max="7131" width="13.375" style="103" customWidth="1"/>
    <col min="7132" max="7132" width="5" style="103" bestFit="1" customWidth="1"/>
    <col min="7133" max="7133" width="9" style="103"/>
    <col min="7134" max="7137" width="8.5" style="103" customWidth="1"/>
    <col min="7138" max="7138" width="8.25" style="103" bestFit="1" customWidth="1"/>
    <col min="7139" max="7142" width="8.5" style="103" customWidth="1"/>
    <col min="7143" max="7143" width="9.75" style="103" customWidth="1"/>
    <col min="7144" max="7385" width="9" style="103"/>
    <col min="7386" max="7386" width="5" style="103" bestFit="1" customWidth="1"/>
    <col min="7387" max="7387" width="13.375" style="103" customWidth="1"/>
    <col min="7388" max="7388" width="5" style="103" bestFit="1" customWidth="1"/>
    <col min="7389" max="7389" width="9" style="103"/>
    <col min="7390" max="7393" width="8.5" style="103" customWidth="1"/>
    <col min="7394" max="7394" width="8.25" style="103" bestFit="1" customWidth="1"/>
    <col min="7395" max="7398" width="8.5" style="103" customWidth="1"/>
    <col min="7399" max="7399" width="9.75" style="103" customWidth="1"/>
    <col min="7400" max="7641" width="9" style="103"/>
    <col min="7642" max="7642" width="5" style="103" bestFit="1" customWidth="1"/>
    <col min="7643" max="7643" width="13.375" style="103" customWidth="1"/>
    <col min="7644" max="7644" width="5" style="103" bestFit="1" customWidth="1"/>
    <col min="7645" max="7645" width="9" style="103"/>
    <col min="7646" max="7649" width="8.5" style="103" customWidth="1"/>
    <col min="7650" max="7650" width="8.25" style="103" bestFit="1" customWidth="1"/>
    <col min="7651" max="7654" width="8.5" style="103" customWidth="1"/>
    <col min="7655" max="7655" width="9.75" style="103" customWidth="1"/>
    <col min="7656" max="7897" width="9" style="103"/>
    <col min="7898" max="7898" width="5" style="103" bestFit="1" customWidth="1"/>
    <col min="7899" max="7899" width="13.375" style="103" customWidth="1"/>
    <col min="7900" max="7900" width="5" style="103" bestFit="1" customWidth="1"/>
    <col min="7901" max="7901" width="9" style="103"/>
    <col min="7902" max="7905" width="8.5" style="103" customWidth="1"/>
    <col min="7906" max="7906" width="8.25" style="103" bestFit="1" customWidth="1"/>
    <col min="7907" max="7910" width="8.5" style="103" customWidth="1"/>
    <col min="7911" max="7911" width="9.75" style="103" customWidth="1"/>
    <col min="7912" max="8153" width="9" style="103"/>
    <col min="8154" max="8154" width="5" style="103" bestFit="1" customWidth="1"/>
    <col min="8155" max="8155" width="13.375" style="103" customWidth="1"/>
    <col min="8156" max="8156" width="5" style="103" bestFit="1" customWidth="1"/>
    <col min="8157" max="8157" width="9" style="103"/>
    <col min="8158" max="8161" width="8.5" style="103" customWidth="1"/>
    <col min="8162" max="8162" width="8.25" style="103" bestFit="1" customWidth="1"/>
    <col min="8163" max="8166" width="8.5" style="103" customWidth="1"/>
    <col min="8167" max="8167" width="9.75" style="103" customWidth="1"/>
    <col min="8168" max="8409" width="9" style="103"/>
    <col min="8410" max="8410" width="5" style="103" bestFit="1" customWidth="1"/>
    <col min="8411" max="8411" width="13.375" style="103" customWidth="1"/>
    <col min="8412" max="8412" width="5" style="103" bestFit="1" customWidth="1"/>
    <col min="8413" max="8413" width="9" style="103"/>
    <col min="8414" max="8417" width="8.5" style="103" customWidth="1"/>
    <col min="8418" max="8418" width="8.25" style="103" bestFit="1" customWidth="1"/>
    <col min="8419" max="8422" width="8.5" style="103" customWidth="1"/>
    <col min="8423" max="8423" width="9.75" style="103" customWidth="1"/>
    <col min="8424" max="8665" width="9" style="103"/>
    <col min="8666" max="8666" width="5" style="103" bestFit="1" customWidth="1"/>
    <col min="8667" max="8667" width="13.375" style="103" customWidth="1"/>
    <col min="8668" max="8668" width="5" style="103" bestFit="1" customWidth="1"/>
    <col min="8669" max="8669" width="9" style="103"/>
    <col min="8670" max="8673" width="8.5" style="103" customWidth="1"/>
    <col min="8674" max="8674" width="8.25" style="103" bestFit="1" customWidth="1"/>
    <col min="8675" max="8678" width="8.5" style="103" customWidth="1"/>
    <col min="8679" max="8679" width="9.75" style="103" customWidth="1"/>
    <col min="8680" max="8921" width="9" style="103"/>
    <col min="8922" max="8922" width="5" style="103" bestFit="1" customWidth="1"/>
    <col min="8923" max="8923" width="13.375" style="103" customWidth="1"/>
    <col min="8924" max="8924" width="5" style="103" bestFit="1" customWidth="1"/>
    <col min="8925" max="8925" width="9" style="103"/>
    <col min="8926" max="8929" width="8.5" style="103" customWidth="1"/>
    <col min="8930" max="8930" width="8.25" style="103" bestFit="1" customWidth="1"/>
    <col min="8931" max="8934" width="8.5" style="103" customWidth="1"/>
    <col min="8935" max="8935" width="9.75" style="103" customWidth="1"/>
    <col min="8936" max="9177" width="9" style="103"/>
    <col min="9178" max="9178" width="5" style="103" bestFit="1" customWidth="1"/>
    <col min="9179" max="9179" width="13.375" style="103" customWidth="1"/>
    <col min="9180" max="9180" width="5" style="103" bestFit="1" customWidth="1"/>
    <col min="9181" max="9181" width="9" style="103"/>
    <col min="9182" max="9185" width="8.5" style="103" customWidth="1"/>
    <col min="9186" max="9186" width="8.25" style="103" bestFit="1" customWidth="1"/>
    <col min="9187" max="9190" width="8.5" style="103" customWidth="1"/>
    <col min="9191" max="9191" width="9.75" style="103" customWidth="1"/>
    <col min="9192" max="9433" width="9" style="103"/>
    <col min="9434" max="9434" width="5" style="103" bestFit="1" customWidth="1"/>
    <col min="9435" max="9435" width="13.375" style="103" customWidth="1"/>
    <col min="9436" max="9436" width="5" style="103" bestFit="1" customWidth="1"/>
    <col min="9437" max="9437" width="9" style="103"/>
    <col min="9438" max="9441" width="8.5" style="103" customWidth="1"/>
    <col min="9442" max="9442" width="8.25" style="103" bestFit="1" customWidth="1"/>
    <col min="9443" max="9446" width="8.5" style="103" customWidth="1"/>
    <col min="9447" max="9447" width="9.75" style="103" customWidth="1"/>
    <col min="9448" max="9689" width="9" style="103"/>
    <col min="9690" max="9690" width="5" style="103" bestFit="1" customWidth="1"/>
    <col min="9691" max="9691" width="13.375" style="103" customWidth="1"/>
    <col min="9692" max="9692" width="5" style="103" bestFit="1" customWidth="1"/>
    <col min="9693" max="9693" width="9" style="103"/>
    <col min="9694" max="9697" width="8.5" style="103" customWidth="1"/>
    <col min="9698" max="9698" width="8.25" style="103" bestFit="1" customWidth="1"/>
    <col min="9699" max="9702" width="8.5" style="103" customWidth="1"/>
    <col min="9703" max="9703" width="9.75" style="103" customWidth="1"/>
    <col min="9704" max="9945" width="9" style="103"/>
    <col min="9946" max="9946" width="5" style="103" bestFit="1" customWidth="1"/>
    <col min="9947" max="9947" width="13.375" style="103" customWidth="1"/>
    <col min="9948" max="9948" width="5" style="103" bestFit="1" customWidth="1"/>
    <col min="9949" max="9949" width="9" style="103"/>
    <col min="9950" max="9953" width="8.5" style="103" customWidth="1"/>
    <col min="9954" max="9954" width="8.25" style="103" bestFit="1" customWidth="1"/>
    <col min="9955" max="9958" width="8.5" style="103" customWidth="1"/>
    <col min="9959" max="9959" width="9.75" style="103" customWidth="1"/>
    <col min="9960" max="10201" width="9" style="103"/>
    <col min="10202" max="10202" width="5" style="103" bestFit="1" customWidth="1"/>
    <col min="10203" max="10203" width="13.375" style="103" customWidth="1"/>
    <col min="10204" max="10204" width="5" style="103" bestFit="1" customWidth="1"/>
    <col min="10205" max="10205" width="9" style="103"/>
    <col min="10206" max="10209" width="8.5" style="103" customWidth="1"/>
    <col min="10210" max="10210" width="8.25" style="103" bestFit="1" customWidth="1"/>
    <col min="10211" max="10214" width="8.5" style="103" customWidth="1"/>
    <col min="10215" max="10215" width="9.75" style="103" customWidth="1"/>
    <col min="10216" max="10457" width="9" style="103"/>
    <col min="10458" max="10458" width="5" style="103" bestFit="1" customWidth="1"/>
    <col min="10459" max="10459" width="13.375" style="103" customWidth="1"/>
    <col min="10460" max="10460" width="5" style="103" bestFit="1" customWidth="1"/>
    <col min="10461" max="10461" width="9" style="103"/>
    <col min="10462" max="10465" width="8.5" style="103" customWidth="1"/>
    <col min="10466" max="10466" width="8.25" style="103" bestFit="1" customWidth="1"/>
    <col min="10467" max="10470" width="8.5" style="103" customWidth="1"/>
    <col min="10471" max="10471" width="9.75" style="103" customWidth="1"/>
    <col min="10472" max="10713" width="9" style="103"/>
    <col min="10714" max="10714" width="5" style="103" bestFit="1" customWidth="1"/>
    <col min="10715" max="10715" width="13.375" style="103" customWidth="1"/>
    <col min="10716" max="10716" width="5" style="103" bestFit="1" customWidth="1"/>
    <col min="10717" max="10717" width="9" style="103"/>
    <col min="10718" max="10721" width="8.5" style="103" customWidth="1"/>
    <col min="10722" max="10722" width="8.25" style="103" bestFit="1" customWidth="1"/>
    <col min="10723" max="10726" width="8.5" style="103" customWidth="1"/>
    <col min="10727" max="10727" width="9.75" style="103" customWidth="1"/>
    <col min="10728" max="10969" width="9" style="103"/>
    <col min="10970" max="10970" width="5" style="103" bestFit="1" customWidth="1"/>
    <col min="10971" max="10971" width="13.375" style="103" customWidth="1"/>
    <col min="10972" max="10972" width="5" style="103" bestFit="1" customWidth="1"/>
    <col min="10973" max="10973" width="9" style="103"/>
    <col min="10974" max="10977" width="8.5" style="103" customWidth="1"/>
    <col min="10978" max="10978" width="8.25" style="103" bestFit="1" customWidth="1"/>
    <col min="10979" max="10982" width="8.5" style="103" customWidth="1"/>
    <col min="10983" max="10983" width="9.75" style="103" customWidth="1"/>
    <col min="10984" max="11225" width="9" style="103"/>
    <col min="11226" max="11226" width="5" style="103" bestFit="1" customWidth="1"/>
    <col min="11227" max="11227" width="13.375" style="103" customWidth="1"/>
    <col min="11228" max="11228" width="5" style="103" bestFit="1" customWidth="1"/>
    <col min="11229" max="11229" width="9" style="103"/>
    <col min="11230" max="11233" width="8.5" style="103" customWidth="1"/>
    <col min="11234" max="11234" width="8.25" style="103" bestFit="1" customWidth="1"/>
    <col min="11235" max="11238" width="8.5" style="103" customWidth="1"/>
    <col min="11239" max="11239" width="9.75" style="103" customWidth="1"/>
    <col min="11240" max="11481" width="9" style="103"/>
    <col min="11482" max="11482" width="5" style="103" bestFit="1" customWidth="1"/>
    <col min="11483" max="11483" width="13.375" style="103" customWidth="1"/>
    <col min="11484" max="11484" width="5" style="103" bestFit="1" customWidth="1"/>
    <col min="11485" max="11485" width="9" style="103"/>
    <col min="11486" max="11489" width="8.5" style="103" customWidth="1"/>
    <col min="11490" max="11490" width="8.25" style="103" bestFit="1" customWidth="1"/>
    <col min="11491" max="11494" width="8.5" style="103" customWidth="1"/>
    <col min="11495" max="11495" width="9.75" style="103" customWidth="1"/>
    <col min="11496" max="11737" width="9" style="103"/>
    <col min="11738" max="11738" width="5" style="103" bestFit="1" customWidth="1"/>
    <col min="11739" max="11739" width="13.375" style="103" customWidth="1"/>
    <col min="11740" max="11740" width="5" style="103" bestFit="1" customWidth="1"/>
    <col min="11741" max="11741" width="9" style="103"/>
    <col min="11742" max="11745" width="8.5" style="103" customWidth="1"/>
    <col min="11746" max="11746" width="8.25" style="103" bestFit="1" customWidth="1"/>
    <col min="11747" max="11750" width="8.5" style="103" customWidth="1"/>
    <col min="11751" max="11751" width="9.75" style="103" customWidth="1"/>
    <col min="11752" max="11993" width="9" style="103"/>
    <col min="11994" max="11994" width="5" style="103" bestFit="1" customWidth="1"/>
    <col min="11995" max="11995" width="13.375" style="103" customWidth="1"/>
    <col min="11996" max="11996" width="5" style="103" bestFit="1" customWidth="1"/>
    <col min="11997" max="11997" width="9" style="103"/>
    <col min="11998" max="12001" width="8.5" style="103" customWidth="1"/>
    <col min="12002" max="12002" width="8.25" style="103" bestFit="1" customWidth="1"/>
    <col min="12003" max="12006" width="8.5" style="103" customWidth="1"/>
    <col min="12007" max="12007" width="9.75" style="103" customWidth="1"/>
    <col min="12008" max="12249" width="9" style="103"/>
    <col min="12250" max="12250" width="5" style="103" bestFit="1" customWidth="1"/>
    <col min="12251" max="12251" width="13.375" style="103" customWidth="1"/>
    <col min="12252" max="12252" width="5" style="103" bestFit="1" customWidth="1"/>
    <col min="12253" max="12253" width="9" style="103"/>
    <col min="12254" max="12257" width="8.5" style="103" customWidth="1"/>
    <col min="12258" max="12258" width="8.25" style="103" bestFit="1" customWidth="1"/>
    <col min="12259" max="12262" width="8.5" style="103" customWidth="1"/>
    <col min="12263" max="12263" width="9.75" style="103" customWidth="1"/>
    <col min="12264" max="12505" width="9" style="103"/>
    <col min="12506" max="12506" width="5" style="103" bestFit="1" customWidth="1"/>
    <col min="12507" max="12507" width="13.375" style="103" customWidth="1"/>
    <col min="12508" max="12508" width="5" style="103" bestFit="1" customWidth="1"/>
    <col min="12509" max="12509" width="9" style="103"/>
    <col min="12510" max="12513" width="8.5" style="103" customWidth="1"/>
    <col min="12514" max="12514" width="8.25" style="103" bestFit="1" customWidth="1"/>
    <col min="12515" max="12518" width="8.5" style="103" customWidth="1"/>
    <col min="12519" max="12519" width="9.75" style="103" customWidth="1"/>
    <col min="12520" max="12761" width="9" style="103"/>
    <col min="12762" max="12762" width="5" style="103" bestFit="1" customWidth="1"/>
    <col min="12763" max="12763" width="13.375" style="103" customWidth="1"/>
    <col min="12764" max="12764" width="5" style="103" bestFit="1" customWidth="1"/>
    <col min="12765" max="12765" width="9" style="103"/>
    <col min="12766" max="12769" width="8.5" style="103" customWidth="1"/>
    <col min="12770" max="12770" width="8.25" style="103" bestFit="1" customWidth="1"/>
    <col min="12771" max="12774" width="8.5" style="103" customWidth="1"/>
    <col min="12775" max="12775" width="9.75" style="103" customWidth="1"/>
    <col min="12776" max="13017" width="9" style="103"/>
    <col min="13018" max="13018" width="5" style="103" bestFit="1" customWidth="1"/>
    <col min="13019" max="13019" width="13.375" style="103" customWidth="1"/>
    <col min="13020" max="13020" width="5" style="103" bestFit="1" customWidth="1"/>
    <col min="13021" max="13021" width="9" style="103"/>
    <col min="13022" max="13025" width="8.5" style="103" customWidth="1"/>
    <col min="13026" max="13026" width="8.25" style="103" bestFit="1" customWidth="1"/>
    <col min="13027" max="13030" width="8.5" style="103" customWidth="1"/>
    <col min="13031" max="13031" width="9.75" style="103" customWidth="1"/>
    <col min="13032" max="13273" width="9" style="103"/>
    <col min="13274" max="13274" width="5" style="103" bestFit="1" customWidth="1"/>
    <col min="13275" max="13275" width="13.375" style="103" customWidth="1"/>
    <col min="13276" max="13276" width="5" style="103" bestFit="1" customWidth="1"/>
    <col min="13277" max="13277" width="9" style="103"/>
    <col min="13278" max="13281" width="8.5" style="103" customWidth="1"/>
    <col min="13282" max="13282" width="8.25" style="103" bestFit="1" customWidth="1"/>
    <col min="13283" max="13286" width="8.5" style="103" customWidth="1"/>
    <col min="13287" max="13287" width="9.75" style="103" customWidth="1"/>
    <col min="13288" max="13529" width="9" style="103"/>
    <col min="13530" max="13530" width="5" style="103" bestFit="1" customWidth="1"/>
    <col min="13531" max="13531" width="13.375" style="103" customWidth="1"/>
    <col min="13532" max="13532" width="5" style="103" bestFit="1" customWidth="1"/>
    <col min="13533" max="13533" width="9" style="103"/>
    <col min="13534" max="13537" width="8.5" style="103" customWidth="1"/>
    <col min="13538" max="13538" width="8.25" style="103" bestFit="1" customWidth="1"/>
    <col min="13539" max="13542" width="8.5" style="103" customWidth="1"/>
    <col min="13543" max="13543" width="9.75" style="103" customWidth="1"/>
    <col min="13544" max="13785" width="9" style="103"/>
    <col min="13786" max="13786" width="5" style="103" bestFit="1" customWidth="1"/>
    <col min="13787" max="13787" width="13.375" style="103" customWidth="1"/>
    <col min="13788" max="13788" width="5" style="103" bestFit="1" customWidth="1"/>
    <col min="13789" max="13789" width="9" style="103"/>
    <col min="13790" max="13793" width="8.5" style="103" customWidth="1"/>
    <col min="13794" max="13794" width="8.25" style="103" bestFit="1" customWidth="1"/>
    <col min="13795" max="13798" width="8.5" style="103" customWidth="1"/>
    <col min="13799" max="13799" width="9.75" style="103" customWidth="1"/>
    <col min="13800" max="14041" width="9" style="103"/>
    <col min="14042" max="14042" width="5" style="103" bestFit="1" customWidth="1"/>
    <col min="14043" max="14043" width="13.375" style="103" customWidth="1"/>
    <col min="14044" max="14044" width="5" style="103" bestFit="1" customWidth="1"/>
    <col min="14045" max="14045" width="9" style="103"/>
    <col min="14046" max="14049" width="8.5" style="103" customWidth="1"/>
    <col min="14050" max="14050" width="8.25" style="103" bestFit="1" customWidth="1"/>
    <col min="14051" max="14054" width="8.5" style="103" customWidth="1"/>
    <col min="14055" max="14055" width="9.75" style="103" customWidth="1"/>
    <col min="14056" max="14297" width="9" style="103"/>
    <col min="14298" max="14298" width="5" style="103" bestFit="1" customWidth="1"/>
    <col min="14299" max="14299" width="13.375" style="103" customWidth="1"/>
    <col min="14300" max="14300" width="5" style="103" bestFit="1" customWidth="1"/>
    <col min="14301" max="14301" width="9" style="103"/>
    <col min="14302" max="14305" width="8.5" style="103" customWidth="1"/>
    <col min="14306" max="14306" width="8.25" style="103" bestFit="1" customWidth="1"/>
    <col min="14307" max="14310" width="8.5" style="103" customWidth="1"/>
    <col min="14311" max="14311" width="9.75" style="103" customWidth="1"/>
    <col min="14312" max="14553" width="9" style="103"/>
    <col min="14554" max="14554" width="5" style="103" bestFit="1" customWidth="1"/>
    <col min="14555" max="14555" width="13.375" style="103" customWidth="1"/>
    <col min="14556" max="14556" width="5" style="103" bestFit="1" customWidth="1"/>
    <col min="14557" max="14557" width="9" style="103"/>
    <col min="14558" max="14561" width="8.5" style="103" customWidth="1"/>
    <col min="14562" max="14562" width="8.25" style="103" bestFit="1" customWidth="1"/>
    <col min="14563" max="14566" width="8.5" style="103" customWidth="1"/>
    <col min="14567" max="14567" width="9.75" style="103" customWidth="1"/>
    <col min="14568" max="14809" width="9" style="103"/>
    <col min="14810" max="14810" width="5" style="103" bestFit="1" customWidth="1"/>
    <col min="14811" max="14811" width="13.375" style="103" customWidth="1"/>
    <col min="14812" max="14812" width="5" style="103" bestFit="1" customWidth="1"/>
    <col min="14813" max="14813" width="9" style="103"/>
    <col min="14814" max="14817" width="8.5" style="103" customWidth="1"/>
    <col min="14818" max="14818" width="8.25" style="103" bestFit="1" customWidth="1"/>
    <col min="14819" max="14822" width="8.5" style="103" customWidth="1"/>
    <col min="14823" max="14823" width="9.75" style="103" customWidth="1"/>
    <col min="14824" max="15065" width="9" style="103"/>
    <col min="15066" max="15066" width="5" style="103" bestFit="1" customWidth="1"/>
    <col min="15067" max="15067" width="13.375" style="103" customWidth="1"/>
    <col min="15068" max="15068" width="5" style="103" bestFit="1" customWidth="1"/>
    <col min="15069" max="15069" width="9" style="103"/>
    <col min="15070" max="15073" width="8.5" style="103" customWidth="1"/>
    <col min="15074" max="15074" width="8.25" style="103" bestFit="1" customWidth="1"/>
    <col min="15075" max="15078" width="8.5" style="103" customWidth="1"/>
    <col min="15079" max="15079" width="9.75" style="103" customWidth="1"/>
    <col min="15080" max="15321" width="9" style="103"/>
    <col min="15322" max="15322" width="5" style="103" bestFit="1" customWidth="1"/>
    <col min="15323" max="15323" width="13.375" style="103" customWidth="1"/>
    <col min="15324" max="15324" width="5" style="103" bestFit="1" customWidth="1"/>
    <col min="15325" max="15325" width="9" style="103"/>
    <col min="15326" max="15329" width="8.5" style="103" customWidth="1"/>
    <col min="15330" max="15330" width="8.25" style="103" bestFit="1" customWidth="1"/>
    <col min="15331" max="15334" width="8.5" style="103" customWidth="1"/>
    <col min="15335" max="15335" width="9.75" style="103" customWidth="1"/>
    <col min="15336" max="15577" width="9" style="103"/>
    <col min="15578" max="15578" width="5" style="103" bestFit="1" customWidth="1"/>
    <col min="15579" max="15579" width="13.375" style="103" customWidth="1"/>
    <col min="15580" max="15580" width="5" style="103" bestFit="1" customWidth="1"/>
    <col min="15581" max="15581" width="9" style="103"/>
    <col min="15582" max="15585" width="8.5" style="103" customWidth="1"/>
    <col min="15586" max="15586" width="8.25" style="103" bestFit="1" customWidth="1"/>
    <col min="15587" max="15590" width="8.5" style="103" customWidth="1"/>
    <col min="15591" max="15591" width="9.75" style="103" customWidth="1"/>
    <col min="15592" max="15833" width="9" style="103"/>
    <col min="15834" max="15834" width="5" style="103" bestFit="1" customWidth="1"/>
    <col min="15835" max="15835" width="13.375" style="103" customWidth="1"/>
    <col min="15836" max="15836" width="5" style="103" bestFit="1" customWidth="1"/>
    <col min="15837" max="15837" width="9" style="103"/>
    <col min="15838" max="15841" width="8.5" style="103" customWidth="1"/>
    <col min="15842" max="15842" width="8.25" style="103" bestFit="1" customWidth="1"/>
    <col min="15843" max="15846" width="8.5" style="103" customWidth="1"/>
    <col min="15847" max="15847" width="9.75" style="103" customWidth="1"/>
    <col min="15848" max="16089" width="9" style="103"/>
    <col min="16090" max="16090" width="5" style="103" bestFit="1" customWidth="1"/>
    <col min="16091" max="16091" width="13.375" style="103" customWidth="1"/>
    <col min="16092" max="16092" width="5" style="103" bestFit="1" customWidth="1"/>
    <col min="16093" max="16093" width="9" style="103"/>
    <col min="16094" max="16097" width="8.5" style="103" customWidth="1"/>
    <col min="16098" max="16098" width="8.25" style="103" bestFit="1" customWidth="1"/>
    <col min="16099" max="16102" width="8.5" style="103" customWidth="1"/>
    <col min="16103" max="16103" width="9.75" style="103" customWidth="1"/>
    <col min="16104" max="16384" width="9" style="103"/>
  </cols>
  <sheetData>
    <row r="1" spans="1:12" s="116" customFormat="1" ht="15" customHeight="1" x14ac:dyDescent="0.15">
      <c r="A1" s="228"/>
      <c r="B1" s="228"/>
      <c r="C1" s="228"/>
      <c r="D1" s="228"/>
      <c r="E1" s="228"/>
      <c r="F1" s="228"/>
      <c r="H1" s="228"/>
      <c r="L1" s="117" t="s">
        <v>333</v>
      </c>
    </row>
    <row r="2" spans="1:12" ht="15" customHeight="1" x14ac:dyDescent="0.15">
      <c r="A2" s="114" t="s">
        <v>77</v>
      </c>
    </row>
    <row r="3" spans="1:12" ht="15" customHeight="1" x14ac:dyDescent="0.15">
      <c r="A3" s="103"/>
      <c r="D3" s="229" t="s">
        <v>229</v>
      </c>
    </row>
    <row r="4" spans="1:12" s="116" customFormat="1" ht="15" customHeight="1" x14ac:dyDescent="0.15">
      <c r="A4" s="769" t="s">
        <v>367</v>
      </c>
      <c r="B4" s="772" t="s">
        <v>339</v>
      </c>
      <c r="C4" s="775" t="s">
        <v>78</v>
      </c>
      <c r="D4" s="778" t="s">
        <v>79</v>
      </c>
      <c r="E4" s="778"/>
      <c r="F4" s="778"/>
      <c r="G4" s="778"/>
      <c r="H4" s="778" t="s">
        <v>80</v>
      </c>
      <c r="I4" s="778"/>
      <c r="J4" s="778"/>
      <c r="K4" s="778"/>
      <c r="L4" s="779"/>
    </row>
    <row r="5" spans="1:12" s="116" customFormat="1" ht="15" customHeight="1" x14ac:dyDescent="0.15">
      <c r="A5" s="770"/>
      <c r="B5" s="773"/>
      <c r="C5" s="776"/>
      <c r="D5" s="780" t="s">
        <v>81</v>
      </c>
      <c r="E5" s="762" t="s">
        <v>82</v>
      </c>
      <c r="F5" s="764" t="s">
        <v>368</v>
      </c>
      <c r="G5" s="782" t="s">
        <v>83</v>
      </c>
      <c r="H5" s="780" t="s">
        <v>81</v>
      </c>
      <c r="I5" s="762" t="s">
        <v>82</v>
      </c>
      <c r="J5" s="764" t="s">
        <v>368</v>
      </c>
      <c r="K5" s="762" t="s">
        <v>83</v>
      </c>
      <c r="L5" s="762" t="s">
        <v>25</v>
      </c>
    </row>
    <row r="6" spans="1:12" s="116" customFormat="1" ht="15" customHeight="1" thickBot="1" x14ac:dyDescent="0.2">
      <c r="A6" s="771"/>
      <c r="B6" s="774"/>
      <c r="C6" s="777"/>
      <c r="D6" s="781"/>
      <c r="E6" s="763"/>
      <c r="F6" s="765"/>
      <c r="G6" s="783"/>
      <c r="H6" s="781"/>
      <c r="I6" s="763"/>
      <c r="J6" s="765"/>
      <c r="K6" s="763"/>
      <c r="L6" s="763"/>
    </row>
    <row r="7" spans="1:12" s="116" customFormat="1" ht="15" customHeight="1" thickTop="1" thickBot="1" x14ac:dyDescent="0.2">
      <c r="A7" s="766">
        <v>1</v>
      </c>
      <c r="B7" s="757" t="s">
        <v>346</v>
      </c>
      <c r="C7" s="118" t="s">
        <v>84</v>
      </c>
      <c r="D7" s="119" t="s">
        <v>85</v>
      </c>
      <c r="E7" s="235"/>
      <c r="F7" s="235"/>
      <c r="G7" s="236">
        <f>E7+F7*12</f>
        <v>0</v>
      </c>
      <c r="H7" s="758" t="s">
        <v>86</v>
      </c>
      <c r="I7" s="235"/>
      <c r="J7" s="235"/>
      <c r="K7" s="237">
        <f>I7+J7*12</f>
        <v>0</v>
      </c>
      <c r="L7" s="760">
        <f>SUM(K7:K8)</f>
        <v>0</v>
      </c>
    </row>
    <row r="8" spans="1:12" s="116" customFormat="1" ht="15" customHeight="1" thickTop="1" thickBot="1" x14ac:dyDescent="0.2">
      <c r="A8" s="766"/>
      <c r="B8" s="757"/>
      <c r="C8" s="122" t="s">
        <v>369</v>
      </c>
      <c r="D8" s="123" t="s">
        <v>87</v>
      </c>
      <c r="E8" s="238"/>
      <c r="F8" s="238"/>
      <c r="G8" s="239">
        <f t="shared" ref="G8:G71" si="0">E8+F8*12</f>
        <v>0</v>
      </c>
      <c r="H8" s="767"/>
      <c r="I8" s="238"/>
      <c r="J8" s="238"/>
      <c r="K8" s="240">
        <f t="shared" ref="K8:K71" si="1">I8+J8*12</f>
        <v>0</v>
      </c>
      <c r="L8" s="768"/>
    </row>
    <row r="9" spans="1:12" s="116" customFormat="1" ht="15" customHeight="1" thickTop="1" thickBot="1" x14ac:dyDescent="0.2">
      <c r="A9" s="755">
        <v>2</v>
      </c>
      <c r="B9" s="757" t="s">
        <v>347</v>
      </c>
      <c r="C9" s="118" t="s">
        <v>84</v>
      </c>
      <c r="D9" s="119" t="s">
        <v>85</v>
      </c>
      <c r="E9" s="235"/>
      <c r="F9" s="235"/>
      <c r="G9" s="236">
        <f t="shared" si="0"/>
        <v>0</v>
      </c>
      <c r="H9" s="758" t="s">
        <v>86</v>
      </c>
      <c r="I9" s="235"/>
      <c r="J9" s="235"/>
      <c r="K9" s="237">
        <f t="shared" si="1"/>
        <v>0</v>
      </c>
      <c r="L9" s="760">
        <f>SUM(K9:K10)</f>
        <v>0</v>
      </c>
    </row>
    <row r="10" spans="1:12" s="116" customFormat="1" ht="15" customHeight="1" thickTop="1" thickBot="1" x14ac:dyDescent="0.2">
      <c r="A10" s="756"/>
      <c r="B10" s="757"/>
      <c r="C10" s="120" t="s">
        <v>384</v>
      </c>
      <c r="D10" s="121" t="s">
        <v>87</v>
      </c>
      <c r="E10" s="241"/>
      <c r="F10" s="241"/>
      <c r="G10" s="239">
        <f t="shared" si="0"/>
        <v>0</v>
      </c>
      <c r="H10" s="759"/>
      <c r="I10" s="241"/>
      <c r="J10" s="241"/>
      <c r="K10" s="240">
        <f t="shared" si="1"/>
        <v>0</v>
      </c>
      <c r="L10" s="761"/>
    </row>
    <row r="11" spans="1:12" s="116" customFormat="1" ht="15" customHeight="1" thickTop="1" thickBot="1" x14ac:dyDescent="0.2">
      <c r="A11" s="755">
        <v>3</v>
      </c>
      <c r="B11" s="757" t="s">
        <v>348</v>
      </c>
      <c r="C11" s="118" t="s">
        <v>84</v>
      </c>
      <c r="D11" s="119" t="s">
        <v>85</v>
      </c>
      <c r="E11" s="235"/>
      <c r="F11" s="235"/>
      <c r="G11" s="236">
        <f t="shared" si="0"/>
        <v>0</v>
      </c>
      <c r="H11" s="758" t="s">
        <v>86</v>
      </c>
      <c r="I11" s="235"/>
      <c r="J11" s="235"/>
      <c r="K11" s="237">
        <f t="shared" si="1"/>
        <v>0</v>
      </c>
      <c r="L11" s="760">
        <f>SUM(K11:K12)</f>
        <v>0</v>
      </c>
    </row>
    <row r="12" spans="1:12" s="116" customFormat="1" ht="15" customHeight="1" thickTop="1" thickBot="1" x14ac:dyDescent="0.2">
      <c r="A12" s="756"/>
      <c r="B12" s="757"/>
      <c r="C12" s="120" t="s">
        <v>384</v>
      </c>
      <c r="D12" s="121" t="s">
        <v>87</v>
      </c>
      <c r="E12" s="241"/>
      <c r="F12" s="241"/>
      <c r="G12" s="239">
        <f t="shared" si="0"/>
        <v>0</v>
      </c>
      <c r="H12" s="759"/>
      <c r="I12" s="241"/>
      <c r="J12" s="241"/>
      <c r="K12" s="240">
        <f t="shared" si="1"/>
        <v>0</v>
      </c>
      <c r="L12" s="761"/>
    </row>
    <row r="13" spans="1:12" s="116" customFormat="1" ht="15" customHeight="1" thickTop="1" thickBot="1" x14ac:dyDescent="0.2">
      <c r="A13" s="755">
        <v>4</v>
      </c>
      <c r="B13" s="757" t="s">
        <v>349</v>
      </c>
      <c r="C13" s="118" t="s">
        <v>84</v>
      </c>
      <c r="D13" s="119" t="s">
        <v>85</v>
      </c>
      <c r="E13" s="235"/>
      <c r="F13" s="235"/>
      <c r="G13" s="236">
        <f t="shared" si="0"/>
        <v>0</v>
      </c>
      <c r="H13" s="758" t="s">
        <v>86</v>
      </c>
      <c r="I13" s="235"/>
      <c r="J13" s="235"/>
      <c r="K13" s="237">
        <f t="shared" si="1"/>
        <v>0</v>
      </c>
      <c r="L13" s="760">
        <f>SUM(K13:K14)</f>
        <v>0</v>
      </c>
    </row>
    <row r="14" spans="1:12" s="116" customFormat="1" ht="15" customHeight="1" thickTop="1" thickBot="1" x14ac:dyDescent="0.2">
      <c r="A14" s="756"/>
      <c r="B14" s="757"/>
      <c r="C14" s="120" t="s">
        <v>384</v>
      </c>
      <c r="D14" s="121" t="s">
        <v>87</v>
      </c>
      <c r="E14" s="241"/>
      <c r="F14" s="241"/>
      <c r="G14" s="239">
        <f t="shared" si="0"/>
        <v>0</v>
      </c>
      <c r="H14" s="759"/>
      <c r="I14" s="241"/>
      <c r="J14" s="241"/>
      <c r="K14" s="240">
        <f t="shared" si="1"/>
        <v>0</v>
      </c>
      <c r="L14" s="761"/>
    </row>
    <row r="15" spans="1:12" s="116" customFormat="1" ht="15" customHeight="1" thickTop="1" thickBot="1" x14ac:dyDescent="0.2">
      <c r="A15" s="755">
        <v>5</v>
      </c>
      <c r="B15" s="757" t="s">
        <v>350</v>
      </c>
      <c r="C15" s="118" t="s">
        <v>84</v>
      </c>
      <c r="D15" s="119" t="s">
        <v>85</v>
      </c>
      <c r="E15" s="235"/>
      <c r="F15" s="235"/>
      <c r="G15" s="236">
        <f t="shared" si="0"/>
        <v>0</v>
      </c>
      <c r="H15" s="758" t="s">
        <v>86</v>
      </c>
      <c r="I15" s="235"/>
      <c r="J15" s="235"/>
      <c r="K15" s="237">
        <f t="shared" si="1"/>
        <v>0</v>
      </c>
      <c r="L15" s="760">
        <f>SUM(K15:K16)</f>
        <v>0</v>
      </c>
    </row>
    <row r="16" spans="1:12" s="116" customFormat="1" ht="15" customHeight="1" thickTop="1" thickBot="1" x14ac:dyDescent="0.2">
      <c r="A16" s="756"/>
      <c r="B16" s="757"/>
      <c r="C16" s="120" t="s">
        <v>384</v>
      </c>
      <c r="D16" s="121" t="s">
        <v>87</v>
      </c>
      <c r="E16" s="241"/>
      <c r="F16" s="241"/>
      <c r="G16" s="239">
        <f t="shared" si="0"/>
        <v>0</v>
      </c>
      <c r="H16" s="759"/>
      <c r="I16" s="241"/>
      <c r="J16" s="241"/>
      <c r="K16" s="240">
        <f t="shared" si="1"/>
        <v>0</v>
      </c>
      <c r="L16" s="761"/>
    </row>
    <row r="17" spans="1:12" s="116" customFormat="1" ht="15" customHeight="1" thickTop="1" thickBot="1" x14ac:dyDescent="0.2">
      <c r="A17" s="755">
        <v>6</v>
      </c>
      <c r="B17" s="757" t="s">
        <v>351</v>
      </c>
      <c r="C17" s="118" t="s">
        <v>84</v>
      </c>
      <c r="D17" s="119" t="s">
        <v>85</v>
      </c>
      <c r="E17" s="235"/>
      <c r="F17" s="235"/>
      <c r="G17" s="236">
        <f t="shared" si="0"/>
        <v>0</v>
      </c>
      <c r="H17" s="758" t="s">
        <v>86</v>
      </c>
      <c r="I17" s="235"/>
      <c r="J17" s="235"/>
      <c r="K17" s="237">
        <f t="shared" si="1"/>
        <v>0</v>
      </c>
      <c r="L17" s="760">
        <f>SUM(K17:K18)</f>
        <v>0</v>
      </c>
    </row>
    <row r="18" spans="1:12" s="116" customFormat="1" ht="15" customHeight="1" thickTop="1" thickBot="1" x14ac:dyDescent="0.2">
      <c r="A18" s="756"/>
      <c r="B18" s="757"/>
      <c r="C18" s="120" t="s">
        <v>384</v>
      </c>
      <c r="D18" s="121" t="s">
        <v>87</v>
      </c>
      <c r="E18" s="241"/>
      <c r="F18" s="241"/>
      <c r="G18" s="239">
        <f t="shared" si="0"/>
        <v>0</v>
      </c>
      <c r="H18" s="759"/>
      <c r="I18" s="241"/>
      <c r="J18" s="241"/>
      <c r="K18" s="240">
        <f t="shared" si="1"/>
        <v>0</v>
      </c>
      <c r="L18" s="761"/>
    </row>
    <row r="19" spans="1:12" s="116" customFormat="1" ht="15" customHeight="1" thickTop="1" thickBot="1" x14ac:dyDescent="0.2">
      <c r="A19" s="755">
        <v>7</v>
      </c>
      <c r="B19" s="757" t="s">
        <v>352</v>
      </c>
      <c r="C19" s="118" t="s">
        <v>84</v>
      </c>
      <c r="D19" s="119" t="s">
        <v>85</v>
      </c>
      <c r="E19" s="235"/>
      <c r="F19" s="235"/>
      <c r="G19" s="236">
        <f t="shared" si="0"/>
        <v>0</v>
      </c>
      <c r="H19" s="758" t="s">
        <v>86</v>
      </c>
      <c r="I19" s="235"/>
      <c r="J19" s="235"/>
      <c r="K19" s="237">
        <f t="shared" si="1"/>
        <v>0</v>
      </c>
      <c r="L19" s="760">
        <f>SUM(K19:K20)</f>
        <v>0</v>
      </c>
    </row>
    <row r="20" spans="1:12" s="116" customFormat="1" ht="15" customHeight="1" thickTop="1" thickBot="1" x14ac:dyDescent="0.2">
      <c r="A20" s="756"/>
      <c r="B20" s="757"/>
      <c r="C20" s="120" t="s">
        <v>384</v>
      </c>
      <c r="D20" s="121" t="s">
        <v>87</v>
      </c>
      <c r="E20" s="241"/>
      <c r="F20" s="241"/>
      <c r="G20" s="239">
        <f t="shared" si="0"/>
        <v>0</v>
      </c>
      <c r="H20" s="759"/>
      <c r="I20" s="241"/>
      <c r="J20" s="241"/>
      <c r="K20" s="240">
        <f t="shared" si="1"/>
        <v>0</v>
      </c>
      <c r="L20" s="761"/>
    </row>
    <row r="21" spans="1:12" s="116" customFormat="1" ht="15" customHeight="1" thickTop="1" thickBot="1" x14ac:dyDescent="0.2">
      <c r="A21" s="755">
        <v>8</v>
      </c>
      <c r="B21" s="757" t="s">
        <v>353</v>
      </c>
      <c r="C21" s="118" t="s">
        <v>84</v>
      </c>
      <c r="D21" s="119" t="s">
        <v>85</v>
      </c>
      <c r="E21" s="235"/>
      <c r="F21" s="235"/>
      <c r="G21" s="236">
        <f t="shared" si="0"/>
        <v>0</v>
      </c>
      <c r="H21" s="758" t="s">
        <v>86</v>
      </c>
      <c r="I21" s="235"/>
      <c r="J21" s="235"/>
      <c r="K21" s="237">
        <f t="shared" si="1"/>
        <v>0</v>
      </c>
      <c r="L21" s="760">
        <f>SUM(K21:K22)</f>
        <v>0</v>
      </c>
    </row>
    <row r="22" spans="1:12" s="116" customFormat="1" ht="15" customHeight="1" thickTop="1" thickBot="1" x14ac:dyDescent="0.2">
      <c r="A22" s="756"/>
      <c r="B22" s="757"/>
      <c r="C22" s="120" t="s">
        <v>384</v>
      </c>
      <c r="D22" s="121" t="s">
        <v>87</v>
      </c>
      <c r="E22" s="241"/>
      <c r="F22" s="241"/>
      <c r="G22" s="239">
        <f t="shared" si="0"/>
        <v>0</v>
      </c>
      <c r="H22" s="759"/>
      <c r="I22" s="241"/>
      <c r="J22" s="241"/>
      <c r="K22" s="240">
        <f t="shared" si="1"/>
        <v>0</v>
      </c>
      <c r="L22" s="761"/>
    </row>
    <row r="23" spans="1:12" s="116" customFormat="1" ht="15" customHeight="1" thickTop="1" thickBot="1" x14ac:dyDescent="0.2">
      <c r="A23" s="755">
        <v>9</v>
      </c>
      <c r="B23" s="757" t="s">
        <v>354</v>
      </c>
      <c r="C23" s="118" t="s">
        <v>84</v>
      </c>
      <c r="D23" s="119" t="s">
        <v>85</v>
      </c>
      <c r="E23" s="235"/>
      <c r="F23" s="235"/>
      <c r="G23" s="236">
        <f t="shared" si="0"/>
        <v>0</v>
      </c>
      <c r="H23" s="758" t="s">
        <v>86</v>
      </c>
      <c r="I23" s="235"/>
      <c r="J23" s="235"/>
      <c r="K23" s="237">
        <f t="shared" si="1"/>
        <v>0</v>
      </c>
      <c r="L23" s="760">
        <f>SUM(K23:K24)</f>
        <v>0</v>
      </c>
    </row>
    <row r="24" spans="1:12" s="116" customFormat="1" ht="15" customHeight="1" thickTop="1" thickBot="1" x14ac:dyDescent="0.2">
      <c r="A24" s="756"/>
      <c r="B24" s="757"/>
      <c r="C24" s="120" t="s">
        <v>384</v>
      </c>
      <c r="D24" s="121" t="s">
        <v>87</v>
      </c>
      <c r="E24" s="241"/>
      <c r="F24" s="241"/>
      <c r="G24" s="239">
        <f t="shared" si="0"/>
        <v>0</v>
      </c>
      <c r="H24" s="759"/>
      <c r="I24" s="241"/>
      <c r="J24" s="241"/>
      <c r="K24" s="240">
        <f t="shared" si="1"/>
        <v>0</v>
      </c>
      <c r="L24" s="761"/>
    </row>
    <row r="25" spans="1:12" s="116" customFormat="1" ht="15" customHeight="1" thickTop="1" thickBot="1" x14ac:dyDescent="0.2">
      <c r="A25" s="755">
        <v>10</v>
      </c>
      <c r="B25" s="757" t="s">
        <v>355</v>
      </c>
      <c r="C25" s="118" t="s">
        <v>84</v>
      </c>
      <c r="D25" s="119" t="s">
        <v>85</v>
      </c>
      <c r="E25" s="235"/>
      <c r="F25" s="235"/>
      <c r="G25" s="236">
        <f t="shared" si="0"/>
        <v>0</v>
      </c>
      <c r="H25" s="758" t="s">
        <v>86</v>
      </c>
      <c r="I25" s="235"/>
      <c r="J25" s="235"/>
      <c r="K25" s="237">
        <f t="shared" si="1"/>
        <v>0</v>
      </c>
      <c r="L25" s="760">
        <f>SUM(K25:K26)</f>
        <v>0</v>
      </c>
    </row>
    <row r="26" spans="1:12" s="116" customFormat="1" ht="15" customHeight="1" thickTop="1" thickBot="1" x14ac:dyDescent="0.2">
      <c r="A26" s="756"/>
      <c r="B26" s="757"/>
      <c r="C26" s="120" t="s">
        <v>384</v>
      </c>
      <c r="D26" s="121" t="s">
        <v>87</v>
      </c>
      <c r="E26" s="241"/>
      <c r="F26" s="241"/>
      <c r="G26" s="239">
        <f t="shared" si="0"/>
        <v>0</v>
      </c>
      <c r="H26" s="759"/>
      <c r="I26" s="241"/>
      <c r="J26" s="241"/>
      <c r="K26" s="240">
        <f t="shared" si="1"/>
        <v>0</v>
      </c>
      <c r="L26" s="761"/>
    </row>
    <row r="27" spans="1:12" s="116" customFormat="1" ht="15" customHeight="1" thickTop="1" thickBot="1" x14ac:dyDescent="0.2">
      <c r="A27" s="755">
        <v>11</v>
      </c>
      <c r="B27" s="757" t="s">
        <v>356</v>
      </c>
      <c r="C27" s="118" t="s">
        <v>84</v>
      </c>
      <c r="D27" s="119" t="s">
        <v>85</v>
      </c>
      <c r="E27" s="235"/>
      <c r="F27" s="235"/>
      <c r="G27" s="236">
        <f t="shared" si="0"/>
        <v>0</v>
      </c>
      <c r="H27" s="758" t="s">
        <v>86</v>
      </c>
      <c r="I27" s="235"/>
      <c r="J27" s="235"/>
      <c r="K27" s="237">
        <f t="shared" si="1"/>
        <v>0</v>
      </c>
      <c r="L27" s="760">
        <f>SUM(K27:K28)</f>
        <v>0</v>
      </c>
    </row>
    <row r="28" spans="1:12" s="116" customFormat="1" ht="15" customHeight="1" thickTop="1" thickBot="1" x14ac:dyDescent="0.2">
      <c r="A28" s="756"/>
      <c r="B28" s="757"/>
      <c r="C28" s="120" t="s">
        <v>384</v>
      </c>
      <c r="D28" s="121" t="s">
        <v>87</v>
      </c>
      <c r="E28" s="241"/>
      <c r="F28" s="241"/>
      <c r="G28" s="239">
        <f t="shared" si="0"/>
        <v>0</v>
      </c>
      <c r="H28" s="759"/>
      <c r="I28" s="241"/>
      <c r="J28" s="241"/>
      <c r="K28" s="240">
        <f t="shared" si="1"/>
        <v>0</v>
      </c>
      <c r="L28" s="761"/>
    </row>
    <row r="29" spans="1:12" s="116" customFormat="1" ht="15" customHeight="1" thickTop="1" thickBot="1" x14ac:dyDescent="0.2">
      <c r="A29" s="755">
        <v>12</v>
      </c>
      <c r="B29" s="757" t="s">
        <v>303</v>
      </c>
      <c r="C29" s="118" t="s">
        <v>84</v>
      </c>
      <c r="D29" s="119" t="s">
        <v>85</v>
      </c>
      <c r="E29" s="235"/>
      <c r="F29" s="235"/>
      <c r="G29" s="236">
        <f t="shared" si="0"/>
        <v>0</v>
      </c>
      <c r="H29" s="758" t="s">
        <v>86</v>
      </c>
      <c r="I29" s="235"/>
      <c r="J29" s="235"/>
      <c r="K29" s="237">
        <f t="shared" si="1"/>
        <v>0</v>
      </c>
      <c r="L29" s="760">
        <f>SUM(K29:K30)</f>
        <v>0</v>
      </c>
    </row>
    <row r="30" spans="1:12" s="116" customFormat="1" ht="15" customHeight="1" thickTop="1" thickBot="1" x14ac:dyDescent="0.2">
      <c r="A30" s="756"/>
      <c r="B30" s="757"/>
      <c r="C30" s="120" t="s">
        <v>384</v>
      </c>
      <c r="D30" s="121" t="s">
        <v>87</v>
      </c>
      <c r="E30" s="241"/>
      <c r="F30" s="241"/>
      <c r="G30" s="239">
        <f t="shared" si="0"/>
        <v>0</v>
      </c>
      <c r="H30" s="759"/>
      <c r="I30" s="241"/>
      <c r="J30" s="241"/>
      <c r="K30" s="240">
        <f t="shared" si="1"/>
        <v>0</v>
      </c>
      <c r="L30" s="761"/>
    </row>
    <row r="31" spans="1:12" s="116" customFormat="1" ht="15" customHeight="1" thickTop="1" thickBot="1" x14ac:dyDescent="0.2">
      <c r="A31" s="755">
        <v>13</v>
      </c>
      <c r="B31" s="757" t="s">
        <v>304</v>
      </c>
      <c r="C31" s="118" t="s">
        <v>84</v>
      </c>
      <c r="D31" s="119" t="s">
        <v>85</v>
      </c>
      <c r="E31" s="235"/>
      <c r="F31" s="235"/>
      <c r="G31" s="236">
        <f t="shared" si="0"/>
        <v>0</v>
      </c>
      <c r="H31" s="758" t="s">
        <v>86</v>
      </c>
      <c r="I31" s="235"/>
      <c r="J31" s="235"/>
      <c r="K31" s="237">
        <f t="shared" si="1"/>
        <v>0</v>
      </c>
      <c r="L31" s="760">
        <f>SUM(K31:K32)</f>
        <v>0</v>
      </c>
    </row>
    <row r="32" spans="1:12" s="116" customFormat="1" ht="15" customHeight="1" thickTop="1" thickBot="1" x14ac:dyDescent="0.2">
      <c r="A32" s="756"/>
      <c r="B32" s="757"/>
      <c r="C32" s="120" t="s">
        <v>384</v>
      </c>
      <c r="D32" s="121" t="s">
        <v>87</v>
      </c>
      <c r="E32" s="241"/>
      <c r="F32" s="241"/>
      <c r="G32" s="239">
        <f t="shared" si="0"/>
        <v>0</v>
      </c>
      <c r="H32" s="759"/>
      <c r="I32" s="241"/>
      <c r="J32" s="241"/>
      <c r="K32" s="240">
        <f t="shared" si="1"/>
        <v>0</v>
      </c>
      <c r="L32" s="761"/>
    </row>
    <row r="33" spans="1:12" s="116" customFormat="1" ht="15" customHeight="1" thickTop="1" thickBot="1" x14ac:dyDescent="0.2">
      <c r="A33" s="755">
        <v>14</v>
      </c>
      <c r="B33" s="757" t="s">
        <v>305</v>
      </c>
      <c r="C33" s="118" t="s">
        <v>84</v>
      </c>
      <c r="D33" s="119" t="s">
        <v>85</v>
      </c>
      <c r="E33" s="235"/>
      <c r="F33" s="235"/>
      <c r="G33" s="236">
        <f t="shared" si="0"/>
        <v>0</v>
      </c>
      <c r="H33" s="758" t="s">
        <v>86</v>
      </c>
      <c r="I33" s="235"/>
      <c r="J33" s="235"/>
      <c r="K33" s="237">
        <f t="shared" si="1"/>
        <v>0</v>
      </c>
      <c r="L33" s="760">
        <f>SUM(K33:K34)</f>
        <v>0</v>
      </c>
    </row>
    <row r="34" spans="1:12" s="116" customFormat="1" ht="15" customHeight="1" thickTop="1" thickBot="1" x14ac:dyDescent="0.2">
      <c r="A34" s="756"/>
      <c r="B34" s="757"/>
      <c r="C34" s="120" t="s">
        <v>384</v>
      </c>
      <c r="D34" s="121" t="s">
        <v>87</v>
      </c>
      <c r="E34" s="241"/>
      <c r="F34" s="241"/>
      <c r="G34" s="239">
        <f t="shared" si="0"/>
        <v>0</v>
      </c>
      <c r="H34" s="759"/>
      <c r="I34" s="241"/>
      <c r="J34" s="241"/>
      <c r="K34" s="240">
        <f t="shared" si="1"/>
        <v>0</v>
      </c>
      <c r="L34" s="761"/>
    </row>
    <row r="35" spans="1:12" s="116" customFormat="1" ht="15" customHeight="1" thickTop="1" thickBot="1" x14ac:dyDescent="0.2">
      <c r="A35" s="755">
        <v>15</v>
      </c>
      <c r="B35" s="757" t="s">
        <v>306</v>
      </c>
      <c r="C35" s="118" t="s">
        <v>84</v>
      </c>
      <c r="D35" s="119" t="s">
        <v>85</v>
      </c>
      <c r="E35" s="235"/>
      <c r="F35" s="235"/>
      <c r="G35" s="236">
        <f t="shared" si="0"/>
        <v>0</v>
      </c>
      <c r="H35" s="758" t="s">
        <v>86</v>
      </c>
      <c r="I35" s="235"/>
      <c r="J35" s="235"/>
      <c r="K35" s="237">
        <f t="shared" si="1"/>
        <v>0</v>
      </c>
      <c r="L35" s="760">
        <f>SUM(K35:K36)</f>
        <v>0</v>
      </c>
    </row>
    <row r="36" spans="1:12" s="116" customFormat="1" ht="15" customHeight="1" thickTop="1" thickBot="1" x14ac:dyDescent="0.2">
      <c r="A36" s="756"/>
      <c r="B36" s="757"/>
      <c r="C36" s="120" t="s">
        <v>384</v>
      </c>
      <c r="D36" s="121" t="s">
        <v>87</v>
      </c>
      <c r="E36" s="241"/>
      <c r="F36" s="241"/>
      <c r="G36" s="239">
        <f t="shared" si="0"/>
        <v>0</v>
      </c>
      <c r="H36" s="759"/>
      <c r="I36" s="241"/>
      <c r="J36" s="241"/>
      <c r="K36" s="240">
        <f t="shared" si="1"/>
        <v>0</v>
      </c>
      <c r="L36" s="761"/>
    </row>
    <row r="37" spans="1:12" s="116" customFormat="1" ht="15" customHeight="1" thickTop="1" thickBot="1" x14ac:dyDescent="0.2">
      <c r="A37" s="755">
        <v>16</v>
      </c>
      <c r="B37" s="757" t="s">
        <v>357</v>
      </c>
      <c r="C37" s="118" t="s">
        <v>84</v>
      </c>
      <c r="D37" s="119" t="s">
        <v>85</v>
      </c>
      <c r="E37" s="235"/>
      <c r="F37" s="235"/>
      <c r="G37" s="236">
        <f t="shared" si="0"/>
        <v>0</v>
      </c>
      <c r="H37" s="758" t="s">
        <v>86</v>
      </c>
      <c r="I37" s="235"/>
      <c r="J37" s="235"/>
      <c r="K37" s="237">
        <f t="shared" si="1"/>
        <v>0</v>
      </c>
      <c r="L37" s="760">
        <f>SUM(K37:K38)</f>
        <v>0</v>
      </c>
    </row>
    <row r="38" spans="1:12" s="116" customFormat="1" ht="15" customHeight="1" thickTop="1" thickBot="1" x14ac:dyDescent="0.2">
      <c r="A38" s="756"/>
      <c r="B38" s="757"/>
      <c r="C38" s="120" t="s">
        <v>384</v>
      </c>
      <c r="D38" s="121" t="s">
        <v>87</v>
      </c>
      <c r="E38" s="241"/>
      <c r="F38" s="241"/>
      <c r="G38" s="239">
        <f t="shared" si="0"/>
        <v>0</v>
      </c>
      <c r="H38" s="759"/>
      <c r="I38" s="241"/>
      <c r="J38" s="241"/>
      <c r="K38" s="240">
        <f t="shared" si="1"/>
        <v>0</v>
      </c>
      <c r="L38" s="761"/>
    </row>
    <row r="39" spans="1:12" s="116" customFormat="1" ht="15" customHeight="1" thickTop="1" thickBot="1" x14ac:dyDescent="0.2">
      <c r="A39" s="755">
        <v>17</v>
      </c>
      <c r="B39" s="757" t="s">
        <v>307</v>
      </c>
      <c r="C39" s="118" t="s">
        <v>84</v>
      </c>
      <c r="D39" s="119" t="s">
        <v>85</v>
      </c>
      <c r="E39" s="235"/>
      <c r="F39" s="235"/>
      <c r="G39" s="236">
        <f t="shared" si="0"/>
        <v>0</v>
      </c>
      <c r="H39" s="758" t="s">
        <v>86</v>
      </c>
      <c r="I39" s="235"/>
      <c r="J39" s="235"/>
      <c r="K39" s="237">
        <f t="shared" si="1"/>
        <v>0</v>
      </c>
      <c r="L39" s="760">
        <f>SUM(K39:K40)</f>
        <v>0</v>
      </c>
    </row>
    <row r="40" spans="1:12" s="116" customFormat="1" ht="15" customHeight="1" thickTop="1" thickBot="1" x14ac:dyDescent="0.2">
      <c r="A40" s="756"/>
      <c r="B40" s="757"/>
      <c r="C40" s="120" t="s">
        <v>384</v>
      </c>
      <c r="D40" s="121" t="s">
        <v>87</v>
      </c>
      <c r="E40" s="241"/>
      <c r="F40" s="241"/>
      <c r="G40" s="239">
        <f t="shared" si="0"/>
        <v>0</v>
      </c>
      <c r="H40" s="759"/>
      <c r="I40" s="241"/>
      <c r="J40" s="241"/>
      <c r="K40" s="240">
        <f t="shared" si="1"/>
        <v>0</v>
      </c>
      <c r="L40" s="761"/>
    </row>
    <row r="41" spans="1:12" s="116" customFormat="1" ht="15" customHeight="1" thickTop="1" thickBot="1" x14ac:dyDescent="0.2">
      <c r="A41" s="755">
        <v>18</v>
      </c>
      <c r="B41" s="757" t="s">
        <v>308</v>
      </c>
      <c r="C41" s="118" t="s">
        <v>84</v>
      </c>
      <c r="D41" s="119" t="s">
        <v>85</v>
      </c>
      <c r="E41" s="235"/>
      <c r="F41" s="235"/>
      <c r="G41" s="236">
        <f t="shared" si="0"/>
        <v>0</v>
      </c>
      <c r="H41" s="758" t="s">
        <v>86</v>
      </c>
      <c r="I41" s="235"/>
      <c r="J41" s="235"/>
      <c r="K41" s="237">
        <f t="shared" si="1"/>
        <v>0</v>
      </c>
      <c r="L41" s="760">
        <f>SUM(K41:K42)</f>
        <v>0</v>
      </c>
    </row>
    <row r="42" spans="1:12" s="116" customFormat="1" ht="15" customHeight="1" thickTop="1" thickBot="1" x14ac:dyDescent="0.2">
      <c r="A42" s="756"/>
      <c r="B42" s="757"/>
      <c r="C42" s="120" t="s">
        <v>384</v>
      </c>
      <c r="D42" s="121" t="s">
        <v>87</v>
      </c>
      <c r="E42" s="241"/>
      <c r="F42" s="241"/>
      <c r="G42" s="239">
        <f t="shared" si="0"/>
        <v>0</v>
      </c>
      <c r="H42" s="759"/>
      <c r="I42" s="241"/>
      <c r="J42" s="241"/>
      <c r="K42" s="240">
        <f t="shared" si="1"/>
        <v>0</v>
      </c>
      <c r="L42" s="761"/>
    </row>
    <row r="43" spans="1:12" s="116" customFormat="1" ht="15" customHeight="1" thickTop="1" thickBot="1" x14ac:dyDescent="0.2">
      <c r="A43" s="755">
        <v>19</v>
      </c>
      <c r="B43" s="757" t="s">
        <v>309</v>
      </c>
      <c r="C43" s="118" t="s">
        <v>84</v>
      </c>
      <c r="D43" s="119" t="s">
        <v>85</v>
      </c>
      <c r="E43" s="235"/>
      <c r="F43" s="235"/>
      <c r="G43" s="236">
        <f t="shared" si="0"/>
        <v>0</v>
      </c>
      <c r="H43" s="758" t="s">
        <v>86</v>
      </c>
      <c r="I43" s="235"/>
      <c r="J43" s="235"/>
      <c r="K43" s="237">
        <f t="shared" si="1"/>
        <v>0</v>
      </c>
      <c r="L43" s="760">
        <f>SUM(K43:K44)</f>
        <v>0</v>
      </c>
    </row>
    <row r="44" spans="1:12" s="116" customFormat="1" ht="15" customHeight="1" thickTop="1" thickBot="1" x14ac:dyDescent="0.2">
      <c r="A44" s="756"/>
      <c r="B44" s="757"/>
      <c r="C44" s="120" t="s">
        <v>384</v>
      </c>
      <c r="D44" s="121" t="s">
        <v>87</v>
      </c>
      <c r="E44" s="241"/>
      <c r="F44" s="241"/>
      <c r="G44" s="239">
        <f t="shared" si="0"/>
        <v>0</v>
      </c>
      <c r="H44" s="759"/>
      <c r="I44" s="241"/>
      <c r="J44" s="241"/>
      <c r="K44" s="240">
        <f t="shared" si="1"/>
        <v>0</v>
      </c>
      <c r="L44" s="761"/>
    </row>
    <row r="45" spans="1:12" s="116" customFormat="1" ht="15" customHeight="1" thickTop="1" thickBot="1" x14ac:dyDescent="0.2">
      <c r="A45" s="755">
        <v>20</v>
      </c>
      <c r="B45" s="757" t="s">
        <v>310</v>
      </c>
      <c r="C45" s="118" t="s">
        <v>84</v>
      </c>
      <c r="D45" s="119" t="s">
        <v>85</v>
      </c>
      <c r="E45" s="235"/>
      <c r="F45" s="235"/>
      <c r="G45" s="236">
        <f t="shared" si="0"/>
        <v>0</v>
      </c>
      <c r="H45" s="758" t="s">
        <v>86</v>
      </c>
      <c r="I45" s="235"/>
      <c r="J45" s="235"/>
      <c r="K45" s="237">
        <f t="shared" si="1"/>
        <v>0</v>
      </c>
      <c r="L45" s="760">
        <f>SUM(K45:K46)</f>
        <v>0</v>
      </c>
    </row>
    <row r="46" spans="1:12" s="116" customFormat="1" ht="15" customHeight="1" thickTop="1" thickBot="1" x14ac:dyDescent="0.2">
      <c r="A46" s="756"/>
      <c r="B46" s="757"/>
      <c r="C46" s="120" t="s">
        <v>384</v>
      </c>
      <c r="D46" s="121" t="s">
        <v>87</v>
      </c>
      <c r="E46" s="241"/>
      <c r="F46" s="241"/>
      <c r="G46" s="239">
        <f t="shared" si="0"/>
        <v>0</v>
      </c>
      <c r="H46" s="759"/>
      <c r="I46" s="241"/>
      <c r="J46" s="241"/>
      <c r="K46" s="240">
        <f t="shared" si="1"/>
        <v>0</v>
      </c>
      <c r="L46" s="761"/>
    </row>
    <row r="47" spans="1:12" s="116" customFormat="1" ht="15" customHeight="1" thickTop="1" thickBot="1" x14ac:dyDescent="0.2">
      <c r="A47" s="755">
        <v>21</v>
      </c>
      <c r="B47" s="757" t="s">
        <v>358</v>
      </c>
      <c r="C47" s="118" t="s">
        <v>84</v>
      </c>
      <c r="D47" s="119" t="s">
        <v>85</v>
      </c>
      <c r="E47" s="235"/>
      <c r="F47" s="235"/>
      <c r="G47" s="236">
        <f t="shared" si="0"/>
        <v>0</v>
      </c>
      <c r="H47" s="758" t="s">
        <v>86</v>
      </c>
      <c r="I47" s="235"/>
      <c r="J47" s="235"/>
      <c r="K47" s="237">
        <f t="shared" si="1"/>
        <v>0</v>
      </c>
      <c r="L47" s="760">
        <f>SUM(K47:K48)</f>
        <v>0</v>
      </c>
    </row>
    <row r="48" spans="1:12" s="116" customFormat="1" ht="15" customHeight="1" thickTop="1" thickBot="1" x14ac:dyDescent="0.2">
      <c r="A48" s="756"/>
      <c r="B48" s="757"/>
      <c r="C48" s="120" t="s">
        <v>384</v>
      </c>
      <c r="D48" s="121" t="s">
        <v>87</v>
      </c>
      <c r="E48" s="241"/>
      <c r="F48" s="241"/>
      <c r="G48" s="239">
        <f t="shared" si="0"/>
        <v>0</v>
      </c>
      <c r="H48" s="759"/>
      <c r="I48" s="241"/>
      <c r="J48" s="241"/>
      <c r="K48" s="240">
        <f t="shared" si="1"/>
        <v>0</v>
      </c>
      <c r="L48" s="761"/>
    </row>
    <row r="49" spans="1:12" s="116" customFormat="1" ht="15" customHeight="1" thickTop="1" thickBot="1" x14ac:dyDescent="0.2">
      <c r="A49" s="755">
        <v>22</v>
      </c>
      <c r="B49" s="757" t="s">
        <v>359</v>
      </c>
      <c r="C49" s="118" t="s">
        <v>84</v>
      </c>
      <c r="D49" s="119" t="s">
        <v>85</v>
      </c>
      <c r="E49" s="235"/>
      <c r="F49" s="235"/>
      <c r="G49" s="236">
        <f t="shared" si="0"/>
        <v>0</v>
      </c>
      <c r="H49" s="758" t="s">
        <v>86</v>
      </c>
      <c r="I49" s="235"/>
      <c r="J49" s="235"/>
      <c r="K49" s="237">
        <f t="shared" si="1"/>
        <v>0</v>
      </c>
      <c r="L49" s="760">
        <f>SUM(K49:K50)</f>
        <v>0</v>
      </c>
    </row>
    <row r="50" spans="1:12" s="116" customFormat="1" ht="15" customHeight="1" thickTop="1" thickBot="1" x14ac:dyDescent="0.2">
      <c r="A50" s="756"/>
      <c r="B50" s="757"/>
      <c r="C50" s="120" t="s">
        <v>384</v>
      </c>
      <c r="D50" s="121" t="s">
        <v>87</v>
      </c>
      <c r="E50" s="241"/>
      <c r="F50" s="241"/>
      <c r="G50" s="239">
        <f t="shared" si="0"/>
        <v>0</v>
      </c>
      <c r="H50" s="759"/>
      <c r="I50" s="241"/>
      <c r="J50" s="241"/>
      <c r="K50" s="240">
        <f t="shared" si="1"/>
        <v>0</v>
      </c>
      <c r="L50" s="761"/>
    </row>
    <row r="51" spans="1:12" s="116" customFormat="1" ht="15" customHeight="1" thickTop="1" thickBot="1" x14ac:dyDescent="0.2">
      <c r="A51" s="755">
        <v>23</v>
      </c>
      <c r="B51" s="757" t="s">
        <v>360</v>
      </c>
      <c r="C51" s="118" t="s">
        <v>84</v>
      </c>
      <c r="D51" s="119" t="s">
        <v>85</v>
      </c>
      <c r="E51" s="235"/>
      <c r="F51" s="235"/>
      <c r="G51" s="236">
        <f t="shared" si="0"/>
        <v>0</v>
      </c>
      <c r="H51" s="758" t="s">
        <v>86</v>
      </c>
      <c r="I51" s="235"/>
      <c r="J51" s="235"/>
      <c r="K51" s="237">
        <f t="shared" si="1"/>
        <v>0</v>
      </c>
      <c r="L51" s="760">
        <f>SUM(K51:K52)</f>
        <v>0</v>
      </c>
    </row>
    <row r="52" spans="1:12" s="116" customFormat="1" ht="15" customHeight="1" thickTop="1" thickBot="1" x14ac:dyDescent="0.2">
      <c r="A52" s="756"/>
      <c r="B52" s="757"/>
      <c r="C52" s="120" t="s">
        <v>384</v>
      </c>
      <c r="D52" s="121" t="s">
        <v>87</v>
      </c>
      <c r="E52" s="241"/>
      <c r="F52" s="241"/>
      <c r="G52" s="239">
        <f t="shared" si="0"/>
        <v>0</v>
      </c>
      <c r="H52" s="759"/>
      <c r="I52" s="241"/>
      <c r="J52" s="241"/>
      <c r="K52" s="240">
        <f t="shared" si="1"/>
        <v>0</v>
      </c>
      <c r="L52" s="761"/>
    </row>
    <row r="53" spans="1:12" s="116" customFormat="1" ht="15" customHeight="1" thickTop="1" thickBot="1" x14ac:dyDescent="0.2">
      <c r="A53" s="755">
        <v>24</v>
      </c>
      <c r="B53" s="757" t="s">
        <v>311</v>
      </c>
      <c r="C53" s="118" t="s">
        <v>84</v>
      </c>
      <c r="D53" s="119" t="s">
        <v>85</v>
      </c>
      <c r="E53" s="235"/>
      <c r="F53" s="235"/>
      <c r="G53" s="236">
        <f t="shared" si="0"/>
        <v>0</v>
      </c>
      <c r="H53" s="758" t="s">
        <v>86</v>
      </c>
      <c r="I53" s="235"/>
      <c r="J53" s="235"/>
      <c r="K53" s="237">
        <f t="shared" si="1"/>
        <v>0</v>
      </c>
      <c r="L53" s="760">
        <f>SUM(K53:K54)</f>
        <v>0</v>
      </c>
    </row>
    <row r="54" spans="1:12" s="116" customFormat="1" ht="15" customHeight="1" thickTop="1" thickBot="1" x14ac:dyDescent="0.2">
      <c r="A54" s="756"/>
      <c r="B54" s="757"/>
      <c r="C54" s="120" t="s">
        <v>384</v>
      </c>
      <c r="D54" s="121" t="s">
        <v>87</v>
      </c>
      <c r="E54" s="241"/>
      <c r="F54" s="241"/>
      <c r="G54" s="239">
        <f t="shared" si="0"/>
        <v>0</v>
      </c>
      <c r="H54" s="759"/>
      <c r="I54" s="241"/>
      <c r="J54" s="241"/>
      <c r="K54" s="240">
        <f t="shared" si="1"/>
        <v>0</v>
      </c>
      <c r="L54" s="761"/>
    </row>
    <row r="55" spans="1:12" s="116" customFormat="1" ht="15" customHeight="1" thickTop="1" thickBot="1" x14ac:dyDescent="0.2">
      <c r="A55" s="755">
        <v>25</v>
      </c>
      <c r="B55" s="757" t="s">
        <v>361</v>
      </c>
      <c r="C55" s="118" t="s">
        <v>84</v>
      </c>
      <c r="D55" s="119" t="s">
        <v>85</v>
      </c>
      <c r="E55" s="235"/>
      <c r="F55" s="235"/>
      <c r="G55" s="236">
        <f t="shared" si="0"/>
        <v>0</v>
      </c>
      <c r="H55" s="758" t="s">
        <v>86</v>
      </c>
      <c r="I55" s="235"/>
      <c r="J55" s="235"/>
      <c r="K55" s="237">
        <f t="shared" si="1"/>
        <v>0</v>
      </c>
      <c r="L55" s="760">
        <f>SUM(K55:K56)</f>
        <v>0</v>
      </c>
    </row>
    <row r="56" spans="1:12" s="116" customFormat="1" ht="15" customHeight="1" thickTop="1" thickBot="1" x14ac:dyDescent="0.2">
      <c r="A56" s="756"/>
      <c r="B56" s="757"/>
      <c r="C56" s="120" t="s">
        <v>384</v>
      </c>
      <c r="D56" s="121" t="s">
        <v>87</v>
      </c>
      <c r="E56" s="241"/>
      <c r="F56" s="241"/>
      <c r="G56" s="239">
        <f t="shared" si="0"/>
        <v>0</v>
      </c>
      <c r="H56" s="759"/>
      <c r="I56" s="241"/>
      <c r="J56" s="241"/>
      <c r="K56" s="240">
        <f t="shared" si="1"/>
        <v>0</v>
      </c>
      <c r="L56" s="761"/>
    </row>
    <row r="57" spans="1:12" s="116" customFormat="1" ht="15" customHeight="1" thickTop="1" thickBot="1" x14ac:dyDescent="0.2">
      <c r="A57" s="755">
        <v>26</v>
      </c>
      <c r="B57" s="757" t="s">
        <v>362</v>
      </c>
      <c r="C57" s="118" t="s">
        <v>84</v>
      </c>
      <c r="D57" s="119" t="s">
        <v>85</v>
      </c>
      <c r="E57" s="235"/>
      <c r="F57" s="235"/>
      <c r="G57" s="236">
        <f t="shared" si="0"/>
        <v>0</v>
      </c>
      <c r="H57" s="758" t="s">
        <v>86</v>
      </c>
      <c r="I57" s="235"/>
      <c r="J57" s="235"/>
      <c r="K57" s="237">
        <f t="shared" si="1"/>
        <v>0</v>
      </c>
      <c r="L57" s="760">
        <f>SUM(K57:K58)</f>
        <v>0</v>
      </c>
    </row>
    <row r="58" spans="1:12" s="116" customFormat="1" ht="15" customHeight="1" thickTop="1" thickBot="1" x14ac:dyDescent="0.2">
      <c r="A58" s="756"/>
      <c r="B58" s="757"/>
      <c r="C58" s="120" t="s">
        <v>384</v>
      </c>
      <c r="D58" s="121" t="s">
        <v>87</v>
      </c>
      <c r="E58" s="241"/>
      <c r="F58" s="241"/>
      <c r="G58" s="239">
        <f t="shared" si="0"/>
        <v>0</v>
      </c>
      <c r="H58" s="759"/>
      <c r="I58" s="241"/>
      <c r="J58" s="241"/>
      <c r="K58" s="240">
        <f t="shared" si="1"/>
        <v>0</v>
      </c>
      <c r="L58" s="761"/>
    </row>
    <row r="59" spans="1:12" s="116" customFormat="1" ht="15" customHeight="1" thickTop="1" thickBot="1" x14ac:dyDescent="0.2">
      <c r="A59" s="755">
        <v>27</v>
      </c>
      <c r="B59" s="757" t="s">
        <v>312</v>
      </c>
      <c r="C59" s="118" t="s">
        <v>84</v>
      </c>
      <c r="D59" s="119" t="s">
        <v>85</v>
      </c>
      <c r="E59" s="235"/>
      <c r="F59" s="235"/>
      <c r="G59" s="236">
        <f t="shared" si="0"/>
        <v>0</v>
      </c>
      <c r="H59" s="758" t="s">
        <v>86</v>
      </c>
      <c r="I59" s="235"/>
      <c r="J59" s="235"/>
      <c r="K59" s="237">
        <f t="shared" si="1"/>
        <v>0</v>
      </c>
      <c r="L59" s="760">
        <f>SUM(K59:K60)</f>
        <v>0</v>
      </c>
    </row>
    <row r="60" spans="1:12" s="116" customFormat="1" ht="15" customHeight="1" thickTop="1" thickBot="1" x14ac:dyDescent="0.2">
      <c r="A60" s="756"/>
      <c r="B60" s="757"/>
      <c r="C60" s="120" t="s">
        <v>384</v>
      </c>
      <c r="D60" s="121" t="s">
        <v>87</v>
      </c>
      <c r="E60" s="241"/>
      <c r="F60" s="241"/>
      <c r="G60" s="239">
        <f t="shared" si="0"/>
        <v>0</v>
      </c>
      <c r="H60" s="759"/>
      <c r="I60" s="241"/>
      <c r="J60" s="241"/>
      <c r="K60" s="240">
        <f t="shared" si="1"/>
        <v>0</v>
      </c>
      <c r="L60" s="761"/>
    </row>
    <row r="61" spans="1:12" s="116" customFormat="1" ht="15" customHeight="1" thickTop="1" thickBot="1" x14ac:dyDescent="0.2">
      <c r="A61" s="755">
        <v>28</v>
      </c>
      <c r="B61" s="757" t="s">
        <v>313</v>
      </c>
      <c r="C61" s="118" t="s">
        <v>84</v>
      </c>
      <c r="D61" s="119" t="s">
        <v>85</v>
      </c>
      <c r="E61" s="235"/>
      <c r="F61" s="235"/>
      <c r="G61" s="236">
        <f t="shared" si="0"/>
        <v>0</v>
      </c>
      <c r="H61" s="758" t="s">
        <v>86</v>
      </c>
      <c r="I61" s="235"/>
      <c r="J61" s="235"/>
      <c r="K61" s="237">
        <f t="shared" si="1"/>
        <v>0</v>
      </c>
      <c r="L61" s="760">
        <f>SUM(K61:K62)</f>
        <v>0</v>
      </c>
    </row>
    <row r="62" spans="1:12" s="116" customFormat="1" ht="15" customHeight="1" thickTop="1" thickBot="1" x14ac:dyDescent="0.2">
      <c r="A62" s="756"/>
      <c r="B62" s="757"/>
      <c r="C62" s="120" t="s">
        <v>384</v>
      </c>
      <c r="D62" s="121" t="s">
        <v>87</v>
      </c>
      <c r="E62" s="241"/>
      <c r="F62" s="241"/>
      <c r="G62" s="239">
        <f t="shared" si="0"/>
        <v>0</v>
      </c>
      <c r="H62" s="759"/>
      <c r="I62" s="241"/>
      <c r="J62" s="241"/>
      <c r="K62" s="240">
        <f t="shared" si="1"/>
        <v>0</v>
      </c>
      <c r="L62" s="761"/>
    </row>
    <row r="63" spans="1:12" s="116" customFormat="1" ht="15" customHeight="1" thickTop="1" thickBot="1" x14ac:dyDescent="0.2">
      <c r="A63" s="755">
        <v>29</v>
      </c>
      <c r="B63" s="757" t="s">
        <v>314</v>
      </c>
      <c r="C63" s="118" t="s">
        <v>84</v>
      </c>
      <c r="D63" s="119" t="s">
        <v>85</v>
      </c>
      <c r="E63" s="235"/>
      <c r="F63" s="235"/>
      <c r="G63" s="236">
        <f t="shared" si="0"/>
        <v>0</v>
      </c>
      <c r="H63" s="758" t="s">
        <v>86</v>
      </c>
      <c r="I63" s="235"/>
      <c r="J63" s="235"/>
      <c r="K63" s="237">
        <f t="shared" si="1"/>
        <v>0</v>
      </c>
      <c r="L63" s="760">
        <f>SUM(K63:K64)</f>
        <v>0</v>
      </c>
    </row>
    <row r="64" spans="1:12" s="116" customFormat="1" ht="15" customHeight="1" thickTop="1" thickBot="1" x14ac:dyDescent="0.2">
      <c r="A64" s="756"/>
      <c r="B64" s="757"/>
      <c r="C64" s="120" t="s">
        <v>384</v>
      </c>
      <c r="D64" s="121" t="s">
        <v>87</v>
      </c>
      <c r="E64" s="241"/>
      <c r="F64" s="241"/>
      <c r="G64" s="239">
        <f t="shared" si="0"/>
        <v>0</v>
      </c>
      <c r="H64" s="759"/>
      <c r="I64" s="241"/>
      <c r="J64" s="241"/>
      <c r="K64" s="240">
        <f t="shared" si="1"/>
        <v>0</v>
      </c>
      <c r="L64" s="761"/>
    </row>
    <row r="65" spans="1:12" s="116" customFormat="1" ht="15" customHeight="1" thickTop="1" thickBot="1" x14ac:dyDescent="0.2">
      <c r="A65" s="755">
        <v>30</v>
      </c>
      <c r="B65" s="757" t="s">
        <v>315</v>
      </c>
      <c r="C65" s="118" t="s">
        <v>84</v>
      </c>
      <c r="D65" s="119" t="s">
        <v>85</v>
      </c>
      <c r="E65" s="235"/>
      <c r="F65" s="235"/>
      <c r="G65" s="236">
        <f t="shared" si="0"/>
        <v>0</v>
      </c>
      <c r="H65" s="758" t="s">
        <v>86</v>
      </c>
      <c r="I65" s="235"/>
      <c r="J65" s="235"/>
      <c r="K65" s="237">
        <f t="shared" si="1"/>
        <v>0</v>
      </c>
      <c r="L65" s="760">
        <f>SUM(K65:K66)</f>
        <v>0</v>
      </c>
    </row>
    <row r="66" spans="1:12" s="116" customFormat="1" ht="15" customHeight="1" thickTop="1" thickBot="1" x14ac:dyDescent="0.2">
      <c r="A66" s="756"/>
      <c r="B66" s="757"/>
      <c r="C66" s="120" t="s">
        <v>384</v>
      </c>
      <c r="D66" s="121" t="s">
        <v>87</v>
      </c>
      <c r="E66" s="241"/>
      <c r="F66" s="241"/>
      <c r="G66" s="239">
        <f t="shared" si="0"/>
        <v>0</v>
      </c>
      <c r="H66" s="759"/>
      <c r="I66" s="241"/>
      <c r="J66" s="241"/>
      <c r="K66" s="240">
        <f t="shared" si="1"/>
        <v>0</v>
      </c>
      <c r="L66" s="761"/>
    </row>
    <row r="67" spans="1:12" s="116" customFormat="1" ht="15" customHeight="1" thickTop="1" thickBot="1" x14ac:dyDescent="0.2">
      <c r="A67" s="755">
        <v>31</v>
      </c>
      <c r="B67" s="757" t="s">
        <v>316</v>
      </c>
      <c r="C67" s="118" t="s">
        <v>84</v>
      </c>
      <c r="D67" s="119" t="s">
        <v>85</v>
      </c>
      <c r="E67" s="235"/>
      <c r="F67" s="235"/>
      <c r="G67" s="236">
        <f t="shared" si="0"/>
        <v>0</v>
      </c>
      <c r="H67" s="758" t="s">
        <v>86</v>
      </c>
      <c r="I67" s="235"/>
      <c r="J67" s="235"/>
      <c r="K67" s="237">
        <f t="shared" si="1"/>
        <v>0</v>
      </c>
      <c r="L67" s="760">
        <f>SUM(K67:K68)</f>
        <v>0</v>
      </c>
    </row>
    <row r="68" spans="1:12" s="116" customFormat="1" ht="15" customHeight="1" thickTop="1" thickBot="1" x14ac:dyDescent="0.2">
      <c r="A68" s="756"/>
      <c r="B68" s="757"/>
      <c r="C68" s="120" t="s">
        <v>384</v>
      </c>
      <c r="D68" s="121" t="s">
        <v>87</v>
      </c>
      <c r="E68" s="241"/>
      <c r="F68" s="241"/>
      <c r="G68" s="239">
        <f t="shared" si="0"/>
        <v>0</v>
      </c>
      <c r="H68" s="759"/>
      <c r="I68" s="241"/>
      <c r="J68" s="241"/>
      <c r="K68" s="240">
        <f t="shared" si="1"/>
        <v>0</v>
      </c>
      <c r="L68" s="761"/>
    </row>
    <row r="69" spans="1:12" s="116" customFormat="1" ht="15" customHeight="1" thickTop="1" thickBot="1" x14ac:dyDescent="0.2">
      <c r="A69" s="755">
        <v>32</v>
      </c>
      <c r="B69" s="757" t="s">
        <v>317</v>
      </c>
      <c r="C69" s="118" t="s">
        <v>84</v>
      </c>
      <c r="D69" s="119" t="s">
        <v>85</v>
      </c>
      <c r="E69" s="235"/>
      <c r="F69" s="235"/>
      <c r="G69" s="236">
        <f t="shared" si="0"/>
        <v>0</v>
      </c>
      <c r="H69" s="758" t="s">
        <v>86</v>
      </c>
      <c r="I69" s="235"/>
      <c r="J69" s="235"/>
      <c r="K69" s="237">
        <f t="shared" si="1"/>
        <v>0</v>
      </c>
      <c r="L69" s="760">
        <f>SUM(K69:K70)</f>
        <v>0</v>
      </c>
    </row>
    <row r="70" spans="1:12" s="116" customFormat="1" ht="15" customHeight="1" thickTop="1" thickBot="1" x14ac:dyDescent="0.2">
      <c r="A70" s="756"/>
      <c r="B70" s="757"/>
      <c r="C70" s="120" t="s">
        <v>384</v>
      </c>
      <c r="D70" s="121" t="s">
        <v>87</v>
      </c>
      <c r="E70" s="241"/>
      <c r="F70" s="241"/>
      <c r="G70" s="239">
        <f t="shared" si="0"/>
        <v>0</v>
      </c>
      <c r="H70" s="759"/>
      <c r="I70" s="241"/>
      <c r="J70" s="241"/>
      <c r="K70" s="240">
        <f t="shared" si="1"/>
        <v>0</v>
      </c>
      <c r="L70" s="761"/>
    </row>
    <row r="71" spans="1:12" s="116" customFormat="1" ht="15" customHeight="1" thickTop="1" thickBot="1" x14ac:dyDescent="0.2">
      <c r="A71" s="755">
        <v>33</v>
      </c>
      <c r="B71" s="757" t="s">
        <v>318</v>
      </c>
      <c r="C71" s="118" t="s">
        <v>84</v>
      </c>
      <c r="D71" s="119" t="s">
        <v>85</v>
      </c>
      <c r="E71" s="235"/>
      <c r="F71" s="235"/>
      <c r="G71" s="236">
        <f t="shared" si="0"/>
        <v>0</v>
      </c>
      <c r="H71" s="758" t="s">
        <v>86</v>
      </c>
      <c r="I71" s="235"/>
      <c r="J71" s="235"/>
      <c r="K71" s="237">
        <f t="shared" si="1"/>
        <v>0</v>
      </c>
      <c r="L71" s="760">
        <f>SUM(K71:K72)</f>
        <v>0</v>
      </c>
    </row>
    <row r="72" spans="1:12" s="116" customFormat="1" ht="15" customHeight="1" thickTop="1" thickBot="1" x14ac:dyDescent="0.2">
      <c r="A72" s="756"/>
      <c r="B72" s="757"/>
      <c r="C72" s="120" t="s">
        <v>384</v>
      </c>
      <c r="D72" s="121" t="s">
        <v>87</v>
      </c>
      <c r="E72" s="241"/>
      <c r="F72" s="241"/>
      <c r="G72" s="239">
        <f t="shared" ref="G72:G90" si="2">E72+F72*12</f>
        <v>0</v>
      </c>
      <c r="H72" s="759"/>
      <c r="I72" s="241"/>
      <c r="J72" s="241"/>
      <c r="K72" s="240">
        <f t="shared" ref="K72:K90" si="3">I72+J72*12</f>
        <v>0</v>
      </c>
      <c r="L72" s="761"/>
    </row>
    <row r="73" spans="1:12" s="116" customFormat="1" ht="15" customHeight="1" thickTop="1" thickBot="1" x14ac:dyDescent="0.2">
      <c r="A73" s="755">
        <v>34</v>
      </c>
      <c r="B73" s="757" t="s">
        <v>363</v>
      </c>
      <c r="C73" s="118" t="s">
        <v>84</v>
      </c>
      <c r="D73" s="119" t="s">
        <v>85</v>
      </c>
      <c r="E73" s="235"/>
      <c r="F73" s="235"/>
      <c r="G73" s="236">
        <f t="shared" si="2"/>
        <v>0</v>
      </c>
      <c r="H73" s="758" t="s">
        <v>86</v>
      </c>
      <c r="I73" s="235"/>
      <c r="J73" s="235"/>
      <c r="K73" s="237">
        <f t="shared" si="3"/>
        <v>0</v>
      </c>
      <c r="L73" s="760">
        <f>SUM(K73:K74)</f>
        <v>0</v>
      </c>
    </row>
    <row r="74" spans="1:12" s="116" customFormat="1" ht="15" customHeight="1" thickTop="1" thickBot="1" x14ac:dyDescent="0.2">
      <c r="A74" s="756"/>
      <c r="B74" s="757"/>
      <c r="C74" s="120" t="s">
        <v>384</v>
      </c>
      <c r="D74" s="121" t="s">
        <v>87</v>
      </c>
      <c r="E74" s="241"/>
      <c r="F74" s="241"/>
      <c r="G74" s="239">
        <f t="shared" si="2"/>
        <v>0</v>
      </c>
      <c r="H74" s="759"/>
      <c r="I74" s="241"/>
      <c r="J74" s="241"/>
      <c r="K74" s="240">
        <f t="shared" si="3"/>
        <v>0</v>
      </c>
      <c r="L74" s="761"/>
    </row>
    <row r="75" spans="1:12" s="116" customFormat="1" ht="15" customHeight="1" thickTop="1" thickBot="1" x14ac:dyDescent="0.2">
      <c r="A75" s="755">
        <v>35</v>
      </c>
      <c r="B75" s="757" t="s">
        <v>319</v>
      </c>
      <c r="C75" s="118" t="s">
        <v>84</v>
      </c>
      <c r="D75" s="119" t="s">
        <v>85</v>
      </c>
      <c r="E75" s="235"/>
      <c r="F75" s="235"/>
      <c r="G75" s="236">
        <f t="shared" si="2"/>
        <v>0</v>
      </c>
      <c r="H75" s="758" t="s">
        <v>86</v>
      </c>
      <c r="I75" s="235"/>
      <c r="J75" s="235"/>
      <c r="K75" s="237">
        <f t="shared" si="3"/>
        <v>0</v>
      </c>
      <c r="L75" s="760">
        <f>SUM(K75:K76)</f>
        <v>0</v>
      </c>
    </row>
    <row r="76" spans="1:12" s="116" customFormat="1" ht="15" customHeight="1" thickTop="1" thickBot="1" x14ac:dyDescent="0.2">
      <c r="A76" s="756"/>
      <c r="B76" s="757"/>
      <c r="C76" s="120" t="s">
        <v>384</v>
      </c>
      <c r="D76" s="121" t="s">
        <v>87</v>
      </c>
      <c r="E76" s="241"/>
      <c r="F76" s="241"/>
      <c r="G76" s="239">
        <f t="shared" si="2"/>
        <v>0</v>
      </c>
      <c r="H76" s="759"/>
      <c r="I76" s="241"/>
      <c r="J76" s="241"/>
      <c r="K76" s="240">
        <f t="shared" si="3"/>
        <v>0</v>
      </c>
      <c r="L76" s="761"/>
    </row>
    <row r="77" spans="1:12" s="116" customFormat="1" ht="15" customHeight="1" thickTop="1" thickBot="1" x14ac:dyDescent="0.2">
      <c r="A77" s="755">
        <v>36</v>
      </c>
      <c r="B77" s="757" t="s">
        <v>320</v>
      </c>
      <c r="C77" s="118" t="s">
        <v>84</v>
      </c>
      <c r="D77" s="119" t="s">
        <v>85</v>
      </c>
      <c r="E77" s="235"/>
      <c r="F77" s="235"/>
      <c r="G77" s="236">
        <f t="shared" si="2"/>
        <v>0</v>
      </c>
      <c r="H77" s="758" t="s">
        <v>86</v>
      </c>
      <c r="I77" s="235"/>
      <c r="J77" s="235"/>
      <c r="K77" s="237">
        <f t="shared" si="3"/>
        <v>0</v>
      </c>
      <c r="L77" s="760">
        <f>SUM(K77:K78)</f>
        <v>0</v>
      </c>
    </row>
    <row r="78" spans="1:12" s="116" customFormat="1" ht="15" customHeight="1" thickTop="1" thickBot="1" x14ac:dyDescent="0.2">
      <c r="A78" s="756"/>
      <c r="B78" s="757"/>
      <c r="C78" s="120" t="s">
        <v>384</v>
      </c>
      <c r="D78" s="121" t="s">
        <v>87</v>
      </c>
      <c r="E78" s="241"/>
      <c r="F78" s="241"/>
      <c r="G78" s="239">
        <f t="shared" si="2"/>
        <v>0</v>
      </c>
      <c r="H78" s="759"/>
      <c r="I78" s="241"/>
      <c r="J78" s="241"/>
      <c r="K78" s="240">
        <f t="shared" si="3"/>
        <v>0</v>
      </c>
      <c r="L78" s="761"/>
    </row>
    <row r="79" spans="1:12" s="116" customFormat="1" ht="15" customHeight="1" thickTop="1" thickBot="1" x14ac:dyDescent="0.2">
      <c r="A79" s="755">
        <v>37</v>
      </c>
      <c r="B79" s="757" t="s">
        <v>321</v>
      </c>
      <c r="C79" s="118" t="s">
        <v>84</v>
      </c>
      <c r="D79" s="119" t="s">
        <v>85</v>
      </c>
      <c r="E79" s="235"/>
      <c r="F79" s="235"/>
      <c r="G79" s="236">
        <f t="shared" si="2"/>
        <v>0</v>
      </c>
      <c r="H79" s="758" t="s">
        <v>86</v>
      </c>
      <c r="I79" s="235"/>
      <c r="J79" s="235"/>
      <c r="K79" s="237">
        <f t="shared" si="3"/>
        <v>0</v>
      </c>
      <c r="L79" s="760">
        <f>SUM(K79:K80)</f>
        <v>0</v>
      </c>
    </row>
    <row r="80" spans="1:12" s="116" customFormat="1" ht="15" customHeight="1" thickTop="1" thickBot="1" x14ac:dyDescent="0.2">
      <c r="A80" s="756"/>
      <c r="B80" s="757"/>
      <c r="C80" s="120" t="s">
        <v>384</v>
      </c>
      <c r="D80" s="121" t="s">
        <v>87</v>
      </c>
      <c r="E80" s="241"/>
      <c r="F80" s="241"/>
      <c r="G80" s="239">
        <f t="shared" si="2"/>
        <v>0</v>
      </c>
      <c r="H80" s="759"/>
      <c r="I80" s="241"/>
      <c r="J80" s="241"/>
      <c r="K80" s="240">
        <f t="shared" si="3"/>
        <v>0</v>
      </c>
      <c r="L80" s="761"/>
    </row>
    <row r="81" spans="1:12" s="116" customFormat="1" ht="15" customHeight="1" thickTop="1" thickBot="1" x14ac:dyDescent="0.2">
      <c r="A81" s="755">
        <v>38</v>
      </c>
      <c r="B81" s="757" t="s">
        <v>364</v>
      </c>
      <c r="C81" s="118" t="s">
        <v>84</v>
      </c>
      <c r="D81" s="119" t="s">
        <v>85</v>
      </c>
      <c r="E81" s="235"/>
      <c r="F81" s="235"/>
      <c r="G81" s="236">
        <f t="shared" si="2"/>
        <v>0</v>
      </c>
      <c r="H81" s="758" t="s">
        <v>86</v>
      </c>
      <c r="I81" s="235"/>
      <c r="J81" s="235"/>
      <c r="K81" s="237">
        <f t="shared" si="3"/>
        <v>0</v>
      </c>
      <c r="L81" s="760">
        <f>SUM(K81:K82)</f>
        <v>0</v>
      </c>
    </row>
    <row r="82" spans="1:12" s="116" customFormat="1" ht="15" customHeight="1" thickTop="1" thickBot="1" x14ac:dyDescent="0.2">
      <c r="A82" s="756"/>
      <c r="B82" s="757"/>
      <c r="C82" s="120" t="s">
        <v>384</v>
      </c>
      <c r="D82" s="121" t="s">
        <v>87</v>
      </c>
      <c r="E82" s="241"/>
      <c r="F82" s="241"/>
      <c r="G82" s="239">
        <f t="shared" si="2"/>
        <v>0</v>
      </c>
      <c r="H82" s="759"/>
      <c r="I82" s="241"/>
      <c r="J82" s="241"/>
      <c r="K82" s="240">
        <f t="shared" si="3"/>
        <v>0</v>
      </c>
      <c r="L82" s="761"/>
    </row>
    <row r="83" spans="1:12" s="116" customFormat="1" ht="15" customHeight="1" thickTop="1" thickBot="1" x14ac:dyDescent="0.2">
      <c r="A83" s="755">
        <v>39</v>
      </c>
      <c r="B83" s="757" t="s">
        <v>365</v>
      </c>
      <c r="C83" s="118" t="s">
        <v>84</v>
      </c>
      <c r="D83" s="119" t="s">
        <v>85</v>
      </c>
      <c r="E83" s="235"/>
      <c r="F83" s="235"/>
      <c r="G83" s="236">
        <f t="shared" si="2"/>
        <v>0</v>
      </c>
      <c r="H83" s="758" t="s">
        <v>86</v>
      </c>
      <c r="I83" s="235"/>
      <c r="J83" s="235"/>
      <c r="K83" s="237">
        <f t="shared" si="3"/>
        <v>0</v>
      </c>
      <c r="L83" s="760">
        <f>SUM(K83:K84)</f>
        <v>0</v>
      </c>
    </row>
    <row r="84" spans="1:12" s="116" customFormat="1" ht="15" customHeight="1" thickTop="1" thickBot="1" x14ac:dyDescent="0.2">
      <c r="A84" s="756"/>
      <c r="B84" s="757"/>
      <c r="C84" s="120" t="s">
        <v>384</v>
      </c>
      <c r="D84" s="121" t="s">
        <v>87</v>
      </c>
      <c r="E84" s="241"/>
      <c r="F84" s="241"/>
      <c r="G84" s="239">
        <f t="shared" si="2"/>
        <v>0</v>
      </c>
      <c r="H84" s="759"/>
      <c r="I84" s="241"/>
      <c r="J84" s="241"/>
      <c r="K84" s="240">
        <f t="shared" si="3"/>
        <v>0</v>
      </c>
      <c r="L84" s="761"/>
    </row>
    <row r="85" spans="1:12" s="116" customFormat="1" ht="15" customHeight="1" thickTop="1" thickBot="1" x14ac:dyDescent="0.2">
      <c r="A85" s="755">
        <v>40</v>
      </c>
      <c r="B85" s="757" t="s">
        <v>366</v>
      </c>
      <c r="C85" s="118" t="s">
        <v>84</v>
      </c>
      <c r="D85" s="119" t="s">
        <v>85</v>
      </c>
      <c r="E85" s="235"/>
      <c r="F85" s="235"/>
      <c r="G85" s="236">
        <f t="shared" si="2"/>
        <v>0</v>
      </c>
      <c r="H85" s="758" t="s">
        <v>86</v>
      </c>
      <c r="I85" s="235"/>
      <c r="J85" s="235"/>
      <c r="K85" s="237">
        <f t="shared" si="3"/>
        <v>0</v>
      </c>
      <c r="L85" s="760">
        <f>SUM(K85:K86)</f>
        <v>0</v>
      </c>
    </row>
    <row r="86" spans="1:12" s="116" customFormat="1" ht="15" customHeight="1" thickTop="1" thickBot="1" x14ac:dyDescent="0.2">
      <c r="A86" s="756"/>
      <c r="B86" s="757"/>
      <c r="C86" s="120" t="s">
        <v>384</v>
      </c>
      <c r="D86" s="121" t="s">
        <v>87</v>
      </c>
      <c r="E86" s="241"/>
      <c r="F86" s="241"/>
      <c r="G86" s="239">
        <f t="shared" si="2"/>
        <v>0</v>
      </c>
      <c r="H86" s="759"/>
      <c r="I86" s="241"/>
      <c r="J86" s="241"/>
      <c r="K86" s="240">
        <f t="shared" si="3"/>
        <v>0</v>
      </c>
      <c r="L86" s="761"/>
    </row>
    <row r="87" spans="1:12" s="116" customFormat="1" ht="15" customHeight="1" thickTop="1" thickBot="1" x14ac:dyDescent="0.2">
      <c r="A87" s="755">
        <v>41</v>
      </c>
      <c r="B87" s="757" t="s">
        <v>322</v>
      </c>
      <c r="C87" s="118" t="s">
        <v>84</v>
      </c>
      <c r="D87" s="119" t="s">
        <v>85</v>
      </c>
      <c r="E87" s="235"/>
      <c r="F87" s="235"/>
      <c r="G87" s="236">
        <f t="shared" si="2"/>
        <v>0</v>
      </c>
      <c r="H87" s="758" t="s">
        <v>86</v>
      </c>
      <c r="I87" s="235"/>
      <c r="J87" s="235"/>
      <c r="K87" s="237">
        <f t="shared" si="3"/>
        <v>0</v>
      </c>
      <c r="L87" s="760">
        <f>SUM(K87:K88)</f>
        <v>0</v>
      </c>
    </row>
    <row r="88" spans="1:12" s="116" customFormat="1" ht="15" customHeight="1" thickTop="1" thickBot="1" x14ac:dyDescent="0.2">
      <c r="A88" s="756"/>
      <c r="B88" s="757"/>
      <c r="C88" s="120" t="s">
        <v>384</v>
      </c>
      <c r="D88" s="121" t="s">
        <v>87</v>
      </c>
      <c r="E88" s="241"/>
      <c r="F88" s="241"/>
      <c r="G88" s="239">
        <f t="shared" si="2"/>
        <v>0</v>
      </c>
      <c r="H88" s="759"/>
      <c r="I88" s="241"/>
      <c r="J88" s="241"/>
      <c r="K88" s="240">
        <f t="shared" si="3"/>
        <v>0</v>
      </c>
      <c r="L88" s="761"/>
    </row>
    <row r="89" spans="1:12" s="116" customFormat="1" ht="15" customHeight="1" thickTop="1" thickBot="1" x14ac:dyDescent="0.2">
      <c r="A89" s="755">
        <v>42</v>
      </c>
      <c r="B89" s="757" t="s">
        <v>323</v>
      </c>
      <c r="C89" s="118" t="s">
        <v>84</v>
      </c>
      <c r="D89" s="119" t="s">
        <v>85</v>
      </c>
      <c r="E89" s="235"/>
      <c r="F89" s="235"/>
      <c r="G89" s="236">
        <f t="shared" si="2"/>
        <v>0</v>
      </c>
      <c r="H89" s="758" t="s">
        <v>86</v>
      </c>
      <c r="I89" s="235"/>
      <c r="J89" s="235"/>
      <c r="K89" s="237">
        <f t="shared" si="3"/>
        <v>0</v>
      </c>
      <c r="L89" s="760">
        <f>SUM(K89:K90)</f>
        <v>0</v>
      </c>
    </row>
    <row r="90" spans="1:12" s="116" customFormat="1" ht="15" customHeight="1" thickTop="1" thickBot="1" x14ac:dyDescent="0.2">
      <c r="A90" s="756"/>
      <c r="B90" s="757"/>
      <c r="C90" s="122" t="s">
        <v>384</v>
      </c>
      <c r="D90" s="123" t="s">
        <v>87</v>
      </c>
      <c r="E90" s="238"/>
      <c r="F90" s="238"/>
      <c r="G90" s="239">
        <f t="shared" si="2"/>
        <v>0</v>
      </c>
      <c r="H90" s="767"/>
      <c r="I90" s="238"/>
      <c r="J90" s="238"/>
      <c r="K90" s="240">
        <f t="shared" si="3"/>
        <v>0</v>
      </c>
      <c r="L90" s="768"/>
    </row>
    <row r="91" spans="1:12" s="116" customFormat="1" ht="15" customHeight="1" thickTop="1" thickBot="1" x14ac:dyDescent="0.2">
      <c r="A91" s="784" t="s">
        <v>25</v>
      </c>
      <c r="B91" s="785"/>
      <c r="C91" s="118" t="s">
        <v>84</v>
      </c>
      <c r="D91" s="242" t="s">
        <v>85</v>
      </c>
      <c r="E91" s="243">
        <f>SUMPRODUCT((MOD(ROW(E$7:E$90),2)=1)*E$7:E$90)</f>
        <v>0</v>
      </c>
      <c r="F91" s="243">
        <f>SUMPRODUCT((MOD(ROW(F$7:F$90),2)=1)*F$7:F$90)</f>
        <v>0</v>
      </c>
      <c r="G91" s="236">
        <f>SUMPRODUCT((MOD(ROW(G$7:G$90),2)=1)*G$7:G$90)</f>
        <v>0</v>
      </c>
      <c r="H91" s="786" t="s">
        <v>86</v>
      </c>
      <c r="I91" s="243">
        <f>SUMPRODUCT((MOD(ROW(I$7:I$90),2)=1)*I$7:I$90)</f>
        <v>0</v>
      </c>
      <c r="J91" s="243">
        <f>SUMPRODUCT((MOD(ROW(J$7:J$90),2)=1)*J$7:J$90)</f>
        <v>0</v>
      </c>
      <c r="K91" s="237">
        <f>SUMPRODUCT((MOD(ROW(K$7:K$90),2)=1)*K$7:K$90)</f>
        <v>0</v>
      </c>
      <c r="L91" s="760">
        <f>SUM(K91:K92)</f>
        <v>0</v>
      </c>
    </row>
    <row r="92" spans="1:12" s="116" customFormat="1" ht="15" customHeight="1" thickTop="1" thickBot="1" x14ac:dyDescent="0.2">
      <c r="A92" s="784"/>
      <c r="B92" s="785"/>
      <c r="C92" s="122" t="s">
        <v>384</v>
      </c>
      <c r="D92" s="244" t="s">
        <v>87</v>
      </c>
      <c r="E92" s="245">
        <f>SUMPRODUCT((MOD(ROW(E$7:E$90),2)=0)*E$7:E$90)</f>
        <v>0</v>
      </c>
      <c r="F92" s="245">
        <f>SUMPRODUCT((MOD(ROW(F$7:F$90),2)=0)*F$7:F$90)</f>
        <v>0</v>
      </c>
      <c r="G92" s="246">
        <f>SUMPRODUCT((MOD(ROW(G$7:G$90),2)=0)*G$7:G$90)</f>
        <v>0</v>
      </c>
      <c r="H92" s="781"/>
      <c r="I92" s="245">
        <f>SUMPRODUCT((MOD(ROW(I$7:I$90),2)=0)*I$7:I$90)</f>
        <v>0</v>
      </c>
      <c r="J92" s="245">
        <f>SUMPRODUCT((MOD(ROW(J$7:J$90),2)=0)*J$7:J$90)</f>
        <v>0</v>
      </c>
      <c r="K92" s="240">
        <f>SUMPRODUCT((MOD(ROW(K$7:K$90),2)=0)*K$7:K$90)</f>
        <v>0</v>
      </c>
      <c r="L92" s="768"/>
    </row>
    <row r="93" spans="1:12" ht="13.5" customHeight="1" thickTop="1" x14ac:dyDescent="0.15">
      <c r="A93" s="247"/>
    </row>
    <row r="94" spans="1:12" ht="13.5" customHeight="1" x14ac:dyDescent="0.15">
      <c r="A94" s="247"/>
    </row>
  </sheetData>
  <mergeCells count="185">
    <mergeCell ref="A89:A90"/>
    <mergeCell ref="B89:B90"/>
    <mergeCell ref="H89:H90"/>
    <mergeCell ref="L89:L90"/>
    <mergeCell ref="A91:B92"/>
    <mergeCell ref="H91:H92"/>
    <mergeCell ref="L91:L92"/>
    <mergeCell ref="A85:A86"/>
    <mergeCell ref="B85:B86"/>
    <mergeCell ref="H85:H86"/>
    <mergeCell ref="L85:L86"/>
    <mergeCell ref="A87:A88"/>
    <mergeCell ref="B87:B88"/>
    <mergeCell ref="H87:H88"/>
    <mergeCell ref="L87:L88"/>
    <mergeCell ref="A81:A82"/>
    <mergeCell ref="B81:B82"/>
    <mergeCell ref="H81:H82"/>
    <mergeCell ref="L81:L82"/>
    <mergeCell ref="A83:A84"/>
    <mergeCell ref="B83:B84"/>
    <mergeCell ref="H83:H84"/>
    <mergeCell ref="L83:L84"/>
    <mergeCell ref="A77:A78"/>
    <mergeCell ref="B77:B78"/>
    <mergeCell ref="H77:H78"/>
    <mergeCell ref="L77:L78"/>
    <mergeCell ref="A79:A80"/>
    <mergeCell ref="B79:B80"/>
    <mergeCell ref="H79:H80"/>
    <mergeCell ref="L79:L80"/>
    <mergeCell ref="A73:A74"/>
    <mergeCell ref="B73:B74"/>
    <mergeCell ref="H73:H74"/>
    <mergeCell ref="L73:L74"/>
    <mergeCell ref="A75:A76"/>
    <mergeCell ref="B75:B76"/>
    <mergeCell ref="H75:H76"/>
    <mergeCell ref="L75:L76"/>
    <mergeCell ref="A69:A70"/>
    <mergeCell ref="B69:B70"/>
    <mergeCell ref="H69:H70"/>
    <mergeCell ref="L69:L70"/>
    <mergeCell ref="A71:A72"/>
    <mergeCell ref="B71:B72"/>
    <mergeCell ref="H71:H72"/>
    <mergeCell ref="L71:L72"/>
    <mergeCell ref="A65:A66"/>
    <mergeCell ref="B65:B66"/>
    <mergeCell ref="H65:H66"/>
    <mergeCell ref="L65:L66"/>
    <mergeCell ref="A67:A68"/>
    <mergeCell ref="B67:B68"/>
    <mergeCell ref="H67:H68"/>
    <mergeCell ref="L67:L68"/>
    <mergeCell ref="A61:A62"/>
    <mergeCell ref="B61:B62"/>
    <mergeCell ref="H61:H62"/>
    <mergeCell ref="L61:L62"/>
    <mergeCell ref="A63:A64"/>
    <mergeCell ref="B63:B64"/>
    <mergeCell ref="H63:H64"/>
    <mergeCell ref="L63:L64"/>
    <mergeCell ref="A57:A58"/>
    <mergeCell ref="B57:B58"/>
    <mergeCell ref="H57:H58"/>
    <mergeCell ref="L57:L58"/>
    <mergeCell ref="A59:A60"/>
    <mergeCell ref="B59:B60"/>
    <mergeCell ref="H59:H60"/>
    <mergeCell ref="L59:L60"/>
    <mergeCell ref="A53:A54"/>
    <mergeCell ref="B53:B54"/>
    <mergeCell ref="H53:H54"/>
    <mergeCell ref="L53:L54"/>
    <mergeCell ref="A55:A56"/>
    <mergeCell ref="B55:B56"/>
    <mergeCell ref="H55:H56"/>
    <mergeCell ref="L55:L56"/>
    <mergeCell ref="A49:A50"/>
    <mergeCell ref="B49:B50"/>
    <mergeCell ref="H49:H50"/>
    <mergeCell ref="L49:L50"/>
    <mergeCell ref="A51:A52"/>
    <mergeCell ref="B51:B52"/>
    <mergeCell ref="H51:H52"/>
    <mergeCell ref="L51:L52"/>
    <mergeCell ref="A45:A46"/>
    <mergeCell ref="B45:B46"/>
    <mergeCell ref="H45:H46"/>
    <mergeCell ref="L45:L46"/>
    <mergeCell ref="A47:A48"/>
    <mergeCell ref="B47:B48"/>
    <mergeCell ref="H47:H48"/>
    <mergeCell ref="L47:L48"/>
    <mergeCell ref="A41:A42"/>
    <mergeCell ref="B41:B42"/>
    <mergeCell ref="H41:H42"/>
    <mergeCell ref="L41:L42"/>
    <mergeCell ref="A43:A44"/>
    <mergeCell ref="B43:B44"/>
    <mergeCell ref="H43:H44"/>
    <mergeCell ref="L43:L44"/>
    <mergeCell ref="A37:A38"/>
    <mergeCell ref="B37:B38"/>
    <mergeCell ref="H37:H38"/>
    <mergeCell ref="L37:L38"/>
    <mergeCell ref="A39:A40"/>
    <mergeCell ref="B39:B40"/>
    <mergeCell ref="H39:H40"/>
    <mergeCell ref="L39:L40"/>
    <mergeCell ref="A33:A34"/>
    <mergeCell ref="B33:B34"/>
    <mergeCell ref="H33:H34"/>
    <mergeCell ref="L33:L34"/>
    <mergeCell ref="A35:A36"/>
    <mergeCell ref="B35:B36"/>
    <mergeCell ref="H35:H36"/>
    <mergeCell ref="L35:L36"/>
    <mergeCell ref="A29:A30"/>
    <mergeCell ref="B29:B30"/>
    <mergeCell ref="H29:H30"/>
    <mergeCell ref="L29:L30"/>
    <mergeCell ref="A31:A32"/>
    <mergeCell ref="B31:B32"/>
    <mergeCell ref="H31:H32"/>
    <mergeCell ref="L31:L32"/>
    <mergeCell ref="H9:H10"/>
    <mergeCell ref="L9:L10"/>
    <mergeCell ref="A25:A26"/>
    <mergeCell ref="B25:B26"/>
    <mergeCell ref="H25:H26"/>
    <mergeCell ref="L25:L26"/>
    <mergeCell ref="A27:A28"/>
    <mergeCell ref="B27:B28"/>
    <mergeCell ref="H27:H28"/>
    <mergeCell ref="L27:L28"/>
    <mergeCell ref="A21:A22"/>
    <mergeCell ref="B21:B22"/>
    <mergeCell ref="H21:H22"/>
    <mergeCell ref="L21:L22"/>
    <mergeCell ref="A23:A24"/>
    <mergeCell ref="B23:B24"/>
    <mergeCell ref="H23:H24"/>
    <mergeCell ref="L23:L24"/>
    <mergeCell ref="A17:A18"/>
    <mergeCell ref="B17:B18"/>
    <mergeCell ref="H17:H18"/>
    <mergeCell ref="L17:L18"/>
    <mergeCell ref="A19:A20"/>
    <mergeCell ref="B19:B20"/>
    <mergeCell ref="H19:H20"/>
    <mergeCell ref="L19:L20"/>
    <mergeCell ref="A13:A14"/>
    <mergeCell ref="B13:B14"/>
    <mergeCell ref="H13:H14"/>
    <mergeCell ref="L13:L14"/>
    <mergeCell ref="A15:A16"/>
    <mergeCell ref="B15:B16"/>
    <mergeCell ref="H15:H16"/>
    <mergeCell ref="L15:L16"/>
    <mergeCell ref="A11:A12"/>
    <mergeCell ref="B11:B12"/>
    <mergeCell ref="H11:H12"/>
    <mergeCell ref="L11:L12"/>
    <mergeCell ref="I5:I6"/>
    <mergeCell ref="J5:J6"/>
    <mergeCell ref="K5:K6"/>
    <mergeCell ref="L5:L6"/>
    <mergeCell ref="A7:A8"/>
    <mergeCell ref="B7:B8"/>
    <mergeCell ref="H7:H8"/>
    <mergeCell ref="L7:L8"/>
    <mergeCell ref="A4:A6"/>
    <mergeCell ref="B4:B6"/>
    <mergeCell ref="C4:C6"/>
    <mergeCell ref="D4:G4"/>
    <mergeCell ref="H4:L4"/>
    <mergeCell ref="D5:D6"/>
    <mergeCell ref="E5:E6"/>
    <mergeCell ref="F5:F6"/>
    <mergeCell ref="G5:G6"/>
    <mergeCell ref="H5:H6"/>
    <mergeCell ref="A9:A10"/>
    <mergeCell ref="B9:B10"/>
  </mergeCells>
  <phoneticPr fontId="1"/>
  <pageMargins left="1.0629921259842521" right="0.19685039370078741" top="0.39370078740157483" bottom="0.78740157480314965" header="0.51181102362204722" footer="0.39370078740157483"/>
  <pageSetup paperSize="8" scale="83" orientation="portrait" r:id="rId1"/>
  <headerFooter alignWithMargins="0">
    <oddFooter>&amp;L注：エネルギー料金の計算に当たっては、基本料金の増加分も計上して下さい（12か月分)。
注：初年度のエネルギー料金は、所有権移転月に応じて要求水準書に示す標準提供条件を勘案し、適切に算出してください。</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Zeros="0" view="pageBreakPreview" zoomScaleNormal="100" zoomScaleSheetLayoutView="100" workbookViewId="0">
      <selection activeCell="D81" sqref="D81"/>
    </sheetView>
  </sheetViews>
  <sheetFormatPr defaultColWidth="6.75" defaultRowHeight="13.5" customHeight="1" x14ac:dyDescent="0.15"/>
  <cols>
    <col min="1" max="1" width="10.25" style="116" customWidth="1"/>
    <col min="2" max="25" width="8.625" style="228" customWidth="1"/>
    <col min="26" max="16384" width="6.75" style="228"/>
  </cols>
  <sheetData>
    <row r="1" spans="1:25" ht="13.5" customHeight="1" x14ac:dyDescent="0.15">
      <c r="A1" s="124" t="s">
        <v>475</v>
      </c>
      <c r="B1" s="130"/>
      <c r="C1" s="130"/>
      <c r="D1" s="130"/>
      <c r="E1" s="619" t="s">
        <v>338</v>
      </c>
      <c r="F1" s="248"/>
      <c r="H1" s="563" t="s">
        <v>339</v>
      </c>
      <c r="I1" s="787"/>
      <c r="J1" s="788"/>
      <c r="K1" s="130"/>
      <c r="L1" s="249"/>
      <c r="M1" s="249"/>
      <c r="N1" s="250"/>
      <c r="O1" s="130"/>
      <c r="P1" s="130"/>
      <c r="Q1" s="130"/>
      <c r="R1" s="130"/>
      <c r="Y1" s="251" t="s">
        <v>334</v>
      </c>
    </row>
    <row r="2" spans="1:25" ht="13.5" customHeight="1" thickBot="1" x14ac:dyDescent="0.2">
      <c r="A2" s="124" t="s">
        <v>88</v>
      </c>
      <c r="L2" s="229" t="s">
        <v>229</v>
      </c>
    </row>
    <row r="3" spans="1:25" ht="13.5" customHeight="1" thickTop="1" thickBot="1" x14ac:dyDescent="0.2">
      <c r="A3" s="252"/>
      <c r="B3" s="789" t="s">
        <v>89</v>
      </c>
      <c r="C3" s="790"/>
      <c r="D3" s="790"/>
      <c r="E3" s="790"/>
      <c r="F3" s="791"/>
      <c r="G3" s="789" t="s">
        <v>84</v>
      </c>
      <c r="H3" s="790"/>
      <c r="I3" s="790"/>
      <c r="J3" s="790"/>
      <c r="K3" s="790"/>
      <c r="L3" s="790"/>
      <c r="M3" s="790"/>
      <c r="N3" s="791"/>
      <c r="O3" s="789" t="s">
        <v>369</v>
      </c>
      <c r="P3" s="790"/>
      <c r="Q3" s="790"/>
      <c r="R3" s="791"/>
      <c r="S3" s="802" t="s">
        <v>90</v>
      </c>
    </row>
    <row r="4" spans="1:25" ht="13.5" customHeight="1" thickTop="1" x14ac:dyDescent="0.15">
      <c r="A4" s="253"/>
      <c r="B4" s="805" t="s">
        <v>370</v>
      </c>
      <c r="C4" s="806"/>
      <c r="D4" s="806" t="s">
        <v>91</v>
      </c>
      <c r="E4" s="809" t="s">
        <v>228</v>
      </c>
      <c r="F4" s="810"/>
      <c r="G4" s="809" t="s">
        <v>227</v>
      </c>
      <c r="H4" s="811"/>
      <c r="I4" s="811"/>
      <c r="J4" s="810"/>
      <c r="K4" s="809" t="s">
        <v>226</v>
      </c>
      <c r="L4" s="811"/>
      <c r="M4" s="811"/>
      <c r="N4" s="810"/>
      <c r="O4" s="809" t="s">
        <v>225</v>
      </c>
      <c r="P4" s="811"/>
      <c r="Q4" s="811"/>
      <c r="R4" s="810"/>
      <c r="S4" s="803"/>
    </row>
    <row r="5" spans="1:25" ht="13.5" customHeight="1" x14ac:dyDescent="0.15">
      <c r="A5" s="253"/>
      <c r="B5" s="807"/>
      <c r="C5" s="808"/>
      <c r="D5" s="808"/>
      <c r="E5" s="812" t="s">
        <v>224</v>
      </c>
      <c r="F5" s="813"/>
      <c r="G5" s="814" t="s">
        <v>371</v>
      </c>
      <c r="H5" s="815"/>
      <c r="I5" s="817" t="s">
        <v>222</v>
      </c>
      <c r="J5" s="818"/>
      <c r="K5" s="814" t="s">
        <v>372</v>
      </c>
      <c r="L5" s="815"/>
      <c r="M5" s="817" t="s">
        <v>222</v>
      </c>
      <c r="N5" s="818"/>
      <c r="O5" s="814" t="s">
        <v>223</v>
      </c>
      <c r="P5" s="815"/>
      <c r="Q5" s="817" t="s">
        <v>222</v>
      </c>
      <c r="R5" s="818"/>
      <c r="S5" s="803"/>
    </row>
    <row r="6" spans="1:25" ht="13.5" customHeight="1" x14ac:dyDescent="0.15">
      <c r="A6" s="253"/>
      <c r="B6" s="807"/>
      <c r="C6" s="808"/>
      <c r="D6" s="808"/>
      <c r="E6" s="809"/>
      <c r="F6" s="810"/>
      <c r="G6" s="809"/>
      <c r="H6" s="816"/>
      <c r="I6" s="819"/>
      <c r="J6" s="820"/>
      <c r="K6" s="809"/>
      <c r="L6" s="816"/>
      <c r="M6" s="819"/>
      <c r="N6" s="820"/>
      <c r="O6" s="809"/>
      <c r="P6" s="816"/>
      <c r="Q6" s="819"/>
      <c r="R6" s="820"/>
      <c r="S6" s="803"/>
    </row>
    <row r="7" spans="1:25" ht="13.5" customHeight="1" thickBot="1" x14ac:dyDescent="0.2">
      <c r="A7" s="254"/>
      <c r="B7" s="255" t="s">
        <v>92</v>
      </c>
      <c r="C7" s="256" t="s">
        <v>93</v>
      </c>
      <c r="D7" s="256" t="s">
        <v>94</v>
      </c>
      <c r="E7" s="255" t="s">
        <v>92</v>
      </c>
      <c r="F7" s="257" t="s">
        <v>93</v>
      </c>
      <c r="G7" s="555" t="s">
        <v>92</v>
      </c>
      <c r="H7" s="132" t="s">
        <v>93</v>
      </c>
      <c r="I7" s="132" t="s">
        <v>92</v>
      </c>
      <c r="J7" s="564" t="s">
        <v>93</v>
      </c>
      <c r="K7" s="555" t="s">
        <v>92</v>
      </c>
      <c r="L7" s="132" t="s">
        <v>93</v>
      </c>
      <c r="M7" s="132" t="s">
        <v>92</v>
      </c>
      <c r="N7" s="258" t="s">
        <v>93</v>
      </c>
      <c r="O7" s="555" t="s">
        <v>92</v>
      </c>
      <c r="P7" s="132" t="s">
        <v>93</v>
      </c>
      <c r="Q7" s="132" t="s">
        <v>92</v>
      </c>
      <c r="R7" s="564" t="s">
        <v>93</v>
      </c>
      <c r="S7" s="804"/>
    </row>
    <row r="8" spans="1:25" ht="13.5" customHeight="1" thickTop="1" x14ac:dyDescent="0.15">
      <c r="A8" s="259" t="s">
        <v>95</v>
      </c>
      <c r="B8" s="260"/>
      <c r="C8" s="261"/>
      <c r="D8" s="261"/>
      <c r="E8" s="260"/>
      <c r="F8" s="262"/>
      <c r="G8" s="260"/>
      <c r="H8" s="261"/>
      <c r="I8" s="261"/>
      <c r="J8" s="261"/>
      <c r="K8" s="260"/>
      <c r="L8" s="261"/>
      <c r="M8" s="261"/>
      <c r="N8" s="261"/>
      <c r="O8" s="260"/>
      <c r="P8" s="261"/>
      <c r="Q8" s="261"/>
      <c r="R8" s="261"/>
      <c r="S8" s="263"/>
    </row>
    <row r="9" spans="1:25" ht="13.5" customHeight="1" x14ac:dyDescent="0.15">
      <c r="A9" s="264"/>
      <c r="B9" s="265"/>
      <c r="C9" s="266"/>
      <c r="D9" s="267"/>
      <c r="E9" s="268">
        <f t="shared" ref="E9:E18" si="0">+B9*D9</f>
        <v>0</v>
      </c>
      <c r="F9" s="269">
        <f t="shared" ref="F9:F18" si="1">+C9*D9</f>
        <v>0</v>
      </c>
      <c r="G9" s="270"/>
      <c r="H9" s="271"/>
      <c r="I9" s="272">
        <f>+G9*$D9</f>
        <v>0</v>
      </c>
      <c r="J9" s="273">
        <f t="shared" ref="I9:J18" si="2">+H9*$D9</f>
        <v>0</v>
      </c>
      <c r="K9" s="274"/>
      <c r="L9" s="275"/>
      <c r="M9" s="276">
        <f t="shared" ref="M9:N18" si="3">+K9*$D9</f>
        <v>0</v>
      </c>
      <c r="N9" s="277">
        <f t="shared" si="3"/>
        <v>0</v>
      </c>
      <c r="O9" s="265"/>
      <c r="P9" s="278"/>
      <c r="Q9" s="279">
        <f t="shared" ref="Q9:R18" si="4">+O9*$D9</f>
        <v>0</v>
      </c>
      <c r="R9" s="269">
        <f t="shared" si="4"/>
        <v>0</v>
      </c>
      <c r="S9" s="280"/>
    </row>
    <row r="10" spans="1:25" ht="13.5" customHeight="1" x14ac:dyDescent="0.15">
      <c r="A10" s="264"/>
      <c r="B10" s="265"/>
      <c r="C10" s="266"/>
      <c r="D10" s="267"/>
      <c r="E10" s="268">
        <f t="shared" si="0"/>
        <v>0</v>
      </c>
      <c r="F10" s="269">
        <f t="shared" si="1"/>
        <v>0</v>
      </c>
      <c r="G10" s="270"/>
      <c r="H10" s="271"/>
      <c r="I10" s="272">
        <f t="shared" si="2"/>
        <v>0</v>
      </c>
      <c r="J10" s="273">
        <f t="shared" si="2"/>
        <v>0</v>
      </c>
      <c r="K10" s="274"/>
      <c r="L10" s="275"/>
      <c r="M10" s="276">
        <f t="shared" si="3"/>
        <v>0</v>
      </c>
      <c r="N10" s="277">
        <f t="shared" si="3"/>
        <v>0</v>
      </c>
      <c r="O10" s="265"/>
      <c r="P10" s="278"/>
      <c r="Q10" s="279">
        <f t="shared" si="4"/>
        <v>0</v>
      </c>
      <c r="R10" s="269">
        <f t="shared" si="4"/>
        <v>0</v>
      </c>
      <c r="S10" s="280"/>
    </row>
    <row r="11" spans="1:25" ht="13.5" customHeight="1" x14ac:dyDescent="0.15">
      <c r="A11" s="264"/>
      <c r="B11" s="265"/>
      <c r="C11" s="266"/>
      <c r="D11" s="267"/>
      <c r="E11" s="268">
        <f t="shared" si="0"/>
        <v>0</v>
      </c>
      <c r="F11" s="269">
        <f t="shared" si="1"/>
        <v>0</v>
      </c>
      <c r="G11" s="270"/>
      <c r="H11" s="271"/>
      <c r="I11" s="272">
        <f t="shared" si="2"/>
        <v>0</v>
      </c>
      <c r="J11" s="273">
        <f t="shared" si="2"/>
        <v>0</v>
      </c>
      <c r="K11" s="274"/>
      <c r="L11" s="275"/>
      <c r="M11" s="276">
        <f t="shared" si="3"/>
        <v>0</v>
      </c>
      <c r="N11" s="277">
        <f t="shared" si="3"/>
        <v>0</v>
      </c>
      <c r="O11" s="265"/>
      <c r="P11" s="278"/>
      <c r="Q11" s="279">
        <f t="shared" si="4"/>
        <v>0</v>
      </c>
      <c r="R11" s="269">
        <f t="shared" si="4"/>
        <v>0</v>
      </c>
      <c r="S11" s="280"/>
    </row>
    <row r="12" spans="1:25" ht="13.5" customHeight="1" x14ac:dyDescent="0.15">
      <c r="A12" s="264"/>
      <c r="B12" s="265"/>
      <c r="C12" s="266"/>
      <c r="D12" s="267"/>
      <c r="E12" s="268">
        <f t="shared" si="0"/>
        <v>0</v>
      </c>
      <c r="F12" s="269">
        <f t="shared" si="1"/>
        <v>0</v>
      </c>
      <c r="G12" s="270"/>
      <c r="H12" s="271"/>
      <c r="I12" s="272">
        <f t="shared" si="2"/>
        <v>0</v>
      </c>
      <c r="J12" s="273">
        <f t="shared" si="2"/>
        <v>0</v>
      </c>
      <c r="K12" s="274"/>
      <c r="L12" s="275"/>
      <c r="M12" s="276">
        <f t="shared" si="3"/>
        <v>0</v>
      </c>
      <c r="N12" s="277">
        <f t="shared" si="3"/>
        <v>0</v>
      </c>
      <c r="O12" s="265"/>
      <c r="P12" s="278"/>
      <c r="Q12" s="279">
        <f t="shared" si="4"/>
        <v>0</v>
      </c>
      <c r="R12" s="269">
        <f t="shared" si="4"/>
        <v>0</v>
      </c>
      <c r="S12" s="280"/>
    </row>
    <row r="13" spans="1:25" ht="13.5" customHeight="1" x14ac:dyDescent="0.15">
      <c r="A13" s="264"/>
      <c r="B13" s="265"/>
      <c r="C13" s="266"/>
      <c r="D13" s="267"/>
      <c r="E13" s="268">
        <f t="shared" si="0"/>
        <v>0</v>
      </c>
      <c r="F13" s="269">
        <f t="shared" si="1"/>
        <v>0</v>
      </c>
      <c r="G13" s="270"/>
      <c r="H13" s="271"/>
      <c r="I13" s="272">
        <f t="shared" si="2"/>
        <v>0</v>
      </c>
      <c r="J13" s="273">
        <f t="shared" si="2"/>
        <v>0</v>
      </c>
      <c r="K13" s="274"/>
      <c r="L13" s="275"/>
      <c r="M13" s="276">
        <f t="shared" si="3"/>
        <v>0</v>
      </c>
      <c r="N13" s="277">
        <f t="shared" si="3"/>
        <v>0</v>
      </c>
      <c r="O13" s="265"/>
      <c r="P13" s="278"/>
      <c r="Q13" s="279">
        <f t="shared" si="4"/>
        <v>0</v>
      </c>
      <c r="R13" s="269">
        <f t="shared" si="4"/>
        <v>0</v>
      </c>
      <c r="S13" s="280"/>
    </row>
    <row r="14" spans="1:25" ht="13.5" customHeight="1" x14ac:dyDescent="0.15">
      <c r="A14" s="264"/>
      <c r="B14" s="265"/>
      <c r="C14" s="266"/>
      <c r="D14" s="267"/>
      <c r="E14" s="268">
        <f t="shared" si="0"/>
        <v>0</v>
      </c>
      <c r="F14" s="269">
        <f t="shared" si="1"/>
        <v>0</v>
      </c>
      <c r="G14" s="270"/>
      <c r="H14" s="271"/>
      <c r="I14" s="272">
        <f t="shared" si="2"/>
        <v>0</v>
      </c>
      <c r="J14" s="273">
        <f t="shared" si="2"/>
        <v>0</v>
      </c>
      <c r="K14" s="274"/>
      <c r="L14" s="275"/>
      <c r="M14" s="276">
        <f t="shared" si="3"/>
        <v>0</v>
      </c>
      <c r="N14" s="277">
        <f t="shared" si="3"/>
        <v>0</v>
      </c>
      <c r="O14" s="265"/>
      <c r="P14" s="278"/>
      <c r="Q14" s="279">
        <f t="shared" si="4"/>
        <v>0</v>
      </c>
      <c r="R14" s="269">
        <f t="shared" si="4"/>
        <v>0</v>
      </c>
      <c r="S14" s="280"/>
    </row>
    <row r="15" spans="1:25" ht="13.5" customHeight="1" x14ac:dyDescent="0.15">
      <c r="A15" s="264"/>
      <c r="B15" s="265"/>
      <c r="C15" s="266"/>
      <c r="D15" s="267"/>
      <c r="E15" s="268">
        <f t="shared" si="0"/>
        <v>0</v>
      </c>
      <c r="F15" s="269">
        <f t="shared" si="1"/>
        <v>0</v>
      </c>
      <c r="G15" s="270"/>
      <c r="H15" s="271"/>
      <c r="I15" s="272">
        <f t="shared" si="2"/>
        <v>0</v>
      </c>
      <c r="J15" s="273">
        <f t="shared" si="2"/>
        <v>0</v>
      </c>
      <c r="K15" s="274"/>
      <c r="L15" s="275"/>
      <c r="M15" s="276">
        <f t="shared" si="3"/>
        <v>0</v>
      </c>
      <c r="N15" s="277">
        <f t="shared" si="3"/>
        <v>0</v>
      </c>
      <c r="O15" s="265"/>
      <c r="P15" s="278"/>
      <c r="Q15" s="279">
        <f t="shared" si="4"/>
        <v>0</v>
      </c>
      <c r="R15" s="269">
        <f t="shared" si="4"/>
        <v>0</v>
      </c>
      <c r="S15" s="281"/>
    </row>
    <row r="16" spans="1:25" ht="13.5" customHeight="1" x14ac:dyDescent="0.15">
      <c r="A16" s="264"/>
      <c r="B16" s="265"/>
      <c r="C16" s="266"/>
      <c r="D16" s="267"/>
      <c r="E16" s="268">
        <f t="shared" si="0"/>
        <v>0</v>
      </c>
      <c r="F16" s="269">
        <f t="shared" si="1"/>
        <v>0</v>
      </c>
      <c r="G16" s="270"/>
      <c r="H16" s="271"/>
      <c r="I16" s="272">
        <f t="shared" si="2"/>
        <v>0</v>
      </c>
      <c r="J16" s="273">
        <f t="shared" si="2"/>
        <v>0</v>
      </c>
      <c r="K16" s="274"/>
      <c r="L16" s="275"/>
      <c r="M16" s="276">
        <f t="shared" si="3"/>
        <v>0</v>
      </c>
      <c r="N16" s="277">
        <f t="shared" si="3"/>
        <v>0</v>
      </c>
      <c r="O16" s="265"/>
      <c r="P16" s="278"/>
      <c r="Q16" s="279">
        <f t="shared" si="4"/>
        <v>0</v>
      </c>
      <c r="R16" s="269">
        <f t="shared" si="4"/>
        <v>0</v>
      </c>
      <c r="S16" s="280"/>
    </row>
    <row r="17" spans="1:19" ht="13.5" customHeight="1" x14ac:dyDescent="0.15">
      <c r="A17" s="264"/>
      <c r="B17" s="265"/>
      <c r="C17" s="266"/>
      <c r="D17" s="267"/>
      <c r="E17" s="268">
        <f t="shared" si="0"/>
        <v>0</v>
      </c>
      <c r="F17" s="269">
        <f t="shared" si="1"/>
        <v>0</v>
      </c>
      <c r="G17" s="270"/>
      <c r="H17" s="271"/>
      <c r="I17" s="272">
        <f t="shared" si="2"/>
        <v>0</v>
      </c>
      <c r="J17" s="273">
        <f t="shared" si="2"/>
        <v>0</v>
      </c>
      <c r="K17" s="274"/>
      <c r="L17" s="275"/>
      <c r="M17" s="276">
        <f t="shared" si="3"/>
        <v>0</v>
      </c>
      <c r="N17" s="277">
        <f t="shared" si="3"/>
        <v>0</v>
      </c>
      <c r="O17" s="265"/>
      <c r="P17" s="278"/>
      <c r="Q17" s="279">
        <f t="shared" si="4"/>
        <v>0</v>
      </c>
      <c r="R17" s="269">
        <f t="shared" si="4"/>
        <v>0</v>
      </c>
      <c r="S17" s="280"/>
    </row>
    <row r="18" spans="1:19" ht="13.5" customHeight="1" x14ac:dyDescent="0.15">
      <c r="A18" s="264"/>
      <c r="B18" s="265"/>
      <c r="C18" s="266"/>
      <c r="D18" s="267"/>
      <c r="E18" s="268">
        <f t="shared" si="0"/>
        <v>0</v>
      </c>
      <c r="F18" s="269">
        <f t="shared" si="1"/>
        <v>0</v>
      </c>
      <c r="G18" s="270"/>
      <c r="H18" s="271"/>
      <c r="I18" s="272">
        <f t="shared" si="2"/>
        <v>0</v>
      </c>
      <c r="J18" s="273">
        <f t="shared" si="2"/>
        <v>0</v>
      </c>
      <c r="K18" s="274"/>
      <c r="L18" s="275"/>
      <c r="M18" s="276">
        <f t="shared" si="3"/>
        <v>0</v>
      </c>
      <c r="N18" s="277">
        <f t="shared" si="3"/>
        <v>0</v>
      </c>
      <c r="O18" s="265"/>
      <c r="P18" s="278"/>
      <c r="Q18" s="279">
        <f t="shared" si="4"/>
        <v>0</v>
      </c>
      <c r="R18" s="269">
        <f t="shared" si="4"/>
        <v>0</v>
      </c>
      <c r="S18" s="281"/>
    </row>
    <row r="19" spans="1:19" ht="13.5" customHeight="1" thickBot="1" x14ac:dyDescent="0.2">
      <c r="A19" s="282" t="s">
        <v>96</v>
      </c>
      <c r="B19" s="283"/>
      <c r="C19" s="284"/>
      <c r="D19" s="256">
        <f>SUM(D9:D18)</f>
        <v>0</v>
      </c>
      <c r="E19" s="285">
        <f>SUM(E9:E18)</f>
        <v>0</v>
      </c>
      <c r="F19" s="286">
        <f>SUM(F9:F18)</f>
        <v>0</v>
      </c>
      <c r="G19" s="283"/>
      <c r="H19" s="284"/>
      <c r="I19" s="287">
        <f>SUM(I9:I18)</f>
        <v>0</v>
      </c>
      <c r="J19" s="288">
        <f>SUM(J9:J18)</f>
        <v>0</v>
      </c>
      <c r="K19" s="289"/>
      <c r="L19" s="290"/>
      <c r="M19" s="291">
        <f>SUM(M9:M18)</f>
        <v>0</v>
      </c>
      <c r="N19" s="292">
        <f>SUM(N9:N18)</f>
        <v>0</v>
      </c>
      <c r="O19" s="293"/>
      <c r="P19" s="294"/>
      <c r="Q19" s="295">
        <f>SUM(Q9:Q18)</f>
        <v>0</v>
      </c>
      <c r="R19" s="286">
        <f>SUM(R9:R18)</f>
        <v>0</v>
      </c>
      <c r="S19" s="281"/>
    </row>
    <row r="20" spans="1:19" ht="13.5" customHeight="1" thickTop="1" x14ac:dyDescent="0.15">
      <c r="A20" s="296" t="s">
        <v>373</v>
      </c>
      <c r="B20" s="297"/>
      <c r="C20" s="298"/>
      <c r="D20" s="298"/>
      <c r="E20" s="556"/>
      <c r="F20" s="565"/>
      <c r="G20" s="260"/>
      <c r="H20" s="261"/>
      <c r="I20" s="261"/>
      <c r="J20" s="261"/>
      <c r="K20" s="299"/>
      <c r="L20" s="300"/>
      <c r="M20" s="300"/>
      <c r="N20" s="300"/>
      <c r="O20" s="260"/>
      <c r="P20" s="261"/>
      <c r="Q20" s="261"/>
      <c r="R20" s="261"/>
      <c r="S20" s="263"/>
    </row>
    <row r="21" spans="1:19" ht="13.5" customHeight="1" x14ac:dyDescent="0.15">
      <c r="A21" s="264"/>
      <c r="B21" s="265"/>
      <c r="C21" s="266"/>
      <c r="D21" s="267"/>
      <c r="E21" s="268">
        <f t="shared" ref="E21:E30" si="5">+B21*D21</f>
        <v>0</v>
      </c>
      <c r="F21" s="269">
        <f t="shared" ref="F21:F30" si="6">+C21*D21</f>
        <v>0</v>
      </c>
      <c r="G21" s="274"/>
      <c r="H21" s="301"/>
      <c r="I21" s="276">
        <f t="shared" ref="I21:I30" si="7">+D21*G21</f>
        <v>0</v>
      </c>
      <c r="J21" s="277">
        <f t="shared" ref="J21:J30" si="8">+D21*H21</f>
        <v>0</v>
      </c>
      <c r="K21" s="274"/>
      <c r="L21" s="301"/>
      <c r="M21" s="276">
        <f t="shared" ref="M21:N30" si="9">+K21*$D21</f>
        <v>0</v>
      </c>
      <c r="N21" s="277">
        <f t="shared" si="9"/>
        <v>0</v>
      </c>
      <c r="O21" s="302"/>
      <c r="P21" s="303"/>
      <c r="Q21" s="304"/>
      <c r="R21" s="305"/>
      <c r="S21" s="562"/>
    </row>
    <row r="22" spans="1:19" ht="13.5" customHeight="1" x14ac:dyDescent="0.15">
      <c r="A22" s="264"/>
      <c r="B22" s="265"/>
      <c r="C22" s="266"/>
      <c r="D22" s="267"/>
      <c r="E22" s="268">
        <f t="shared" si="5"/>
        <v>0</v>
      </c>
      <c r="F22" s="269">
        <f t="shared" si="6"/>
        <v>0</v>
      </c>
      <c r="G22" s="274"/>
      <c r="H22" s="301"/>
      <c r="I22" s="276">
        <f t="shared" si="7"/>
        <v>0</v>
      </c>
      <c r="J22" s="277">
        <f t="shared" si="8"/>
        <v>0</v>
      </c>
      <c r="K22" s="274"/>
      <c r="L22" s="301"/>
      <c r="M22" s="276">
        <f t="shared" si="9"/>
        <v>0</v>
      </c>
      <c r="N22" s="277">
        <f t="shared" si="9"/>
        <v>0</v>
      </c>
      <c r="O22" s="302"/>
      <c r="P22" s="303"/>
      <c r="Q22" s="304"/>
      <c r="R22" s="305"/>
      <c r="S22" s="562"/>
    </row>
    <row r="23" spans="1:19" ht="13.5" customHeight="1" x14ac:dyDescent="0.15">
      <c r="A23" s="264"/>
      <c r="B23" s="265"/>
      <c r="C23" s="266"/>
      <c r="D23" s="267"/>
      <c r="E23" s="268">
        <f t="shared" si="5"/>
        <v>0</v>
      </c>
      <c r="F23" s="269">
        <f t="shared" si="6"/>
        <v>0</v>
      </c>
      <c r="G23" s="274"/>
      <c r="H23" s="301"/>
      <c r="I23" s="276">
        <f t="shared" si="7"/>
        <v>0</v>
      </c>
      <c r="J23" s="277">
        <f t="shared" si="8"/>
        <v>0</v>
      </c>
      <c r="K23" s="274"/>
      <c r="L23" s="301"/>
      <c r="M23" s="276">
        <f t="shared" si="9"/>
        <v>0</v>
      </c>
      <c r="N23" s="277">
        <f t="shared" si="9"/>
        <v>0</v>
      </c>
      <c r="O23" s="302"/>
      <c r="P23" s="303"/>
      <c r="Q23" s="304"/>
      <c r="R23" s="305"/>
      <c r="S23" s="562"/>
    </row>
    <row r="24" spans="1:19" ht="13.5" customHeight="1" x14ac:dyDescent="0.15">
      <c r="A24" s="264"/>
      <c r="B24" s="265"/>
      <c r="C24" s="266"/>
      <c r="D24" s="267"/>
      <c r="E24" s="268">
        <f t="shared" si="5"/>
        <v>0</v>
      </c>
      <c r="F24" s="269">
        <f t="shared" si="6"/>
        <v>0</v>
      </c>
      <c r="G24" s="274"/>
      <c r="H24" s="301"/>
      <c r="I24" s="276">
        <f t="shared" si="7"/>
        <v>0</v>
      </c>
      <c r="J24" s="277">
        <f t="shared" si="8"/>
        <v>0</v>
      </c>
      <c r="K24" s="274"/>
      <c r="L24" s="301"/>
      <c r="M24" s="276">
        <f t="shared" si="9"/>
        <v>0</v>
      </c>
      <c r="N24" s="277">
        <f t="shared" si="9"/>
        <v>0</v>
      </c>
      <c r="O24" s="302"/>
      <c r="P24" s="303"/>
      <c r="Q24" s="304"/>
      <c r="R24" s="305"/>
      <c r="S24" s="562"/>
    </row>
    <row r="25" spans="1:19" ht="13.5" customHeight="1" x14ac:dyDescent="0.15">
      <c r="A25" s="264"/>
      <c r="B25" s="265"/>
      <c r="C25" s="266"/>
      <c r="D25" s="267"/>
      <c r="E25" s="268">
        <f t="shared" si="5"/>
        <v>0</v>
      </c>
      <c r="F25" s="269">
        <f t="shared" si="6"/>
        <v>0</v>
      </c>
      <c r="G25" s="274"/>
      <c r="H25" s="301"/>
      <c r="I25" s="276">
        <f t="shared" si="7"/>
        <v>0</v>
      </c>
      <c r="J25" s="277">
        <f t="shared" si="8"/>
        <v>0</v>
      </c>
      <c r="K25" s="274"/>
      <c r="L25" s="301"/>
      <c r="M25" s="276">
        <f t="shared" si="9"/>
        <v>0</v>
      </c>
      <c r="N25" s="277">
        <f t="shared" si="9"/>
        <v>0</v>
      </c>
      <c r="O25" s="302"/>
      <c r="P25" s="303"/>
      <c r="Q25" s="304"/>
      <c r="R25" s="305"/>
      <c r="S25" s="562"/>
    </row>
    <row r="26" spans="1:19" ht="13.5" customHeight="1" x14ac:dyDescent="0.15">
      <c r="A26" s="264"/>
      <c r="B26" s="265"/>
      <c r="C26" s="266"/>
      <c r="D26" s="267"/>
      <c r="E26" s="268">
        <f t="shared" si="5"/>
        <v>0</v>
      </c>
      <c r="F26" s="269">
        <f t="shared" si="6"/>
        <v>0</v>
      </c>
      <c r="G26" s="274"/>
      <c r="H26" s="301"/>
      <c r="I26" s="276">
        <f t="shared" si="7"/>
        <v>0</v>
      </c>
      <c r="J26" s="277">
        <f t="shared" si="8"/>
        <v>0</v>
      </c>
      <c r="K26" s="274"/>
      <c r="L26" s="301"/>
      <c r="M26" s="276">
        <f t="shared" si="9"/>
        <v>0</v>
      </c>
      <c r="N26" s="277">
        <f t="shared" si="9"/>
        <v>0</v>
      </c>
      <c r="O26" s="302"/>
      <c r="P26" s="303"/>
      <c r="Q26" s="304"/>
      <c r="R26" s="305"/>
      <c r="S26" s="562"/>
    </row>
    <row r="27" spans="1:19" ht="13.5" customHeight="1" x14ac:dyDescent="0.15">
      <c r="A27" s="264"/>
      <c r="B27" s="265"/>
      <c r="C27" s="266"/>
      <c r="D27" s="267"/>
      <c r="E27" s="268">
        <f t="shared" si="5"/>
        <v>0</v>
      </c>
      <c r="F27" s="269">
        <f t="shared" si="6"/>
        <v>0</v>
      </c>
      <c r="G27" s="274"/>
      <c r="H27" s="301"/>
      <c r="I27" s="276">
        <f t="shared" si="7"/>
        <v>0</v>
      </c>
      <c r="J27" s="277">
        <f t="shared" si="8"/>
        <v>0</v>
      </c>
      <c r="K27" s="274"/>
      <c r="L27" s="301"/>
      <c r="M27" s="276">
        <f t="shared" si="9"/>
        <v>0</v>
      </c>
      <c r="N27" s="277">
        <f t="shared" si="9"/>
        <v>0</v>
      </c>
      <c r="O27" s="302"/>
      <c r="P27" s="303"/>
      <c r="Q27" s="304"/>
      <c r="R27" s="305"/>
      <c r="S27" s="562"/>
    </row>
    <row r="28" spans="1:19" ht="13.5" customHeight="1" x14ac:dyDescent="0.15">
      <c r="A28" s="264"/>
      <c r="B28" s="265"/>
      <c r="C28" s="266"/>
      <c r="D28" s="267"/>
      <c r="E28" s="268">
        <f t="shared" si="5"/>
        <v>0</v>
      </c>
      <c r="F28" s="269">
        <f t="shared" si="6"/>
        <v>0</v>
      </c>
      <c r="G28" s="274"/>
      <c r="H28" s="301"/>
      <c r="I28" s="276">
        <f t="shared" si="7"/>
        <v>0</v>
      </c>
      <c r="J28" s="277">
        <f t="shared" si="8"/>
        <v>0</v>
      </c>
      <c r="K28" s="274"/>
      <c r="L28" s="301"/>
      <c r="M28" s="276">
        <f t="shared" si="9"/>
        <v>0</v>
      </c>
      <c r="N28" s="277">
        <f t="shared" si="9"/>
        <v>0</v>
      </c>
      <c r="O28" s="302"/>
      <c r="P28" s="303"/>
      <c r="Q28" s="304"/>
      <c r="R28" s="305"/>
      <c r="S28" s="562"/>
    </row>
    <row r="29" spans="1:19" ht="13.5" customHeight="1" x14ac:dyDescent="0.15">
      <c r="A29" s="264"/>
      <c r="B29" s="265"/>
      <c r="C29" s="266"/>
      <c r="D29" s="267"/>
      <c r="E29" s="268">
        <f t="shared" si="5"/>
        <v>0</v>
      </c>
      <c r="F29" s="269">
        <f t="shared" si="6"/>
        <v>0</v>
      </c>
      <c r="G29" s="274"/>
      <c r="H29" s="301"/>
      <c r="I29" s="276">
        <f t="shared" si="7"/>
        <v>0</v>
      </c>
      <c r="J29" s="277">
        <f t="shared" si="8"/>
        <v>0</v>
      </c>
      <c r="K29" s="274"/>
      <c r="L29" s="301"/>
      <c r="M29" s="276">
        <f t="shared" si="9"/>
        <v>0</v>
      </c>
      <c r="N29" s="277">
        <f t="shared" si="9"/>
        <v>0</v>
      </c>
      <c r="O29" s="302"/>
      <c r="P29" s="303"/>
      <c r="Q29" s="304"/>
      <c r="R29" s="305"/>
      <c r="S29" s="562"/>
    </row>
    <row r="30" spans="1:19" ht="13.5" customHeight="1" x14ac:dyDescent="0.15">
      <c r="A30" s="264"/>
      <c r="B30" s="265"/>
      <c r="C30" s="266"/>
      <c r="D30" s="267"/>
      <c r="E30" s="268">
        <f t="shared" si="5"/>
        <v>0</v>
      </c>
      <c r="F30" s="269">
        <f t="shared" si="6"/>
        <v>0</v>
      </c>
      <c r="G30" s="274"/>
      <c r="H30" s="301"/>
      <c r="I30" s="276">
        <f t="shared" si="7"/>
        <v>0</v>
      </c>
      <c r="J30" s="277">
        <f t="shared" si="8"/>
        <v>0</v>
      </c>
      <c r="K30" s="274"/>
      <c r="L30" s="301"/>
      <c r="M30" s="276">
        <f t="shared" si="9"/>
        <v>0</v>
      </c>
      <c r="N30" s="277">
        <f t="shared" si="9"/>
        <v>0</v>
      </c>
      <c r="O30" s="302"/>
      <c r="P30" s="303"/>
      <c r="Q30" s="304"/>
      <c r="R30" s="305"/>
      <c r="S30" s="306"/>
    </row>
    <row r="31" spans="1:19" ht="13.5" customHeight="1" thickBot="1" x14ac:dyDescent="0.2">
      <c r="A31" s="307" t="s">
        <v>97</v>
      </c>
      <c r="B31" s="283"/>
      <c r="C31" s="284"/>
      <c r="D31" s="308">
        <f>SUM(D21:D30)</f>
        <v>0</v>
      </c>
      <c r="E31" s="285">
        <f>SUM(E21:E30)</f>
        <v>0</v>
      </c>
      <c r="F31" s="286">
        <f>SUM(F21:F30)</f>
        <v>0</v>
      </c>
      <c r="G31" s="289"/>
      <c r="H31" s="309"/>
      <c r="I31" s="291">
        <f>SUM(I21:I30)</f>
        <v>0</v>
      </c>
      <c r="J31" s="292">
        <f>SUM(J21:J30)</f>
        <v>0</v>
      </c>
      <c r="K31" s="289"/>
      <c r="L31" s="309"/>
      <c r="M31" s="291">
        <f>SUM(M21:M30)</f>
        <v>0</v>
      </c>
      <c r="N31" s="292">
        <f>SUM(N21:N30)</f>
        <v>0</v>
      </c>
      <c r="O31" s="310"/>
      <c r="P31" s="311"/>
      <c r="Q31" s="312"/>
      <c r="R31" s="313"/>
      <c r="S31" s="314"/>
    </row>
    <row r="32" spans="1:19" ht="13.5" customHeight="1" thickTop="1" thickBot="1" x14ac:dyDescent="0.2">
      <c r="A32" s="315" t="s">
        <v>25</v>
      </c>
      <c r="B32" s="316"/>
      <c r="C32" s="317"/>
      <c r="D32" s="318"/>
      <c r="E32" s="316"/>
      <c r="F32" s="319"/>
      <c r="G32" s="316"/>
      <c r="H32" s="317"/>
      <c r="I32" s="320">
        <f>+I19+I31</f>
        <v>0</v>
      </c>
      <c r="J32" s="320">
        <f>+J19+J31</f>
        <v>0</v>
      </c>
      <c r="K32" s="321"/>
      <c r="L32" s="322"/>
      <c r="M32" s="320">
        <f>+M19+M31</f>
        <v>0</v>
      </c>
      <c r="N32" s="320">
        <f>+N19+N31</f>
        <v>0</v>
      </c>
      <c r="O32" s="316"/>
      <c r="P32" s="317"/>
      <c r="Q32" s="323">
        <f>+Q19</f>
        <v>0</v>
      </c>
      <c r="R32" s="324">
        <f>+R19</f>
        <v>0</v>
      </c>
      <c r="S32" s="325"/>
    </row>
    <row r="33" spans="1:25" ht="13.5" customHeight="1" thickTop="1" thickBot="1" x14ac:dyDescent="0.2">
      <c r="A33" s="254" t="s">
        <v>98</v>
      </c>
      <c r="B33" s="326">
        <f>MAX(I32:J32)</f>
        <v>0</v>
      </c>
      <c r="C33" s="327" t="s">
        <v>99</v>
      </c>
      <c r="D33" s="548"/>
      <c r="E33" s="328" t="s">
        <v>385</v>
      </c>
      <c r="F33" s="548"/>
      <c r="G33" s="548"/>
      <c r="H33" s="548"/>
      <c r="I33" s="548"/>
      <c r="J33" s="548"/>
      <c r="K33" s="548"/>
      <c r="L33" s="548"/>
      <c r="M33" s="329"/>
      <c r="N33" s="329"/>
      <c r="O33" s="329"/>
      <c r="P33" s="329"/>
      <c r="Q33" s="548"/>
      <c r="R33" s="548"/>
      <c r="S33" s="549"/>
    </row>
    <row r="34" spans="1:25" ht="13.5" customHeight="1" thickTop="1" x14ac:dyDescent="0.15">
      <c r="A34" s="330" t="s">
        <v>220</v>
      </c>
      <c r="B34" s="331"/>
      <c r="C34" s="332"/>
      <c r="D34" s="130"/>
      <c r="E34" s="333"/>
      <c r="F34" s="130"/>
      <c r="G34" s="130"/>
      <c r="H34" s="130"/>
      <c r="I34" s="130"/>
      <c r="J34" s="130"/>
      <c r="K34" s="130"/>
      <c r="L34" s="130"/>
      <c r="M34" s="130"/>
      <c r="N34" s="130"/>
      <c r="O34" s="130"/>
      <c r="P34" s="130"/>
      <c r="Q34" s="130"/>
      <c r="R34" s="130"/>
      <c r="S34" s="130"/>
      <c r="T34" s="130"/>
      <c r="U34" s="130"/>
      <c r="V34" s="130"/>
      <c r="W34" s="130"/>
      <c r="X34" s="130"/>
      <c r="Y34" s="130"/>
    </row>
    <row r="35" spans="1:25" ht="13.5" customHeight="1" x14ac:dyDescent="0.15">
      <c r="A35" s="330" t="s">
        <v>374</v>
      </c>
      <c r="B35" s="331"/>
      <c r="C35" s="332"/>
      <c r="D35" s="130"/>
      <c r="E35" s="333"/>
      <c r="F35" s="130"/>
      <c r="G35" s="130"/>
      <c r="H35" s="130"/>
      <c r="I35" s="130"/>
      <c r="J35" s="130"/>
      <c r="K35" s="130"/>
      <c r="L35" s="130"/>
      <c r="M35" s="130"/>
      <c r="N35" s="130"/>
      <c r="O35" s="130"/>
      <c r="P35" s="130"/>
      <c r="Q35" s="130"/>
      <c r="R35" s="130"/>
      <c r="S35" s="130"/>
      <c r="T35" s="130"/>
      <c r="U35" s="130"/>
      <c r="V35" s="130"/>
      <c r="W35" s="130"/>
      <c r="X35" s="130"/>
      <c r="Y35" s="130"/>
    </row>
    <row r="36" spans="1:25" ht="13.5" customHeight="1" x14ac:dyDescent="0.15">
      <c r="A36" s="330" t="s">
        <v>375</v>
      </c>
      <c r="B36" s="331"/>
      <c r="C36" s="332"/>
      <c r="D36" s="130"/>
      <c r="E36" s="333"/>
      <c r="F36" s="130"/>
      <c r="G36" s="130"/>
      <c r="H36" s="130"/>
      <c r="I36" s="130"/>
      <c r="J36" s="130"/>
      <c r="K36" s="130"/>
      <c r="L36" s="130"/>
      <c r="M36" s="130"/>
      <c r="N36" s="130"/>
      <c r="O36" s="130"/>
      <c r="P36" s="130"/>
      <c r="Q36" s="130"/>
      <c r="R36" s="130"/>
      <c r="S36" s="130"/>
      <c r="T36" s="130"/>
      <c r="U36" s="130"/>
      <c r="V36" s="130"/>
      <c r="W36" s="130"/>
      <c r="X36" s="130"/>
      <c r="Y36" s="130"/>
    </row>
    <row r="37" spans="1:25" ht="7.5" customHeight="1" x14ac:dyDescent="0.15">
      <c r="A37" s="330"/>
      <c r="B37" s="331"/>
      <c r="C37" s="332"/>
      <c r="D37" s="130"/>
      <c r="E37" s="333"/>
      <c r="F37" s="130"/>
      <c r="G37" s="130"/>
      <c r="H37" s="130"/>
      <c r="I37" s="130"/>
      <c r="J37" s="130"/>
      <c r="K37" s="130"/>
      <c r="L37" s="130"/>
      <c r="M37" s="130"/>
      <c r="N37" s="130"/>
      <c r="O37" s="130"/>
      <c r="P37" s="130"/>
      <c r="Q37" s="130"/>
      <c r="R37" s="130"/>
      <c r="S37" s="130"/>
      <c r="T37" s="130"/>
      <c r="U37" s="130"/>
      <c r="V37" s="130"/>
      <c r="W37" s="130"/>
      <c r="X37" s="130"/>
      <c r="Y37" s="130"/>
    </row>
    <row r="38" spans="1:25" ht="13.5" customHeight="1" thickBot="1" x14ac:dyDescent="0.2">
      <c r="A38" s="116" t="s">
        <v>100</v>
      </c>
    </row>
    <row r="39" spans="1:25" ht="13.5" customHeight="1" thickTop="1" thickBot="1" x14ac:dyDescent="0.2">
      <c r="A39" s="334"/>
      <c r="B39" s="335"/>
      <c r="C39" s="336"/>
      <c r="D39" s="792" t="s">
        <v>219</v>
      </c>
      <c r="E39" s="792"/>
      <c r="F39" s="792"/>
      <c r="G39" s="793"/>
      <c r="H39" s="794" t="s">
        <v>218</v>
      </c>
      <c r="I39" s="792"/>
      <c r="J39" s="792"/>
      <c r="K39" s="792"/>
      <c r="L39" s="793"/>
      <c r="M39" s="794" t="s">
        <v>207</v>
      </c>
      <c r="N39" s="792"/>
      <c r="O39" s="793"/>
      <c r="P39" s="795" t="s">
        <v>83</v>
      </c>
      <c r="Q39" s="796"/>
      <c r="R39" s="334" t="s">
        <v>90</v>
      </c>
      <c r="S39" s="335"/>
      <c r="T39" s="336"/>
      <c r="V39" s="116" t="s">
        <v>118</v>
      </c>
    </row>
    <row r="40" spans="1:25" ht="13.5" customHeight="1" thickBot="1" x14ac:dyDescent="0.2">
      <c r="A40" s="337"/>
      <c r="B40" s="338"/>
      <c r="C40" s="339"/>
      <c r="D40" s="340" t="s">
        <v>102</v>
      </c>
      <c r="E40" s="341" t="s">
        <v>103</v>
      </c>
      <c r="F40" s="341" t="s">
        <v>104</v>
      </c>
      <c r="G40" s="342" t="s">
        <v>105</v>
      </c>
      <c r="H40" s="341" t="s">
        <v>112</v>
      </c>
      <c r="I40" s="341" t="s">
        <v>376</v>
      </c>
      <c r="J40" s="341" t="s">
        <v>106</v>
      </c>
      <c r="K40" s="341" t="s">
        <v>107</v>
      </c>
      <c r="L40" s="342" t="s">
        <v>108</v>
      </c>
      <c r="M40" s="343" t="s">
        <v>109</v>
      </c>
      <c r="N40" s="341" t="s">
        <v>110</v>
      </c>
      <c r="O40" s="341" t="s">
        <v>111</v>
      </c>
      <c r="P40" s="797"/>
      <c r="Q40" s="798"/>
      <c r="R40" s="337"/>
      <c r="S40" s="338"/>
      <c r="T40" s="339"/>
      <c r="V40" s="799" t="s">
        <v>119</v>
      </c>
      <c r="W40" s="800"/>
      <c r="X40" s="801"/>
    </row>
    <row r="41" spans="1:25" ht="13.5" customHeight="1" thickTop="1" x14ac:dyDescent="0.15">
      <c r="A41" s="821" t="s">
        <v>217</v>
      </c>
      <c r="B41" s="344" t="s">
        <v>92</v>
      </c>
      <c r="C41" s="345" t="s">
        <v>476</v>
      </c>
      <c r="D41" s="822"/>
      <c r="E41" s="823"/>
      <c r="F41" s="823"/>
      <c r="G41" s="824"/>
      <c r="H41" s="346"/>
      <c r="I41" s="346"/>
      <c r="J41" s="346"/>
      <c r="K41" s="346"/>
      <c r="L41" s="347"/>
      <c r="M41" s="348"/>
      <c r="N41" s="349"/>
      <c r="O41" s="349"/>
      <c r="P41" s="350"/>
      <c r="Q41" s="351"/>
      <c r="R41" s="825" t="s">
        <v>502</v>
      </c>
      <c r="S41" s="826"/>
      <c r="T41" s="827"/>
      <c r="V41" s="828" t="s">
        <v>219</v>
      </c>
      <c r="W41" s="352" t="s">
        <v>101</v>
      </c>
      <c r="X41" s="353">
        <f>+P59+P62</f>
        <v>0</v>
      </c>
    </row>
    <row r="42" spans="1:25" ht="13.5" customHeight="1" x14ac:dyDescent="0.15">
      <c r="A42" s="805"/>
      <c r="B42" s="557" t="s">
        <v>93</v>
      </c>
      <c r="C42" s="354" t="s">
        <v>477</v>
      </c>
      <c r="D42" s="830"/>
      <c r="E42" s="831"/>
      <c r="F42" s="831"/>
      <c r="G42" s="832"/>
      <c r="H42" s="833"/>
      <c r="I42" s="834"/>
      <c r="J42" s="834"/>
      <c r="K42" s="834"/>
      <c r="L42" s="835"/>
      <c r="M42" s="355"/>
      <c r="N42" s="356"/>
      <c r="O42" s="356"/>
      <c r="P42" s="357"/>
      <c r="Q42" s="358"/>
      <c r="R42" s="836" t="s">
        <v>503</v>
      </c>
      <c r="S42" s="837"/>
      <c r="T42" s="838"/>
      <c r="V42" s="829"/>
      <c r="W42" s="839" t="s">
        <v>114</v>
      </c>
      <c r="X42" s="359">
        <f>+P60+P63-X44</f>
        <v>0</v>
      </c>
    </row>
    <row r="43" spans="1:25" ht="13.5" customHeight="1" x14ac:dyDescent="0.15">
      <c r="A43" s="842" t="s">
        <v>113</v>
      </c>
      <c r="B43" s="360" t="s">
        <v>216</v>
      </c>
      <c r="C43" s="361" t="s">
        <v>215</v>
      </c>
      <c r="D43" s="362">
        <v>16</v>
      </c>
      <c r="E43" s="363">
        <v>14</v>
      </c>
      <c r="F43" s="363">
        <v>2</v>
      </c>
      <c r="G43" s="364">
        <v>14</v>
      </c>
      <c r="H43" s="363">
        <v>4</v>
      </c>
      <c r="I43" s="363">
        <v>15</v>
      </c>
      <c r="J43" s="363">
        <v>18</v>
      </c>
      <c r="K43" s="363">
        <v>19</v>
      </c>
      <c r="L43" s="364">
        <v>15</v>
      </c>
      <c r="M43" s="365"/>
      <c r="N43" s="366"/>
      <c r="O43" s="366"/>
      <c r="P43" s="367"/>
      <c r="Q43" s="368"/>
      <c r="R43" s="369"/>
      <c r="S43" s="330"/>
      <c r="T43" s="370"/>
      <c r="V43" s="371" t="s">
        <v>218</v>
      </c>
      <c r="W43" s="840"/>
      <c r="X43" s="372">
        <f>+Q61+Q64</f>
        <v>0</v>
      </c>
    </row>
    <row r="44" spans="1:25" ht="13.5" customHeight="1" x14ac:dyDescent="0.15">
      <c r="A44" s="843"/>
      <c r="B44" s="373" t="s">
        <v>214</v>
      </c>
      <c r="C44" s="354" t="s">
        <v>213</v>
      </c>
      <c r="D44" s="845">
        <v>8</v>
      </c>
      <c r="E44" s="846"/>
      <c r="F44" s="846"/>
      <c r="G44" s="847"/>
      <c r="H44" s="845">
        <v>8</v>
      </c>
      <c r="I44" s="846"/>
      <c r="J44" s="846"/>
      <c r="K44" s="846"/>
      <c r="L44" s="847"/>
      <c r="M44" s="365"/>
      <c r="N44" s="366"/>
      <c r="O44" s="366"/>
      <c r="P44" s="367"/>
      <c r="Q44" s="368"/>
      <c r="R44" s="369"/>
      <c r="S44" s="330"/>
      <c r="T44" s="370"/>
      <c r="V44" s="374" t="s">
        <v>207</v>
      </c>
      <c r="W44" s="841"/>
      <c r="X44" s="375">
        <f>SUM(M60:O64)</f>
        <v>0</v>
      </c>
      <c r="Y44" s="376"/>
    </row>
    <row r="45" spans="1:25" ht="13.5" customHeight="1" thickBot="1" x14ac:dyDescent="0.2">
      <c r="A45" s="843"/>
      <c r="B45" s="848" t="s">
        <v>92</v>
      </c>
      <c r="C45" s="361" t="s">
        <v>101</v>
      </c>
      <c r="D45" s="377"/>
      <c r="E45" s="378">
        <f>+E43*$D$44</f>
        <v>112</v>
      </c>
      <c r="F45" s="378">
        <f>+F43*$D$44</f>
        <v>16</v>
      </c>
      <c r="G45" s="379">
        <f>+G43*$D$44</f>
        <v>112</v>
      </c>
      <c r="H45" s="380"/>
      <c r="I45" s="380"/>
      <c r="J45" s="380"/>
      <c r="K45" s="380"/>
      <c r="L45" s="381"/>
      <c r="M45" s="380"/>
      <c r="N45" s="380"/>
      <c r="O45" s="380"/>
      <c r="P45" s="382">
        <f>SUM(D45:O45)</f>
        <v>240</v>
      </c>
      <c r="Q45" s="850">
        <f>+SUM(P45:P46)</f>
        <v>368</v>
      </c>
      <c r="R45" s="383"/>
      <c r="S45" s="384"/>
      <c r="T45" s="361"/>
      <c r="V45" s="852" t="s">
        <v>83</v>
      </c>
      <c r="W45" s="853"/>
      <c r="X45" s="385">
        <f>+SUM(Q59:Q64)</f>
        <v>0</v>
      </c>
      <c r="Y45" s="376"/>
    </row>
    <row r="46" spans="1:25" ht="13.5" customHeight="1" thickTop="1" x14ac:dyDescent="0.15">
      <c r="A46" s="843"/>
      <c r="B46" s="849"/>
      <c r="C46" s="386" t="s">
        <v>114</v>
      </c>
      <c r="D46" s="387">
        <f>+D43*D44</f>
        <v>128</v>
      </c>
      <c r="E46" s="388"/>
      <c r="F46" s="388"/>
      <c r="G46" s="389"/>
      <c r="H46" s="388"/>
      <c r="I46" s="388"/>
      <c r="J46" s="388"/>
      <c r="K46" s="388"/>
      <c r="L46" s="389"/>
      <c r="M46" s="388"/>
      <c r="N46" s="388"/>
      <c r="O46" s="388"/>
      <c r="P46" s="390">
        <f>SUM(D46:O46)</f>
        <v>128</v>
      </c>
      <c r="Q46" s="851"/>
      <c r="R46" s="391"/>
      <c r="S46" s="392"/>
      <c r="T46" s="393"/>
      <c r="V46" s="854" t="s">
        <v>331</v>
      </c>
      <c r="W46" s="855"/>
      <c r="X46" s="856"/>
    </row>
    <row r="47" spans="1:25" ht="13.5" customHeight="1" x14ac:dyDescent="0.15">
      <c r="A47" s="844"/>
      <c r="B47" s="394" t="s">
        <v>93</v>
      </c>
      <c r="C47" s="565" t="s">
        <v>114</v>
      </c>
      <c r="D47" s="395"/>
      <c r="E47" s="396"/>
      <c r="F47" s="396"/>
      <c r="G47" s="397"/>
      <c r="H47" s="398">
        <f>+H43*$H$44</f>
        <v>32</v>
      </c>
      <c r="I47" s="398">
        <f>+I43*$H$44</f>
        <v>120</v>
      </c>
      <c r="J47" s="398">
        <f>+J43*$H$44</f>
        <v>144</v>
      </c>
      <c r="K47" s="398">
        <f>+K43*$H$44</f>
        <v>152</v>
      </c>
      <c r="L47" s="399">
        <f>+L43*$H$44</f>
        <v>120</v>
      </c>
      <c r="M47" s="395"/>
      <c r="N47" s="396"/>
      <c r="O47" s="396"/>
      <c r="P47" s="400"/>
      <c r="Q47" s="401">
        <f>+SUM(D47:O47)</f>
        <v>568</v>
      </c>
      <c r="R47" s="402"/>
      <c r="S47" s="403"/>
      <c r="T47" s="354"/>
      <c r="V47" s="828" t="s">
        <v>219</v>
      </c>
      <c r="W47" s="352" t="s">
        <v>101</v>
      </c>
      <c r="X47" s="353">
        <f>+P65</f>
        <v>0</v>
      </c>
    </row>
    <row r="48" spans="1:25" ht="13.5" customHeight="1" x14ac:dyDescent="0.15">
      <c r="A48" s="861" t="s">
        <v>115</v>
      </c>
      <c r="B48" s="862"/>
      <c r="C48" s="863"/>
      <c r="D48" s="404">
        <v>35</v>
      </c>
      <c r="E48" s="405">
        <v>70</v>
      </c>
      <c r="F48" s="405">
        <v>80</v>
      </c>
      <c r="G48" s="406">
        <v>50</v>
      </c>
      <c r="H48" s="405">
        <v>25</v>
      </c>
      <c r="I48" s="405">
        <v>45</v>
      </c>
      <c r="J48" s="405">
        <v>60</v>
      </c>
      <c r="K48" s="405">
        <v>60</v>
      </c>
      <c r="L48" s="407">
        <v>35</v>
      </c>
      <c r="M48" s="408"/>
      <c r="N48" s="409"/>
      <c r="O48" s="409"/>
      <c r="P48" s="560"/>
      <c r="Q48" s="561"/>
      <c r="R48" s="410"/>
      <c r="S48" s="411"/>
      <c r="T48" s="412"/>
      <c r="V48" s="829"/>
      <c r="W48" s="839" t="s">
        <v>114</v>
      </c>
      <c r="X48" s="359">
        <f>+P66</f>
        <v>0</v>
      </c>
    </row>
    <row r="49" spans="1:25" ht="13.5" customHeight="1" x14ac:dyDescent="0.15">
      <c r="A49" s="842" t="s">
        <v>116</v>
      </c>
      <c r="B49" s="848" t="s">
        <v>92</v>
      </c>
      <c r="C49" s="361" t="s">
        <v>101</v>
      </c>
      <c r="D49" s="377"/>
      <c r="E49" s="413">
        <f>+E45*E48/100</f>
        <v>78.400000000000006</v>
      </c>
      <c r="F49" s="413">
        <f>+F45*F48/100</f>
        <v>12.8</v>
      </c>
      <c r="G49" s="414">
        <f>+G45*G48/100</f>
        <v>56</v>
      </c>
      <c r="H49" s="380"/>
      <c r="I49" s="380"/>
      <c r="J49" s="380"/>
      <c r="K49" s="380"/>
      <c r="L49" s="381"/>
      <c r="M49" s="380"/>
      <c r="N49" s="380"/>
      <c r="O49" s="380"/>
      <c r="P49" s="382">
        <f>SUM(D49:O49)</f>
        <v>147.19999999999999</v>
      </c>
      <c r="Q49" s="850">
        <f>+SUM(P49:P50)</f>
        <v>192</v>
      </c>
      <c r="R49" s="383"/>
      <c r="S49" s="384"/>
      <c r="T49" s="361"/>
      <c r="V49" s="371" t="s">
        <v>218</v>
      </c>
      <c r="W49" s="841"/>
      <c r="X49" s="372">
        <f>+Q67</f>
        <v>0</v>
      </c>
    </row>
    <row r="50" spans="1:25" ht="13.5" customHeight="1" thickBot="1" x14ac:dyDescent="0.2">
      <c r="A50" s="864"/>
      <c r="B50" s="849"/>
      <c r="C50" s="386" t="s">
        <v>114</v>
      </c>
      <c r="D50" s="415">
        <f>+D48*D46/100</f>
        <v>44.8</v>
      </c>
      <c r="E50" s="388"/>
      <c r="F50" s="388"/>
      <c r="G50" s="389"/>
      <c r="H50" s="388"/>
      <c r="I50" s="388"/>
      <c r="J50" s="388"/>
      <c r="K50" s="388"/>
      <c r="L50" s="389"/>
      <c r="M50" s="388"/>
      <c r="N50" s="388"/>
      <c r="O50" s="388"/>
      <c r="P50" s="390">
        <f>SUM(D50:O50)</f>
        <v>44.8</v>
      </c>
      <c r="Q50" s="851"/>
      <c r="R50" s="391"/>
      <c r="S50" s="392"/>
      <c r="T50" s="393"/>
      <c r="V50" s="852" t="s">
        <v>83</v>
      </c>
      <c r="W50" s="853"/>
      <c r="X50" s="385">
        <f>SUM(X47:X49)</f>
        <v>0</v>
      </c>
    </row>
    <row r="51" spans="1:25" ht="13.5" customHeight="1" thickTop="1" thickBot="1" x14ac:dyDescent="0.2">
      <c r="A51" s="805"/>
      <c r="B51" s="394" t="s">
        <v>93</v>
      </c>
      <c r="C51" s="565" t="s">
        <v>114</v>
      </c>
      <c r="D51" s="395"/>
      <c r="E51" s="396"/>
      <c r="F51" s="396"/>
      <c r="G51" s="397"/>
      <c r="H51" s="558">
        <f>+H47*H48/100</f>
        <v>8</v>
      </c>
      <c r="I51" s="558">
        <f>+I47*I48/100</f>
        <v>54</v>
      </c>
      <c r="J51" s="558">
        <f>+J47*J48/100</f>
        <v>86.4</v>
      </c>
      <c r="K51" s="558">
        <f>+K47*K48/100</f>
        <v>91.2</v>
      </c>
      <c r="L51" s="416">
        <f>+L47*L48/100</f>
        <v>42</v>
      </c>
      <c r="M51" s="395"/>
      <c r="N51" s="396"/>
      <c r="O51" s="396"/>
      <c r="P51" s="400"/>
      <c r="Q51" s="401">
        <f>+SUM(D51:O51)</f>
        <v>281.60000000000002</v>
      </c>
      <c r="R51" s="402"/>
      <c r="S51" s="403"/>
      <c r="T51" s="354"/>
      <c r="V51" s="859" t="s">
        <v>221</v>
      </c>
      <c r="W51" s="865"/>
      <c r="X51" s="866"/>
    </row>
    <row r="52" spans="1:25" ht="13.5" customHeight="1" x14ac:dyDescent="0.15">
      <c r="A52" s="867" t="s">
        <v>117</v>
      </c>
      <c r="B52" s="848" t="s">
        <v>92</v>
      </c>
      <c r="C52" s="361" t="s">
        <v>101</v>
      </c>
      <c r="D52" s="377"/>
      <c r="E52" s="413">
        <f>+D41*E49</f>
        <v>0</v>
      </c>
      <c r="F52" s="413">
        <f>+D41*F49</f>
        <v>0</v>
      </c>
      <c r="G52" s="414">
        <f>+D41*G49</f>
        <v>0</v>
      </c>
      <c r="H52" s="380"/>
      <c r="I52" s="380"/>
      <c r="J52" s="380"/>
      <c r="K52" s="380"/>
      <c r="L52" s="381"/>
      <c r="M52" s="380"/>
      <c r="N52" s="380"/>
      <c r="O52" s="380"/>
      <c r="P52" s="382">
        <f>SUM(D52:O52)</f>
        <v>0</v>
      </c>
      <c r="Q52" s="850">
        <f>+SUM(P52:P53)</f>
        <v>0</v>
      </c>
      <c r="R52" s="383"/>
      <c r="S52" s="384"/>
      <c r="T52" s="361"/>
      <c r="V52" s="857" t="s">
        <v>219</v>
      </c>
      <c r="W52" s="858"/>
      <c r="X52" s="417">
        <f>+X41+X42+X47+X48</f>
        <v>0</v>
      </c>
    </row>
    <row r="53" spans="1:25" ht="13.5" customHeight="1" thickBot="1" x14ac:dyDescent="0.2">
      <c r="A53" s="807"/>
      <c r="B53" s="849"/>
      <c r="C53" s="386" t="s">
        <v>114</v>
      </c>
      <c r="D53" s="415">
        <f>+D41*D50</f>
        <v>0</v>
      </c>
      <c r="E53" s="388"/>
      <c r="F53" s="388"/>
      <c r="G53" s="389"/>
      <c r="H53" s="388"/>
      <c r="I53" s="388"/>
      <c r="J53" s="388"/>
      <c r="K53" s="388"/>
      <c r="L53" s="389"/>
      <c r="M53" s="388"/>
      <c r="N53" s="388"/>
      <c r="O53" s="388"/>
      <c r="P53" s="390">
        <f>SUM(D53:O53)</f>
        <v>0</v>
      </c>
      <c r="Q53" s="851"/>
      <c r="R53" s="391"/>
      <c r="S53" s="392"/>
      <c r="T53" s="393"/>
      <c r="V53" s="852" t="s">
        <v>218</v>
      </c>
      <c r="W53" s="853"/>
      <c r="X53" s="385">
        <f>+X43+X49</f>
        <v>0</v>
      </c>
    </row>
    <row r="54" spans="1:25" ht="13.5" customHeight="1" thickTop="1" thickBot="1" x14ac:dyDescent="0.2">
      <c r="A54" s="807"/>
      <c r="B54" s="418" t="s">
        <v>93</v>
      </c>
      <c r="C54" s="419" t="s">
        <v>114</v>
      </c>
      <c r="D54" s="420"/>
      <c r="E54" s="421"/>
      <c r="F54" s="421"/>
      <c r="G54" s="422"/>
      <c r="H54" s="423">
        <f>+$H$42*H51</f>
        <v>0</v>
      </c>
      <c r="I54" s="423">
        <f>+$H$42*I51</f>
        <v>0</v>
      </c>
      <c r="J54" s="423">
        <f>+$H$42*J51</f>
        <v>0</v>
      </c>
      <c r="K54" s="423">
        <f>+$H$42*K51</f>
        <v>0</v>
      </c>
      <c r="L54" s="424">
        <f>+$H$42*L51</f>
        <v>0</v>
      </c>
      <c r="M54" s="395"/>
      <c r="N54" s="396"/>
      <c r="O54" s="396"/>
      <c r="P54" s="400"/>
      <c r="Q54" s="425">
        <f>+SUM(D54:O54)</f>
        <v>0</v>
      </c>
      <c r="R54" s="402"/>
      <c r="S54" s="403"/>
      <c r="T54" s="354"/>
      <c r="V54" s="859" t="s">
        <v>83</v>
      </c>
      <c r="W54" s="860"/>
      <c r="X54" s="426">
        <f>SUM(X52:X53)</f>
        <v>0</v>
      </c>
      <c r="Y54" s="376"/>
    </row>
    <row r="55" spans="1:25" ht="13.5" customHeight="1" x14ac:dyDescent="0.15">
      <c r="A55" s="867" t="s">
        <v>120</v>
      </c>
      <c r="B55" s="868" t="s">
        <v>92</v>
      </c>
      <c r="C55" s="427" t="s">
        <v>101</v>
      </c>
      <c r="D55" s="377"/>
      <c r="E55" s="378">
        <f>31*24-E45</f>
        <v>632</v>
      </c>
      <c r="F55" s="378">
        <f>31*24-F45</f>
        <v>728</v>
      </c>
      <c r="G55" s="379">
        <f>30*24-G45</f>
        <v>608</v>
      </c>
      <c r="H55" s="380"/>
      <c r="I55" s="380"/>
      <c r="J55" s="380"/>
      <c r="K55" s="380"/>
      <c r="L55" s="381"/>
      <c r="M55" s="428"/>
      <c r="N55" s="429"/>
      <c r="O55" s="429"/>
      <c r="P55" s="430">
        <f>SUM(D55:O55)</f>
        <v>1968</v>
      </c>
      <c r="Q55" s="431"/>
      <c r="R55" s="432"/>
      <c r="S55" s="384"/>
      <c r="T55" s="361"/>
    </row>
    <row r="56" spans="1:25" ht="13.5" customHeight="1" x14ac:dyDescent="0.15">
      <c r="A56" s="807"/>
      <c r="B56" s="869"/>
      <c r="C56" s="386" t="s">
        <v>114</v>
      </c>
      <c r="D56" s="387">
        <f>30*24-D46</f>
        <v>592</v>
      </c>
      <c r="E56" s="388"/>
      <c r="F56" s="388"/>
      <c r="G56" s="389"/>
      <c r="H56" s="388"/>
      <c r="I56" s="388"/>
      <c r="J56" s="388"/>
      <c r="K56" s="388"/>
      <c r="L56" s="389"/>
      <c r="M56" s="870">
        <f>30*24</f>
        <v>720</v>
      </c>
      <c r="N56" s="872">
        <f>31*24</f>
        <v>744</v>
      </c>
      <c r="O56" s="872">
        <f>31*24</f>
        <v>744</v>
      </c>
      <c r="P56" s="874">
        <f>SUM(D56:O57)</f>
        <v>5880</v>
      </c>
      <c r="Q56" s="433"/>
      <c r="R56" s="391"/>
      <c r="S56" s="392"/>
      <c r="T56" s="393"/>
    </row>
    <row r="57" spans="1:25" ht="13.5" customHeight="1" x14ac:dyDescent="0.15">
      <c r="A57" s="807"/>
      <c r="B57" s="394" t="s">
        <v>93</v>
      </c>
      <c r="C57" s="565" t="s">
        <v>114</v>
      </c>
      <c r="D57" s="395"/>
      <c r="E57" s="396"/>
      <c r="F57" s="396"/>
      <c r="G57" s="397"/>
      <c r="H57" s="398">
        <f>31*24-H47</f>
        <v>712</v>
      </c>
      <c r="I57" s="398">
        <f>31*24-I47</f>
        <v>624</v>
      </c>
      <c r="J57" s="398">
        <f>31*24-J47</f>
        <v>600</v>
      </c>
      <c r="K57" s="398">
        <f>28*24-K47</f>
        <v>520</v>
      </c>
      <c r="L57" s="399">
        <f>31*24-L47</f>
        <v>624</v>
      </c>
      <c r="M57" s="871"/>
      <c r="N57" s="873"/>
      <c r="O57" s="873"/>
      <c r="P57" s="875"/>
      <c r="Q57" s="434"/>
      <c r="R57" s="402"/>
      <c r="S57" s="403"/>
      <c r="T57" s="354"/>
    </row>
    <row r="58" spans="1:25" ht="13.5" customHeight="1" thickBot="1" x14ac:dyDescent="0.2">
      <c r="A58" s="876" t="s">
        <v>121</v>
      </c>
      <c r="B58" s="877"/>
      <c r="C58" s="565" t="s">
        <v>478</v>
      </c>
      <c r="D58" s="878">
        <f>IF(E19&gt;0,I19/E19,0)</f>
        <v>0</v>
      </c>
      <c r="E58" s="879"/>
      <c r="F58" s="879"/>
      <c r="G58" s="880"/>
      <c r="H58" s="881">
        <f>IF(F19&gt;0,J19/F19,0)</f>
        <v>0</v>
      </c>
      <c r="I58" s="882"/>
      <c r="J58" s="882"/>
      <c r="K58" s="882"/>
      <c r="L58" s="883"/>
      <c r="M58" s="435"/>
      <c r="N58" s="436"/>
      <c r="O58" s="436"/>
      <c r="P58" s="357"/>
      <c r="Q58" s="358"/>
      <c r="R58" s="884"/>
      <c r="S58" s="885"/>
      <c r="T58" s="886"/>
      <c r="V58" s="116" t="s">
        <v>377</v>
      </c>
    </row>
    <row r="59" spans="1:25" ht="13.5" customHeight="1" x14ac:dyDescent="0.15">
      <c r="A59" s="842" t="s">
        <v>122</v>
      </c>
      <c r="B59" s="848" t="s">
        <v>92</v>
      </c>
      <c r="C59" s="361" t="s">
        <v>101</v>
      </c>
      <c r="D59" s="377"/>
      <c r="E59" s="437">
        <f>+E52*1000*$D$58+E55*$M$19</f>
        <v>0</v>
      </c>
      <c r="F59" s="437">
        <f>+F52*1000*$D$58+F55*$M$19</f>
        <v>0</v>
      </c>
      <c r="G59" s="438">
        <f>+G52*1000*$D$58+G55*$M$19</f>
        <v>0</v>
      </c>
      <c r="H59" s="380"/>
      <c r="I59" s="380"/>
      <c r="J59" s="380"/>
      <c r="K59" s="380"/>
      <c r="L59" s="381"/>
      <c r="M59" s="439"/>
      <c r="N59" s="439"/>
      <c r="O59" s="439"/>
      <c r="P59" s="440">
        <f>SUM(D59:O59)</f>
        <v>0</v>
      </c>
      <c r="Q59" s="887">
        <f>+SUM(P59:P60)</f>
        <v>0</v>
      </c>
      <c r="R59" s="432"/>
      <c r="S59" s="384"/>
      <c r="T59" s="361"/>
      <c r="V59" s="552" t="s">
        <v>219</v>
      </c>
      <c r="W59" s="553"/>
      <c r="X59" s="417">
        <f>+P69</f>
        <v>0</v>
      </c>
    </row>
    <row r="60" spans="1:25" ht="13.5" customHeight="1" thickBot="1" x14ac:dyDescent="0.2">
      <c r="A60" s="864"/>
      <c r="B60" s="849"/>
      <c r="C60" s="386" t="s">
        <v>114</v>
      </c>
      <c r="D60" s="441">
        <f>+D53*1000*$D$58+D56*M19</f>
        <v>0</v>
      </c>
      <c r="E60" s="388"/>
      <c r="F60" s="388"/>
      <c r="G60" s="389"/>
      <c r="H60" s="388"/>
      <c r="I60" s="388"/>
      <c r="J60" s="388"/>
      <c r="K60" s="388"/>
      <c r="L60" s="389"/>
      <c r="M60" s="889">
        <f>+M56*$M$19</f>
        <v>0</v>
      </c>
      <c r="N60" s="891">
        <f>+N56*$M$19</f>
        <v>0</v>
      </c>
      <c r="O60" s="891">
        <f>+O56*$M$19</f>
        <v>0</v>
      </c>
      <c r="P60" s="442">
        <f>SUM(D60:O60)</f>
        <v>0</v>
      </c>
      <c r="Q60" s="888"/>
      <c r="R60" s="391"/>
      <c r="S60" s="392"/>
      <c r="T60" s="393"/>
      <c r="V60" s="443" t="s">
        <v>218</v>
      </c>
      <c r="W60" s="444"/>
      <c r="X60" s="385">
        <f>+P70</f>
        <v>0</v>
      </c>
    </row>
    <row r="61" spans="1:25" ht="13.5" customHeight="1" thickTop="1" thickBot="1" x14ac:dyDescent="0.2">
      <c r="A61" s="805"/>
      <c r="B61" s="394" t="s">
        <v>93</v>
      </c>
      <c r="C61" s="565" t="s">
        <v>114</v>
      </c>
      <c r="D61" s="445"/>
      <c r="E61" s="396"/>
      <c r="F61" s="396"/>
      <c r="G61" s="397"/>
      <c r="H61" s="559">
        <f>+H54*1000*$H$58+H57*$N$19</f>
        <v>0</v>
      </c>
      <c r="I61" s="559">
        <f>+I54*1000*$H$58+I57*$N$19</f>
        <v>0</v>
      </c>
      <c r="J61" s="559">
        <f>+J54*1000*$H$58+J57*$N$19</f>
        <v>0</v>
      </c>
      <c r="K61" s="559">
        <f>+K54*1000*$H$58+K57*$N$19</f>
        <v>0</v>
      </c>
      <c r="L61" s="446">
        <f>+L54*1000*$H$58+L57*$N$19</f>
        <v>0</v>
      </c>
      <c r="M61" s="890"/>
      <c r="N61" s="892"/>
      <c r="O61" s="892"/>
      <c r="P61" s="447"/>
      <c r="Q61" s="416">
        <f>+SUM(D61:L61)</f>
        <v>0</v>
      </c>
      <c r="R61" s="402"/>
      <c r="S61" s="403"/>
      <c r="T61" s="354"/>
      <c r="V61" s="905" t="s">
        <v>83</v>
      </c>
      <c r="W61" s="906"/>
      <c r="X61" s="426">
        <f>SUM(X59:X60)</f>
        <v>0</v>
      </c>
    </row>
    <row r="62" spans="1:25" ht="13.5" customHeight="1" x14ac:dyDescent="0.15">
      <c r="A62" s="842" t="s">
        <v>123</v>
      </c>
      <c r="B62" s="848" t="s">
        <v>92</v>
      </c>
      <c r="C62" s="361" t="s">
        <v>101</v>
      </c>
      <c r="D62" s="377"/>
      <c r="E62" s="413">
        <f>+E45*$I$31+E55*$M$31</f>
        <v>0</v>
      </c>
      <c r="F62" s="413">
        <f>+F45*$I$31+F55*$M$31</f>
        <v>0</v>
      </c>
      <c r="G62" s="414">
        <f>+G45*$I$31+G55*$M$31</f>
        <v>0</v>
      </c>
      <c r="H62" s="380"/>
      <c r="I62" s="380"/>
      <c r="J62" s="380"/>
      <c r="K62" s="380"/>
      <c r="L62" s="381"/>
      <c r="M62" s="439"/>
      <c r="N62" s="439"/>
      <c r="O62" s="439"/>
      <c r="P62" s="440">
        <f>SUM(D62:O62)</f>
        <v>0</v>
      </c>
      <c r="Q62" s="887">
        <f>+SUM(P62:P63)</f>
        <v>0</v>
      </c>
      <c r="R62" s="383"/>
      <c r="S62" s="384"/>
      <c r="T62" s="361"/>
    </row>
    <row r="63" spans="1:25" ht="13.5" customHeight="1" x14ac:dyDescent="0.15">
      <c r="A63" s="864"/>
      <c r="B63" s="849"/>
      <c r="C63" s="386" t="s">
        <v>114</v>
      </c>
      <c r="D63" s="415">
        <f>+D46*$I$31+D56*$M$31</f>
        <v>0</v>
      </c>
      <c r="E63" s="388"/>
      <c r="F63" s="388"/>
      <c r="G63" s="389"/>
      <c r="H63" s="388"/>
      <c r="I63" s="388"/>
      <c r="J63" s="388"/>
      <c r="K63" s="388"/>
      <c r="L63" s="389"/>
      <c r="M63" s="907">
        <f>+M56*$M$31</f>
        <v>0</v>
      </c>
      <c r="N63" s="908">
        <f>+N56*$M$31</f>
        <v>0</v>
      </c>
      <c r="O63" s="908">
        <f>+O56*$M$31</f>
        <v>0</v>
      </c>
      <c r="P63" s="442">
        <f>SUM(D63:O63)</f>
        <v>0</v>
      </c>
      <c r="Q63" s="888"/>
      <c r="R63" s="391"/>
      <c r="S63" s="392"/>
      <c r="T63" s="393"/>
      <c r="Y63" s="376"/>
    </row>
    <row r="64" spans="1:25" ht="13.5" customHeight="1" x14ac:dyDescent="0.15">
      <c r="A64" s="805"/>
      <c r="B64" s="394" t="s">
        <v>93</v>
      </c>
      <c r="C64" s="565" t="s">
        <v>114</v>
      </c>
      <c r="D64" s="448"/>
      <c r="E64" s="396"/>
      <c r="F64" s="396"/>
      <c r="G64" s="397"/>
      <c r="H64" s="558">
        <f>+H47*$J$31+H57*$N$31</f>
        <v>0</v>
      </c>
      <c r="I64" s="558">
        <f>+I47*$J$31+I57*$N$31</f>
        <v>0</v>
      </c>
      <c r="J64" s="558">
        <f>+J47*$J$31+J57*$N$31</f>
        <v>0</v>
      </c>
      <c r="K64" s="558">
        <f>+K47*$J$31+K57*$N$31</f>
        <v>0</v>
      </c>
      <c r="L64" s="416">
        <f>+L47*$J$31+L57*$N$31</f>
        <v>0</v>
      </c>
      <c r="M64" s="871"/>
      <c r="N64" s="873"/>
      <c r="O64" s="873"/>
      <c r="P64" s="447"/>
      <c r="Q64" s="416">
        <f>+SUM(D64:L64)</f>
        <v>0</v>
      </c>
      <c r="R64" s="402"/>
      <c r="S64" s="403"/>
      <c r="T64" s="354"/>
    </row>
    <row r="65" spans="1:25" ht="13.5" customHeight="1" x14ac:dyDescent="0.15">
      <c r="A65" s="842" t="s">
        <v>378</v>
      </c>
      <c r="B65" s="848" t="s">
        <v>92</v>
      </c>
      <c r="C65" s="361" t="s">
        <v>101</v>
      </c>
      <c r="D65" s="377"/>
      <c r="E65" s="449"/>
      <c r="F65" s="449"/>
      <c r="G65" s="450"/>
      <c r="H65" s="380"/>
      <c r="I65" s="380"/>
      <c r="J65" s="380"/>
      <c r="K65" s="380"/>
      <c r="L65" s="381"/>
      <c r="M65" s="439"/>
      <c r="N65" s="439"/>
      <c r="O65" s="439"/>
      <c r="P65" s="440">
        <f>SUM(D65:O65)</f>
        <v>0</v>
      </c>
      <c r="Q65" s="887">
        <f>+SUM(P65:P66)</f>
        <v>0</v>
      </c>
      <c r="R65" s="894" t="s">
        <v>212</v>
      </c>
      <c r="S65" s="895"/>
      <c r="T65" s="896"/>
    </row>
    <row r="66" spans="1:25" ht="13.5" customHeight="1" x14ac:dyDescent="0.15">
      <c r="A66" s="864"/>
      <c r="B66" s="849"/>
      <c r="C66" s="386" t="s">
        <v>114</v>
      </c>
      <c r="D66" s="451"/>
      <c r="E66" s="388"/>
      <c r="F66" s="388"/>
      <c r="G66" s="389"/>
      <c r="H66" s="388"/>
      <c r="I66" s="388"/>
      <c r="J66" s="388"/>
      <c r="K66" s="388"/>
      <c r="L66" s="389"/>
      <c r="M66" s="388"/>
      <c r="N66" s="388"/>
      <c r="O66" s="388"/>
      <c r="P66" s="442">
        <f>SUM(D66:O66)</f>
        <v>0</v>
      </c>
      <c r="Q66" s="888"/>
      <c r="R66" s="391"/>
      <c r="S66" s="392"/>
      <c r="T66" s="393"/>
    </row>
    <row r="67" spans="1:25" ht="13.5" customHeight="1" thickBot="1" x14ac:dyDescent="0.2">
      <c r="A67" s="893"/>
      <c r="B67" s="452" t="s">
        <v>93</v>
      </c>
      <c r="C67" s="133" t="s">
        <v>114</v>
      </c>
      <c r="D67" s="453"/>
      <c r="E67" s="454"/>
      <c r="F67" s="454"/>
      <c r="G67" s="455"/>
      <c r="H67" s="456"/>
      <c r="I67" s="456"/>
      <c r="J67" s="456"/>
      <c r="K67" s="456"/>
      <c r="L67" s="457"/>
      <c r="M67" s="453"/>
      <c r="N67" s="454"/>
      <c r="O67" s="454"/>
      <c r="P67" s="458"/>
      <c r="Q67" s="459">
        <f>+SUM(D67:O67)</f>
        <v>0</v>
      </c>
      <c r="R67" s="460"/>
      <c r="S67" s="461"/>
      <c r="T67" s="462"/>
    </row>
    <row r="68" spans="1:25" ht="13.5" customHeight="1" thickTop="1" x14ac:dyDescent="0.15">
      <c r="A68" s="897" t="s">
        <v>124</v>
      </c>
      <c r="B68" s="898"/>
      <c r="C68" s="565" t="s">
        <v>479</v>
      </c>
      <c r="D68" s="878">
        <f>IF(E19&gt;0,+Q19/E19*3.6/46,0)</f>
        <v>0</v>
      </c>
      <c r="E68" s="879"/>
      <c r="F68" s="879"/>
      <c r="G68" s="880"/>
      <c r="H68" s="899">
        <f>IF(F19&gt;0,+R19/F19*3.6/46,0)</f>
        <v>0</v>
      </c>
      <c r="I68" s="900"/>
      <c r="J68" s="900"/>
      <c r="K68" s="900"/>
      <c r="L68" s="901"/>
      <c r="M68" s="463"/>
      <c r="N68" s="463"/>
      <c r="O68" s="463"/>
      <c r="P68" s="357"/>
      <c r="Q68" s="358"/>
      <c r="R68" s="902"/>
      <c r="S68" s="903"/>
      <c r="T68" s="904"/>
    </row>
    <row r="69" spans="1:25" ht="13.5" customHeight="1" x14ac:dyDescent="0.15">
      <c r="A69" s="927" t="s">
        <v>379</v>
      </c>
      <c r="B69" s="928"/>
      <c r="C69" s="464" t="s">
        <v>211</v>
      </c>
      <c r="D69" s="352">
        <f>+D53*1000*$D$68</f>
        <v>0</v>
      </c>
      <c r="E69" s="352">
        <f>+E52*1000*$D$68</f>
        <v>0</v>
      </c>
      <c r="F69" s="352">
        <f>+F52*1000*$D$68</f>
        <v>0</v>
      </c>
      <c r="G69" s="551">
        <f>+G52*1000*$D$68</f>
        <v>0</v>
      </c>
      <c r="H69" s="439"/>
      <c r="I69" s="439"/>
      <c r="J69" s="439"/>
      <c r="K69" s="439"/>
      <c r="L69" s="465"/>
      <c r="M69" s="388"/>
      <c r="N69" s="388"/>
      <c r="O69" s="388"/>
      <c r="P69" s="931">
        <f>SUM(D69:O69)</f>
        <v>0</v>
      </c>
      <c r="Q69" s="932"/>
      <c r="R69" s="894" t="s">
        <v>210</v>
      </c>
      <c r="S69" s="895"/>
      <c r="T69" s="896"/>
    </row>
    <row r="70" spans="1:25" ht="13.5" customHeight="1" thickBot="1" x14ac:dyDescent="0.2">
      <c r="A70" s="929"/>
      <c r="B70" s="930"/>
      <c r="C70" s="133" t="s">
        <v>139</v>
      </c>
      <c r="D70" s="466"/>
      <c r="E70" s="467"/>
      <c r="F70" s="467"/>
      <c r="G70" s="468"/>
      <c r="H70" s="469">
        <f>+H54*1000*$H$68</f>
        <v>0</v>
      </c>
      <c r="I70" s="469">
        <f>+I54*1000*$H$68</f>
        <v>0</v>
      </c>
      <c r="J70" s="469">
        <f>+J54*1000*$H$68</f>
        <v>0</v>
      </c>
      <c r="K70" s="469">
        <f>+K54*1000*$H$68</f>
        <v>0</v>
      </c>
      <c r="L70" s="470">
        <f>+L54*1000*$H$68</f>
        <v>0</v>
      </c>
      <c r="M70" s="453"/>
      <c r="N70" s="454"/>
      <c r="O70" s="454"/>
      <c r="P70" s="933">
        <f>SUM(D70:O70)</f>
        <v>0</v>
      </c>
      <c r="Q70" s="934"/>
      <c r="R70" s="460"/>
      <c r="S70" s="461"/>
      <c r="T70" s="462"/>
    </row>
    <row r="71" spans="1:25" ht="13.5" customHeight="1" thickTop="1" thickBot="1" x14ac:dyDescent="0.2">
      <c r="A71" s="116" t="s">
        <v>125</v>
      </c>
      <c r="D71" s="471"/>
      <c r="H71" s="116"/>
    </row>
    <row r="72" spans="1:25" ht="13.5" customHeight="1" x14ac:dyDescent="0.15">
      <c r="A72" s="799" t="s">
        <v>126</v>
      </c>
      <c r="B72" s="935"/>
      <c r="C72" s="936"/>
      <c r="D72" s="937"/>
      <c r="E72" s="937"/>
      <c r="F72" s="938"/>
      <c r="H72" s="472"/>
      <c r="I72" s="472"/>
      <c r="J72" s="472"/>
      <c r="K72" s="472"/>
      <c r="L72" s="473"/>
      <c r="M72" s="473"/>
      <c r="N72" s="473"/>
      <c r="O72" s="474"/>
      <c r="P72" s="474"/>
      <c r="Q72" s="474"/>
      <c r="R72" s="474"/>
      <c r="S72" s="472"/>
      <c r="T72" s="472"/>
      <c r="U72" s="472"/>
      <c r="V72" s="472"/>
      <c r="W72" s="472"/>
    </row>
    <row r="73" spans="1:25" ht="13.5" customHeight="1" thickBot="1" x14ac:dyDescent="0.2">
      <c r="A73" s="944" t="s">
        <v>127</v>
      </c>
      <c r="B73" s="945"/>
      <c r="C73" s="946"/>
      <c r="D73" s="947"/>
      <c r="E73" s="947"/>
      <c r="F73" s="948"/>
      <c r="H73" s="472"/>
      <c r="I73" s="472"/>
      <c r="J73" s="475"/>
      <c r="K73" s="475"/>
      <c r="L73" s="475"/>
      <c r="M73" s="475"/>
      <c r="N73" s="475"/>
      <c r="O73" s="475"/>
      <c r="P73" s="475"/>
      <c r="Q73" s="475"/>
      <c r="R73" s="475"/>
      <c r="S73" s="475"/>
      <c r="T73" s="476"/>
      <c r="U73" s="476"/>
      <c r="V73" s="476"/>
      <c r="W73" s="476"/>
    </row>
    <row r="74" spans="1:25" ht="13.5" customHeight="1" thickBot="1" x14ac:dyDescent="0.2">
      <c r="A74" s="949" t="s">
        <v>128</v>
      </c>
      <c r="B74" s="949"/>
      <c r="C74" s="471" t="s">
        <v>209</v>
      </c>
      <c r="I74" s="477"/>
      <c r="V74" s="477"/>
    </row>
    <row r="75" spans="1:25" ht="13.5" customHeight="1" thickTop="1" thickBot="1" x14ac:dyDescent="0.2">
      <c r="A75" s="478" t="s">
        <v>129</v>
      </c>
      <c r="B75" s="479" t="s">
        <v>130</v>
      </c>
      <c r="C75" s="479"/>
      <c r="D75" s="480"/>
      <c r="E75" s="479" t="s">
        <v>131</v>
      </c>
      <c r="F75" s="479"/>
      <c r="G75" s="479"/>
      <c r="H75" s="479"/>
      <c r="I75" s="479"/>
      <c r="J75" s="479"/>
      <c r="K75" s="479"/>
      <c r="L75" s="479"/>
      <c r="M75" s="479"/>
      <c r="N75" s="479"/>
      <c r="O75" s="479"/>
      <c r="P75" s="479"/>
      <c r="Q75" s="479"/>
      <c r="R75" s="479"/>
      <c r="S75" s="479"/>
      <c r="T75" s="480"/>
      <c r="U75" s="789" t="s">
        <v>132</v>
      </c>
      <c r="V75" s="791"/>
      <c r="W75" s="789" t="s">
        <v>90</v>
      </c>
      <c r="X75" s="790"/>
      <c r="Y75" s="791"/>
    </row>
    <row r="76" spans="1:25" ht="13.5" customHeight="1" thickTop="1" x14ac:dyDescent="0.15">
      <c r="A76" s="909" t="s">
        <v>133</v>
      </c>
      <c r="B76" s="481" t="s">
        <v>134</v>
      </c>
      <c r="C76" s="344"/>
      <c r="D76" s="345"/>
      <c r="E76" s="482"/>
      <c r="F76" s="344" t="s">
        <v>183</v>
      </c>
      <c r="G76" s="483">
        <f>+B33+B31</f>
        <v>0</v>
      </c>
      <c r="H76" s="484" t="s">
        <v>480</v>
      </c>
      <c r="I76" s="485"/>
      <c r="J76" s="484" t="s">
        <v>481</v>
      </c>
      <c r="K76" s="484">
        <v>12</v>
      </c>
      <c r="L76" s="344" t="s">
        <v>184</v>
      </c>
      <c r="M76" s="344"/>
      <c r="N76" s="344"/>
      <c r="O76" s="344"/>
      <c r="P76" s="344"/>
      <c r="Q76" s="344"/>
      <c r="R76" s="344"/>
      <c r="S76" s="344"/>
      <c r="T76" s="345"/>
      <c r="U76" s="912">
        <f>+E76*G76*I76*K76</f>
        <v>0</v>
      </c>
      <c r="V76" s="913"/>
      <c r="W76" s="914" t="s">
        <v>208</v>
      </c>
      <c r="X76" s="915"/>
      <c r="Y76" s="916"/>
    </row>
    <row r="77" spans="1:25" ht="13.5" customHeight="1" x14ac:dyDescent="0.15">
      <c r="A77" s="910"/>
      <c r="B77" s="923" t="s">
        <v>135</v>
      </c>
      <c r="C77" s="924" t="s">
        <v>92</v>
      </c>
      <c r="D77" s="554" t="s">
        <v>101</v>
      </c>
      <c r="E77" s="486" t="s">
        <v>482</v>
      </c>
      <c r="F77" s="487"/>
      <c r="G77" s="392" t="s">
        <v>483</v>
      </c>
      <c r="H77" s="488"/>
      <c r="I77" s="392" t="s">
        <v>483</v>
      </c>
      <c r="J77" s="488"/>
      <c r="K77" s="392" t="s">
        <v>185</v>
      </c>
      <c r="L77" s="489">
        <f>INT(+X41)</f>
        <v>0</v>
      </c>
      <c r="M77" s="392" t="s">
        <v>387</v>
      </c>
      <c r="N77" s="392"/>
      <c r="O77" s="392"/>
      <c r="P77" s="392"/>
      <c r="Q77" s="392"/>
      <c r="R77" s="392"/>
      <c r="S77" s="392"/>
      <c r="T77" s="393"/>
      <c r="U77" s="925">
        <f>+(F77+H77+J77)*L77</f>
        <v>0</v>
      </c>
      <c r="V77" s="926"/>
      <c r="W77" s="917"/>
      <c r="X77" s="918"/>
      <c r="Y77" s="919"/>
    </row>
    <row r="78" spans="1:25" ht="13.5" customHeight="1" x14ac:dyDescent="0.15">
      <c r="A78" s="910"/>
      <c r="B78" s="923"/>
      <c r="C78" s="924"/>
      <c r="D78" s="554" t="s">
        <v>136</v>
      </c>
      <c r="E78" s="486" t="s">
        <v>388</v>
      </c>
      <c r="F78" s="487"/>
      <c r="G78" s="392" t="s">
        <v>386</v>
      </c>
      <c r="H78" s="490">
        <f>+H77</f>
        <v>0</v>
      </c>
      <c r="I78" s="392" t="s">
        <v>386</v>
      </c>
      <c r="J78" s="392">
        <f>+J77</f>
        <v>0</v>
      </c>
      <c r="K78" s="392" t="s">
        <v>185</v>
      </c>
      <c r="L78" s="489">
        <f>INT(+X42)</f>
        <v>0</v>
      </c>
      <c r="M78" s="392" t="s">
        <v>387</v>
      </c>
      <c r="N78" s="392"/>
      <c r="O78" s="392"/>
      <c r="P78" s="392"/>
      <c r="Q78" s="392"/>
      <c r="R78" s="392"/>
      <c r="S78" s="392"/>
      <c r="T78" s="393"/>
      <c r="U78" s="925">
        <f>+(F78+H78+J78)*L78</f>
        <v>0</v>
      </c>
      <c r="V78" s="926"/>
      <c r="W78" s="917"/>
      <c r="X78" s="918"/>
      <c r="Y78" s="919"/>
    </row>
    <row r="79" spans="1:25" ht="13.5" customHeight="1" x14ac:dyDescent="0.15">
      <c r="A79" s="910"/>
      <c r="B79" s="923"/>
      <c r="C79" s="550" t="s">
        <v>93</v>
      </c>
      <c r="D79" s="939" t="s">
        <v>136</v>
      </c>
      <c r="E79" s="486" t="s">
        <v>388</v>
      </c>
      <c r="F79" s="491">
        <f>+F78</f>
        <v>0</v>
      </c>
      <c r="G79" s="392" t="s">
        <v>386</v>
      </c>
      <c r="H79" s="392">
        <f>+H77</f>
        <v>0</v>
      </c>
      <c r="I79" s="392" t="s">
        <v>386</v>
      </c>
      <c r="J79" s="392">
        <f>+J77</f>
        <v>0</v>
      </c>
      <c r="K79" s="392" t="s">
        <v>185</v>
      </c>
      <c r="L79" s="489">
        <f>INT(+X43)</f>
        <v>0</v>
      </c>
      <c r="M79" s="392" t="s">
        <v>387</v>
      </c>
      <c r="N79" s="392"/>
      <c r="O79" s="392"/>
      <c r="P79" s="392"/>
      <c r="Q79" s="392"/>
      <c r="R79" s="392"/>
      <c r="S79" s="392"/>
      <c r="T79" s="393"/>
      <c r="U79" s="925">
        <f>+(F79+H79+J79)*L79</f>
        <v>0</v>
      </c>
      <c r="V79" s="926"/>
      <c r="W79" s="917"/>
      <c r="X79" s="918"/>
      <c r="Y79" s="919"/>
    </row>
    <row r="80" spans="1:25" ht="13.5" customHeight="1" x14ac:dyDescent="0.15">
      <c r="A80" s="910"/>
      <c r="B80" s="923"/>
      <c r="C80" s="550" t="s">
        <v>207</v>
      </c>
      <c r="D80" s="939"/>
      <c r="E80" s="486" t="s">
        <v>388</v>
      </c>
      <c r="F80" s="491">
        <f>+F78</f>
        <v>0</v>
      </c>
      <c r="G80" s="392" t="s">
        <v>386</v>
      </c>
      <c r="H80" s="392">
        <f>+H77</f>
        <v>0</v>
      </c>
      <c r="I80" s="392" t="s">
        <v>386</v>
      </c>
      <c r="J80" s="392">
        <f>+J77</f>
        <v>0</v>
      </c>
      <c r="K80" s="392" t="s">
        <v>185</v>
      </c>
      <c r="L80" s="489">
        <f>INT(+X44)</f>
        <v>0</v>
      </c>
      <c r="M80" s="392" t="s">
        <v>387</v>
      </c>
      <c r="N80" s="492"/>
      <c r="O80" s="492"/>
      <c r="P80" s="492"/>
      <c r="Q80" s="492"/>
      <c r="R80" s="492"/>
      <c r="S80" s="492"/>
      <c r="T80" s="493"/>
      <c r="U80" s="925">
        <f>+(F80+H80+J80)*L80</f>
        <v>0</v>
      </c>
      <c r="V80" s="926"/>
      <c r="W80" s="917"/>
      <c r="X80" s="918"/>
      <c r="Y80" s="919"/>
    </row>
    <row r="81" spans="1:25" ht="13.5" customHeight="1" x14ac:dyDescent="0.15">
      <c r="A81" s="910"/>
      <c r="B81" s="494"/>
      <c r="C81" s="495"/>
      <c r="D81" s="493"/>
      <c r="E81" s="496"/>
      <c r="F81" s="496" t="s">
        <v>186</v>
      </c>
      <c r="G81" s="130"/>
      <c r="H81" s="130" t="s">
        <v>187</v>
      </c>
      <c r="I81" s="130"/>
      <c r="J81" s="130" t="s">
        <v>188</v>
      </c>
      <c r="K81" s="130"/>
      <c r="L81" s="497"/>
      <c r="M81" s="130"/>
      <c r="N81" s="492"/>
      <c r="O81" s="492"/>
      <c r="P81" s="492"/>
      <c r="Q81" s="492"/>
      <c r="R81" s="492"/>
      <c r="S81" s="492"/>
      <c r="T81" s="493"/>
      <c r="U81" s="940"/>
      <c r="V81" s="941"/>
      <c r="W81" s="917"/>
      <c r="X81" s="918"/>
      <c r="Y81" s="919"/>
    </row>
    <row r="82" spans="1:25" ht="13.5" customHeight="1" thickBot="1" x14ac:dyDescent="0.2">
      <c r="A82" s="911"/>
      <c r="B82" s="498" t="s">
        <v>137</v>
      </c>
      <c r="C82" s="499"/>
      <c r="D82" s="500"/>
      <c r="E82" s="501"/>
      <c r="F82" s="501"/>
      <c r="G82" s="501"/>
      <c r="H82" s="501"/>
      <c r="I82" s="501"/>
      <c r="J82" s="501"/>
      <c r="K82" s="501"/>
      <c r="L82" s="501"/>
      <c r="M82" s="501"/>
      <c r="N82" s="501"/>
      <c r="O82" s="501"/>
      <c r="P82" s="501"/>
      <c r="Q82" s="501"/>
      <c r="R82" s="501"/>
      <c r="S82" s="501"/>
      <c r="T82" s="502"/>
      <c r="U82" s="942">
        <f>SUM(U76:U81)</f>
        <v>0</v>
      </c>
      <c r="V82" s="943"/>
      <c r="W82" s="920"/>
      <c r="X82" s="921"/>
      <c r="Y82" s="922"/>
    </row>
    <row r="83" spans="1:25" ht="13.5" customHeight="1" thickTop="1" x14ac:dyDescent="0.15">
      <c r="A83" s="910" t="s">
        <v>138</v>
      </c>
      <c r="B83" s="481" t="s">
        <v>134</v>
      </c>
      <c r="C83" s="344"/>
      <c r="D83" s="345"/>
      <c r="E83" s="482"/>
      <c r="F83" s="344" t="s">
        <v>189</v>
      </c>
      <c r="G83" s="503"/>
      <c r="H83" s="484" t="s">
        <v>190</v>
      </c>
      <c r="I83" s="485"/>
      <c r="J83" s="344" t="s">
        <v>189</v>
      </c>
      <c r="K83" s="503"/>
      <c r="L83" s="484" t="s">
        <v>190</v>
      </c>
      <c r="M83" s="485"/>
      <c r="N83" s="344" t="s">
        <v>189</v>
      </c>
      <c r="O83" s="503"/>
      <c r="P83" s="484" t="s">
        <v>184</v>
      </c>
      <c r="Q83" s="504"/>
      <c r="R83" s="505"/>
      <c r="S83" s="506"/>
      <c r="T83" s="505"/>
      <c r="U83" s="912">
        <f>+E83*G83+I83*K83+M83*O83+Q83*S83</f>
        <v>0</v>
      </c>
      <c r="V83" s="913"/>
      <c r="W83" s="917"/>
      <c r="X83" s="918"/>
      <c r="Y83" s="919"/>
    </row>
    <row r="84" spans="1:25" ht="13.5" customHeight="1" x14ac:dyDescent="0.15">
      <c r="A84" s="910"/>
      <c r="B84" s="953" t="s">
        <v>135</v>
      </c>
      <c r="C84" s="954"/>
      <c r="D84" s="554" t="s">
        <v>206</v>
      </c>
      <c r="E84" s="507"/>
      <c r="F84" s="392" t="s">
        <v>380</v>
      </c>
      <c r="G84" s="508"/>
      <c r="H84" s="392" t="s">
        <v>389</v>
      </c>
      <c r="I84" s="488"/>
      <c r="J84" s="392" t="s">
        <v>380</v>
      </c>
      <c r="K84" s="508"/>
      <c r="L84" s="392" t="s">
        <v>389</v>
      </c>
      <c r="M84" s="488"/>
      <c r="N84" s="392" t="s">
        <v>380</v>
      </c>
      <c r="O84" s="508"/>
      <c r="P84" s="392" t="s">
        <v>390</v>
      </c>
      <c r="Q84" s="392"/>
      <c r="R84" s="392"/>
      <c r="S84" s="392"/>
      <c r="T84" s="393"/>
      <c r="U84" s="925">
        <f>+E84*G84+I84*K84+M84*O84</f>
        <v>0</v>
      </c>
      <c r="V84" s="926"/>
      <c r="W84" s="917"/>
      <c r="X84" s="918"/>
      <c r="Y84" s="919"/>
    </row>
    <row r="85" spans="1:25" ht="13.5" customHeight="1" x14ac:dyDescent="0.15">
      <c r="A85" s="910"/>
      <c r="B85" s="953"/>
      <c r="C85" s="954"/>
      <c r="D85" s="393" t="s">
        <v>139</v>
      </c>
      <c r="E85" s="507"/>
      <c r="F85" s="392" t="s">
        <v>380</v>
      </c>
      <c r="G85" s="508"/>
      <c r="H85" s="392" t="s">
        <v>484</v>
      </c>
      <c r="I85" s="488"/>
      <c r="J85" s="392" t="s">
        <v>380</v>
      </c>
      <c r="K85" s="508"/>
      <c r="L85" s="392" t="s">
        <v>484</v>
      </c>
      <c r="M85" s="488"/>
      <c r="N85" s="392" t="s">
        <v>380</v>
      </c>
      <c r="O85" s="508"/>
      <c r="P85" s="392" t="s">
        <v>485</v>
      </c>
      <c r="Q85" s="392"/>
      <c r="R85" s="392"/>
      <c r="S85" s="392"/>
      <c r="T85" s="393"/>
      <c r="U85" s="925">
        <f>+E85*G85+I85*K85+M85*O85</f>
        <v>0</v>
      </c>
      <c r="V85" s="926"/>
      <c r="W85" s="917"/>
      <c r="X85" s="918"/>
      <c r="Y85" s="919"/>
    </row>
    <row r="86" spans="1:25" ht="13.5" customHeight="1" thickBot="1" x14ac:dyDescent="0.2">
      <c r="A86" s="911"/>
      <c r="B86" s="498" t="s">
        <v>137</v>
      </c>
      <c r="C86" s="499"/>
      <c r="D86" s="500"/>
      <c r="E86" s="501"/>
      <c r="F86" s="501"/>
      <c r="G86" s="501"/>
      <c r="H86" s="501"/>
      <c r="I86" s="501"/>
      <c r="J86" s="501"/>
      <c r="K86" s="501"/>
      <c r="L86" s="501"/>
      <c r="M86" s="501"/>
      <c r="N86" s="501"/>
      <c r="O86" s="501"/>
      <c r="P86" s="501"/>
      <c r="Q86" s="501"/>
      <c r="R86" s="501"/>
      <c r="S86" s="501"/>
      <c r="T86" s="502"/>
      <c r="U86" s="942">
        <f>SUM(U83:V85)</f>
        <v>0</v>
      </c>
      <c r="V86" s="943"/>
      <c r="W86" s="920"/>
      <c r="X86" s="921"/>
      <c r="Y86" s="922"/>
    </row>
    <row r="87" spans="1:25" ht="13.5" customHeight="1" thickTop="1" thickBot="1" x14ac:dyDescent="0.2">
      <c r="B87" s="525" t="s">
        <v>205</v>
      </c>
      <c r="S87" s="950" t="s">
        <v>25</v>
      </c>
      <c r="T87" s="950"/>
      <c r="U87" s="951">
        <f>+U82+U86</f>
        <v>0</v>
      </c>
      <c r="V87" s="952"/>
      <c r="W87" s="497"/>
      <c r="X87" s="497"/>
      <c r="Y87" s="497"/>
    </row>
    <row r="88" spans="1:25" ht="13.5" customHeight="1" thickTop="1" x14ac:dyDescent="0.15">
      <c r="B88" s="525" t="s">
        <v>486</v>
      </c>
      <c r="C88" s="569"/>
      <c r="D88" s="569"/>
      <c r="E88" s="569"/>
      <c r="F88" s="569"/>
      <c r="G88" s="569"/>
      <c r="H88" s="569"/>
      <c r="I88" s="569"/>
      <c r="J88" s="569"/>
      <c r="K88" s="569"/>
      <c r="L88" s="570"/>
      <c r="M88" s="569"/>
      <c r="N88" s="569"/>
      <c r="O88" s="569"/>
      <c r="P88" s="569"/>
      <c r="Q88" s="569"/>
      <c r="R88" s="569"/>
      <c r="S88" s="569"/>
      <c r="U88" s="229"/>
    </row>
    <row r="89" spans="1:25" ht="13.5" customHeight="1" x14ac:dyDescent="0.15">
      <c r="B89" s="525" t="s">
        <v>487</v>
      </c>
      <c r="S89" s="332"/>
    </row>
  </sheetData>
  <mergeCells count="115">
    <mergeCell ref="S87:T87"/>
    <mergeCell ref="U87:V87"/>
    <mergeCell ref="A83:A86"/>
    <mergeCell ref="U83:V83"/>
    <mergeCell ref="W83:Y86"/>
    <mergeCell ref="B84:C85"/>
    <mergeCell ref="U84:V84"/>
    <mergeCell ref="U85:V85"/>
    <mergeCell ref="U86:V86"/>
    <mergeCell ref="W75:Y75"/>
    <mergeCell ref="A76:A82"/>
    <mergeCell ref="U76:V76"/>
    <mergeCell ref="W76:Y82"/>
    <mergeCell ref="B77:B80"/>
    <mergeCell ref="C77:C78"/>
    <mergeCell ref="U77:V77"/>
    <mergeCell ref="A69:B70"/>
    <mergeCell ref="P69:Q69"/>
    <mergeCell ref="R69:T69"/>
    <mergeCell ref="P70:Q70"/>
    <mergeCell ref="A72:B72"/>
    <mergeCell ref="C72:F72"/>
    <mergeCell ref="U78:V78"/>
    <mergeCell ref="D79:D80"/>
    <mergeCell ref="U79:V79"/>
    <mergeCell ref="U80:V80"/>
    <mergeCell ref="U81:V81"/>
    <mergeCell ref="U82:V82"/>
    <mergeCell ref="A73:B73"/>
    <mergeCell ref="C73:F73"/>
    <mergeCell ref="U75:V75"/>
    <mergeCell ref="A74:B74"/>
    <mergeCell ref="A65:A67"/>
    <mergeCell ref="B65:B66"/>
    <mergeCell ref="Q65:Q66"/>
    <mergeCell ref="R65:T65"/>
    <mergeCell ref="A68:B68"/>
    <mergeCell ref="D68:G68"/>
    <mergeCell ref="H68:L68"/>
    <mergeCell ref="R68:T68"/>
    <mergeCell ref="V61:W61"/>
    <mergeCell ref="A62:A64"/>
    <mergeCell ref="B62:B63"/>
    <mergeCell ref="Q62:Q63"/>
    <mergeCell ref="M63:M64"/>
    <mergeCell ref="N63:N64"/>
    <mergeCell ref="O63:O64"/>
    <mergeCell ref="A58:B58"/>
    <mergeCell ref="D58:G58"/>
    <mergeCell ref="H58:L58"/>
    <mergeCell ref="R58:T58"/>
    <mergeCell ref="A59:A61"/>
    <mergeCell ref="B59:B60"/>
    <mergeCell ref="Q59:Q60"/>
    <mergeCell ref="M60:M61"/>
    <mergeCell ref="N60:N61"/>
    <mergeCell ref="O60:O61"/>
    <mergeCell ref="A55:A57"/>
    <mergeCell ref="B55:B56"/>
    <mergeCell ref="M56:M57"/>
    <mergeCell ref="N56:N57"/>
    <mergeCell ref="O56:O57"/>
    <mergeCell ref="P56:P57"/>
    <mergeCell ref="A52:A54"/>
    <mergeCell ref="B52:B53"/>
    <mergeCell ref="Q52:Q53"/>
    <mergeCell ref="V52:W52"/>
    <mergeCell ref="V53:W53"/>
    <mergeCell ref="V54:W54"/>
    <mergeCell ref="V47:V48"/>
    <mergeCell ref="A48:C48"/>
    <mergeCell ref="W48:W49"/>
    <mergeCell ref="A49:A51"/>
    <mergeCell ref="B49:B50"/>
    <mergeCell ref="Q49:Q50"/>
    <mergeCell ref="V50:W50"/>
    <mergeCell ref="V51:X51"/>
    <mergeCell ref="A41:A42"/>
    <mergeCell ref="D41:G41"/>
    <mergeCell ref="R41:T41"/>
    <mergeCell ref="V41:V42"/>
    <mergeCell ref="D42:G42"/>
    <mergeCell ref="H42:L42"/>
    <mergeCell ref="R42:T42"/>
    <mergeCell ref="W42:W44"/>
    <mergeCell ref="A43:A47"/>
    <mergeCell ref="D44:G44"/>
    <mergeCell ref="H44:L44"/>
    <mergeCell ref="B45:B46"/>
    <mergeCell ref="Q45:Q46"/>
    <mergeCell ref="V45:W45"/>
    <mergeCell ref="V46:X46"/>
    <mergeCell ref="I1:J1"/>
    <mergeCell ref="B3:F3"/>
    <mergeCell ref="G3:N3"/>
    <mergeCell ref="O3:R3"/>
    <mergeCell ref="D39:G39"/>
    <mergeCell ref="H39:L39"/>
    <mergeCell ref="M39:O39"/>
    <mergeCell ref="P39:Q40"/>
    <mergeCell ref="V40:X40"/>
    <mergeCell ref="S3:S7"/>
    <mergeCell ref="B4:C6"/>
    <mergeCell ref="D4:D6"/>
    <mergeCell ref="E4:F4"/>
    <mergeCell ref="G4:J4"/>
    <mergeCell ref="K4:N4"/>
    <mergeCell ref="O4:R4"/>
    <mergeCell ref="E5:F6"/>
    <mergeCell ref="G5:H6"/>
    <mergeCell ref="I5:J6"/>
    <mergeCell ref="K5:L6"/>
    <mergeCell ref="M5:N6"/>
    <mergeCell ref="O5:P6"/>
    <mergeCell ref="Q5:R6"/>
  </mergeCells>
  <phoneticPr fontId="1"/>
  <pageMargins left="0.74803149606299213" right="0.15748031496062992" top="0.11811023622047245" bottom="0.15748031496062992" header="0.51181102362204722" footer="0.19685039370078741"/>
  <pageSetup paperSize="8" scale="70"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様式1-3</vt:lpstr>
      <vt:lpstr>様式2-1</vt:lpstr>
      <vt:lpstr>様式6-8</vt:lpstr>
      <vt:lpstr>様式6-9</vt:lpstr>
      <vt:lpstr>様式9-2 </vt:lpstr>
      <vt:lpstr>様式9-3</vt:lpstr>
      <vt:lpstr>様式9-4</vt:lpstr>
      <vt:lpstr>様式9-5</vt:lpstr>
      <vt:lpstr>'様式1-1'!Print_Area</vt:lpstr>
      <vt:lpstr>'様式1-2'!Print_Area</vt:lpstr>
      <vt:lpstr>'様式1-3'!Print_Area</vt:lpstr>
      <vt:lpstr>'様式2-1'!Print_Area</vt:lpstr>
      <vt:lpstr>'様式9-2 '!Print_Area</vt:lpstr>
      <vt:lpstr>'様式9-3'!Print_Area</vt:lpstr>
      <vt:lpstr>'様式9-4'!Print_Area</vt:lpstr>
      <vt:lpstr>'様式9-2 '!Print_Titles</vt:lpstr>
      <vt:lpstr>'様式9-3'!Print_Titles</vt:lpstr>
      <vt:lpstr>'様式9-2 '!school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長村 誠 6707</dc:creator>
  <cp:lastModifiedBy>admin</cp:lastModifiedBy>
  <cp:lastPrinted>2017-07-10T03:18:02Z</cp:lastPrinted>
  <dcterms:created xsi:type="dcterms:W3CDTF">2017-07-06T01:55:36Z</dcterms:created>
  <dcterms:modified xsi:type="dcterms:W3CDTF">2017-07-10T03:18:20Z</dcterms:modified>
</cp:coreProperties>
</file>