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iksmst02\工事部門共有フォルダ\データ保管庫\【上下水道部積算委員会】\R7積算委員会（上下水道部）\様式集（上下水道部）\"/>
    </mc:Choice>
  </mc:AlternateContent>
  <xr:revisionPtr revIDLastSave="0" documentId="13_ncr:1_{CAF6A164-8B03-4E98-9736-415AF3E45C59}" xr6:coauthVersionLast="36" xr6:coauthVersionMax="47" xr10:uidLastSave="{00000000-0000-0000-0000-000000000000}"/>
  <bookViews>
    <workbookView xWindow="-105" yWindow="-105" windowWidth="23250" windowHeight="12450" tabRatio="796" firstSheet="1" activeTab="1" xr2:uid="{00000000-000D-0000-FFFF-FFFF00000000}"/>
  </bookViews>
  <sheets>
    <sheet name="検索" sheetId="42" state="hidden" r:id="rId1"/>
    <sheet name="請負者詳細" sheetId="39" r:id="rId2"/>
    <sheet name="従業員名簿" sheetId="47" r:id="rId3"/>
    <sheet name="本工事内容" sheetId="44" r:id="rId4"/>
    <sheet name="一覧表" sheetId="1" r:id="rId5"/>
    <sheet name="1-1リサイクル説明書" sheetId="60" r:id="rId6"/>
    <sheet name="1-2別表1様式1" sheetId="61" r:id="rId7"/>
    <sheet name="1-3別表2様式2" sheetId="62" r:id="rId8"/>
    <sheet name="1-4別表3様式3" sheetId="63" r:id="rId9"/>
    <sheet name="2建設ﾘｻｲｸﾙ再資源化等報告書" sheetId="29" r:id="rId10"/>
    <sheet name="3現場代理人等通知書" sheetId="46" r:id="rId11"/>
    <sheet name="4現場代理人兼任届" sheetId="3" r:id="rId12"/>
    <sheet name="5請負代金内訳" sheetId="4" r:id="rId13"/>
    <sheet name="6工事打合簿" sheetId="38" r:id="rId14"/>
    <sheet name="7-1大気汚染防止法〔説明書〕" sheetId="64" r:id="rId15"/>
    <sheet name="7-2大気汚染防止法〔現場掲示〕" sheetId="65" r:id="rId16"/>
    <sheet name="8設計照査" sheetId="5" r:id="rId17"/>
    <sheet name="9条件変更確認請求通知" sheetId="53" r:id="rId18"/>
    <sheet name="10施工計画書〔表紙〕" sheetId="11" r:id="rId19"/>
    <sheet name="11段階確認報告書" sheetId="15" r:id="rId20"/>
    <sheet name="12施工状況把握報告書" sheetId="66" r:id="rId21"/>
    <sheet name="13創意工夫" sheetId="17" r:id="rId22"/>
    <sheet name="14材料確認書" sheetId="18" r:id="rId23"/>
    <sheet name="15-1施工体系図" sheetId="6" r:id="rId24"/>
    <sheet name="15-2施工体制台帳" sheetId="56" r:id="rId25"/>
    <sheet name="15-3再下請通知" sheetId="57" r:id="rId26"/>
    <sheet name="15-4作業員名簿【変更】" sheetId="58" r:id="rId27"/>
    <sheet name="16建退共掛金収納書台紙" sheetId="35" r:id="rId28"/>
    <sheet name="17-1労働者報告書（元請け）" sheetId="55" r:id="rId29"/>
    <sheet name="17-2労働者報告書（下請け）" sheetId="67" r:id="rId30"/>
    <sheet name="18建退共充当総括表" sheetId="51" r:id="rId31"/>
    <sheet name="19工事別共済証紙受払簿" sheetId="68" r:id="rId32"/>
    <sheet name="20貼付状況報告書" sheetId="54" r:id="rId33"/>
    <sheet name="21完成届" sheetId="2" r:id="rId34"/>
    <sheet name="22建設発生土集計表" sheetId="31" r:id="rId35"/>
    <sheet name="23マニュフェスト管理台帳" sheetId="24" r:id="rId36"/>
    <sheet name="24建設廃棄物処理集計表" sheetId="69" r:id="rId37"/>
    <sheet name="25交通誘導警備員" sheetId="30" r:id="rId38"/>
    <sheet name="26前金払請求書" sheetId="73" r:id="rId39"/>
    <sheet name="27中間前金払認定請求書" sheetId="72" r:id="rId40"/>
    <sheet name="28中間前金払請求書" sheetId="71" r:id="rId41"/>
    <sheet name="29部分払請求書" sheetId="70" r:id="rId42"/>
    <sheet name="30請求書" sheetId="49" r:id="rId43"/>
  </sheets>
  <definedNames>
    <definedName name="_xlnm.Print_Area" localSheetId="18">'10施工計画書〔表紙〕'!$B$2:$AA$38</definedName>
    <definedName name="_xlnm.Print_Area" localSheetId="5">'1-1リサイクル説明書'!$B$2:$AI$51</definedName>
    <definedName name="_xlnm.Print_Area" localSheetId="19">'11段階確認報告書'!$C$1:$Z$34</definedName>
    <definedName name="_xlnm.Print_Area" localSheetId="20">'12施工状況把握報告書'!$C$1:$Z$34</definedName>
    <definedName name="_xlnm.Print_Area" localSheetId="6">'1-2別表1様式1'!$B$2:$AF$155</definedName>
    <definedName name="_xlnm.Print_Area" localSheetId="21">'13創意工夫'!$C$2:$AA$101</definedName>
    <definedName name="_xlnm.Print_Area" localSheetId="7">'1-3別表2様式2'!$B$2:$AF$153</definedName>
    <definedName name="_xlnm.Print_Area" localSheetId="22">'14材料確認書'!$B$1:$N$26</definedName>
    <definedName name="_xlnm.Print_Area" localSheetId="8">'1-4別表3様式3'!$B$2:$AF$152</definedName>
    <definedName name="_xlnm.Print_Area" localSheetId="23">'15-1施工体系図'!$B$2:$BQ$91</definedName>
    <definedName name="_xlnm.Print_Area" localSheetId="24">'15-2施工体制台帳'!$B$2:$BN$54</definedName>
    <definedName name="_xlnm.Print_Area" localSheetId="25">'15-3再下請通知'!$B$2:$BN$107</definedName>
    <definedName name="_xlnm.Print_Area" localSheetId="26">'15-4作業員名簿【変更】'!$B$2:$BV$78</definedName>
    <definedName name="_xlnm.Print_Area" localSheetId="27">'16建退共掛金収納書台紙'!$B$2:$AP$69</definedName>
    <definedName name="_xlnm.Print_Area" localSheetId="28">'17-1労働者報告書（元請け）'!$B$2:$AY$29</definedName>
    <definedName name="_xlnm.Print_Area" localSheetId="29">'17-2労働者報告書（下請け）'!$B$2:$AY$29</definedName>
    <definedName name="_xlnm.Print_Area" localSheetId="30">'18建退共充当総括表'!$B$2:$O$49</definedName>
    <definedName name="_xlnm.Print_Area" localSheetId="31">'19工事別共済証紙受払簿'!$B$2:$AY$41</definedName>
    <definedName name="_xlnm.Print_Area" localSheetId="32">'20貼付状況報告書'!$A$1:$AY$28</definedName>
    <definedName name="_xlnm.Print_Area" localSheetId="33">'21完成届'!$B$2:$N$37</definedName>
    <definedName name="_xlnm.Print_Area" localSheetId="34">'22建設発生土集計表'!$B$1:$M$49</definedName>
    <definedName name="_xlnm.Print_Area" localSheetId="35">'23マニュフェスト管理台帳'!$B$1:$T$39</definedName>
    <definedName name="_xlnm.Print_Area" localSheetId="36">'24建設廃棄物処理集計表'!$B$1:$M$49</definedName>
    <definedName name="_xlnm.Print_Area" localSheetId="37">'25交通誘導警備員'!$B$1:$J$205</definedName>
    <definedName name="_xlnm.Print_Area" localSheetId="38">'26前金払請求書'!$B$2:$AI$49</definedName>
    <definedName name="_xlnm.Print_Area" localSheetId="39">'27中間前金払認定請求書'!$B$2:$AI$37</definedName>
    <definedName name="_xlnm.Print_Area" localSheetId="40">'28中間前金払請求書'!$B$2:$AI$49</definedName>
    <definedName name="_xlnm.Print_Area" localSheetId="41">'29部分払請求書'!$B$2:$AI$76</definedName>
    <definedName name="_xlnm.Print_Area" localSheetId="9">'2建設ﾘｻｲｸﾙ再資源化等報告書'!$B$2:$M$43</definedName>
    <definedName name="_xlnm.Print_Area" localSheetId="42">'30請求書'!$B$2:$AI$103</definedName>
    <definedName name="_xlnm.Print_Area" localSheetId="10">'3現場代理人等通知書'!$B$2:$AI$96</definedName>
    <definedName name="_xlnm.Print_Area" localSheetId="11">'4現場代理人兼任届'!$B$1:$O$37</definedName>
    <definedName name="_xlnm.Print_Area" localSheetId="12">'5請負代金内訳'!$B$2:$O$94</definedName>
    <definedName name="_xlnm.Print_Area" localSheetId="13">'6工事打合簿'!$B$2:$U$39</definedName>
    <definedName name="_xlnm.Print_Area" localSheetId="14">'7-1大気汚染防止法〔説明書〕'!$B$1:$AI$45</definedName>
    <definedName name="_xlnm.Print_Area" localSheetId="15">'7-2大気汚染防止法〔現場掲示〕'!$B$7:$AJ$47</definedName>
    <definedName name="_xlnm.Print_Area" localSheetId="16">'8設計照査'!$B$3:$AL$114</definedName>
    <definedName name="_xlnm.Print_Area" localSheetId="17">'9条件変更確認請求通知'!$B$2:$F$44</definedName>
    <definedName name="_xlnm.Print_Area" localSheetId="2">従業員名簿!$A$1:$F$751</definedName>
    <definedName name="_xlnm.Print_Titles" localSheetId="16">'8設計照査'!$2:$2</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53" i="56" l="1"/>
  <c r="L13" i="2" l="1"/>
  <c r="W15" i="49"/>
  <c r="L12" i="2"/>
  <c r="W14" i="49"/>
  <c r="L11" i="2"/>
  <c r="W13" i="49"/>
  <c r="P33" i="73" l="1"/>
  <c r="I23" i="72"/>
  <c r="I24" i="72" l="1"/>
  <c r="P35" i="73"/>
  <c r="P33" i="71"/>
  <c r="H48" i="70" l="1"/>
  <c r="R20" i="49" l="1"/>
  <c r="R18" i="49"/>
  <c r="R21" i="70"/>
  <c r="R19" i="70"/>
  <c r="R20" i="71"/>
  <c r="R18" i="71"/>
  <c r="R19" i="73"/>
  <c r="R17" i="73"/>
  <c r="H11" i="6" l="1"/>
  <c r="Y53" i="56"/>
  <c r="X44" i="73" l="1"/>
  <c r="U44" i="73"/>
  <c r="Z43" i="73"/>
  <c r="R43" i="73"/>
  <c r="P39" i="73"/>
  <c r="P37" i="73"/>
  <c r="W14" i="73"/>
  <c r="W13" i="73"/>
  <c r="W12" i="73"/>
  <c r="C10" i="73"/>
  <c r="O29" i="72"/>
  <c r="O28" i="72"/>
  <c r="I27" i="72"/>
  <c r="I26" i="72"/>
  <c r="I25" i="72"/>
  <c r="W16" i="72"/>
  <c r="W15" i="72"/>
  <c r="W14" i="72"/>
  <c r="C12" i="72"/>
  <c r="X43" i="71"/>
  <c r="U43" i="71"/>
  <c r="Z42" i="71"/>
  <c r="R42" i="71"/>
  <c r="P39" i="71"/>
  <c r="P37" i="71"/>
  <c r="P35" i="71"/>
  <c r="W15" i="71"/>
  <c r="W14" i="71"/>
  <c r="W13" i="71"/>
  <c r="C11" i="71"/>
  <c r="X42" i="70"/>
  <c r="U42" i="70"/>
  <c r="Z41" i="70"/>
  <c r="R41" i="70"/>
  <c r="P38" i="70"/>
  <c r="P34" i="70"/>
  <c r="P32" i="70"/>
  <c r="P30" i="70"/>
  <c r="W16" i="70"/>
  <c r="W15" i="70"/>
  <c r="W14" i="70"/>
  <c r="C12" i="70"/>
  <c r="F204" i="30" l="1"/>
  <c r="H204" i="30" s="1"/>
  <c r="D204" i="30"/>
  <c r="I203" i="30"/>
  <c r="H203" i="30"/>
  <c r="E203" i="30"/>
  <c r="I202" i="30"/>
  <c r="H202" i="30"/>
  <c r="E202" i="30"/>
  <c r="I201" i="30"/>
  <c r="H201" i="30"/>
  <c r="E201" i="30"/>
  <c r="I200" i="30"/>
  <c r="H200" i="30"/>
  <c r="E200" i="30"/>
  <c r="I199" i="30"/>
  <c r="H199" i="30"/>
  <c r="E199" i="30"/>
  <c r="I198" i="30"/>
  <c r="H198" i="30"/>
  <c r="E198" i="30"/>
  <c r="I197" i="30"/>
  <c r="H197" i="30"/>
  <c r="E197" i="30"/>
  <c r="I196" i="30"/>
  <c r="H196" i="30"/>
  <c r="E196" i="30"/>
  <c r="I195" i="30"/>
  <c r="H195" i="30"/>
  <c r="E195" i="30"/>
  <c r="I194" i="30"/>
  <c r="H194" i="30"/>
  <c r="E194" i="30"/>
  <c r="I193" i="30"/>
  <c r="H193" i="30"/>
  <c r="E193" i="30"/>
  <c r="I192" i="30"/>
  <c r="H192" i="30"/>
  <c r="E192" i="30"/>
  <c r="I191" i="30"/>
  <c r="H191" i="30"/>
  <c r="E191" i="30"/>
  <c r="I190" i="30"/>
  <c r="H190" i="30"/>
  <c r="E190" i="30"/>
  <c r="I189" i="30"/>
  <c r="H189" i="30"/>
  <c r="E189" i="30"/>
  <c r="I188" i="30"/>
  <c r="H188" i="30"/>
  <c r="E188" i="30"/>
  <c r="I187" i="30"/>
  <c r="H187" i="30"/>
  <c r="E187" i="30"/>
  <c r="I186" i="30"/>
  <c r="H186" i="30"/>
  <c r="E186" i="30"/>
  <c r="I185" i="30"/>
  <c r="H185" i="30"/>
  <c r="E185" i="30"/>
  <c r="I184" i="30"/>
  <c r="H184" i="30"/>
  <c r="E184" i="30"/>
  <c r="I183" i="30"/>
  <c r="H183" i="30"/>
  <c r="E183" i="30"/>
  <c r="I182" i="30"/>
  <c r="H182" i="30"/>
  <c r="E182" i="30"/>
  <c r="I181" i="30"/>
  <c r="H181" i="30"/>
  <c r="E181" i="30"/>
  <c r="I180" i="30"/>
  <c r="H180" i="30"/>
  <c r="E180" i="30"/>
  <c r="I179" i="30"/>
  <c r="H179" i="30"/>
  <c r="E179" i="30"/>
  <c r="I178" i="30"/>
  <c r="H178" i="30"/>
  <c r="E178" i="30"/>
  <c r="I177" i="30"/>
  <c r="H177" i="30"/>
  <c r="E177" i="30"/>
  <c r="I176" i="30"/>
  <c r="H176" i="30"/>
  <c r="E176" i="30"/>
  <c r="I175" i="30"/>
  <c r="H175" i="30"/>
  <c r="E175" i="30"/>
  <c r="I174" i="30"/>
  <c r="H174" i="30"/>
  <c r="E174" i="30"/>
  <c r="I173" i="30"/>
  <c r="H173" i="30"/>
  <c r="E173" i="30"/>
  <c r="I172" i="30"/>
  <c r="H172" i="30"/>
  <c r="E172" i="30"/>
  <c r="I171" i="30"/>
  <c r="H171" i="30"/>
  <c r="E171" i="30"/>
  <c r="H169" i="30"/>
  <c r="D169" i="30"/>
  <c r="D168" i="30"/>
  <c r="D163" i="30"/>
  <c r="F163" i="30"/>
  <c r="H163" i="30" s="1"/>
  <c r="E163" i="30"/>
  <c r="I162" i="30"/>
  <c r="H162" i="30"/>
  <c r="E162" i="30"/>
  <c r="I161" i="30"/>
  <c r="H161" i="30"/>
  <c r="E161" i="30"/>
  <c r="I160" i="30"/>
  <c r="H160" i="30"/>
  <c r="E160" i="30"/>
  <c r="I159" i="30"/>
  <c r="H159" i="30"/>
  <c r="E159" i="30"/>
  <c r="I158" i="30"/>
  <c r="H158" i="30"/>
  <c r="E158" i="30"/>
  <c r="I157" i="30"/>
  <c r="H157" i="30"/>
  <c r="E157" i="30"/>
  <c r="I156" i="30"/>
  <c r="H156" i="30"/>
  <c r="E156" i="30"/>
  <c r="I155" i="30"/>
  <c r="H155" i="30"/>
  <c r="E155" i="30"/>
  <c r="I154" i="30"/>
  <c r="H154" i="30"/>
  <c r="E154" i="30"/>
  <c r="I153" i="30"/>
  <c r="H153" i="30"/>
  <c r="E153" i="30"/>
  <c r="I152" i="30"/>
  <c r="H152" i="30"/>
  <c r="E152" i="30"/>
  <c r="I151" i="30"/>
  <c r="H151" i="30"/>
  <c r="E151" i="30"/>
  <c r="I150" i="30"/>
  <c r="H150" i="30"/>
  <c r="E150" i="30"/>
  <c r="I149" i="30"/>
  <c r="H149" i="30"/>
  <c r="E149" i="30"/>
  <c r="I148" i="30"/>
  <c r="H148" i="30"/>
  <c r="E148" i="30"/>
  <c r="I147" i="30"/>
  <c r="H147" i="30"/>
  <c r="E147" i="30"/>
  <c r="I146" i="30"/>
  <c r="H146" i="30"/>
  <c r="E146" i="30"/>
  <c r="I145" i="30"/>
  <c r="H145" i="30"/>
  <c r="E145" i="30"/>
  <c r="I144" i="30"/>
  <c r="H144" i="30"/>
  <c r="E144" i="30"/>
  <c r="I143" i="30"/>
  <c r="H143" i="30"/>
  <c r="E143" i="30"/>
  <c r="I142" i="30"/>
  <c r="H142" i="30"/>
  <c r="E142" i="30"/>
  <c r="I141" i="30"/>
  <c r="H141" i="30"/>
  <c r="E141" i="30"/>
  <c r="I140" i="30"/>
  <c r="H140" i="30"/>
  <c r="E140" i="30"/>
  <c r="I139" i="30"/>
  <c r="H139" i="30"/>
  <c r="E139" i="30"/>
  <c r="I138" i="30"/>
  <c r="H138" i="30"/>
  <c r="E138" i="30"/>
  <c r="I137" i="30"/>
  <c r="H137" i="30"/>
  <c r="E137" i="30"/>
  <c r="I136" i="30"/>
  <c r="H136" i="30"/>
  <c r="E136" i="30"/>
  <c r="I135" i="30"/>
  <c r="H135" i="30"/>
  <c r="E135" i="30"/>
  <c r="I134" i="30"/>
  <c r="H134" i="30"/>
  <c r="E134" i="30"/>
  <c r="I133" i="30"/>
  <c r="H133" i="30"/>
  <c r="E133" i="30"/>
  <c r="I132" i="30"/>
  <c r="H132" i="30"/>
  <c r="E132" i="30"/>
  <c r="I131" i="30"/>
  <c r="H131" i="30"/>
  <c r="E131" i="30"/>
  <c r="I130" i="30"/>
  <c r="J130" i="30" s="1"/>
  <c r="H130" i="30"/>
  <c r="E130" i="30"/>
  <c r="H128" i="30"/>
  <c r="D128" i="30"/>
  <c r="D127" i="30"/>
  <c r="F122" i="30"/>
  <c r="H122" i="30" s="1"/>
  <c r="D122" i="30"/>
  <c r="E122" i="30" s="1"/>
  <c r="I121" i="30"/>
  <c r="H121" i="30"/>
  <c r="E121" i="30"/>
  <c r="I120" i="30"/>
  <c r="H120" i="30"/>
  <c r="E120" i="30"/>
  <c r="I119" i="30"/>
  <c r="H119" i="30"/>
  <c r="E119" i="30"/>
  <c r="I118" i="30"/>
  <c r="H118" i="30"/>
  <c r="E118" i="30"/>
  <c r="I117" i="30"/>
  <c r="H117" i="30"/>
  <c r="E117" i="30"/>
  <c r="I116" i="30"/>
  <c r="H116" i="30"/>
  <c r="E116" i="30"/>
  <c r="I115" i="30"/>
  <c r="H115" i="30"/>
  <c r="E115" i="30"/>
  <c r="I114" i="30"/>
  <c r="H114" i="30"/>
  <c r="E114" i="30"/>
  <c r="I113" i="30"/>
  <c r="H113" i="30"/>
  <c r="E113" i="30"/>
  <c r="I112" i="30"/>
  <c r="H112" i="30"/>
  <c r="E112" i="30"/>
  <c r="I111" i="30"/>
  <c r="H111" i="30"/>
  <c r="E111" i="30"/>
  <c r="I110" i="30"/>
  <c r="H110" i="30"/>
  <c r="E110" i="30"/>
  <c r="I109" i="30"/>
  <c r="H109" i="30"/>
  <c r="E109" i="30"/>
  <c r="I108" i="30"/>
  <c r="H108" i="30"/>
  <c r="E108" i="30"/>
  <c r="I107" i="30"/>
  <c r="H107" i="30"/>
  <c r="E107" i="30"/>
  <c r="I106" i="30"/>
  <c r="H106" i="30"/>
  <c r="E106" i="30"/>
  <c r="I105" i="30"/>
  <c r="H105" i="30"/>
  <c r="E105" i="30"/>
  <c r="I104" i="30"/>
  <c r="H104" i="30"/>
  <c r="E104" i="30"/>
  <c r="I103" i="30"/>
  <c r="H103" i="30"/>
  <c r="E103" i="30"/>
  <c r="I102" i="30"/>
  <c r="H102" i="30"/>
  <c r="E102" i="30"/>
  <c r="I101" i="30"/>
  <c r="H101" i="30"/>
  <c r="E101" i="30"/>
  <c r="I100" i="30"/>
  <c r="H100" i="30"/>
  <c r="E100" i="30"/>
  <c r="I99" i="30"/>
  <c r="H99" i="30"/>
  <c r="E99" i="30"/>
  <c r="I98" i="30"/>
  <c r="H98" i="30"/>
  <c r="E98" i="30"/>
  <c r="I97" i="30"/>
  <c r="H97" i="30"/>
  <c r="E97" i="30"/>
  <c r="I96" i="30"/>
  <c r="H96" i="30"/>
  <c r="E96" i="30"/>
  <c r="I95" i="30"/>
  <c r="H95" i="30"/>
  <c r="E95" i="30"/>
  <c r="I94" i="30"/>
  <c r="H94" i="30"/>
  <c r="E94" i="30"/>
  <c r="I93" i="30"/>
  <c r="H93" i="30"/>
  <c r="E93" i="30"/>
  <c r="I92" i="30"/>
  <c r="H92" i="30"/>
  <c r="E92" i="30"/>
  <c r="I91" i="30"/>
  <c r="H91" i="30"/>
  <c r="E91" i="30"/>
  <c r="I90" i="30"/>
  <c r="H90" i="30"/>
  <c r="E90" i="30"/>
  <c r="I89" i="30"/>
  <c r="H89" i="30"/>
  <c r="E89" i="30"/>
  <c r="H87" i="30"/>
  <c r="D87" i="30"/>
  <c r="D86" i="30"/>
  <c r="D81" i="30"/>
  <c r="F81" i="30"/>
  <c r="H81" i="30" s="1"/>
  <c r="E81" i="30"/>
  <c r="I80" i="30"/>
  <c r="H80" i="30"/>
  <c r="E80" i="30"/>
  <c r="I79" i="30"/>
  <c r="H79" i="30"/>
  <c r="E79" i="30"/>
  <c r="I78" i="30"/>
  <c r="H78" i="30"/>
  <c r="E78" i="30"/>
  <c r="I77" i="30"/>
  <c r="H77" i="30"/>
  <c r="E77" i="30"/>
  <c r="I76" i="30"/>
  <c r="H76" i="30"/>
  <c r="E76" i="30"/>
  <c r="I75" i="30"/>
  <c r="H75" i="30"/>
  <c r="E75" i="30"/>
  <c r="I74" i="30"/>
  <c r="H74" i="30"/>
  <c r="E74" i="30"/>
  <c r="I73" i="30"/>
  <c r="H73" i="30"/>
  <c r="E73" i="30"/>
  <c r="I72" i="30"/>
  <c r="H72" i="30"/>
  <c r="E72" i="30"/>
  <c r="I71" i="30"/>
  <c r="H71" i="30"/>
  <c r="E71" i="30"/>
  <c r="I70" i="30"/>
  <c r="H70" i="30"/>
  <c r="E70" i="30"/>
  <c r="I69" i="30"/>
  <c r="H69" i="30"/>
  <c r="E69" i="30"/>
  <c r="I68" i="30"/>
  <c r="H68" i="30"/>
  <c r="E68" i="30"/>
  <c r="I67" i="30"/>
  <c r="H67" i="30"/>
  <c r="E67" i="30"/>
  <c r="I66" i="30"/>
  <c r="H66" i="30"/>
  <c r="E66" i="30"/>
  <c r="I65" i="30"/>
  <c r="H65" i="30"/>
  <c r="E65" i="30"/>
  <c r="I64" i="30"/>
  <c r="H64" i="30"/>
  <c r="E64" i="30"/>
  <c r="I63" i="30"/>
  <c r="H63" i="30"/>
  <c r="E63" i="30"/>
  <c r="I62" i="30"/>
  <c r="H62" i="30"/>
  <c r="E62" i="30"/>
  <c r="I61" i="30"/>
  <c r="H61" i="30"/>
  <c r="E61" i="30"/>
  <c r="I60" i="30"/>
  <c r="H60" i="30"/>
  <c r="E60" i="30"/>
  <c r="I59" i="30"/>
  <c r="H59" i="30"/>
  <c r="E59" i="30"/>
  <c r="I58" i="30"/>
  <c r="H58" i="30"/>
  <c r="E58" i="30"/>
  <c r="I57" i="30"/>
  <c r="H57" i="30"/>
  <c r="E57" i="30"/>
  <c r="I56" i="30"/>
  <c r="H56" i="30"/>
  <c r="E56" i="30"/>
  <c r="I55" i="30"/>
  <c r="H55" i="30"/>
  <c r="E55" i="30"/>
  <c r="I54" i="30"/>
  <c r="H54" i="30"/>
  <c r="E54" i="30"/>
  <c r="I53" i="30"/>
  <c r="H53" i="30"/>
  <c r="E53" i="30"/>
  <c r="I52" i="30"/>
  <c r="H52" i="30"/>
  <c r="E52" i="30"/>
  <c r="I51" i="30"/>
  <c r="H51" i="30"/>
  <c r="E51" i="30"/>
  <c r="I50" i="30"/>
  <c r="H50" i="30"/>
  <c r="E50" i="30"/>
  <c r="I49" i="30"/>
  <c r="H49" i="30"/>
  <c r="E49" i="30"/>
  <c r="I48" i="30"/>
  <c r="J48" i="30" s="1"/>
  <c r="H48" i="30"/>
  <c r="E48" i="30"/>
  <c r="H46" i="30"/>
  <c r="D46" i="30"/>
  <c r="D45" i="30"/>
  <c r="F40" i="30"/>
  <c r="F41" i="30"/>
  <c r="H41" i="30" s="1"/>
  <c r="D40" i="30"/>
  <c r="D41" i="30" s="1"/>
  <c r="E41" i="30" s="1"/>
  <c r="I7" i="30"/>
  <c r="J7" i="30" s="1"/>
  <c r="H7" i="30"/>
  <c r="H8" i="30"/>
  <c r="H9" i="30"/>
  <c r="H10" i="30"/>
  <c r="H11" i="30"/>
  <c r="H12" i="30"/>
  <c r="H13" i="30"/>
  <c r="H14" i="30"/>
  <c r="H15" i="30"/>
  <c r="H16" i="30"/>
  <c r="H17" i="30"/>
  <c r="H18" i="30"/>
  <c r="H19" i="30"/>
  <c r="H20" i="30"/>
  <c r="H21" i="30"/>
  <c r="H22" i="30"/>
  <c r="H23" i="30"/>
  <c r="H24" i="30"/>
  <c r="H25" i="30"/>
  <c r="H26" i="30"/>
  <c r="H27" i="30"/>
  <c r="H28" i="30"/>
  <c r="H29" i="30"/>
  <c r="H30" i="30"/>
  <c r="H31" i="30"/>
  <c r="H32" i="30"/>
  <c r="H33" i="30"/>
  <c r="H34" i="30"/>
  <c r="H35" i="30"/>
  <c r="H36" i="30"/>
  <c r="H37" i="30"/>
  <c r="H38" i="30"/>
  <c r="H39" i="30"/>
  <c r="E8" i="30"/>
  <c r="E9" i="30"/>
  <c r="E10" i="30"/>
  <c r="E11" i="30"/>
  <c r="E12" i="30"/>
  <c r="E13" i="30"/>
  <c r="E14" i="30"/>
  <c r="E15" i="30"/>
  <c r="E16" i="30"/>
  <c r="E17" i="30"/>
  <c r="E18" i="30"/>
  <c r="E19" i="30"/>
  <c r="E20" i="30"/>
  <c r="E21" i="30"/>
  <c r="E22" i="30"/>
  <c r="E23" i="30"/>
  <c r="E24" i="30"/>
  <c r="E25" i="30"/>
  <c r="E26" i="30"/>
  <c r="E27" i="30"/>
  <c r="E28" i="30"/>
  <c r="E29" i="30"/>
  <c r="E30" i="30"/>
  <c r="E31" i="30"/>
  <c r="E32" i="30"/>
  <c r="E33" i="30"/>
  <c r="E34" i="30"/>
  <c r="E35" i="30"/>
  <c r="E36" i="30"/>
  <c r="E37" i="30"/>
  <c r="E38" i="30"/>
  <c r="E39" i="30"/>
  <c r="E7" i="30"/>
  <c r="I8" i="30"/>
  <c r="I9" i="30"/>
  <c r="I10" i="30"/>
  <c r="I11" i="30"/>
  <c r="I12" i="30"/>
  <c r="I13" i="30"/>
  <c r="I14" i="30"/>
  <c r="I15" i="30"/>
  <c r="I16" i="30"/>
  <c r="I17" i="30"/>
  <c r="I18" i="30"/>
  <c r="I19" i="30"/>
  <c r="I20" i="30"/>
  <c r="I21" i="30"/>
  <c r="I22" i="30"/>
  <c r="I23" i="30"/>
  <c r="I24" i="30"/>
  <c r="I25" i="30"/>
  <c r="I26" i="30"/>
  <c r="I27" i="30"/>
  <c r="I28" i="30"/>
  <c r="I29" i="30"/>
  <c r="I30" i="30"/>
  <c r="I31" i="30"/>
  <c r="I32" i="30"/>
  <c r="I33" i="30"/>
  <c r="I34" i="30"/>
  <c r="I35" i="30"/>
  <c r="I36" i="30"/>
  <c r="I37" i="30"/>
  <c r="I38" i="30"/>
  <c r="I39" i="30"/>
  <c r="D4" i="30"/>
  <c r="D5" i="30"/>
  <c r="I122" i="30" l="1"/>
  <c r="I204" i="30"/>
  <c r="F82" i="30"/>
  <c r="F123" i="30" s="1"/>
  <c r="H123" i="30" s="1"/>
  <c r="E204" i="30"/>
  <c r="D82" i="30"/>
  <c r="D123" i="30" s="1"/>
  <c r="D164" i="30" s="1"/>
  <c r="E164" i="30" s="1"/>
  <c r="J171" i="30"/>
  <c r="I163" i="30"/>
  <c r="J89" i="30"/>
  <c r="I40" i="30"/>
  <c r="I41" i="30" s="1"/>
  <c r="I81" i="30"/>
  <c r="H40" i="30"/>
  <c r="E40" i="30"/>
  <c r="H5" i="30"/>
  <c r="L49" i="69"/>
  <c r="I48" i="69"/>
  <c r="K47" i="69"/>
  <c r="L47" i="69" s="1"/>
  <c r="J47" i="69"/>
  <c r="K46" i="69"/>
  <c r="L46" i="69" s="1"/>
  <c r="J46" i="69"/>
  <c r="K45" i="69"/>
  <c r="L45" i="69" s="1"/>
  <c r="J45" i="69"/>
  <c r="K44" i="69"/>
  <c r="L44" i="69" s="1"/>
  <c r="J44" i="69"/>
  <c r="K43" i="69"/>
  <c r="L43" i="69" s="1"/>
  <c r="J43" i="69"/>
  <c r="K42" i="69"/>
  <c r="L42" i="69" s="1"/>
  <c r="J42" i="69"/>
  <c r="K41" i="69"/>
  <c r="L41" i="69" s="1"/>
  <c r="J41" i="69"/>
  <c r="K40" i="69"/>
  <c r="L40" i="69" s="1"/>
  <c r="J40" i="69"/>
  <c r="K39" i="69"/>
  <c r="L39" i="69" s="1"/>
  <c r="J39" i="69"/>
  <c r="K38" i="69"/>
  <c r="L38" i="69" s="1"/>
  <c r="J38" i="69"/>
  <c r="K37" i="69"/>
  <c r="L37" i="69" s="1"/>
  <c r="J37" i="69"/>
  <c r="K36" i="69"/>
  <c r="L36" i="69" s="1"/>
  <c r="J36" i="69"/>
  <c r="K35" i="69"/>
  <c r="L35" i="69" s="1"/>
  <c r="J35" i="69"/>
  <c r="K34" i="69"/>
  <c r="L34" i="69" s="1"/>
  <c r="J34" i="69"/>
  <c r="K33" i="69"/>
  <c r="L33" i="69" s="1"/>
  <c r="J33" i="69"/>
  <c r="K32" i="69"/>
  <c r="L32" i="69" s="1"/>
  <c r="J32" i="69"/>
  <c r="K31" i="69"/>
  <c r="L31" i="69" s="1"/>
  <c r="J31" i="69"/>
  <c r="K30" i="69"/>
  <c r="L30" i="69" s="1"/>
  <c r="J30" i="69"/>
  <c r="K29" i="69"/>
  <c r="L29" i="69" s="1"/>
  <c r="J29" i="69"/>
  <c r="K28" i="69"/>
  <c r="L28" i="69" s="1"/>
  <c r="J28" i="69"/>
  <c r="K27" i="69"/>
  <c r="L27" i="69" s="1"/>
  <c r="J27" i="69"/>
  <c r="K26" i="69"/>
  <c r="L26" i="69" s="1"/>
  <c r="J26" i="69"/>
  <c r="K25" i="69"/>
  <c r="L25" i="69" s="1"/>
  <c r="J25" i="69"/>
  <c r="K24" i="69"/>
  <c r="L24" i="69" s="1"/>
  <c r="J24" i="69"/>
  <c r="K23" i="69"/>
  <c r="L23" i="69" s="1"/>
  <c r="J23" i="69"/>
  <c r="K22" i="69"/>
  <c r="L22" i="69" s="1"/>
  <c r="J22" i="69"/>
  <c r="K21" i="69"/>
  <c r="L21" i="69" s="1"/>
  <c r="J21" i="69"/>
  <c r="K20" i="69"/>
  <c r="L20" i="69" s="1"/>
  <c r="J20" i="69"/>
  <c r="K19" i="69"/>
  <c r="L19" i="69" s="1"/>
  <c r="J19" i="69"/>
  <c r="K18" i="69"/>
  <c r="L18" i="69" s="1"/>
  <c r="J18" i="69"/>
  <c r="K17" i="69"/>
  <c r="L17" i="69" s="1"/>
  <c r="J17" i="69"/>
  <c r="K16" i="69"/>
  <c r="L16" i="69" s="1"/>
  <c r="J16" i="69"/>
  <c r="K15" i="69"/>
  <c r="L15" i="69" s="1"/>
  <c r="J15" i="69"/>
  <c r="K14" i="69"/>
  <c r="J14" i="69"/>
  <c r="D12" i="69"/>
  <c r="J15" i="31"/>
  <c r="J16" i="31"/>
  <c r="J17" i="31"/>
  <c r="J18" i="31"/>
  <c r="J19" i="31"/>
  <c r="J20" i="31"/>
  <c r="J21" i="31"/>
  <c r="J22" i="31"/>
  <c r="J23" i="31"/>
  <c r="J24" i="31"/>
  <c r="J25" i="31"/>
  <c r="J26" i="31"/>
  <c r="J27" i="31"/>
  <c r="J28" i="31"/>
  <c r="J29" i="31"/>
  <c r="J30" i="31"/>
  <c r="J31" i="31"/>
  <c r="J32" i="31"/>
  <c r="J33" i="31"/>
  <c r="J34" i="31"/>
  <c r="J35" i="31"/>
  <c r="J36" i="31"/>
  <c r="J37" i="31"/>
  <c r="J38" i="31"/>
  <c r="J39" i="31"/>
  <c r="J40" i="31"/>
  <c r="J41" i="31"/>
  <c r="J42" i="31"/>
  <c r="J43" i="31"/>
  <c r="J44" i="31"/>
  <c r="J45" i="31"/>
  <c r="J46" i="31"/>
  <c r="J47" i="31"/>
  <c r="J14" i="31"/>
  <c r="K15" i="31"/>
  <c r="L15" i="31" s="1"/>
  <c r="K16" i="31"/>
  <c r="L16" i="31" s="1"/>
  <c r="K17" i="31"/>
  <c r="L17" i="31" s="1"/>
  <c r="K18" i="31"/>
  <c r="L18" i="31" s="1"/>
  <c r="K19" i="31"/>
  <c r="L19" i="31" s="1"/>
  <c r="K20" i="31"/>
  <c r="L20" i="31" s="1"/>
  <c r="K21" i="31"/>
  <c r="L21" i="31"/>
  <c r="K22" i="31"/>
  <c r="L22" i="31" s="1"/>
  <c r="K23" i="31"/>
  <c r="L23" i="31" s="1"/>
  <c r="K24" i="31"/>
  <c r="L24" i="31" s="1"/>
  <c r="K25" i="31"/>
  <c r="L25" i="31" s="1"/>
  <c r="K26" i="31"/>
  <c r="L26" i="31" s="1"/>
  <c r="K27" i="31"/>
  <c r="L27" i="31" s="1"/>
  <c r="K28" i="31"/>
  <c r="L28" i="31" s="1"/>
  <c r="K29" i="31"/>
  <c r="L29" i="31" s="1"/>
  <c r="K30" i="31"/>
  <c r="L30" i="31" s="1"/>
  <c r="K31" i="31"/>
  <c r="L31" i="31" s="1"/>
  <c r="K32" i="31"/>
  <c r="L32" i="31" s="1"/>
  <c r="K33" i="31"/>
  <c r="L33" i="31"/>
  <c r="K34" i="31"/>
  <c r="L34" i="31" s="1"/>
  <c r="K35" i="31"/>
  <c r="L35" i="31"/>
  <c r="K36" i="31"/>
  <c r="L36" i="31" s="1"/>
  <c r="K37" i="31"/>
  <c r="L37" i="31" s="1"/>
  <c r="K38" i="31"/>
  <c r="L38" i="31" s="1"/>
  <c r="K39" i="31"/>
  <c r="L39" i="31"/>
  <c r="K40" i="31"/>
  <c r="L40" i="31" s="1"/>
  <c r="K41" i="31"/>
  <c r="L41" i="31" s="1"/>
  <c r="K42" i="31"/>
  <c r="L42" i="31" s="1"/>
  <c r="K43" i="31"/>
  <c r="L43" i="31" s="1"/>
  <c r="K44" i="31"/>
  <c r="L44" i="31" s="1"/>
  <c r="K45" i="31"/>
  <c r="L45" i="31" s="1"/>
  <c r="K46" i="31"/>
  <c r="L46" i="31" s="1"/>
  <c r="K47" i="31"/>
  <c r="L47" i="31" s="1"/>
  <c r="K14" i="31"/>
  <c r="L14" i="31" s="1"/>
  <c r="L49" i="31"/>
  <c r="I48" i="31"/>
  <c r="F164" i="30" l="1"/>
  <c r="D205" i="30"/>
  <c r="E205" i="30" s="1"/>
  <c r="K48" i="69"/>
  <c r="H82" i="30"/>
  <c r="E82" i="30"/>
  <c r="I82" i="30"/>
  <c r="I123" i="30" s="1"/>
  <c r="I164" i="30" s="1"/>
  <c r="I205" i="30" s="1"/>
  <c r="E123" i="30"/>
  <c r="H164" i="30"/>
  <c r="F205" i="30"/>
  <c r="H205" i="30" s="1"/>
  <c r="L14" i="69"/>
  <c r="K48" i="31"/>
  <c r="H9" i="68"/>
  <c r="H10" i="68"/>
  <c r="S37" i="68"/>
  <c r="P37" i="68"/>
  <c r="M37" i="68"/>
  <c r="J11" i="68"/>
  <c r="AB10" i="68"/>
  <c r="O10" i="68"/>
  <c r="AB8" i="68"/>
  <c r="H8" i="68"/>
  <c r="I6" i="68"/>
  <c r="I5" i="68"/>
  <c r="I4" i="68"/>
  <c r="D11" i="55"/>
  <c r="M9" i="67"/>
  <c r="C4" i="67"/>
  <c r="H3" i="66" l="1"/>
  <c r="H2" i="66"/>
  <c r="S30" i="65" l="1"/>
  <c r="T30" i="65"/>
  <c r="R30" i="65"/>
  <c r="Q30" i="65"/>
  <c r="P30" i="65"/>
  <c r="O30" i="65"/>
  <c r="M30" i="65"/>
  <c r="AA24" i="65" l="1"/>
  <c r="W12" i="64"/>
  <c r="AA23" i="65"/>
  <c r="W11" i="64"/>
  <c r="AA22" i="65"/>
  <c r="W10" i="64"/>
  <c r="M20" i="64" l="1"/>
  <c r="E6" i="38"/>
  <c r="M22" i="64"/>
  <c r="C9" i="64"/>
  <c r="Y91" i="63" l="1"/>
  <c r="Y92" i="63"/>
  <c r="X92" i="63"/>
  <c r="X91" i="63"/>
  <c r="Y88" i="63"/>
  <c r="Y89" i="63"/>
  <c r="X89" i="63"/>
  <c r="X88" i="63"/>
  <c r="Y85" i="63"/>
  <c r="Y86" i="63"/>
  <c r="X86" i="63"/>
  <c r="X85" i="63"/>
  <c r="Y82" i="63"/>
  <c r="Y83" i="63"/>
  <c r="X83" i="63"/>
  <c r="X82" i="63"/>
  <c r="X80" i="63"/>
  <c r="Y80" i="63"/>
  <c r="Y79" i="63"/>
  <c r="X79" i="63"/>
  <c r="Y76" i="63"/>
  <c r="Y77" i="63"/>
  <c r="X77" i="63"/>
  <c r="X76" i="63"/>
  <c r="P92" i="63"/>
  <c r="Q92" i="63"/>
  <c r="R92" i="63"/>
  <c r="O92" i="63"/>
  <c r="O91" i="63"/>
  <c r="P89" i="63"/>
  <c r="Q89" i="63"/>
  <c r="R89" i="63"/>
  <c r="O89" i="63"/>
  <c r="O88" i="63"/>
  <c r="P86" i="63"/>
  <c r="Q86" i="63"/>
  <c r="R86" i="63"/>
  <c r="O86" i="63"/>
  <c r="O85" i="63"/>
  <c r="P83" i="63"/>
  <c r="Q83" i="63"/>
  <c r="R83" i="63"/>
  <c r="O83" i="63"/>
  <c r="O82" i="63"/>
  <c r="P80" i="63"/>
  <c r="Q80" i="63"/>
  <c r="R80" i="63"/>
  <c r="O80" i="63"/>
  <c r="O79" i="63"/>
  <c r="R77" i="63"/>
  <c r="P77" i="63"/>
  <c r="Q77" i="63"/>
  <c r="O77" i="63"/>
  <c r="O76" i="63"/>
  <c r="F88" i="63"/>
  <c r="F85" i="63"/>
  <c r="F82" i="63"/>
  <c r="F79" i="63"/>
  <c r="F76" i="63"/>
  <c r="P93" i="62" l="1"/>
  <c r="Q93" i="62"/>
  <c r="R93" i="62"/>
  <c r="O93" i="62"/>
  <c r="P90" i="62"/>
  <c r="Q90" i="62"/>
  <c r="R90" i="62"/>
  <c r="O90" i="62"/>
  <c r="P87" i="62"/>
  <c r="Q87" i="62"/>
  <c r="R87" i="62"/>
  <c r="O87" i="62"/>
  <c r="O86" i="62"/>
  <c r="F86" i="62"/>
  <c r="P84" i="62"/>
  <c r="Q84" i="62"/>
  <c r="R84" i="62"/>
  <c r="O84" i="62"/>
  <c r="P81" i="62"/>
  <c r="Q81" i="62"/>
  <c r="R81" i="62"/>
  <c r="O81" i="62"/>
  <c r="P78" i="62"/>
  <c r="Q78" i="62"/>
  <c r="R78" i="62"/>
  <c r="O78" i="62"/>
  <c r="O92" i="62"/>
  <c r="O89" i="62"/>
  <c r="F89" i="62"/>
  <c r="O83" i="62"/>
  <c r="F83" i="62"/>
  <c r="O80" i="62"/>
  <c r="F80" i="62"/>
  <c r="O77" i="62"/>
  <c r="F77" i="62"/>
  <c r="Y91" i="61" l="1"/>
  <c r="Y92" i="61"/>
  <c r="X92" i="61"/>
  <c r="X91" i="61"/>
  <c r="Y88" i="61"/>
  <c r="Y89" i="61"/>
  <c r="X89" i="61"/>
  <c r="X88" i="61"/>
  <c r="Y85" i="61"/>
  <c r="Y86" i="61"/>
  <c r="X86" i="61"/>
  <c r="X85" i="61"/>
  <c r="X84" i="61"/>
  <c r="Y83" i="61"/>
  <c r="X83" i="61"/>
  <c r="Y82" i="61"/>
  <c r="X82" i="61"/>
  <c r="X80" i="61"/>
  <c r="Y80" i="61"/>
  <c r="X81" i="61"/>
  <c r="Y79" i="61"/>
  <c r="X79" i="61"/>
  <c r="P92" i="61"/>
  <c r="Q92" i="61"/>
  <c r="R92" i="61"/>
  <c r="O92" i="61"/>
  <c r="O91" i="61"/>
  <c r="P89" i="61"/>
  <c r="Q89" i="61"/>
  <c r="R89" i="61"/>
  <c r="O89" i="61"/>
  <c r="O88" i="61"/>
  <c r="P86" i="61"/>
  <c r="Q86" i="61"/>
  <c r="R86" i="61"/>
  <c r="O86" i="61"/>
  <c r="O85" i="61"/>
  <c r="P83" i="61"/>
  <c r="Q83" i="61"/>
  <c r="R83" i="61"/>
  <c r="O83" i="61"/>
  <c r="O82" i="61"/>
  <c r="P80" i="61"/>
  <c r="Q80" i="61"/>
  <c r="R80" i="61"/>
  <c r="O80" i="61"/>
  <c r="O79" i="61"/>
  <c r="F88" i="61"/>
  <c r="F85" i="61"/>
  <c r="F82" i="61"/>
  <c r="F79" i="61"/>
  <c r="N26" i="60"/>
  <c r="N25" i="60"/>
  <c r="N24" i="60"/>
  <c r="W13" i="60"/>
  <c r="W12" i="60"/>
  <c r="W11" i="60"/>
  <c r="C10" i="60"/>
  <c r="A72" i="42"/>
  <c r="A71" i="42"/>
  <c r="A70" i="42"/>
  <c r="A69" i="42"/>
  <c r="A32" i="42"/>
  <c r="A31" i="42"/>
  <c r="A17" i="42"/>
  <c r="A67" i="42"/>
  <c r="C24" i="39" l="1"/>
  <c r="D12" i="55" l="1"/>
  <c r="AO6" i="57" l="1"/>
  <c r="AA83" i="57" l="1"/>
  <c r="AA81" i="57"/>
  <c r="N32" i="56"/>
  <c r="F20" i="56"/>
  <c r="AA12" i="56"/>
  <c r="Q12" i="56"/>
  <c r="H8" i="56"/>
  <c r="H6" i="56"/>
  <c r="B23" i="58" l="1"/>
  <c r="B29" i="58" s="1"/>
  <c r="B35" i="58" s="1"/>
  <c r="B41" i="58" s="1"/>
  <c r="B47" i="58" s="1"/>
  <c r="B53" i="58" s="1"/>
  <c r="B59" i="58" s="1"/>
  <c r="R62" i="58"/>
  <c r="R56" i="58"/>
  <c r="R50" i="58"/>
  <c r="R44" i="58"/>
  <c r="R38" i="58"/>
  <c r="R32" i="58"/>
  <c r="R26" i="58"/>
  <c r="R20" i="58"/>
  <c r="AJ12" i="54" l="1"/>
  <c r="I21" i="51"/>
  <c r="AI6" i="6"/>
  <c r="AI7" i="6"/>
  <c r="I26" i="2"/>
  <c r="G24" i="2"/>
  <c r="BO4" i="58"/>
  <c r="AS26" i="57" l="1"/>
  <c r="K36" i="57"/>
  <c r="F59" i="57" l="1"/>
  <c r="AC89" i="57"/>
  <c r="X89" i="57"/>
  <c r="S89" i="57"/>
  <c r="K89" i="57"/>
  <c r="Z87" i="57"/>
  <c r="S87" i="57"/>
  <c r="K87" i="57"/>
  <c r="X102" i="57"/>
  <c r="X100" i="57"/>
  <c r="X98" i="57"/>
  <c r="X96" i="57"/>
  <c r="X94" i="57"/>
  <c r="X92" i="57"/>
  <c r="G102" i="57"/>
  <c r="J100" i="57"/>
  <c r="G100" i="57"/>
  <c r="G98" i="57"/>
  <c r="G96" i="57"/>
  <c r="Q83" i="57"/>
  <c r="Q81" i="57"/>
  <c r="F81" i="57"/>
  <c r="X77" i="57"/>
  <c r="H78" i="57"/>
  <c r="H77" i="57"/>
  <c r="F76" i="57"/>
  <c r="W70" i="57"/>
  <c r="W68" i="57"/>
  <c r="Y66" i="57"/>
  <c r="W64" i="57"/>
  <c r="X62" i="57"/>
  <c r="AR10" i="57"/>
  <c r="AO9" i="57"/>
  <c r="AQ8" i="57"/>
  <c r="BD6" i="57"/>
  <c r="F75" i="57" l="1"/>
  <c r="F22" i="57"/>
  <c r="F74" i="57"/>
  <c r="F21" i="57"/>
  <c r="AO12" i="57"/>
  <c r="AO11" i="57"/>
  <c r="F18" i="56"/>
  <c r="F17" i="56"/>
  <c r="F14" i="57"/>
  <c r="AS26" i="56"/>
  <c r="AC33" i="56"/>
  <c r="X33" i="56"/>
  <c r="S33" i="56"/>
  <c r="N33" i="56"/>
  <c r="I27" i="56"/>
  <c r="T27" i="56"/>
  <c r="V22" i="56" l="1"/>
  <c r="H23" i="56"/>
  <c r="H22" i="56"/>
  <c r="F35" i="56"/>
  <c r="F40" i="56"/>
  <c r="AC32" i="56"/>
  <c r="X32" i="56"/>
  <c r="S32" i="56"/>
  <c r="T26" i="56"/>
  <c r="I26" i="56"/>
  <c r="S30" i="56"/>
  <c r="K30" i="56"/>
  <c r="Z30" i="56"/>
  <c r="V46" i="56"/>
  <c r="F46" i="56"/>
  <c r="F44" i="56"/>
  <c r="U32" i="46"/>
  <c r="I42" i="56"/>
  <c r="B42" i="56"/>
  <c r="AO12" i="56"/>
  <c r="AO11" i="56"/>
  <c r="H16" i="6"/>
  <c r="H13" i="6"/>
  <c r="H12" i="6"/>
  <c r="C11" i="6"/>
  <c r="J19" i="55" l="1"/>
  <c r="D19" i="55"/>
  <c r="D13" i="51"/>
  <c r="AF5" i="55" l="1"/>
  <c r="H6" i="58" l="1"/>
  <c r="H5" i="58"/>
  <c r="M9" i="55" l="1"/>
  <c r="AR26" i="54"/>
  <c r="AN26" i="54"/>
  <c r="V26" i="54"/>
  <c r="R26" i="54"/>
  <c r="H26" i="54"/>
  <c r="AV25" i="54"/>
  <c r="AV24" i="54"/>
  <c r="AV23" i="54"/>
  <c r="AV22" i="54"/>
  <c r="AV21" i="54"/>
  <c r="AV20" i="54"/>
  <c r="AV19" i="54"/>
  <c r="AV18" i="54"/>
  <c r="AV17" i="54"/>
  <c r="AV16" i="54"/>
  <c r="AJ10" i="54"/>
  <c r="H10" i="54"/>
  <c r="H6" i="54"/>
  <c r="H5" i="54"/>
  <c r="A68" i="42" l="1"/>
  <c r="A66" i="42"/>
  <c r="A65" i="42"/>
  <c r="A64" i="42"/>
  <c r="A63" i="42"/>
  <c r="A62" i="42"/>
  <c r="A61" i="42"/>
  <c r="A60" i="42"/>
  <c r="A59" i="42"/>
  <c r="A58" i="42"/>
  <c r="A57" i="42"/>
  <c r="A56" i="42"/>
  <c r="A55" i="42"/>
  <c r="A54" i="42"/>
  <c r="A53" i="42"/>
  <c r="A52" i="42"/>
  <c r="A51" i="42"/>
  <c r="A50" i="42"/>
  <c r="A49" i="42"/>
  <c r="A48" i="42"/>
  <c r="A47" i="42"/>
  <c r="A46" i="42"/>
  <c r="A45" i="42"/>
  <c r="A44" i="42"/>
  <c r="A43" i="42"/>
  <c r="A42" i="42"/>
  <c r="A41" i="42"/>
  <c r="A40" i="42"/>
  <c r="A39" i="42"/>
  <c r="A38" i="42"/>
  <c r="A37" i="42"/>
  <c r="A36" i="42"/>
  <c r="A35" i="42"/>
  <c r="A34" i="42"/>
  <c r="A33" i="42"/>
  <c r="A30" i="42"/>
  <c r="A29" i="42"/>
  <c r="A28" i="42"/>
  <c r="A27" i="42"/>
  <c r="A26" i="42"/>
  <c r="A25" i="42"/>
  <c r="A24" i="42"/>
  <c r="A23" i="42"/>
  <c r="A22" i="42"/>
  <c r="A21" i="42"/>
  <c r="A20" i="42"/>
  <c r="A19" i="42"/>
  <c r="A18" i="42"/>
  <c r="I2" i="42" l="1"/>
  <c r="I10" i="42"/>
  <c r="I5" i="42"/>
  <c r="I14" i="42"/>
  <c r="I8" i="42"/>
  <c r="I13" i="42"/>
  <c r="I4" i="42"/>
  <c r="I6" i="42"/>
  <c r="I7" i="42"/>
  <c r="I11" i="42"/>
  <c r="I12" i="42"/>
  <c r="I3" i="42"/>
  <c r="I9" i="42"/>
  <c r="R22" i="46"/>
  <c r="R23" i="46"/>
  <c r="R24" i="46"/>
  <c r="E2" i="35"/>
  <c r="H10" i="51"/>
  <c r="X14" i="35"/>
  <c r="D15" i="51"/>
  <c r="S12" i="35"/>
  <c r="H9" i="51"/>
  <c r="S10" i="35"/>
  <c r="C6" i="51"/>
  <c r="B7" i="38" l="1"/>
  <c r="M4" i="35" l="1"/>
  <c r="E18" i="3" l="1"/>
  <c r="E21" i="51"/>
  <c r="D17" i="51"/>
  <c r="M6" i="35"/>
  <c r="D19" i="51"/>
  <c r="U28" i="46"/>
  <c r="AC16" i="35"/>
  <c r="F55" i="35"/>
  <c r="AC55" i="35" s="1"/>
  <c r="AH6" i="35"/>
  <c r="P36" i="49"/>
  <c r="P62" i="49"/>
  <c r="U45" i="49"/>
  <c r="X45" i="49"/>
  <c r="Z44" i="49"/>
  <c r="R44" i="49"/>
  <c r="P32" i="49"/>
  <c r="P30" i="49"/>
  <c r="C11" i="49"/>
  <c r="C10" i="46"/>
  <c r="H9" i="6"/>
  <c r="U27" i="46" l="1"/>
  <c r="G30" i="47"/>
  <c r="G29" i="47"/>
  <c r="G28" i="47"/>
  <c r="G27" i="47"/>
  <c r="G26" i="47"/>
  <c r="G25" i="47"/>
  <c r="G24" i="47"/>
  <c r="G23" i="47"/>
  <c r="G22" i="47"/>
  <c r="G21" i="47"/>
  <c r="G20" i="47"/>
  <c r="G19" i="47"/>
  <c r="G18" i="47"/>
  <c r="G17" i="47"/>
  <c r="G16" i="47"/>
  <c r="G15" i="47"/>
  <c r="G14" i="47"/>
  <c r="G13" i="47"/>
  <c r="G12" i="47"/>
  <c r="G11" i="47"/>
  <c r="G10" i="47"/>
  <c r="G9" i="47"/>
  <c r="G8" i="47"/>
  <c r="G7" i="47"/>
  <c r="G6" i="47"/>
  <c r="G5" i="47"/>
  <c r="G4" i="47"/>
  <c r="G3" i="47"/>
  <c r="G2" i="47"/>
  <c r="U34" i="46"/>
  <c r="U33" i="46" s="1"/>
  <c r="U31" i="46"/>
  <c r="U30" i="46"/>
  <c r="U26" i="46"/>
  <c r="I43" i="46" s="1"/>
  <c r="W13" i="46"/>
  <c r="W12" i="46"/>
  <c r="W11" i="46"/>
  <c r="U29" i="46" l="1"/>
  <c r="I71" i="46"/>
  <c r="I72" i="46" s="1"/>
  <c r="Z66" i="46"/>
  <c r="U25" i="46"/>
  <c r="I62" i="46" l="1"/>
  <c r="X62" i="46" s="1"/>
  <c r="I46" i="46"/>
  <c r="X53" i="46"/>
  <c r="I48" i="46"/>
  <c r="I61" i="46"/>
  <c r="X61" i="46" s="1"/>
  <c r="I56" i="46"/>
  <c r="X56" i="46" s="1"/>
  <c r="I60" i="46"/>
  <c r="X60" i="46" s="1"/>
  <c r="I50" i="46"/>
  <c r="I59" i="46"/>
  <c r="X59" i="46" s="1"/>
  <c r="I55" i="46"/>
  <c r="X55" i="46" s="1"/>
  <c r="I47" i="46"/>
  <c r="I57" i="46"/>
  <c r="X57" i="46" s="1"/>
  <c r="I53" i="46"/>
  <c r="I58" i="46"/>
  <c r="X58" i="46" s="1"/>
  <c r="I54" i="46"/>
  <c r="X54" i="46" s="1"/>
  <c r="I45" i="46"/>
  <c r="I44" i="46"/>
  <c r="I51" i="46"/>
  <c r="I76" i="46"/>
  <c r="X81" i="46"/>
  <c r="Z94" i="46"/>
  <c r="I85" i="46"/>
  <c r="X85" i="46" s="1"/>
  <c r="I87" i="46"/>
  <c r="X87" i="46" s="1"/>
  <c r="I81" i="46"/>
  <c r="I74" i="46"/>
  <c r="I89" i="46"/>
  <c r="X89" i="46" s="1"/>
  <c r="I73" i="46"/>
  <c r="I88" i="46"/>
  <c r="X88" i="46" s="1"/>
  <c r="I90" i="46"/>
  <c r="X90" i="46" s="1"/>
  <c r="I78" i="46"/>
  <c r="I82" i="46"/>
  <c r="X82" i="46" s="1"/>
  <c r="I84" i="46"/>
  <c r="X84" i="46" s="1"/>
  <c r="I86" i="46"/>
  <c r="X86" i="46" s="1"/>
  <c r="I83" i="46"/>
  <c r="X83" i="46" s="1"/>
  <c r="I79" i="46"/>
  <c r="I75" i="46"/>
  <c r="J13" i="29" l="1"/>
  <c r="J11" i="29"/>
  <c r="F22" i="29"/>
  <c r="J9" i="29"/>
  <c r="J8" i="29"/>
  <c r="J12" i="29"/>
  <c r="B6" i="29"/>
  <c r="E3" i="18"/>
  <c r="V3" i="17"/>
  <c r="H3" i="15"/>
  <c r="G6" i="6" l="1"/>
  <c r="H30" i="4" l="1"/>
  <c r="H28" i="4"/>
  <c r="H26" i="4"/>
  <c r="H24" i="4"/>
  <c r="G22" i="4"/>
  <c r="G20" i="4"/>
  <c r="K11" i="4"/>
  <c r="K10" i="4"/>
  <c r="K8" i="4"/>
  <c r="C6" i="4"/>
  <c r="B5" i="3"/>
  <c r="I18" i="3"/>
  <c r="E17" i="3"/>
  <c r="C13" i="3"/>
  <c r="I25" i="2"/>
  <c r="C8" i="2"/>
  <c r="I23" i="2"/>
  <c r="G22" i="2"/>
  <c r="G21" i="2"/>
  <c r="K14" i="3" l="1"/>
  <c r="K13" i="3"/>
  <c r="I12" i="11"/>
  <c r="Q10" i="11"/>
  <c r="I10" i="11"/>
  <c r="I8" i="11"/>
  <c r="S36" i="11"/>
  <c r="E19" i="3"/>
  <c r="C15" i="3" s="1"/>
  <c r="G7" i="6" l="1"/>
  <c r="P28" i="49"/>
  <c r="H2" i="15"/>
  <c r="R21" i="46"/>
  <c r="D12" i="31"/>
  <c r="F21" i="29"/>
  <c r="C2" i="24"/>
  <c r="E2" i="18"/>
  <c r="F3" i="17"/>
  <c r="H49" i="17"/>
  <c r="G18" i="4"/>
  <c r="G20" i="2"/>
  <c r="E16" i="3"/>
  <c r="H36" i="11"/>
  <c r="I6" i="11"/>
  <c r="S34" i="11" l="1"/>
  <c r="H34" i="11"/>
  <c r="H32" i="11"/>
  <c r="D14" i="3"/>
  <c r="I9" i="3"/>
  <c r="I8" i="3"/>
  <c r="I7" i="3"/>
  <c r="S38" i="24" l="1"/>
  <c r="R38" i="24"/>
  <c r="Q38" i="24"/>
  <c r="P38" i="24"/>
  <c r="O38" i="24"/>
  <c r="N38" i="24"/>
  <c r="M38" i="24"/>
  <c r="L38" i="24"/>
  <c r="K38" i="24"/>
  <c r="J38" i="24"/>
  <c r="I38" i="24"/>
  <c r="H38" i="24"/>
  <c r="G38" i="24"/>
  <c r="F38" i="24"/>
  <c r="C38" i="24"/>
  <c r="AA52" i="35" l="1"/>
  <c r="F83" i="5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V15" authorId="0" shapeId="0" xr:uid="{00000000-0006-0000-1200-000001000000}">
      <text>
        <r>
          <rPr>
            <sz val="9"/>
            <color indexed="81"/>
            <rFont val="MS P ゴシック"/>
            <family val="3"/>
            <charset val="128"/>
          </rPr>
          <t xml:space="preserve">ページをふる場合
</t>
        </r>
      </text>
    </comment>
    <comment ref="X16" authorId="0" shapeId="0" xr:uid="{00000000-0006-0000-1200-000002000000}">
      <text>
        <r>
          <rPr>
            <sz val="9"/>
            <color indexed="81"/>
            <rFont val="MS P ゴシック"/>
            <family val="3"/>
            <charset val="128"/>
          </rPr>
          <t xml:space="preserve">省略の有無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H12" authorId="0" shapeId="0" xr:uid="{00000000-0006-0000-2000-000001000000}">
      <text>
        <r>
          <rPr>
            <sz val="9"/>
            <color indexed="81"/>
            <rFont val="MS P ゴシック"/>
            <family val="3"/>
            <charset val="128"/>
          </rPr>
          <t xml:space="preserve">当該期間内に就労した人数を記入してください
</t>
        </r>
      </text>
    </comment>
    <comment ref="T12" authorId="0" shapeId="0" xr:uid="{00000000-0006-0000-2000-000002000000}">
      <text>
        <r>
          <rPr>
            <sz val="9"/>
            <color indexed="81"/>
            <rFont val="MS P ゴシック"/>
            <family val="3"/>
            <charset val="128"/>
          </rPr>
          <t xml:space="preserve">当該期間内に就労した延べ就労日数を記入してください。
</t>
        </r>
      </text>
    </comment>
    <comment ref="D13" authorId="0" shapeId="0" xr:uid="{00000000-0006-0000-2000-000003000000}">
      <text>
        <r>
          <rPr>
            <sz val="9"/>
            <color indexed="81"/>
            <rFont val="MS P ゴシック"/>
            <family val="3"/>
            <charset val="128"/>
          </rPr>
          <t xml:space="preserve">証紙貼付状況報告を行う月を記入してください。
該当工事が1カ月に満たない場合は工事終了日を記入してください。
</t>
        </r>
      </text>
    </comment>
    <comment ref="B15" authorId="0" shapeId="0" xr:uid="{00000000-0006-0000-2000-000004000000}">
      <text>
        <r>
          <rPr>
            <sz val="9"/>
            <color indexed="81"/>
            <rFont val="MS P ゴシック"/>
            <family val="3"/>
            <charset val="128"/>
          </rPr>
          <t xml:space="preserve">就労状況報告書(兼証紙交付依頼書)により証紙の払出を受けた年月日及びその枚数を記入してください。
</t>
        </r>
      </text>
    </comment>
    <comment ref="L15" authorId="0" shapeId="0" xr:uid="{00000000-0006-0000-2000-000005000000}">
      <text>
        <r>
          <rPr>
            <b/>
            <sz val="9"/>
            <color indexed="81"/>
            <rFont val="MS P ゴシック"/>
            <family val="3"/>
            <charset val="128"/>
          </rPr>
          <t>証紙を貼付した年月日及び自社の被共済者の人数、総貼付枚数を記入してください。</t>
        </r>
      </text>
    </comment>
    <comment ref="AR15" authorId="0" shapeId="0" xr:uid="{00000000-0006-0000-2000-000006000000}">
      <text>
        <r>
          <rPr>
            <b/>
            <sz val="9"/>
            <color indexed="81"/>
            <rFont val="MS P ゴシック"/>
            <family val="3"/>
            <charset val="128"/>
          </rPr>
          <t>証紙を払出した年月日、下請名、被共済者数及び払出枚数を記入してください。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11" authorId="0" shapeId="0" xr:uid="{00000000-0006-0000-2400-000001000000}">
      <text>
        <r>
          <rPr>
            <sz val="9"/>
            <color indexed="81"/>
            <rFont val="MS P ゴシック"/>
            <family val="3"/>
            <charset val="128"/>
          </rPr>
          <t>建設廃棄物の種類
を記載</t>
        </r>
      </text>
    </comment>
  </commentList>
</comments>
</file>

<file path=xl/sharedStrings.xml><?xml version="1.0" encoding="utf-8"?>
<sst xmlns="http://schemas.openxmlformats.org/spreadsheetml/2006/main" count="5226" uniqueCount="1573">
  <si>
    <t>完成届</t>
  </si>
  <si>
    <t>請負代金内訳書</t>
  </si>
  <si>
    <t>設計照査</t>
  </si>
  <si>
    <t>段階確認報告書</t>
  </si>
  <si>
    <t>施工状況把握報告書</t>
  </si>
  <si>
    <t>マニュフェスト管理台帳</t>
  </si>
  <si>
    <t>建設廃棄物処理集計表</t>
  </si>
  <si>
    <t>交通誘導警備員の配置実績報告</t>
  </si>
  <si>
    <t>請負代金内訳書</t>
    <phoneticPr fontId="4"/>
  </si>
  <si>
    <t>請負者</t>
    <phoneticPr fontId="4"/>
  </si>
  <si>
    <t>（所在地）</t>
  </si>
  <si>
    <t>名称及び</t>
  </si>
  <si>
    <t>代表者氏名</t>
  </si>
  <si>
    <t>下記工事について、請負代金内訳書を別紙のとおり提出します。</t>
  </si>
  <si>
    <t>記</t>
  </si>
  <si>
    <t>（別紙）</t>
    <rPh sb="1" eb="3">
      <t>ベッシ</t>
    </rPh>
    <phoneticPr fontId="4"/>
  </si>
  <si>
    <t>　</t>
    <phoneticPr fontId="4"/>
  </si>
  <si>
    <t>発注者</t>
    <rPh sb="0" eb="3">
      <t>ハッチュウシャ</t>
    </rPh>
    <phoneticPr fontId="12"/>
  </si>
  <si>
    <t>殿</t>
    <rPh sb="0" eb="1">
      <t>トノ</t>
    </rPh>
    <phoneticPr fontId="12"/>
  </si>
  <si>
    <t>工事番号及び工事名</t>
    <rPh sb="0" eb="2">
      <t>コウジ</t>
    </rPh>
    <rPh sb="2" eb="4">
      <t>バンゴウ</t>
    </rPh>
    <rPh sb="4" eb="5">
      <t>オヨ</t>
    </rPh>
    <rPh sb="6" eb="8">
      <t>コウジ</t>
    </rPh>
    <rPh sb="8" eb="9">
      <t>メイ</t>
    </rPh>
    <phoneticPr fontId="12"/>
  </si>
  <si>
    <t>建設キャリアアップシステム現場ID</t>
    <rPh sb="0" eb="2">
      <t>ケンセツ</t>
    </rPh>
    <rPh sb="13" eb="15">
      <t>ゲンバ</t>
    </rPh>
    <phoneticPr fontId="12"/>
  </si>
  <si>
    <t>総工事費</t>
    <rPh sb="0" eb="1">
      <t>ソウ</t>
    </rPh>
    <rPh sb="1" eb="4">
      <t>コウジヒ</t>
    </rPh>
    <phoneticPr fontId="12"/>
  </si>
  <si>
    <t>請負者(元請)</t>
    <rPh sb="0" eb="2">
      <t>ウケオイ</t>
    </rPh>
    <rPh sb="2" eb="3">
      <t>シャ</t>
    </rPh>
    <rPh sb="4" eb="6">
      <t>モトウケ</t>
    </rPh>
    <phoneticPr fontId="12"/>
  </si>
  <si>
    <t>住　所</t>
    <rPh sb="0" eb="1">
      <t>ジュウ</t>
    </rPh>
    <rPh sb="2" eb="3">
      <t>ショ</t>
    </rPh>
    <phoneticPr fontId="12"/>
  </si>
  <si>
    <t>名　称</t>
    <rPh sb="0" eb="1">
      <t>メイ</t>
    </rPh>
    <rPh sb="2" eb="3">
      <t>ショウ</t>
    </rPh>
    <phoneticPr fontId="12"/>
  </si>
  <si>
    <t>共済契約者番号</t>
    <rPh sb="0" eb="2">
      <t>キョウサイ</t>
    </rPh>
    <rPh sb="2" eb="4">
      <t>ケイヤク</t>
    </rPh>
    <rPh sb="4" eb="5">
      <t>シャ</t>
    </rPh>
    <rPh sb="5" eb="7">
      <t>バンゴウ</t>
    </rPh>
    <phoneticPr fontId="12"/>
  </si>
  <si>
    <t>建設キャリアアップシステム事業者ID</t>
    <rPh sb="0" eb="2">
      <t>ケンセツ</t>
    </rPh>
    <rPh sb="13" eb="15">
      <t>ジギョウ</t>
    </rPh>
    <rPh sb="15" eb="16">
      <t>シャ</t>
    </rPh>
    <phoneticPr fontId="12"/>
  </si>
  <si>
    <t>共済証紙購入金額</t>
    <rPh sb="0" eb="2">
      <t>キョウサイ</t>
    </rPh>
    <rPh sb="2" eb="4">
      <t>ショウシ</t>
    </rPh>
    <rPh sb="4" eb="6">
      <t>コウニュウ</t>
    </rPh>
    <rPh sb="6" eb="8">
      <t>キンガク</t>
    </rPh>
    <phoneticPr fontId="12"/>
  </si>
  <si>
    <t>円</t>
    <rPh sb="0" eb="1">
      <t>エン</t>
    </rPh>
    <phoneticPr fontId="12"/>
  </si>
  <si>
    <t>掛金収納書提出用台紙</t>
    <rPh sb="0" eb="1">
      <t>カケ</t>
    </rPh>
    <rPh sb="1" eb="2">
      <t>キン</t>
    </rPh>
    <rPh sb="2" eb="4">
      <t>シュウノウ</t>
    </rPh>
    <rPh sb="4" eb="5">
      <t>ショ</t>
    </rPh>
    <rPh sb="5" eb="8">
      <t>テイシュツヨウ</t>
    </rPh>
    <rPh sb="8" eb="10">
      <t>ダイシ</t>
    </rPh>
    <phoneticPr fontId="12"/>
  </si>
  <si>
    <t>掛金収納書貼付
（剥がれない様に貼付てください）</t>
    <rPh sb="0" eb="2">
      <t>カケキン</t>
    </rPh>
    <rPh sb="2" eb="4">
      <t>シュウノウ</t>
    </rPh>
    <rPh sb="4" eb="5">
      <t>ショ</t>
    </rPh>
    <rPh sb="5" eb="6">
      <t>ハ</t>
    </rPh>
    <rPh sb="6" eb="7">
      <t>ツ</t>
    </rPh>
    <rPh sb="9" eb="10">
      <t>ハ</t>
    </rPh>
    <rPh sb="14" eb="15">
      <t>ヨウ</t>
    </rPh>
    <rPh sb="16" eb="18">
      <t>チョウフ</t>
    </rPh>
    <phoneticPr fontId="12"/>
  </si>
  <si>
    <t>当該工事における共済証紙購入の考え方（該当する□にレをチェックして下さい）</t>
    <rPh sb="0" eb="2">
      <t>トウガイ</t>
    </rPh>
    <rPh sb="2" eb="4">
      <t>コウジ</t>
    </rPh>
    <rPh sb="8" eb="10">
      <t>キョウサイ</t>
    </rPh>
    <rPh sb="10" eb="12">
      <t>ショウシ</t>
    </rPh>
    <rPh sb="12" eb="14">
      <t>コウニュウ</t>
    </rPh>
    <rPh sb="15" eb="16">
      <t>カンガ</t>
    </rPh>
    <rPh sb="17" eb="18">
      <t>カタ</t>
    </rPh>
    <rPh sb="19" eb="21">
      <t>ガイトウ</t>
    </rPh>
    <rPh sb="33" eb="34">
      <t>クダ</t>
    </rPh>
    <phoneticPr fontId="12"/>
  </si>
  <si>
    <t>1.発注者の指示のとおり</t>
    <rPh sb="2" eb="5">
      <t>ハッチュウシャ</t>
    </rPh>
    <rPh sb="6" eb="8">
      <t>シジ</t>
    </rPh>
    <phoneticPr fontId="12"/>
  </si>
  <si>
    <t>2.対象労働者数と当該労働者の就労日数を的確に把握している場合</t>
    <rPh sb="2" eb="4">
      <t>タイショウ</t>
    </rPh>
    <rPh sb="4" eb="7">
      <t>ロウドウシャ</t>
    </rPh>
    <rPh sb="7" eb="8">
      <t>スウ</t>
    </rPh>
    <rPh sb="9" eb="11">
      <t>トウガイ</t>
    </rPh>
    <rPh sb="11" eb="14">
      <t>ロウドウシャ</t>
    </rPh>
    <rPh sb="15" eb="17">
      <t>シュウロウ</t>
    </rPh>
    <rPh sb="17" eb="19">
      <t>ニッスウ</t>
    </rPh>
    <rPh sb="20" eb="22">
      <t>テキカク</t>
    </rPh>
    <rPh sb="23" eb="25">
      <t>ハアク</t>
    </rPh>
    <rPh sb="29" eb="31">
      <t>バアイ</t>
    </rPh>
    <phoneticPr fontId="12"/>
  </si>
  <si>
    <t>就労予定延人数</t>
    <rPh sb="0" eb="2">
      <t>シュウロウ</t>
    </rPh>
    <rPh sb="2" eb="4">
      <t>ヨテイ</t>
    </rPh>
    <rPh sb="4" eb="5">
      <t>ノベ</t>
    </rPh>
    <rPh sb="5" eb="7">
      <t>ニンズウ</t>
    </rPh>
    <phoneticPr fontId="12"/>
  </si>
  <si>
    <t>販売価格</t>
    <rPh sb="0" eb="2">
      <t>ハンバイ</t>
    </rPh>
    <rPh sb="2" eb="4">
      <t>カカク</t>
    </rPh>
    <phoneticPr fontId="12"/>
  </si>
  <si>
    <t>人日</t>
    <rPh sb="0" eb="1">
      <t>ニン</t>
    </rPh>
    <rPh sb="1" eb="2">
      <t>ヒ</t>
    </rPh>
    <phoneticPr fontId="12"/>
  </si>
  <si>
    <t>×</t>
    <phoneticPr fontId="12"/>
  </si>
  <si>
    <t>＝</t>
    <phoneticPr fontId="12"/>
  </si>
  <si>
    <t>3.対象労働者数と当該労働者数の就労日数の把握が困難な場合</t>
    <rPh sb="2" eb="4">
      <t>タイショウ</t>
    </rPh>
    <rPh sb="4" eb="7">
      <t>ロウドウシャ</t>
    </rPh>
    <rPh sb="7" eb="8">
      <t>スウ</t>
    </rPh>
    <rPh sb="9" eb="11">
      <t>トウガイ</t>
    </rPh>
    <rPh sb="11" eb="14">
      <t>ロウドウシャ</t>
    </rPh>
    <rPh sb="14" eb="15">
      <t>スウ</t>
    </rPh>
    <rPh sb="16" eb="18">
      <t>シュウロウ</t>
    </rPh>
    <rPh sb="18" eb="20">
      <t>ニッスウ</t>
    </rPh>
    <rPh sb="21" eb="23">
      <t>ハアク</t>
    </rPh>
    <rPh sb="24" eb="26">
      <t>コンナン</t>
    </rPh>
    <rPh sb="27" eb="29">
      <t>バアイ</t>
    </rPh>
    <phoneticPr fontId="12"/>
  </si>
  <si>
    <t>総　工　事　費</t>
    <rPh sb="0" eb="1">
      <t>ソウ</t>
    </rPh>
    <rPh sb="2" eb="3">
      <t>コウ</t>
    </rPh>
    <rPh sb="4" eb="5">
      <t>コト</t>
    </rPh>
    <rPh sb="6" eb="7">
      <t>ヒ</t>
    </rPh>
    <phoneticPr fontId="12"/>
  </si>
  <si>
    <t>購入率</t>
    <rPh sb="0" eb="2">
      <t>コウニュウ</t>
    </rPh>
    <rPh sb="2" eb="3">
      <t>リツ</t>
    </rPh>
    <phoneticPr fontId="12"/>
  </si>
  <si>
    <t>※加入率</t>
    <rPh sb="1" eb="3">
      <t>カニュウ</t>
    </rPh>
    <rPh sb="3" eb="4">
      <t>リツ</t>
    </rPh>
    <phoneticPr fontId="12"/>
  </si>
  <si>
    <t>×</t>
    <phoneticPr fontId="12"/>
  </si>
  <si>
    <t>%</t>
    <phoneticPr fontId="12"/>
  </si>
  <si>
    <t>＝</t>
    <phoneticPr fontId="12"/>
  </si>
  <si>
    <t>※対象工事における労働者の建退共制度加入率</t>
    <rPh sb="1" eb="3">
      <t>タイショウ</t>
    </rPh>
    <rPh sb="3" eb="5">
      <t>コウジ</t>
    </rPh>
    <rPh sb="9" eb="12">
      <t>ロウドウシャ</t>
    </rPh>
    <rPh sb="13" eb="16">
      <t>ケンタイキョウ</t>
    </rPh>
    <rPh sb="16" eb="18">
      <t>セイド</t>
    </rPh>
    <rPh sb="18" eb="20">
      <t>カニュウ</t>
    </rPh>
    <rPh sb="20" eb="21">
      <t>リツ</t>
    </rPh>
    <phoneticPr fontId="12"/>
  </si>
  <si>
    <t>4.その他</t>
    <rPh sb="4" eb="5">
      <t>ホカ</t>
    </rPh>
    <phoneticPr fontId="12"/>
  </si>
  <si>
    <t>購入額の根拠を記入</t>
    <rPh sb="0" eb="2">
      <t>コウニュウ</t>
    </rPh>
    <rPh sb="2" eb="3">
      <t>ガク</t>
    </rPh>
    <rPh sb="4" eb="6">
      <t>コンキョ</t>
    </rPh>
    <rPh sb="7" eb="9">
      <t>キニュウ</t>
    </rPh>
    <phoneticPr fontId="12"/>
  </si>
  <si>
    <t>（参考）</t>
    <rPh sb="1" eb="3">
      <t>サンコウ</t>
    </rPh>
    <phoneticPr fontId="12"/>
  </si>
  <si>
    <t>建設キャリアアップシステム登録情報</t>
    <rPh sb="0" eb="2">
      <t>ケンセツ</t>
    </rPh>
    <rPh sb="13" eb="15">
      <t>トウロク</t>
    </rPh>
    <rPh sb="15" eb="17">
      <t>ジョウホウ</t>
    </rPh>
    <phoneticPr fontId="12"/>
  </si>
  <si>
    <t>共済契約者である元請負人の建設キャリアアップシステム事業者登録の有無</t>
    <rPh sb="0" eb="2">
      <t>キョウサイ</t>
    </rPh>
    <rPh sb="2" eb="4">
      <t>ケイヤク</t>
    </rPh>
    <rPh sb="4" eb="5">
      <t>シャ</t>
    </rPh>
    <rPh sb="8" eb="9">
      <t>モト</t>
    </rPh>
    <rPh sb="9" eb="11">
      <t>ウケオイ</t>
    </rPh>
    <rPh sb="11" eb="12">
      <t>ニン</t>
    </rPh>
    <rPh sb="13" eb="15">
      <t>ケンセツ</t>
    </rPh>
    <rPh sb="26" eb="28">
      <t>ジギョウ</t>
    </rPh>
    <rPh sb="28" eb="29">
      <t>シャ</t>
    </rPh>
    <rPh sb="29" eb="31">
      <t>トウロク</t>
    </rPh>
    <rPh sb="32" eb="34">
      <t>ウム</t>
    </rPh>
    <phoneticPr fontId="12"/>
  </si>
  <si>
    <t>本工事について、現場・契約情報の建設キャリアアップシステムへの登録の有無</t>
    <rPh sb="0" eb="3">
      <t>ホンコウジ</t>
    </rPh>
    <rPh sb="8" eb="10">
      <t>ゲンバ</t>
    </rPh>
    <rPh sb="11" eb="13">
      <t>ケイヤク</t>
    </rPh>
    <rPh sb="13" eb="15">
      <t>ジョウホウ</t>
    </rPh>
    <rPh sb="16" eb="18">
      <t>ケンセツ</t>
    </rPh>
    <rPh sb="31" eb="33">
      <t>トウロク</t>
    </rPh>
    <rPh sb="34" eb="36">
      <t>ウム</t>
    </rPh>
    <phoneticPr fontId="12"/>
  </si>
  <si>
    <t>本工事について、カードリーダーの設置等、就業履歴が蓄積可能な環境の有無</t>
    <rPh sb="0" eb="3">
      <t>ホンコウジ</t>
    </rPh>
    <rPh sb="16" eb="18">
      <t>セッチ</t>
    </rPh>
    <rPh sb="18" eb="19">
      <t>トウ</t>
    </rPh>
    <rPh sb="20" eb="22">
      <t>シュウギョウ</t>
    </rPh>
    <rPh sb="22" eb="24">
      <t>リレキ</t>
    </rPh>
    <rPh sb="25" eb="27">
      <t>チクセキ</t>
    </rPh>
    <rPh sb="27" eb="29">
      <t>カノウ</t>
    </rPh>
    <rPh sb="30" eb="32">
      <t>カンキョウ</t>
    </rPh>
    <rPh sb="33" eb="35">
      <t>ウム</t>
    </rPh>
    <phoneticPr fontId="12"/>
  </si>
  <si>
    <t>掛金収納書提出用台紙</t>
    <rPh sb="0" eb="2">
      <t>カケキン</t>
    </rPh>
    <rPh sb="2" eb="4">
      <t>シュウノウ</t>
    </rPh>
    <rPh sb="4" eb="5">
      <t>ショ</t>
    </rPh>
    <rPh sb="5" eb="8">
      <t>テイシュツヨウ</t>
    </rPh>
    <rPh sb="8" eb="10">
      <t>ダイシ</t>
    </rPh>
    <phoneticPr fontId="1"/>
  </si>
  <si>
    <t>工　　事　　打　　合　　簿</t>
  </si>
  <si>
    <t>発　議　者</t>
  </si>
  <si>
    <t>発議年月日</t>
  </si>
  <si>
    <t>令和　　年　　月　　日</t>
  </si>
  <si>
    <t>工事名</t>
  </si>
  <si>
    <t>上記について　□指示・□承諾・□協議・□提出・□受理　します。</t>
  </si>
  <si>
    <t>請負者</t>
  </si>
  <si>
    <t>照査項目一覧表</t>
  </si>
  <si>
    <t>項目</t>
  </si>
  <si>
    <t>内容</t>
  </si>
  <si>
    <t>条件明示の必要性</t>
  </si>
  <si>
    <t>資料名</t>
  </si>
  <si>
    <t>条件明示</t>
  </si>
  <si>
    <t>工事施工関係</t>
  </si>
  <si>
    <t>工法指定に関すること</t>
  </si>
  <si>
    <t>仮設工事（指定・任意共）に関すること</t>
  </si>
  <si>
    <t>仮設備に関すること</t>
  </si>
  <si>
    <t>薬液注入に関すること</t>
  </si>
  <si>
    <t>現場発生品に関すること</t>
  </si>
  <si>
    <t>支給材及び貸与品に関すること</t>
  </si>
  <si>
    <t>部分使用に関すること</t>
  </si>
  <si>
    <t>あいくる材使用に関すること</t>
  </si>
  <si>
    <t>工事用道路</t>
  </si>
  <si>
    <t>一般道の使用に関すること</t>
  </si>
  <si>
    <t>仮設道に関すること</t>
  </si>
  <si>
    <t>品質管理関係</t>
  </si>
  <si>
    <t>品質管理に関すること</t>
  </si>
  <si>
    <t>その他</t>
  </si>
  <si>
    <t>その他工法に関すること</t>
  </si>
  <si>
    <t>関連工事</t>
  </si>
  <si>
    <t>関連する工事の内容及び制約条件に関すること</t>
  </si>
  <si>
    <t>公共補償工事等における他管理者との協議結果に関すること</t>
  </si>
  <si>
    <t>占用支障物件の協議結果に関すること</t>
  </si>
  <si>
    <t>関係機関協議</t>
  </si>
  <si>
    <t>交差協議の調整結果（道路、河川、鉄道、公安委員会等）に関すること</t>
  </si>
  <si>
    <t>地元及び地権者との調整結果に関すること</t>
  </si>
  <si>
    <t>保安林、農地、埋蔵文化財等との調整結果に関すること</t>
  </si>
  <si>
    <t>その他工程に関すること</t>
  </si>
  <si>
    <t>用地関係</t>
  </si>
  <si>
    <t>借地に関すること</t>
  </si>
  <si>
    <t>工事用地の復旧に関すること</t>
  </si>
  <si>
    <t>事業損失防止に関すること</t>
  </si>
  <si>
    <t>立木伐採に関すること</t>
  </si>
  <si>
    <t>その他工事用地に関すること</t>
  </si>
  <si>
    <t>安全対策関係</t>
  </si>
  <si>
    <t>交通安全施設に関すること</t>
  </si>
  <si>
    <t>近接施工に関すること</t>
  </si>
  <si>
    <t>交通誘導警備員に関すること（対象工種、期間、人数及び配置）　　　　　　　　　　　</t>
  </si>
  <si>
    <t>その他安全対策に関すること</t>
  </si>
  <si>
    <t>Ⅴ建設副産物</t>
  </si>
  <si>
    <t>建設発生土</t>
  </si>
  <si>
    <t>建設発生土の利用に関すること</t>
  </si>
  <si>
    <t>建設発生土の搬出に関すること</t>
  </si>
  <si>
    <t>その他建設発生に関すること</t>
  </si>
  <si>
    <t>建設廃棄物</t>
  </si>
  <si>
    <t>建設廃棄物の処理に関すること</t>
  </si>
  <si>
    <t>その他建設廃棄物に関すること</t>
  </si>
  <si>
    <t>資料の確認</t>
  </si>
  <si>
    <t>地質調査報告書の貸与</t>
  </si>
  <si>
    <t>測量成果簿の貸与</t>
  </si>
  <si>
    <t>用地境界杭の確認</t>
  </si>
  <si>
    <t>測量基準点等の確認</t>
  </si>
  <si>
    <t>地下埋設物に関する資料の貸与</t>
  </si>
  <si>
    <t>設計委託成果品（設計条件等の確認）の貸与</t>
  </si>
  <si>
    <t>その他資料貸与に関すること</t>
  </si>
  <si>
    <t>設計図書の確認</t>
  </si>
  <si>
    <t>金抜き設計書の設計数量と数量計算書との不整合</t>
  </si>
  <si>
    <t>設計図面と数量計算書に使用した寸法、記号及び企画の不整合</t>
  </si>
  <si>
    <t>必要項目の図面からの抜け落ち（水位、地質条件等）</t>
  </si>
  <si>
    <t>設計計算書の計算結果の間違った図面への反映</t>
  </si>
  <si>
    <t>設計図面相互の不整合（構造図と配筋図等）</t>
  </si>
  <si>
    <t>図面が不明瞭</t>
  </si>
  <si>
    <t>施工後にしか数量が、確定できない工種</t>
  </si>
  <si>
    <t>その他設計図書の確認に関すること</t>
  </si>
  <si>
    <t>無</t>
    <rPh sb="0" eb="1">
      <t>ム</t>
    </rPh>
    <phoneticPr fontId="1"/>
  </si>
  <si>
    <t>有</t>
    <phoneticPr fontId="1"/>
  </si>
  <si>
    <t>Ⅰ　工法関係</t>
    <phoneticPr fontId="1"/>
  </si>
  <si>
    <t>Ⅱ　工程関係</t>
    <phoneticPr fontId="1"/>
  </si>
  <si>
    <t>資料中の確認
したい事項</t>
    <phoneticPr fontId="1"/>
  </si>
  <si>
    <t>Ⅲ　用地関係</t>
    <phoneticPr fontId="1"/>
  </si>
  <si>
    <t>Ⅳ　安全対策</t>
    <phoneticPr fontId="1"/>
  </si>
  <si>
    <t>有</t>
    <rPh sb="0" eb="1">
      <t>アリ</t>
    </rPh>
    <phoneticPr fontId="1"/>
  </si>
  <si>
    <t>無</t>
    <rPh sb="0" eb="1">
      <t>ナ</t>
    </rPh>
    <phoneticPr fontId="1"/>
  </si>
  <si>
    <t>－</t>
    <phoneticPr fontId="1"/>
  </si>
  <si>
    <t>－</t>
    <phoneticPr fontId="1"/>
  </si>
  <si>
    <t>資料貸与</t>
    <phoneticPr fontId="1"/>
  </si>
  <si>
    <t>設計図書</t>
    <phoneticPr fontId="1"/>
  </si>
  <si>
    <t>事実の有無</t>
    <phoneticPr fontId="1"/>
  </si>
  <si>
    <t>資料貸与の必要性</t>
    <phoneticPr fontId="1"/>
  </si>
  <si>
    <t>貸与の有無</t>
    <phoneticPr fontId="1"/>
  </si>
  <si>
    <t>－</t>
    <phoneticPr fontId="1"/>
  </si>
  <si>
    <t>－</t>
    <phoneticPr fontId="1"/>
  </si>
  <si>
    <t>処理・回答</t>
    <phoneticPr fontId="7"/>
  </si>
  <si>
    <t>　　　　　　　　　　　　　　　　　　　　　　令和　　年　　月　　日</t>
  </si>
  <si>
    <t>監理技術者
補佐</t>
    <rPh sb="0" eb="2">
      <t>カンリ</t>
    </rPh>
    <rPh sb="2" eb="4">
      <t>ギジュツ</t>
    </rPh>
    <rPh sb="4" eb="5">
      <t>シャ</t>
    </rPh>
    <rPh sb="6" eb="8">
      <t>ホサ</t>
    </rPh>
    <phoneticPr fontId="7"/>
  </si>
  <si>
    <t xml:space="preserve"> （内容）</t>
    <phoneticPr fontId="7"/>
  </si>
  <si>
    <t>発注者</t>
    <phoneticPr fontId="4"/>
  </si>
  <si>
    <t>主任
監督員</t>
    <phoneticPr fontId="7"/>
  </si>
  <si>
    <t>専任
監督員</t>
    <phoneticPr fontId="7"/>
  </si>
  <si>
    <t>現場
代理人</t>
    <phoneticPr fontId="7"/>
  </si>
  <si>
    <t>主任(監理)
技術者</t>
    <phoneticPr fontId="7"/>
  </si>
  <si>
    <t>葉、その他添付図書　　　製品カタログ等</t>
    <phoneticPr fontId="1"/>
  </si>
  <si>
    <t>添付図</t>
    <phoneticPr fontId="1"/>
  </si>
  <si>
    <t>)</t>
    <phoneticPr fontId="1"/>
  </si>
  <si>
    <t>)</t>
    <phoneticPr fontId="1"/>
  </si>
  <si>
    <t>□その他　（　　</t>
    <phoneticPr fontId="1"/>
  </si>
  <si>
    <t>□その他　（　　</t>
    <phoneticPr fontId="1"/>
  </si>
  <si>
    <t>施  工  計  画  書</t>
  </si>
  <si>
    <t>目　　次</t>
  </si>
  <si>
    <t>工　事　名</t>
  </si>
  <si>
    <t>工　事　名</t>
    <phoneticPr fontId="1"/>
  </si>
  <si>
    <t>発 議 事 項</t>
  </si>
  <si>
    <t>上記について　□承諾・□協議・□提出・□報告・□受理　します。</t>
    <phoneticPr fontId="4"/>
  </si>
  <si>
    <t>工事場所</t>
    <phoneticPr fontId="1"/>
  </si>
  <si>
    <t>工　　期　</t>
    <phoneticPr fontId="1"/>
  </si>
  <si>
    <t>請負代金額</t>
    <phoneticPr fontId="1"/>
  </si>
  <si>
    <t>～</t>
    <phoneticPr fontId="1"/>
  </si>
  <si>
    <t>請負者　</t>
    <phoneticPr fontId="1"/>
  </si>
  <si>
    <t>住所</t>
    <phoneticPr fontId="1"/>
  </si>
  <si>
    <t>発注者</t>
    <phoneticPr fontId="1"/>
  </si>
  <si>
    <t>電話</t>
    <rPh sb="0" eb="2">
      <t>デンワ</t>
    </rPh>
    <phoneticPr fontId="1"/>
  </si>
  <si>
    <t>工 事 名</t>
  </si>
  <si>
    <t>工 事 場 所</t>
  </si>
  <si>
    <t>種 別</t>
  </si>
  <si>
    <t>細 別</t>
  </si>
  <si>
    <t>(臨場･机上･施工管理)</t>
  </si>
  <si>
    <t>実施年月日</t>
  </si>
  <si>
    <t>上記について、実施しました。</t>
  </si>
  <si>
    <t>専任監督員</t>
  </si>
  <si>
    <t>創意工夫・社会性等に関する実施状況</t>
  </si>
  <si>
    <t>項　　　目</t>
  </si>
  <si>
    <t>評価内容</t>
  </si>
  <si>
    <t>実施内容</t>
  </si>
  <si>
    <t>10.支保工、型枠工、足場工、仮桟橋、覆工板、山留め等の仮設工に関する工夫</t>
  </si>
  <si>
    <t>11.盛土の締固度、杭の施工高さの管理に関する工夫</t>
  </si>
  <si>
    <t>12.施工計画書の作成、写真管理等に関する工夫</t>
  </si>
  <si>
    <t>13.出来形又は品質の計測、集計、管理図等に関する工夫</t>
  </si>
  <si>
    <t>14.施工管理ソフト、土量管理システム等の活用に関する工夫</t>
  </si>
  <si>
    <t>15.ＩＣＴ（情報通信技術）を活用した情報化施工を取り入れた施工</t>
  </si>
  <si>
    <t>16.特殊な工法や材料を用いた施工</t>
  </si>
  <si>
    <t>17.優れた技術力又は能力として評価する技術を用いた施工</t>
  </si>
  <si>
    <t>19.土工、設備、電気の品質向上に関する工夫</t>
  </si>
  <si>
    <t>20.ｺﾝｸﾘｰﾄの材料、打設、養生に関する工夫</t>
  </si>
  <si>
    <t>22.配筋、溶接作業等に関する工夫</t>
  </si>
  <si>
    <t>23.建設業労働災害防止協議会が定める指針に基づく安全衛生教育の実施</t>
  </si>
  <si>
    <t>25.安全教育、技術向上委員会、安全パトロールに関する工夫</t>
  </si>
  <si>
    <t>26.現場事務所、労務者宿舎等の空間及び設備等に関する工夫</t>
  </si>
  <si>
    <t>27.有毒ガス並びに可燃ガスの処理及び粉塵防止並びに作業中の換気等に関する工夫</t>
  </si>
  <si>
    <t>28.一般車両突入時の被害軽減方策又は一般交通の安全確保に関する工夫</t>
  </si>
  <si>
    <t>29.厳しい作業環境の改善に関する工夫</t>
  </si>
  <si>
    <t>30.環境保全に関する工夫</t>
  </si>
  <si>
    <t>２．具体的内容の説明として、写真・ポンチ絵等を説明資料に整理する。</t>
  </si>
  <si>
    <t>創意工夫・社会性等に関する実施状況（説明資料）</t>
  </si>
  <si>
    <t>現場代理人</t>
    <rPh sb="0" eb="2">
      <t>ゲンバ</t>
    </rPh>
    <rPh sb="2" eb="5">
      <t>ダイリニン</t>
    </rPh>
    <phoneticPr fontId="1"/>
  </si>
  <si>
    <t>確認方法</t>
    <phoneticPr fontId="1"/>
  </si>
  <si>
    <t>実施予定時期</t>
    <phoneticPr fontId="1"/>
  </si>
  <si>
    <t>項 目</t>
    <phoneticPr fontId="1"/>
  </si>
  <si>
    <t>請負者名</t>
    <phoneticPr fontId="1"/>
  </si>
  <si>
    <t>項目</t>
    <rPh sb="0" eb="2">
      <t>コウモク</t>
    </rPh>
    <phoneticPr fontId="1"/>
  </si>
  <si>
    <t>提案内容</t>
    <rPh sb="0" eb="2">
      <t>テイアン</t>
    </rPh>
    <rPh sb="2" eb="4">
      <t>ナイヨウ</t>
    </rPh>
    <phoneticPr fontId="1"/>
  </si>
  <si>
    <t>評価内容</t>
    <rPh sb="0" eb="2">
      <t>ヒョウカ</t>
    </rPh>
    <rPh sb="2" eb="4">
      <t>ナイヨウ</t>
    </rPh>
    <phoneticPr fontId="1"/>
  </si>
  <si>
    <t>/</t>
    <phoneticPr fontId="1"/>
  </si>
  <si>
    <t>（説明）</t>
    <phoneticPr fontId="1"/>
  </si>
  <si>
    <t>（添付図）</t>
    <phoneticPr fontId="1"/>
  </si>
  <si>
    <t>説明資料は簡潔に作成するものとし、必要に応じて別葉とする</t>
    <phoneticPr fontId="1"/>
  </si>
  <si>
    <t>21.鉄筋、PＣケーブル、コンクリート二次製品の使用材料に関する工夫</t>
  </si>
  <si>
    <t>様式第38号</t>
    <rPh sb="0" eb="2">
      <t>ヨウシキ</t>
    </rPh>
    <rPh sb="2" eb="3">
      <t>ダイ</t>
    </rPh>
    <rPh sb="5" eb="6">
      <t>ゴウ</t>
    </rPh>
    <phoneticPr fontId="1"/>
  </si>
  <si>
    <t>令和　　年　　月　　日</t>
    <rPh sb="0" eb="2">
      <t>レイワ</t>
    </rPh>
    <rPh sb="4" eb="5">
      <t>ネン</t>
    </rPh>
    <rPh sb="7" eb="8">
      <t>ガツ</t>
    </rPh>
    <rPh sb="10" eb="11">
      <t>ヒ</t>
    </rPh>
    <phoneticPr fontId="1"/>
  </si>
  <si>
    <t>住所</t>
    <rPh sb="0" eb="2">
      <t>ジュウショ</t>
    </rPh>
    <phoneticPr fontId="1"/>
  </si>
  <si>
    <t>氏名</t>
    <rPh sb="0" eb="2">
      <t>シメイ</t>
    </rPh>
    <phoneticPr fontId="1"/>
  </si>
  <si>
    <t>下記のとおり完成しました。</t>
    <rPh sb="0" eb="2">
      <t>カキ</t>
    </rPh>
    <rPh sb="6" eb="8">
      <t>カンセイ</t>
    </rPh>
    <phoneticPr fontId="1"/>
  </si>
  <si>
    <t>工事番号</t>
    <rPh sb="0" eb="2">
      <t>コウジ</t>
    </rPh>
    <rPh sb="2" eb="4">
      <t>バンゴウ</t>
    </rPh>
    <phoneticPr fontId="1"/>
  </si>
  <si>
    <t>工事名</t>
    <rPh sb="0" eb="2">
      <t>コウジ</t>
    </rPh>
    <rPh sb="2" eb="3">
      <t>メイ</t>
    </rPh>
    <phoneticPr fontId="1"/>
  </si>
  <si>
    <t>工事場所</t>
    <rPh sb="0" eb="2">
      <t>コウジ</t>
    </rPh>
    <rPh sb="2" eb="4">
      <t>バショ</t>
    </rPh>
    <phoneticPr fontId="1"/>
  </si>
  <si>
    <t>請負代金額</t>
    <rPh sb="0" eb="2">
      <t>ウケオイ</t>
    </rPh>
    <rPh sb="2" eb="3">
      <t>ダイ</t>
    </rPh>
    <rPh sb="3" eb="5">
      <t>キンガク</t>
    </rPh>
    <phoneticPr fontId="1"/>
  </si>
  <si>
    <t>契約締結年月日</t>
    <rPh sb="0" eb="2">
      <t>ケイヤク</t>
    </rPh>
    <rPh sb="2" eb="4">
      <t>テイケツ</t>
    </rPh>
    <rPh sb="4" eb="7">
      <t>ネンガッピ</t>
    </rPh>
    <phoneticPr fontId="1"/>
  </si>
  <si>
    <t>工期</t>
    <rPh sb="0" eb="2">
      <t>コウキ</t>
    </rPh>
    <phoneticPr fontId="1"/>
  </si>
  <si>
    <t>自</t>
    <rPh sb="0" eb="1">
      <t>ジ</t>
    </rPh>
    <phoneticPr fontId="1"/>
  </si>
  <si>
    <t>至</t>
    <rPh sb="0" eb="1">
      <t>イタル</t>
    </rPh>
    <phoneticPr fontId="1"/>
  </si>
  <si>
    <t>完成年月日</t>
    <rPh sb="0" eb="2">
      <t>カンセイ</t>
    </rPh>
    <rPh sb="2" eb="5">
      <t>ネンガッピ</t>
    </rPh>
    <phoneticPr fontId="1"/>
  </si>
  <si>
    <t>記</t>
    <rPh sb="0" eb="1">
      <t>キ</t>
    </rPh>
    <phoneticPr fontId="1"/>
  </si>
  <si>
    <t>工事検査員</t>
    <rPh sb="0" eb="2">
      <t>コウジ</t>
    </rPh>
    <rPh sb="2" eb="5">
      <t>ケンサイン</t>
    </rPh>
    <phoneticPr fontId="1"/>
  </si>
  <si>
    <t>上記工事の完成検査員を命ずる。</t>
    <rPh sb="0" eb="2">
      <t>ジョウキ</t>
    </rPh>
    <rPh sb="2" eb="4">
      <t>コウジ</t>
    </rPh>
    <rPh sb="5" eb="7">
      <t>カンセイ</t>
    </rPh>
    <rPh sb="7" eb="9">
      <t>ケンサ</t>
    </rPh>
    <rPh sb="9" eb="10">
      <t>イン</t>
    </rPh>
    <rPh sb="11" eb="12">
      <t>メイ</t>
    </rPh>
    <phoneticPr fontId="1"/>
  </si>
  <si>
    <t>　　　令和　　　　年　　　　月　　　　日</t>
    <rPh sb="3" eb="5">
      <t>レイワ</t>
    </rPh>
    <rPh sb="9" eb="10">
      <t>ネン</t>
    </rPh>
    <rPh sb="14" eb="15">
      <t>ガツ</t>
    </rPh>
    <rPh sb="19" eb="20">
      <t>ヒ</t>
    </rPh>
    <phoneticPr fontId="1"/>
  </si>
  <si>
    <t>命令者</t>
    <rPh sb="0" eb="3">
      <t>メイレイシャ</t>
    </rPh>
    <phoneticPr fontId="1"/>
  </si>
  <si>
    <t>完　　　成　　　届</t>
    <rPh sb="0" eb="1">
      <t>カン</t>
    </rPh>
    <rPh sb="4" eb="5">
      <t>シゲル</t>
    </rPh>
    <rPh sb="8" eb="9">
      <t>トドケ</t>
    </rPh>
    <phoneticPr fontId="1"/>
  </si>
  <si>
    <t>現場代理人の兼任届</t>
    <rPh sb="0" eb="2">
      <t>ゲンバ</t>
    </rPh>
    <rPh sb="2" eb="5">
      <t>ダイリニン</t>
    </rPh>
    <rPh sb="6" eb="8">
      <t>ケンニン</t>
    </rPh>
    <rPh sb="8" eb="9">
      <t>トド</t>
    </rPh>
    <phoneticPr fontId="7"/>
  </si>
  <si>
    <t>住所</t>
    <rPh sb="0" eb="2">
      <t>ジュウショ</t>
    </rPh>
    <phoneticPr fontId="7"/>
  </si>
  <si>
    <t>商号又は名称</t>
    <rPh sb="0" eb="2">
      <t>ショウゴウ</t>
    </rPh>
    <rPh sb="2" eb="3">
      <t>マタ</t>
    </rPh>
    <rPh sb="4" eb="6">
      <t>メイショウ</t>
    </rPh>
    <phoneticPr fontId="7"/>
  </si>
  <si>
    <t>代表者職氏名</t>
    <rPh sb="0" eb="3">
      <t>ダイヒョウシャ</t>
    </rPh>
    <rPh sb="3" eb="4">
      <t>ショク</t>
    </rPh>
    <rPh sb="4" eb="6">
      <t>シメイ</t>
    </rPh>
    <phoneticPr fontId="7"/>
  </si>
  <si>
    <t>下記の工事について、現場代理人を兼任します。</t>
    <rPh sb="0" eb="2">
      <t>カキ</t>
    </rPh>
    <rPh sb="3" eb="5">
      <t>コウジ</t>
    </rPh>
    <rPh sb="10" eb="12">
      <t>ゲンバ</t>
    </rPh>
    <rPh sb="12" eb="15">
      <t>ダイリニン</t>
    </rPh>
    <rPh sb="16" eb="18">
      <t>ケンニン</t>
    </rPh>
    <phoneticPr fontId="7"/>
  </si>
  <si>
    <t>現場代理人氏名</t>
    <rPh sb="0" eb="2">
      <t>ゲンバ</t>
    </rPh>
    <rPh sb="2" eb="5">
      <t>ダイリニン</t>
    </rPh>
    <rPh sb="5" eb="7">
      <t>シメイ</t>
    </rPh>
    <phoneticPr fontId="7"/>
  </si>
  <si>
    <t>生年月日</t>
    <rPh sb="0" eb="2">
      <t>セイネン</t>
    </rPh>
    <rPh sb="2" eb="4">
      <t>ガッピ</t>
    </rPh>
    <phoneticPr fontId="7"/>
  </si>
  <si>
    <t>電話番号</t>
    <rPh sb="0" eb="2">
      <t>デンワ</t>
    </rPh>
    <rPh sb="2" eb="4">
      <t>バンゴウ</t>
    </rPh>
    <phoneticPr fontId="7"/>
  </si>
  <si>
    <t>会社</t>
    <rPh sb="0" eb="2">
      <t>カイシャ</t>
    </rPh>
    <phoneticPr fontId="7"/>
  </si>
  <si>
    <t>円</t>
    <rPh sb="0" eb="1">
      <t>エン</t>
    </rPh>
    <phoneticPr fontId="7"/>
  </si>
  <si>
    <t>今回受注した工事</t>
    <rPh sb="0" eb="2">
      <t>コンカイ</t>
    </rPh>
    <rPh sb="2" eb="4">
      <t>ジュチュウ</t>
    </rPh>
    <rPh sb="6" eb="8">
      <t>コウジ</t>
    </rPh>
    <phoneticPr fontId="7"/>
  </si>
  <si>
    <t>工事名</t>
    <rPh sb="0" eb="2">
      <t>コウジ</t>
    </rPh>
    <rPh sb="2" eb="3">
      <t>メイ</t>
    </rPh>
    <phoneticPr fontId="7"/>
  </si>
  <si>
    <t>工事場所</t>
    <rPh sb="0" eb="2">
      <t>コウジ</t>
    </rPh>
    <rPh sb="2" eb="4">
      <t>バショ</t>
    </rPh>
    <phoneticPr fontId="7"/>
  </si>
  <si>
    <t>工期</t>
    <rPh sb="0" eb="2">
      <t>コウキ</t>
    </rPh>
    <phoneticPr fontId="7"/>
  </si>
  <si>
    <t>兼任する工事
（既受注工事）</t>
    <rPh sb="0" eb="2">
      <t>ケンニン</t>
    </rPh>
    <rPh sb="4" eb="6">
      <t>コウジ</t>
    </rPh>
    <rPh sb="8" eb="9">
      <t>キ</t>
    </rPh>
    <rPh sb="9" eb="11">
      <t>ジュチュウ</t>
    </rPh>
    <rPh sb="11" eb="13">
      <t>コウジ</t>
    </rPh>
    <phoneticPr fontId="7"/>
  </si>
  <si>
    <t>※既受注工事分については、工事請負契約書の写しを添付すれば記入を省略することができます。</t>
    <rPh sb="1" eb="2">
      <t>キ</t>
    </rPh>
    <rPh sb="2" eb="4">
      <t>ジュチュウ</t>
    </rPh>
    <rPh sb="4" eb="6">
      <t>コウジ</t>
    </rPh>
    <rPh sb="6" eb="7">
      <t>ブン</t>
    </rPh>
    <rPh sb="13" eb="15">
      <t>コウジ</t>
    </rPh>
    <rPh sb="15" eb="17">
      <t>ウケオイ</t>
    </rPh>
    <rPh sb="17" eb="20">
      <t>ケイヤクショ</t>
    </rPh>
    <rPh sb="21" eb="22">
      <t>ウツ</t>
    </rPh>
    <rPh sb="24" eb="26">
      <t>テンプ</t>
    </rPh>
    <rPh sb="29" eb="31">
      <t>キニュウ</t>
    </rPh>
    <rPh sb="32" eb="34">
      <t>ショウリャク</t>
    </rPh>
    <phoneticPr fontId="7"/>
  </si>
  <si>
    <t>※既受注工事分の請負額は、当初契約額を記載してください。</t>
    <rPh sb="1" eb="2">
      <t>キ</t>
    </rPh>
    <rPh sb="2" eb="4">
      <t>ジュチュウ</t>
    </rPh>
    <rPh sb="4" eb="6">
      <t>コウジ</t>
    </rPh>
    <rPh sb="6" eb="7">
      <t>ブン</t>
    </rPh>
    <rPh sb="8" eb="10">
      <t>ウケオイ</t>
    </rPh>
    <rPh sb="10" eb="11">
      <t>ガク</t>
    </rPh>
    <rPh sb="13" eb="15">
      <t>トウショ</t>
    </rPh>
    <rPh sb="15" eb="17">
      <t>ケイヤク</t>
    </rPh>
    <rPh sb="17" eb="18">
      <t>ガク</t>
    </rPh>
    <rPh sb="19" eb="21">
      <t>キサイ</t>
    </rPh>
    <phoneticPr fontId="7"/>
  </si>
  <si>
    <t>令和　　　年　　　月　　　日</t>
  </si>
  <si>
    <t>～</t>
  </si>
  <si>
    <t>《下請負人に関する事項》</t>
    <rPh sb="1" eb="2">
      <t>シタ</t>
    </rPh>
    <rPh sb="2" eb="4">
      <t>ウケオイ</t>
    </rPh>
    <rPh sb="4" eb="5">
      <t>ニン</t>
    </rPh>
    <rPh sb="6" eb="7">
      <t>カン</t>
    </rPh>
    <rPh sb="9" eb="11">
      <t>ジコウ</t>
    </rPh>
    <phoneticPr fontId="7"/>
  </si>
  <si>
    <t>会社名・
事業者ID</t>
    <rPh sb="0" eb="3">
      <t>カイシャメイ</t>
    </rPh>
    <rPh sb="5" eb="8">
      <t>ジギョウシャ</t>
    </rPh>
    <phoneticPr fontId="7"/>
  </si>
  <si>
    <t>代表者名</t>
    <rPh sb="0" eb="2">
      <t>ダイヒョウ</t>
    </rPh>
    <rPh sb="2" eb="3">
      <t>シャ</t>
    </rPh>
    <rPh sb="3" eb="4">
      <t>メイ</t>
    </rPh>
    <phoneticPr fontId="7"/>
  </si>
  <si>
    <t>[会社名･事業者ID]</t>
    <rPh sb="1" eb="2">
      <t>カイ</t>
    </rPh>
    <rPh sb="2" eb="3">
      <t>シャ</t>
    </rPh>
    <rPh sb="3" eb="4">
      <t>メイ</t>
    </rPh>
    <rPh sb="5" eb="8">
      <t>ジギョウシャ</t>
    </rPh>
    <phoneticPr fontId="7"/>
  </si>
  <si>
    <t>住　　　所</t>
    <rPh sb="0" eb="1">
      <t>ジュウ</t>
    </rPh>
    <rPh sb="4" eb="5">
      <t>ショ</t>
    </rPh>
    <phoneticPr fontId="7"/>
  </si>
  <si>
    <t>[事業所名･現場ID]</t>
    <rPh sb="1" eb="4">
      <t>ジギョウショ</t>
    </rPh>
    <rPh sb="4" eb="5">
      <t>メイ</t>
    </rPh>
    <rPh sb="6" eb="8">
      <t>ゲンバ</t>
    </rPh>
    <phoneticPr fontId="7"/>
  </si>
  <si>
    <t>建設業
の許可</t>
    <rPh sb="0" eb="3">
      <t>ケンセツギョウ</t>
    </rPh>
    <rPh sb="5" eb="7">
      <t>キョカ</t>
    </rPh>
    <phoneticPr fontId="7"/>
  </si>
  <si>
    <t>許可業種</t>
    <rPh sb="0" eb="2">
      <t>キョカ</t>
    </rPh>
    <rPh sb="2" eb="4">
      <t>ギョウシュ</t>
    </rPh>
    <phoneticPr fontId="7"/>
  </si>
  <si>
    <t>許可番号</t>
    <rPh sb="0" eb="2">
      <t>キョカ</t>
    </rPh>
    <rPh sb="2" eb="4">
      <t>バンゴウ</t>
    </rPh>
    <phoneticPr fontId="7"/>
  </si>
  <si>
    <t>許可（更新）年月日</t>
    <rPh sb="0" eb="2">
      <t>キョカ</t>
    </rPh>
    <rPh sb="3" eb="5">
      <t>コウシン</t>
    </rPh>
    <rPh sb="6" eb="9">
      <t>ネンガッピ</t>
    </rPh>
    <phoneticPr fontId="7"/>
  </si>
  <si>
    <t>工事内容</t>
    <rPh sb="0" eb="2">
      <t>コウジ</t>
    </rPh>
    <rPh sb="2" eb="4">
      <t>ナイヨウ</t>
    </rPh>
    <phoneticPr fontId="7"/>
  </si>
  <si>
    <t>工　　期</t>
    <rPh sb="0" eb="1">
      <t>コウ</t>
    </rPh>
    <rPh sb="3" eb="4">
      <t>キ</t>
    </rPh>
    <phoneticPr fontId="7"/>
  </si>
  <si>
    <t>自</t>
    <rPh sb="0" eb="1">
      <t>ジ</t>
    </rPh>
    <phoneticPr fontId="7"/>
  </si>
  <si>
    <t>契約日</t>
    <rPh sb="0" eb="3">
      <t>ケイヤクビ</t>
    </rPh>
    <phoneticPr fontId="7"/>
  </si>
  <si>
    <t>至</t>
    <rPh sb="0" eb="1">
      <t>イタル</t>
    </rPh>
    <phoneticPr fontId="7"/>
  </si>
  <si>
    <t>施工に必要な許可業種</t>
    <rPh sb="0" eb="2">
      <t>セコウ</t>
    </rPh>
    <rPh sb="3" eb="5">
      <t>ヒツヨウ</t>
    </rPh>
    <rPh sb="6" eb="8">
      <t>キョカ</t>
    </rPh>
    <rPh sb="8" eb="10">
      <t>ギョウシュ</t>
    </rPh>
    <phoneticPr fontId="7"/>
  </si>
  <si>
    <t>発注者名
及び住所</t>
    <rPh sb="0" eb="3">
      <t>ハッチュウシャ</t>
    </rPh>
    <rPh sb="3" eb="4">
      <t>メイ</t>
    </rPh>
    <rPh sb="5" eb="6">
      <t>オヨ</t>
    </rPh>
    <rPh sb="7" eb="9">
      <t>ジュウショ</t>
    </rPh>
    <phoneticPr fontId="7"/>
  </si>
  <si>
    <t>健康保険等の加入状況</t>
    <rPh sb="0" eb="2">
      <t>ケンコウ</t>
    </rPh>
    <rPh sb="2" eb="4">
      <t>ホケン</t>
    </rPh>
    <rPh sb="4" eb="5">
      <t>トウ</t>
    </rPh>
    <rPh sb="6" eb="8">
      <t>カニュウ</t>
    </rPh>
    <rPh sb="8" eb="10">
      <t>ジョウキョウ</t>
    </rPh>
    <phoneticPr fontId="7"/>
  </si>
  <si>
    <t>健康保険</t>
    <rPh sb="0" eb="2">
      <t>ケンコウ</t>
    </rPh>
    <rPh sb="2" eb="4">
      <t>ホケン</t>
    </rPh>
    <phoneticPr fontId="7"/>
  </si>
  <si>
    <t>厚生年金保険</t>
    <rPh sb="0" eb="2">
      <t>コウセイ</t>
    </rPh>
    <rPh sb="2" eb="4">
      <t>ネンキン</t>
    </rPh>
    <rPh sb="4" eb="6">
      <t>ホケン</t>
    </rPh>
    <phoneticPr fontId="7"/>
  </si>
  <si>
    <t>雇用保険</t>
    <rPh sb="0" eb="2">
      <t>コヨウ</t>
    </rPh>
    <rPh sb="2" eb="4">
      <t>ホケン</t>
    </rPh>
    <phoneticPr fontId="7"/>
  </si>
  <si>
    <t>契　約
営業所</t>
    <rPh sb="0" eb="1">
      <t>チギリ</t>
    </rPh>
    <rPh sb="2" eb="3">
      <t>ヤク</t>
    </rPh>
    <rPh sb="4" eb="7">
      <t>エイギョウショ</t>
    </rPh>
    <phoneticPr fontId="7"/>
  </si>
  <si>
    <t>区分</t>
    <rPh sb="0" eb="2">
      <t>クブン</t>
    </rPh>
    <phoneticPr fontId="7"/>
  </si>
  <si>
    <t>名　　　称</t>
    <rPh sb="0" eb="1">
      <t>ナ</t>
    </rPh>
    <rPh sb="4" eb="5">
      <t>ショウ</t>
    </rPh>
    <phoneticPr fontId="7"/>
  </si>
  <si>
    <t>事業所整理
記号等</t>
    <rPh sb="0" eb="3">
      <t>ジギョウショ</t>
    </rPh>
    <rPh sb="3" eb="5">
      <t>セイリ</t>
    </rPh>
    <rPh sb="6" eb="7">
      <t>キ</t>
    </rPh>
    <rPh sb="7" eb="8">
      <t>ゴウ</t>
    </rPh>
    <rPh sb="8" eb="9">
      <t>トウ</t>
    </rPh>
    <phoneticPr fontId="7"/>
  </si>
  <si>
    <t>元請契約</t>
    <rPh sb="0" eb="2">
      <t>モトウケ</t>
    </rPh>
    <rPh sb="2" eb="4">
      <t>ケイヤク</t>
    </rPh>
    <phoneticPr fontId="7"/>
  </si>
  <si>
    <t>下請契約</t>
    <rPh sb="0" eb="4">
      <t>シタウケケイヤク</t>
    </rPh>
    <phoneticPr fontId="7"/>
  </si>
  <si>
    <t>現場代理人名</t>
    <rPh sb="0" eb="2">
      <t>ゲンバ</t>
    </rPh>
    <rPh sb="2" eb="5">
      <t>ダイリニン</t>
    </rPh>
    <rPh sb="5" eb="6">
      <t>メイ</t>
    </rPh>
    <phoneticPr fontId="7"/>
  </si>
  <si>
    <t>安全衛生責任者名</t>
    <rPh sb="0" eb="2">
      <t>アンゼン</t>
    </rPh>
    <rPh sb="2" eb="4">
      <t>エイセイ</t>
    </rPh>
    <rPh sb="4" eb="7">
      <t>セキニンシャ</t>
    </rPh>
    <rPh sb="7" eb="8">
      <t>メイ</t>
    </rPh>
    <phoneticPr fontId="7"/>
  </si>
  <si>
    <t>権限及び
意見申出方法</t>
    <rPh sb="0" eb="2">
      <t>ケンゲン</t>
    </rPh>
    <rPh sb="2" eb="3">
      <t>オヨ</t>
    </rPh>
    <rPh sb="5" eb="7">
      <t>イケン</t>
    </rPh>
    <rPh sb="7" eb="8">
      <t>モウ</t>
    </rPh>
    <rPh sb="8" eb="9">
      <t>デ</t>
    </rPh>
    <rPh sb="9" eb="11">
      <t>ホウホウ</t>
    </rPh>
    <phoneticPr fontId="7"/>
  </si>
  <si>
    <t>安全衛生推進者名</t>
    <rPh sb="0" eb="2">
      <t>アンゼン</t>
    </rPh>
    <rPh sb="2" eb="4">
      <t>エイセイ</t>
    </rPh>
    <rPh sb="4" eb="7">
      <t>スイシンシャ</t>
    </rPh>
    <rPh sb="7" eb="8">
      <t>メイ</t>
    </rPh>
    <phoneticPr fontId="7"/>
  </si>
  <si>
    <t>事業所
整理記
号等</t>
    <rPh sb="0" eb="3">
      <t>ジギョウショ</t>
    </rPh>
    <rPh sb="4" eb="6">
      <t>セイリ</t>
    </rPh>
    <rPh sb="6" eb="7">
      <t>キ</t>
    </rPh>
    <rPh sb="8" eb="9">
      <t>ゴウ</t>
    </rPh>
    <rPh sb="9" eb="10">
      <t>トウ</t>
    </rPh>
    <phoneticPr fontId="7"/>
  </si>
  <si>
    <t>主任技術者名</t>
    <rPh sb="0" eb="2">
      <t>シュニン</t>
    </rPh>
    <rPh sb="2" eb="4">
      <t>ギジュツ</t>
    </rPh>
    <rPh sb="4" eb="5">
      <t>シャ</t>
    </rPh>
    <rPh sb="5" eb="6">
      <t>メイ</t>
    </rPh>
    <phoneticPr fontId="7"/>
  </si>
  <si>
    <t>雇用管理責任者名</t>
    <rPh sb="0" eb="2">
      <t>コヨウ</t>
    </rPh>
    <rPh sb="2" eb="4">
      <t>カンリ</t>
    </rPh>
    <rPh sb="4" eb="7">
      <t>セキニンシャ</t>
    </rPh>
    <rPh sb="7" eb="8">
      <t>メイ</t>
    </rPh>
    <phoneticPr fontId="7"/>
  </si>
  <si>
    <t>下請契約</t>
    <rPh sb="0" eb="2">
      <t>シタウ</t>
    </rPh>
    <rPh sb="2" eb="4">
      <t>ケイヤク</t>
    </rPh>
    <phoneticPr fontId="7"/>
  </si>
  <si>
    <t>資格内容</t>
    <rPh sb="0" eb="2">
      <t>シカク</t>
    </rPh>
    <rPh sb="2" eb="4">
      <t>ナイヨウ</t>
    </rPh>
    <phoneticPr fontId="7"/>
  </si>
  <si>
    <t>専門技術者名</t>
    <rPh sb="0" eb="2">
      <t>センモン</t>
    </rPh>
    <rPh sb="2" eb="4">
      <t>ギジュツ</t>
    </rPh>
    <rPh sb="4" eb="5">
      <t>シャ</t>
    </rPh>
    <rPh sb="5" eb="6">
      <t>メイ</t>
    </rPh>
    <phoneticPr fontId="7"/>
  </si>
  <si>
    <t>発注者
監督員名</t>
    <rPh sb="0" eb="3">
      <t>ハッチュウシャ</t>
    </rPh>
    <rPh sb="4" eb="7">
      <t>カントクイン</t>
    </rPh>
    <rPh sb="7" eb="8">
      <t>メイ</t>
    </rPh>
    <phoneticPr fontId="7"/>
  </si>
  <si>
    <t>権限及び意
見申出方法</t>
    <rPh sb="0" eb="2">
      <t>ケンゲン</t>
    </rPh>
    <rPh sb="2" eb="3">
      <t>オヨ</t>
    </rPh>
    <rPh sb="4" eb="5">
      <t>イ</t>
    </rPh>
    <rPh sb="6" eb="7">
      <t>ミ</t>
    </rPh>
    <rPh sb="7" eb="8">
      <t>モウ</t>
    </rPh>
    <rPh sb="8" eb="9">
      <t>デ</t>
    </rPh>
    <rPh sb="9" eb="11">
      <t>ホウホウ</t>
    </rPh>
    <phoneticPr fontId="7"/>
  </si>
  <si>
    <t>監督員名</t>
    <rPh sb="0" eb="3">
      <t>カントクイン</t>
    </rPh>
    <rPh sb="3" eb="4">
      <t>メイ</t>
    </rPh>
    <phoneticPr fontId="7"/>
  </si>
  <si>
    <t>担当工事
内容</t>
    <rPh sb="0" eb="2">
      <t>タントウ</t>
    </rPh>
    <rPh sb="2" eb="4">
      <t>コウジ</t>
    </rPh>
    <rPh sb="5" eb="7">
      <t>ナイヨウ</t>
    </rPh>
    <phoneticPr fontId="7"/>
  </si>
  <si>
    <t>監理技術者
補佐名</t>
    <rPh sb="0" eb="2">
      <t>カンリ</t>
    </rPh>
    <rPh sb="2" eb="5">
      <t>ギジュツシャ</t>
    </rPh>
    <rPh sb="6" eb="8">
      <t>ホサ</t>
    </rPh>
    <rPh sb="8" eb="9">
      <t>メイ</t>
    </rPh>
    <phoneticPr fontId="12"/>
  </si>
  <si>
    <t>※施工体制台帳の添付書類（建設業法施行規則第１４条の２第２項）
１．発注者と作成建設業者の請負契約及び作成建設業者と下請負人の下請契約に係る当初契約及び変更契約
　　の契約書面の写し（公共工事以外の建設工事について締結されるものに係るものは、請負代金の額に係る
    部分を除く）
２．主任技術者又は監理技術者が主任技術者資格又は監理技術者資格を有する事を証する書面及び当該主任
    技術者又は監理技術者が作成建設業者に雇用期間を特に限定することなく雇用されている者であることを証
    する書面又はこれらの写し
３．専門技術者をおく場合は、その者が主任技術者資格を有することを証する書面及びその者が作成建設業者
    に雇用期間を特に限定することなく雇用されている者であることを証する書面又はこれらの写し</t>
    <rPh sb="1" eb="3">
      <t>セコウ</t>
    </rPh>
    <rPh sb="3" eb="5">
      <t>タイセイ</t>
    </rPh>
    <rPh sb="5" eb="7">
      <t>ダイチョウ</t>
    </rPh>
    <rPh sb="8" eb="10">
      <t>テンプ</t>
    </rPh>
    <rPh sb="10" eb="12">
      <t>ショルイ</t>
    </rPh>
    <rPh sb="13" eb="16">
      <t>ケンセツギョウ</t>
    </rPh>
    <rPh sb="16" eb="17">
      <t>ホウ</t>
    </rPh>
    <rPh sb="17" eb="19">
      <t>セコウ</t>
    </rPh>
    <rPh sb="19" eb="21">
      <t>キソク</t>
    </rPh>
    <rPh sb="21" eb="22">
      <t>ダイ</t>
    </rPh>
    <rPh sb="24" eb="25">
      <t>ジョウ</t>
    </rPh>
    <rPh sb="27" eb="28">
      <t>ダイ</t>
    </rPh>
    <rPh sb="29" eb="30">
      <t>コウ</t>
    </rPh>
    <phoneticPr fontId="7"/>
  </si>
  <si>
    <t>大臣</t>
  </si>
  <si>
    <t>〒</t>
  </si>
  <si>
    <t>特定</t>
  </si>
  <si>
    <t/>
  </si>
  <si>
    <t>一宮市本町２丁目５番６号</t>
  </si>
  <si>
    <t>××××</t>
  </si>
  <si>
    <t>△△△△</t>
  </si>
  <si>
    <t>□□□□</t>
  </si>
  <si>
    <t>発注者名</t>
    <rPh sb="0" eb="3">
      <t>ハッチュウシャ</t>
    </rPh>
    <rPh sb="3" eb="4">
      <t>メイ</t>
    </rPh>
    <phoneticPr fontId="7"/>
  </si>
  <si>
    <t>工事名称</t>
    <rPh sb="0" eb="2">
      <t>コウジ</t>
    </rPh>
    <rPh sb="2" eb="4">
      <t>メイショウ</t>
    </rPh>
    <phoneticPr fontId="7"/>
  </si>
  <si>
    <t>会社名・事業者ID</t>
    <rPh sb="0" eb="3">
      <t>カイシャメイ</t>
    </rPh>
    <rPh sb="4" eb="7">
      <t>ジギョウシャ</t>
    </rPh>
    <phoneticPr fontId="7"/>
  </si>
  <si>
    <t>監督員名</t>
    <rPh sb="0" eb="2">
      <t>カントク</t>
    </rPh>
    <rPh sb="2" eb="3">
      <t>イン</t>
    </rPh>
    <rPh sb="3" eb="4">
      <t>メイ</t>
    </rPh>
    <phoneticPr fontId="7"/>
  </si>
  <si>
    <t>代表者名</t>
    <rPh sb="0" eb="3">
      <t>ダイヒョウシャ</t>
    </rPh>
    <rPh sb="3" eb="4">
      <t>メイ</t>
    </rPh>
    <phoneticPr fontId="12"/>
  </si>
  <si>
    <t>許可番号</t>
    <rPh sb="0" eb="2">
      <t>キョカ</t>
    </rPh>
    <rPh sb="2" eb="4">
      <t>バンゴウ</t>
    </rPh>
    <phoneticPr fontId="12"/>
  </si>
  <si>
    <t>監理技術者補佐名</t>
    <phoneticPr fontId="12"/>
  </si>
  <si>
    <t>専門技術者名</t>
    <rPh sb="0" eb="2">
      <t>センモン</t>
    </rPh>
    <rPh sb="2" eb="5">
      <t>ギジュツシャ</t>
    </rPh>
    <rPh sb="5" eb="6">
      <t>メイ</t>
    </rPh>
    <phoneticPr fontId="7"/>
  </si>
  <si>
    <t>一般/特定の別</t>
    <rPh sb="0" eb="2">
      <t>イッパン</t>
    </rPh>
    <rPh sb="3" eb="5">
      <t>トクテイ</t>
    </rPh>
    <rPh sb="6" eb="7">
      <t>ベツ</t>
    </rPh>
    <phoneticPr fontId="12"/>
  </si>
  <si>
    <t>安全衛生責任者</t>
    <rPh sb="0" eb="2">
      <t>アンゼン</t>
    </rPh>
    <rPh sb="2" eb="4">
      <t>エイセイ</t>
    </rPh>
    <rPh sb="4" eb="7">
      <t>セキニンシャ</t>
    </rPh>
    <phoneticPr fontId="7"/>
  </si>
  <si>
    <t>主任技術者</t>
    <rPh sb="0" eb="2">
      <t>シュニン</t>
    </rPh>
    <rPh sb="2" eb="5">
      <t>ギジュツシャ</t>
    </rPh>
    <phoneticPr fontId="7"/>
  </si>
  <si>
    <t>専門技術者</t>
    <rPh sb="0" eb="2">
      <t>センモン</t>
    </rPh>
    <rPh sb="2" eb="5">
      <t>ギジュツシャ</t>
    </rPh>
    <phoneticPr fontId="7"/>
  </si>
  <si>
    <t>工事</t>
  </si>
  <si>
    <t>統括安全衛生責任者</t>
    <rPh sb="0" eb="2">
      <t>トウカツ</t>
    </rPh>
    <rPh sb="2" eb="4">
      <t>アンゼン</t>
    </rPh>
    <rPh sb="4" eb="6">
      <t>エイセイ</t>
    </rPh>
    <rPh sb="6" eb="9">
      <t>セキニンシャ</t>
    </rPh>
    <phoneticPr fontId="7"/>
  </si>
  <si>
    <t>元方安全衛生管理者</t>
    <rPh sb="0" eb="2">
      <t>モトカタ</t>
    </rPh>
    <rPh sb="2" eb="4">
      <t>アンゼン</t>
    </rPh>
    <rPh sb="4" eb="6">
      <t>エイセイ</t>
    </rPh>
    <rPh sb="6" eb="9">
      <t>カンリシャ</t>
    </rPh>
    <phoneticPr fontId="7"/>
  </si>
  <si>
    <t>書　　　　記</t>
    <rPh sb="0" eb="1">
      <t>ショ</t>
    </rPh>
    <rPh sb="5" eb="6">
      <t>キ</t>
    </rPh>
    <phoneticPr fontId="7"/>
  </si>
  <si>
    <t>-</t>
  </si>
  <si>
    <t>特定専門工事の該当</t>
    <rPh sb="0" eb="2">
      <t>トクテイ</t>
    </rPh>
    <rPh sb="2" eb="4">
      <t>センモン</t>
    </rPh>
    <rPh sb="4" eb="6">
      <t>コウジ</t>
    </rPh>
    <rPh sb="7" eb="9">
      <t>ガイトウ</t>
    </rPh>
    <phoneticPr fontId="7"/>
  </si>
  <si>
    <t>副会長</t>
    <rPh sb="0" eb="1">
      <t>フク</t>
    </rPh>
    <rPh sb="1" eb="2">
      <t>カイ</t>
    </rPh>
    <rPh sb="2" eb="3">
      <t>チョウ</t>
    </rPh>
    <phoneticPr fontId="7"/>
  </si>
  <si>
    <t>会　長</t>
    <rPh sb="0" eb="1">
      <t>カイ</t>
    </rPh>
    <rPh sb="2" eb="3">
      <t>チョウ</t>
    </rPh>
    <phoneticPr fontId="7"/>
  </si>
  <si>
    <t>直近上位
注文者名</t>
    <rPh sb="0" eb="1">
      <t>チョク</t>
    </rPh>
    <rPh sb="1" eb="2">
      <t>チカ</t>
    </rPh>
    <rPh sb="2" eb="4">
      <t>ジョウイ</t>
    </rPh>
    <rPh sb="5" eb="7">
      <t>チュウモン</t>
    </rPh>
    <rPh sb="7" eb="8">
      <t>シャ</t>
    </rPh>
    <rPh sb="8" eb="9">
      <t>メイ</t>
    </rPh>
    <phoneticPr fontId="7"/>
  </si>
  <si>
    <t>元請名称・事業者ID</t>
    <rPh sb="0" eb="2">
      <t>モトウケ</t>
    </rPh>
    <rPh sb="2" eb="4">
      <t>メイショウ</t>
    </rPh>
    <rPh sb="5" eb="7">
      <t>ジギョウ</t>
    </rPh>
    <rPh sb="7" eb="8">
      <t>シャ</t>
    </rPh>
    <phoneticPr fontId="7"/>
  </si>
  <si>
    <t>会社名・事業者ID</t>
    <rPh sb="0" eb="2">
      <t>カイシャ</t>
    </rPh>
    <rPh sb="2" eb="3">
      <t>メイ</t>
    </rPh>
    <rPh sb="4" eb="7">
      <t>ジギョウシャ</t>
    </rPh>
    <phoneticPr fontId="7"/>
  </si>
  <si>
    <t>代表者名</t>
    <rPh sb="0" eb="3">
      <t>ダイヒョウシャ</t>
    </rPh>
    <rPh sb="3" eb="4">
      <t>メイ</t>
    </rPh>
    <phoneticPr fontId="7"/>
  </si>
  <si>
    <t>《自社に関する事項》</t>
    <rPh sb="1" eb="3">
      <t>ジシャ</t>
    </rPh>
    <phoneticPr fontId="7"/>
  </si>
  <si>
    <t>権限及び
意見申出方法</t>
    <rPh sb="0" eb="2">
      <t>ケンゲン</t>
    </rPh>
    <rPh sb="2" eb="3">
      <t>オヨ</t>
    </rPh>
    <rPh sb="5" eb="7">
      <t>イケン</t>
    </rPh>
    <rPh sb="7" eb="9">
      <t>モウシデ</t>
    </rPh>
    <rPh sb="9" eb="11">
      <t>ホウホウ</t>
    </rPh>
    <phoneticPr fontId="7"/>
  </si>
  <si>
    <t>注文者との
契約日</t>
    <rPh sb="0" eb="2">
      <t>チュウモン</t>
    </rPh>
    <rPh sb="2" eb="3">
      <t>シャ</t>
    </rPh>
    <rPh sb="6" eb="8">
      <t>ケイヤク</t>
    </rPh>
    <rPh sb="8" eb="9">
      <t>ヒ</t>
    </rPh>
    <phoneticPr fontId="7"/>
  </si>
  <si>
    <t>加入</t>
    <rPh sb="0" eb="2">
      <t>カニュウ</t>
    </rPh>
    <phoneticPr fontId="1"/>
  </si>
  <si>
    <t>事業所整理
記号等</t>
    <rPh sb="0" eb="3">
      <t>ジギョウショ</t>
    </rPh>
    <rPh sb="3" eb="5">
      <t>セイリ</t>
    </rPh>
    <rPh sb="6" eb="8">
      <t>キゴウ</t>
    </rPh>
    <rPh sb="8" eb="9">
      <t>トウ</t>
    </rPh>
    <phoneticPr fontId="7"/>
  </si>
  <si>
    <t>電話番号</t>
    <rPh sb="0" eb="2">
      <t>デンワ</t>
    </rPh>
    <rPh sb="2" eb="4">
      <t>バンゴウ</t>
    </rPh>
    <phoneticPr fontId="1"/>
  </si>
  <si>
    <t>工事名称</t>
    <rPh sb="0" eb="2">
      <t>コウジ</t>
    </rPh>
    <rPh sb="2" eb="4">
      <t>メイショウ</t>
    </rPh>
    <phoneticPr fontId="1"/>
  </si>
  <si>
    <t>及び</t>
    <rPh sb="0" eb="1">
      <t>オヨ</t>
    </rPh>
    <phoneticPr fontId="7"/>
  </si>
  <si>
    <t>未加入</t>
    <rPh sb="0" eb="3">
      <t>ミカニュウ</t>
    </rPh>
    <phoneticPr fontId="1"/>
  </si>
  <si>
    <t>適用除外</t>
    <rPh sb="0" eb="2">
      <t>テキヨウ</t>
    </rPh>
    <rPh sb="2" eb="4">
      <t>ジョガイ</t>
    </rPh>
    <phoneticPr fontId="1"/>
  </si>
  <si>
    <t>大臣</t>
    <rPh sb="0" eb="2">
      <t>ダイジン</t>
    </rPh>
    <phoneticPr fontId="1"/>
  </si>
  <si>
    <t>知事</t>
    <rPh sb="0" eb="2">
      <t>チジ</t>
    </rPh>
    <phoneticPr fontId="1"/>
  </si>
  <si>
    <t>一般</t>
    <rPh sb="0" eb="2">
      <t>イッパン</t>
    </rPh>
    <phoneticPr fontId="1"/>
  </si>
  <si>
    <t>特定</t>
    <rPh sb="0" eb="2">
      <t>トクテイ</t>
    </rPh>
    <phoneticPr fontId="1"/>
  </si>
  <si>
    <t>工事名</t>
    <rPh sb="0" eb="2">
      <t>コウジ</t>
    </rPh>
    <rPh sb="2" eb="3">
      <t>ナ</t>
    </rPh>
    <phoneticPr fontId="4"/>
  </si>
  <si>
    <t>工事場所</t>
    <rPh sb="0" eb="2">
      <t>コウジ</t>
    </rPh>
    <rPh sb="2" eb="4">
      <t>バショ</t>
    </rPh>
    <phoneticPr fontId="4"/>
  </si>
  <si>
    <t>材料名</t>
    <rPh sb="0" eb="2">
      <t>ザイリョウ</t>
    </rPh>
    <rPh sb="2" eb="3">
      <t>ナ</t>
    </rPh>
    <phoneticPr fontId="4"/>
  </si>
  <si>
    <t>品質規格</t>
    <rPh sb="0" eb="2">
      <t>ヒンシツ</t>
    </rPh>
    <rPh sb="2" eb="4">
      <t>キカク</t>
    </rPh>
    <phoneticPr fontId="4"/>
  </si>
  <si>
    <t>単位</t>
    <rPh sb="0" eb="2">
      <t>タンイ</t>
    </rPh>
    <phoneticPr fontId="4"/>
  </si>
  <si>
    <t>搬入
数量</t>
    <rPh sb="0" eb="2">
      <t>ハンニュウ</t>
    </rPh>
    <rPh sb="3" eb="5">
      <t>スウリョウ</t>
    </rPh>
    <phoneticPr fontId="4"/>
  </si>
  <si>
    <t>監督員確認欄</t>
    <rPh sb="0" eb="3">
      <t>カントクイン</t>
    </rPh>
    <rPh sb="3" eb="5">
      <t>カクニン</t>
    </rPh>
    <rPh sb="5" eb="6">
      <t>ラン</t>
    </rPh>
    <phoneticPr fontId="4"/>
  </si>
  <si>
    <t>確認方法</t>
    <rPh sb="0" eb="2">
      <t>カクニン</t>
    </rPh>
    <rPh sb="2" eb="4">
      <t>ホウホウ</t>
    </rPh>
    <phoneticPr fontId="4"/>
  </si>
  <si>
    <t>合格
数量</t>
    <rPh sb="0" eb="2">
      <t>ゴウカク</t>
    </rPh>
    <rPh sb="3" eb="5">
      <t>スウリョウ</t>
    </rPh>
    <phoneticPr fontId="4"/>
  </si>
  <si>
    <t>備考）</t>
    <rPh sb="0" eb="2">
      <t>ビコウ</t>
    </rPh>
    <phoneticPr fontId="4"/>
  </si>
  <si>
    <t>　</t>
    <phoneticPr fontId="4"/>
  </si>
  <si>
    <t>3 工事完了後、記載内容を確認のうえで、監督員は記名を行う。</t>
    <rPh sb="2" eb="4">
      <t>コウジ</t>
    </rPh>
    <rPh sb="4" eb="6">
      <t>カンリョウ</t>
    </rPh>
    <rPh sb="6" eb="7">
      <t>ゴ</t>
    </rPh>
    <rPh sb="8" eb="12">
      <t>キサイナイヨウ</t>
    </rPh>
    <rPh sb="13" eb="15">
      <t>カクニン</t>
    </rPh>
    <rPh sb="20" eb="23">
      <t>カントクイン</t>
    </rPh>
    <rPh sb="24" eb="26">
      <t>キメイ</t>
    </rPh>
    <rPh sb="27" eb="28">
      <t>オコナ</t>
    </rPh>
    <phoneticPr fontId="4"/>
  </si>
  <si>
    <t>上記について、実施しました。</t>
    <rPh sb="0" eb="2">
      <t>ジョウキ</t>
    </rPh>
    <rPh sb="7" eb="9">
      <t>ジッシ</t>
    </rPh>
    <phoneticPr fontId="4"/>
  </si>
  <si>
    <t>請負額(税込)</t>
    <rPh sb="0" eb="2">
      <t>ウケオイ</t>
    </rPh>
    <rPh sb="2" eb="3">
      <t>ガク</t>
    </rPh>
    <rPh sb="4" eb="6">
      <t>ゼイコ</t>
    </rPh>
    <phoneticPr fontId="7"/>
  </si>
  <si>
    <t>工事番号</t>
    <phoneticPr fontId="1"/>
  </si>
  <si>
    <t>工事名</t>
    <phoneticPr fontId="4"/>
  </si>
  <si>
    <t>工事場所</t>
    <phoneticPr fontId="4"/>
  </si>
  <si>
    <t>契約締結年月日</t>
    <phoneticPr fontId="4"/>
  </si>
  <si>
    <t>請負代金額</t>
    <phoneticPr fontId="4"/>
  </si>
  <si>
    <t>工期</t>
    <phoneticPr fontId="4"/>
  </si>
  <si>
    <t>金</t>
    <phoneticPr fontId="1"/>
  </si>
  <si>
    <t>自</t>
    <rPh sb="0" eb="1">
      <t>ジ</t>
    </rPh>
    <phoneticPr fontId="4"/>
  </si>
  <si>
    <t>至</t>
    <rPh sb="0" eb="1">
      <t>イタル</t>
    </rPh>
    <phoneticPr fontId="4"/>
  </si>
  <si>
    <t>住所</t>
    <phoneticPr fontId="4"/>
  </si>
  <si>
    <t>氏名</t>
    <phoneticPr fontId="4"/>
  </si>
  <si>
    <t>令和　　年　　月　　日</t>
    <rPh sb="0" eb="2">
      <t>レイワ</t>
    </rPh>
    <phoneticPr fontId="1"/>
  </si>
  <si>
    <t>＊＊工事価格計＊＊</t>
  </si>
  <si>
    <t>消費税相当額</t>
  </si>
  <si>
    <t>様式「通知事項等」</t>
  </si>
  <si>
    <t>確認通知事項【発注者】（B）</t>
  </si>
  <si>
    <t>備考</t>
  </si>
  <si>
    <t>Ⅰ工法関係</t>
  </si>
  <si>
    <t>Ⅱ工程関係</t>
  </si>
  <si>
    <t>Ⅲ用地関係</t>
  </si>
  <si>
    <t>Ⅳ安全対策</t>
  </si>
  <si>
    <t>工事施工関係</t>
    <phoneticPr fontId="1"/>
  </si>
  <si>
    <t>設計図書</t>
    <phoneticPr fontId="1"/>
  </si>
  <si>
    <t>確認請求通知事項【請負者】（A）</t>
    <phoneticPr fontId="1"/>
  </si>
  <si>
    <t>日</t>
    <rPh sb="0" eb="1">
      <t>ヒ</t>
    </rPh>
    <phoneticPr fontId="1"/>
  </si>
  <si>
    <t>マ　ニ　フ　ェ　ス　ト　管　理　台　帳</t>
    <rPh sb="12" eb="13">
      <t>カン</t>
    </rPh>
    <rPh sb="14" eb="15">
      <t>リ</t>
    </rPh>
    <rPh sb="16" eb="17">
      <t>ダイ</t>
    </rPh>
    <rPh sb="18" eb="19">
      <t>トバリ</t>
    </rPh>
    <phoneticPr fontId="7"/>
  </si>
  <si>
    <t>＊産業廃棄物種類欄は当該工事で発生しない部分を抹消した書式とすることができる。</t>
    <phoneticPr fontId="7"/>
  </si>
  <si>
    <t>整理
番号</t>
    <rPh sb="0" eb="2">
      <t>セイリ</t>
    </rPh>
    <rPh sb="3" eb="5">
      <t>バンゴウ</t>
    </rPh>
    <phoneticPr fontId="7"/>
  </si>
  <si>
    <t>マニフェスト交付番号</t>
    <rPh sb="6" eb="8">
      <t>コウフ</t>
    </rPh>
    <rPh sb="8" eb="10">
      <t>バンゴウ</t>
    </rPh>
    <phoneticPr fontId="7"/>
  </si>
  <si>
    <t>収集運搬業者</t>
    <rPh sb="0" eb="2">
      <t>シュウシュウ</t>
    </rPh>
    <rPh sb="2" eb="4">
      <t>ウンパン</t>
    </rPh>
    <rPh sb="4" eb="6">
      <t>ギョウシャ</t>
    </rPh>
    <phoneticPr fontId="7"/>
  </si>
  <si>
    <t>処分会社</t>
    <rPh sb="0" eb="2">
      <t>ショブン</t>
    </rPh>
    <rPh sb="2" eb="4">
      <t>カイシャ</t>
    </rPh>
    <phoneticPr fontId="7"/>
  </si>
  <si>
    <t>安定型・管理型産業廃棄物</t>
    <rPh sb="0" eb="3">
      <t>アンテイガタ</t>
    </rPh>
    <rPh sb="4" eb="7">
      <t>カンリガタ</t>
    </rPh>
    <rPh sb="7" eb="9">
      <t>サンギョウ</t>
    </rPh>
    <rPh sb="9" eb="12">
      <t>ハイキブツ</t>
    </rPh>
    <phoneticPr fontId="7"/>
  </si>
  <si>
    <t>特別管理廃棄物</t>
    <rPh sb="0" eb="2">
      <t>トクベツ</t>
    </rPh>
    <rPh sb="2" eb="4">
      <t>カンリ</t>
    </rPh>
    <rPh sb="4" eb="7">
      <t>ハイキブツ</t>
    </rPh>
    <phoneticPr fontId="7"/>
  </si>
  <si>
    <t>備　考</t>
    <rPh sb="0" eb="1">
      <t>ソナエ</t>
    </rPh>
    <rPh sb="2" eb="3">
      <t>コウ</t>
    </rPh>
    <phoneticPr fontId="7"/>
  </si>
  <si>
    <t>コンクリート塊</t>
    <rPh sb="6" eb="7">
      <t>カイ</t>
    </rPh>
    <phoneticPr fontId="7"/>
  </si>
  <si>
    <t>アスファルト塊</t>
    <rPh sb="6" eb="7">
      <t>カイ</t>
    </rPh>
    <phoneticPr fontId="7"/>
  </si>
  <si>
    <t>建設発生木材</t>
    <rPh sb="0" eb="2">
      <t>ケンセツ</t>
    </rPh>
    <rPh sb="2" eb="4">
      <t>ハッセイ</t>
    </rPh>
    <rPh sb="4" eb="6">
      <t>モクザイ</t>
    </rPh>
    <phoneticPr fontId="7"/>
  </si>
  <si>
    <t>紙くず</t>
    <rPh sb="0" eb="1">
      <t>カミ</t>
    </rPh>
    <phoneticPr fontId="7"/>
  </si>
  <si>
    <t>繊維くず</t>
    <rPh sb="0" eb="2">
      <t>センイ</t>
    </rPh>
    <phoneticPr fontId="7"/>
  </si>
  <si>
    <t>建設泥土(汚泥)</t>
    <rPh sb="0" eb="2">
      <t>ケンセツ</t>
    </rPh>
    <rPh sb="2" eb="4">
      <t>デイド</t>
    </rPh>
    <rPh sb="5" eb="7">
      <t>オデイ</t>
    </rPh>
    <phoneticPr fontId="7"/>
  </si>
  <si>
    <t>廃プラスチック類</t>
    <rPh sb="0" eb="1">
      <t>ハイ</t>
    </rPh>
    <rPh sb="7" eb="8">
      <t>ルイ</t>
    </rPh>
    <phoneticPr fontId="7"/>
  </si>
  <si>
    <t>金属くず</t>
    <rPh sb="0" eb="2">
      <t>キンゾク</t>
    </rPh>
    <phoneticPr fontId="7"/>
  </si>
  <si>
    <t>ガラス・陶磁器くず</t>
    <rPh sb="4" eb="7">
      <t>トウジキ</t>
    </rPh>
    <phoneticPr fontId="7"/>
  </si>
  <si>
    <t>建設混合廃棄物(安定型・管理型)</t>
    <rPh sb="0" eb="2">
      <t>ケンセツ</t>
    </rPh>
    <rPh sb="2" eb="4">
      <t>コンゴウ</t>
    </rPh>
    <rPh sb="4" eb="6">
      <t>ハイキ</t>
    </rPh>
    <rPh sb="6" eb="7">
      <t>ブツ</t>
    </rPh>
    <rPh sb="8" eb="11">
      <t>アンテイガタ</t>
    </rPh>
    <rPh sb="12" eb="15">
      <t>カンリガタ</t>
    </rPh>
    <phoneticPr fontId="7"/>
  </si>
  <si>
    <t>その他産業廃棄物</t>
    <rPh sb="2" eb="3">
      <t>タ</t>
    </rPh>
    <rPh sb="3" eb="5">
      <t>サンギョウ</t>
    </rPh>
    <rPh sb="5" eb="8">
      <t>ハイキブツ</t>
    </rPh>
    <phoneticPr fontId="7"/>
  </si>
  <si>
    <t>アスベスト</t>
    <phoneticPr fontId="7"/>
  </si>
  <si>
    <t>№１</t>
    <phoneticPr fontId="7"/>
  </si>
  <si>
    <t>№２</t>
  </si>
  <si>
    <t>№３</t>
  </si>
  <si>
    <t>№４</t>
  </si>
  <si>
    <t>№５</t>
  </si>
  <si>
    <t>№６</t>
  </si>
  <si>
    <t>№７</t>
  </si>
  <si>
    <t>№８</t>
  </si>
  <si>
    <t>№９</t>
  </si>
  <si>
    <t>合計</t>
    <rPh sb="0" eb="2">
      <t>ゴウケイ</t>
    </rPh>
    <phoneticPr fontId="7"/>
  </si>
  <si>
    <t>－</t>
    <phoneticPr fontId="7"/>
  </si>
  <si>
    <t>－</t>
    <phoneticPr fontId="7"/>
  </si>
  <si>
    <t>－</t>
    <phoneticPr fontId="7"/>
  </si>
  <si>
    <r>
      <t>設計図書に記載の</t>
    </r>
    <r>
      <rPr>
        <sz val="11"/>
        <color theme="1"/>
        <rFont val="ＭＳ 明朝"/>
        <family val="1"/>
        <charset val="128"/>
      </rPr>
      <t>設計処理量</t>
    </r>
    <rPh sb="8" eb="10">
      <t>セッケイ</t>
    </rPh>
    <rPh sb="10" eb="13">
      <t>ショリリョウ</t>
    </rPh>
    <phoneticPr fontId="7"/>
  </si>
  <si>
    <t>№10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</si>
  <si>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</si>
  <si>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</si>
  <si>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</si>
  <si>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</si>
  <si>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</si>
  <si>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</si>
  <si>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</si>
  <si>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</si>
  <si>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</si>
  <si>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</si>
  <si>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</si>
  <si>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</si>
  <si>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</si>
  <si>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</si>
  <si>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</si>
  <si>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</si>
  <si>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</si>
  <si>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</si>
  <si>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</si>
  <si>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</si>
  <si>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工事名：</t>
    <phoneticPr fontId="1"/>
  </si>
  <si>
    <t>廃アルカリ
(pH12.5以上)</t>
    <rPh sb="0" eb="1">
      <t>ハイ</t>
    </rPh>
    <rPh sb="13" eb="15">
      <t>イジョウ</t>
    </rPh>
    <phoneticPr fontId="7"/>
  </si>
  <si>
    <t>廃酸
(pH2以下)</t>
    <rPh sb="0" eb="1">
      <t>ハイ</t>
    </rPh>
    <rPh sb="1" eb="2">
      <t>サン</t>
    </rPh>
    <rPh sb="7" eb="9">
      <t>イカ</t>
    </rPh>
    <phoneticPr fontId="7"/>
  </si>
  <si>
    <t>揮発油・灯油
・軽油</t>
    <rPh sb="0" eb="3">
      <t>キハツユ</t>
    </rPh>
    <rPh sb="4" eb="6">
      <t>トウユ</t>
    </rPh>
    <rPh sb="8" eb="10">
      <t>ケイユ</t>
    </rPh>
    <phoneticPr fontId="7"/>
  </si>
  <si>
    <t>≪参考様式≫</t>
    <rPh sb="1" eb="3">
      <t>サンコウ</t>
    </rPh>
    <rPh sb="3" eb="5">
      <t>ヨウシキ</t>
    </rPh>
    <phoneticPr fontId="7"/>
  </si>
  <si>
    <t>工事名：</t>
    <phoneticPr fontId="7"/>
  </si>
  <si>
    <t>月日</t>
    <rPh sb="0" eb="1">
      <t>ツキ</t>
    </rPh>
    <rPh sb="1" eb="2">
      <t>ヒ</t>
    </rPh>
    <phoneticPr fontId="7"/>
  </si>
  <si>
    <t>伝票番号</t>
    <rPh sb="0" eb="2">
      <t>デンピョウ</t>
    </rPh>
    <rPh sb="2" eb="4">
      <t>バンゴウ</t>
    </rPh>
    <phoneticPr fontId="7"/>
  </si>
  <si>
    <t>車両番号</t>
    <rPh sb="0" eb="2">
      <t>シャリョウ</t>
    </rPh>
    <rPh sb="2" eb="4">
      <t>バンゴウ</t>
    </rPh>
    <phoneticPr fontId="7"/>
  </si>
  <si>
    <t>重量(ｔ)</t>
    <rPh sb="0" eb="2">
      <t>ジュウリョウ</t>
    </rPh>
    <phoneticPr fontId="7"/>
  </si>
  <si>
    <t>t</t>
    <phoneticPr fontId="1"/>
  </si>
  <si>
    <t>代表者名</t>
    <rPh sb="0" eb="3">
      <t>ダイヒョウシャ</t>
    </rPh>
    <rPh sb="3" eb="4">
      <t>メイ</t>
    </rPh>
    <phoneticPr fontId="1"/>
  </si>
  <si>
    <t>会社TEL</t>
    <rPh sb="0" eb="2">
      <t>カイシャ</t>
    </rPh>
    <phoneticPr fontId="1"/>
  </si>
  <si>
    <t>△△△△建設株式会社</t>
    <phoneticPr fontId="1"/>
  </si>
  <si>
    <t>一宮市尾西町木曽川1-1-1</t>
    <rPh sb="0" eb="3">
      <t>イチノミヤシ</t>
    </rPh>
    <rPh sb="3" eb="5">
      <t>ビサイ</t>
    </rPh>
    <rPh sb="5" eb="6">
      <t>チョウ</t>
    </rPh>
    <rPh sb="6" eb="9">
      <t>キソガワ</t>
    </rPh>
    <phoneticPr fontId="1"/>
  </si>
  <si>
    <t>代表取締役　○○　××</t>
    <rPh sb="0" eb="2">
      <t>ダイヒョウ</t>
    </rPh>
    <rPh sb="2" eb="5">
      <t>トリシマリヤク</t>
    </rPh>
    <phoneticPr fontId="1"/>
  </si>
  <si>
    <t>建設業1</t>
    <rPh sb="0" eb="3">
      <t>ケンセツギョウ</t>
    </rPh>
    <phoneticPr fontId="1"/>
  </si>
  <si>
    <t>建設業2</t>
    <rPh sb="0" eb="3">
      <t>ケンセツギョウ</t>
    </rPh>
    <phoneticPr fontId="1"/>
  </si>
  <si>
    <t>建設業3</t>
    <rPh sb="0" eb="3">
      <t>ケンセツギョウ</t>
    </rPh>
    <phoneticPr fontId="1"/>
  </si>
  <si>
    <t>建設業4</t>
    <rPh sb="0" eb="3">
      <t>ケンセツギョウ</t>
    </rPh>
    <phoneticPr fontId="1"/>
  </si>
  <si>
    <t>許可(更新)年月日</t>
    <rPh sb="0" eb="2">
      <t>キョカ</t>
    </rPh>
    <rPh sb="3" eb="5">
      <t>コウシン</t>
    </rPh>
    <rPh sb="6" eb="9">
      <t>ネンガッピ</t>
    </rPh>
    <phoneticPr fontId="7"/>
  </si>
  <si>
    <t>第50231号</t>
    <rPh sb="0" eb="1">
      <t>ダイ</t>
    </rPh>
    <rPh sb="6" eb="7">
      <t>ゴウ</t>
    </rPh>
    <phoneticPr fontId="1"/>
  </si>
  <si>
    <t>健康保険等の加入状況</t>
    <rPh sb="0" eb="2">
      <t>ケンコウ</t>
    </rPh>
    <rPh sb="2" eb="4">
      <t>ホケン</t>
    </rPh>
    <rPh sb="4" eb="5">
      <t>トウ</t>
    </rPh>
    <rPh sb="6" eb="8">
      <t>カニュウ</t>
    </rPh>
    <rPh sb="8" eb="10">
      <t>ジョウキョウ</t>
    </rPh>
    <phoneticPr fontId="8"/>
  </si>
  <si>
    <t>保険加入
の有無</t>
  </si>
  <si>
    <t>健康保険</t>
    <rPh sb="0" eb="2">
      <t>ケンコウ</t>
    </rPh>
    <rPh sb="2" eb="4">
      <t>ホケン</t>
    </rPh>
    <phoneticPr fontId="8"/>
  </si>
  <si>
    <t>厚生年金保険</t>
    <rPh sb="0" eb="2">
      <t>コウセイ</t>
    </rPh>
    <rPh sb="2" eb="4">
      <t>ネンキン</t>
    </rPh>
    <rPh sb="4" eb="6">
      <t>ホケン</t>
    </rPh>
    <phoneticPr fontId="8"/>
  </si>
  <si>
    <t>雇用保険</t>
    <rPh sb="0" eb="2">
      <t>コヨウ</t>
    </rPh>
    <rPh sb="2" eb="4">
      <t>ホケン</t>
    </rPh>
    <phoneticPr fontId="8"/>
  </si>
  <si>
    <t>事業所
整理記
号等</t>
    <rPh sb="0" eb="3">
      <t>ジギョウショ</t>
    </rPh>
    <rPh sb="4" eb="6">
      <t>セイリ</t>
    </rPh>
    <rPh sb="6" eb="7">
      <t>キ</t>
    </rPh>
    <rPh sb="8" eb="9">
      <t>ゴウ</t>
    </rPh>
    <rPh sb="9" eb="10">
      <t>トウ</t>
    </rPh>
    <phoneticPr fontId="8"/>
  </si>
  <si>
    <t>区分</t>
    <rPh sb="0" eb="2">
      <t>クブン</t>
    </rPh>
    <phoneticPr fontId="8"/>
  </si>
  <si>
    <t>元請契約</t>
    <rPh sb="0" eb="2">
      <t>モトウケ</t>
    </rPh>
    <rPh sb="2" eb="4">
      <t>ケイヤク</t>
    </rPh>
    <phoneticPr fontId="8"/>
  </si>
  <si>
    <t>営業所の名称</t>
  </si>
  <si>
    <t>一号特定技能外国人の従事状況(有無)</t>
    <rPh sb="0" eb="2">
      <t>イチゴウ</t>
    </rPh>
    <rPh sb="2" eb="4">
      <t>トクテイ</t>
    </rPh>
    <rPh sb="4" eb="6">
      <t>ギノウ</t>
    </rPh>
    <rPh sb="6" eb="8">
      <t>ガイコク</t>
    </rPh>
    <rPh sb="8" eb="9">
      <t>ジン</t>
    </rPh>
    <rPh sb="10" eb="12">
      <t>ジュウジ</t>
    </rPh>
    <rPh sb="12" eb="14">
      <t>ジョウキョウ</t>
    </rPh>
    <rPh sb="15" eb="17">
      <t>ウム</t>
    </rPh>
    <phoneticPr fontId="8"/>
  </si>
  <si>
    <t>外国人技能実習生の従事状況(有無)</t>
    <rPh sb="0" eb="2">
      <t>ガイコク</t>
    </rPh>
    <rPh sb="2" eb="3">
      <t>ジン</t>
    </rPh>
    <rPh sb="3" eb="5">
      <t>ギノウ</t>
    </rPh>
    <rPh sb="5" eb="8">
      <t>ジッシュウセイ</t>
    </rPh>
    <rPh sb="9" eb="11">
      <t>ジュウジ</t>
    </rPh>
    <rPh sb="11" eb="13">
      <t>ジョウキョウ</t>
    </rPh>
    <rPh sb="14" eb="16">
      <t>ウム</t>
    </rPh>
    <phoneticPr fontId="8"/>
  </si>
  <si>
    <t>単位：㎥又はｔを明記</t>
    <rPh sb="0" eb="2">
      <t>タンイ</t>
    </rPh>
    <rPh sb="4" eb="5">
      <t>マタ</t>
    </rPh>
    <rPh sb="8" eb="10">
      <t>メイキ</t>
    </rPh>
    <phoneticPr fontId="7"/>
  </si>
  <si>
    <t>ｔ</t>
  </si>
  <si>
    <t>ｔ</t>
    <phoneticPr fontId="1"/>
  </si>
  <si>
    <t>土、と・土、管、機器設、水施工事業</t>
    <phoneticPr fontId="1"/>
  </si>
  <si>
    <t>会社名</t>
    <rPh sb="0" eb="2">
      <t>カイシャ</t>
    </rPh>
    <rPh sb="2" eb="3">
      <t>メイ</t>
    </rPh>
    <phoneticPr fontId="1"/>
  </si>
  <si>
    <t>生年月日</t>
    <rPh sb="0" eb="2">
      <t>セイネン</t>
    </rPh>
    <rPh sb="2" eb="4">
      <t>ガッピ</t>
    </rPh>
    <phoneticPr fontId="1"/>
  </si>
  <si>
    <t>郵便番号</t>
    <rPh sb="0" eb="2">
      <t>ユウビン</t>
    </rPh>
    <rPh sb="2" eb="4">
      <t>バンゴウ</t>
    </rPh>
    <phoneticPr fontId="1"/>
  </si>
  <si>
    <t>〒491-0001</t>
    <phoneticPr fontId="1"/>
  </si>
  <si>
    <t>(0586)11-1234</t>
    <phoneticPr fontId="1"/>
  </si>
  <si>
    <t>請負額総計(税込)</t>
    <rPh sb="0" eb="2">
      <t>ウケオイ</t>
    </rPh>
    <rPh sb="2" eb="3">
      <t>ガク</t>
    </rPh>
    <rPh sb="3" eb="5">
      <t>ソウケイ</t>
    </rPh>
    <rPh sb="6" eb="8">
      <t>ゼイコ</t>
    </rPh>
    <phoneticPr fontId="7"/>
  </si>
  <si>
    <t>金額　　(単位：円)</t>
    <rPh sb="0" eb="2">
      <t>キンガク</t>
    </rPh>
    <rPh sb="5" eb="7">
      <t>タンイ</t>
    </rPh>
    <rPh sb="8" eb="9">
      <t>エン</t>
    </rPh>
    <phoneticPr fontId="4"/>
  </si>
  <si>
    <t>発注者</t>
    <rPh sb="0" eb="3">
      <t>ハッチュウシャ</t>
    </rPh>
    <phoneticPr fontId="1"/>
  </si>
  <si>
    <t>都計第</t>
    <rPh sb="2" eb="3">
      <t>ダイ</t>
    </rPh>
    <phoneticPr fontId="3"/>
  </si>
  <si>
    <t>区画第</t>
    <rPh sb="0" eb="2">
      <t>クカク</t>
    </rPh>
    <rPh sb="2" eb="3">
      <t>ダイ</t>
    </rPh>
    <phoneticPr fontId="3"/>
  </si>
  <si>
    <t>公緑第</t>
    <rPh sb="2" eb="3">
      <t>ダイ</t>
    </rPh>
    <phoneticPr fontId="3"/>
  </si>
  <si>
    <t>交通第</t>
    <rPh sb="0" eb="2">
      <t>コウツウ</t>
    </rPh>
    <rPh sb="2" eb="3">
      <t>ダイ</t>
    </rPh>
    <phoneticPr fontId="3"/>
  </si>
  <si>
    <t>維持第</t>
    <rPh sb="2" eb="3">
      <t>ダイ</t>
    </rPh>
    <phoneticPr fontId="3"/>
  </si>
  <si>
    <t>道路第</t>
    <rPh sb="2" eb="3">
      <t>ダイ</t>
    </rPh>
    <phoneticPr fontId="3"/>
  </si>
  <si>
    <t>治水第</t>
    <rPh sb="2" eb="3">
      <t>ダイ</t>
    </rPh>
    <phoneticPr fontId="3"/>
  </si>
  <si>
    <t>道水第</t>
    <rPh sb="0" eb="1">
      <t>ドウ</t>
    </rPh>
    <rPh sb="1" eb="2">
      <t>スイ</t>
    </rPh>
    <rPh sb="2" eb="3">
      <t>ダイ</t>
    </rPh>
    <phoneticPr fontId="3"/>
  </si>
  <si>
    <t>公建第</t>
    <rPh sb="2" eb="3">
      <t>ダイ</t>
    </rPh>
    <phoneticPr fontId="3"/>
  </si>
  <si>
    <t>住政第</t>
    <rPh sb="2" eb="3">
      <t>ダイ</t>
    </rPh>
    <phoneticPr fontId="3"/>
  </si>
  <si>
    <t>環施第</t>
    <rPh sb="2" eb="3">
      <t>ダイ</t>
    </rPh>
    <phoneticPr fontId="3"/>
  </si>
  <si>
    <t>号</t>
    <rPh sb="0" eb="1">
      <t>ゴウ</t>
    </rPh>
    <phoneticPr fontId="1"/>
  </si>
  <si>
    <t>担当課</t>
    <rPh sb="0" eb="2">
      <t>タントウ</t>
    </rPh>
    <rPh sb="2" eb="3">
      <t>カ</t>
    </rPh>
    <phoneticPr fontId="1"/>
  </si>
  <si>
    <t>都市計画課</t>
    <rPh sb="0" eb="2">
      <t>トシ</t>
    </rPh>
    <rPh sb="2" eb="4">
      <t>ケイカク</t>
    </rPh>
    <rPh sb="4" eb="5">
      <t>カ</t>
    </rPh>
    <phoneticPr fontId="3"/>
  </si>
  <si>
    <t>区画整理課</t>
    <rPh sb="0" eb="2">
      <t>クカク</t>
    </rPh>
    <rPh sb="2" eb="4">
      <t>セイリ</t>
    </rPh>
    <rPh sb="4" eb="5">
      <t>カ</t>
    </rPh>
    <phoneticPr fontId="3"/>
  </si>
  <si>
    <t>公園緑地課</t>
    <rPh sb="0" eb="2">
      <t>コウエン</t>
    </rPh>
    <rPh sb="2" eb="4">
      <t>リョクチ</t>
    </rPh>
    <rPh sb="4" eb="5">
      <t>カ</t>
    </rPh>
    <phoneticPr fontId="3"/>
  </si>
  <si>
    <t>地域交通課</t>
    <rPh sb="0" eb="2">
      <t>チイキ</t>
    </rPh>
    <rPh sb="2" eb="5">
      <t>コウツウカ</t>
    </rPh>
    <phoneticPr fontId="3"/>
  </si>
  <si>
    <t>維持課</t>
  </si>
  <si>
    <t>道路課</t>
  </si>
  <si>
    <t>治水課</t>
  </si>
  <si>
    <t>道水路管理課</t>
    <rPh sb="0" eb="1">
      <t>ミチ</t>
    </rPh>
    <rPh sb="1" eb="3">
      <t>スイロ</t>
    </rPh>
    <rPh sb="3" eb="6">
      <t>カンリカ</t>
    </rPh>
    <rPh sb="5" eb="6">
      <t>カ</t>
    </rPh>
    <phoneticPr fontId="3"/>
  </si>
  <si>
    <t>公共建築課</t>
  </si>
  <si>
    <t>住宅政策課</t>
  </si>
  <si>
    <t>施設管理課</t>
  </si>
  <si>
    <t>まちづくり部</t>
    <rPh sb="5" eb="6">
      <t>ブ</t>
    </rPh>
    <phoneticPr fontId="3"/>
  </si>
  <si>
    <t>建設部</t>
    <rPh sb="0" eb="2">
      <t>ケンセツ</t>
    </rPh>
    <rPh sb="2" eb="3">
      <t>ブ</t>
    </rPh>
    <phoneticPr fontId="3"/>
  </si>
  <si>
    <t>環境部</t>
    <rPh sb="0" eb="2">
      <t>カンキョウ</t>
    </rPh>
    <rPh sb="2" eb="3">
      <t>ブ</t>
    </rPh>
    <phoneticPr fontId="3"/>
  </si>
  <si>
    <t>建築部</t>
    <rPh sb="0" eb="2">
      <t>ケンチク</t>
    </rPh>
    <rPh sb="2" eb="3">
      <t>ブ</t>
    </rPh>
    <phoneticPr fontId="3"/>
  </si>
  <si>
    <t>契約締結日</t>
    <rPh sb="0" eb="2">
      <t>ケイヤク</t>
    </rPh>
    <rPh sb="2" eb="4">
      <t>テイケツ</t>
    </rPh>
    <rPh sb="4" eb="5">
      <t>ヒ</t>
    </rPh>
    <phoneticPr fontId="1"/>
  </si>
  <si>
    <t>工期　自</t>
    <rPh sb="0" eb="2">
      <t>コウキ</t>
    </rPh>
    <rPh sb="3" eb="4">
      <t>ジ</t>
    </rPh>
    <phoneticPr fontId="1"/>
  </si>
  <si>
    <t>当初請負額</t>
    <rPh sb="0" eb="2">
      <t>トウショ</t>
    </rPh>
    <rPh sb="2" eb="4">
      <t>ウケオイ</t>
    </rPh>
    <rPh sb="4" eb="5">
      <t>ガク</t>
    </rPh>
    <phoneticPr fontId="1"/>
  </si>
  <si>
    <t>最終請負額</t>
    <rPh sb="0" eb="2">
      <t>サイシュウ</t>
    </rPh>
    <rPh sb="2" eb="4">
      <t>ウケオイ</t>
    </rPh>
    <rPh sb="4" eb="5">
      <t>ガク</t>
    </rPh>
    <phoneticPr fontId="1"/>
  </si>
  <si>
    <t>当初工期至</t>
    <rPh sb="0" eb="2">
      <t>トウショ</t>
    </rPh>
    <rPh sb="2" eb="4">
      <t>コウキ</t>
    </rPh>
    <rPh sb="4" eb="5">
      <t>イタル</t>
    </rPh>
    <phoneticPr fontId="1"/>
  </si>
  <si>
    <t>主任技術者</t>
    <rPh sb="0" eb="2">
      <t>シュニン</t>
    </rPh>
    <rPh sb="2" eb="5">
      <t>ギジュツシャ</t>
    </rPh>
    <phoneticPr fontId="1"/>
  </si>
  <si>
    <t>監理技術者</t>
    <rPh sb="0" eb="2">
      <t>カンリ</t>
    </rPh>
    <rPh sb="2" eb="5">
      <t>ギジュツシャ</t>
    </rPh>
    <phoneticPr fontId="1"/>
  </si>
  <si>
    <t>監理技術者補佐</t>
    <rPh sb="0" eb="2">
      <t>カンリ</t>
    </rPh>
    <rPh sb="2" eb="5">
      <t>ギジュツシャ</t>
    </rPh>
    <rPh sb="5" eb="7">
      <t>ホサ</t>
    </rPh>
    <phoneticPr fontId="1"/>
  </si>
  <si>
    <t>契約年度</t>
    <rPh sb="0" eb="2">
      <t>ケイヤク</t>
    </rPh>
    <rPh sb="2" eb="4">
      <t>ネンド</t>
    </rPh>
    <phoneticPr fontId="1"/>
  </si>
  <si>
    <t>夜間TEL</t>
    <rPh sb="0" eb="2">
      <t>ヤカン</t>
    </rPh>
    <phoneticPr fontId="1"/>
  </si>
  <si>
    <t>○○　××</t>
  </si>
  <si>
    <t>電話</t>
    <rPh sb="0" eb="2">
      <t>デンワ</t>
    </rPh>
    <phoneticPr fontId="7"/>
  </si>
  <si>
    <t>1次</t>
    <rPh sb="1" eb="2">
      <t>ジ</t>
    </rPh>
    <phoneticPr fontId="1"/>
  </si>
  <si>
    <t>2次</t>
    <rPh sb="1" eb="2">
      <t>ジ</t>
    </rPh>
    <phoneticPr fontId="1"/>
  </si>
  <si>
    <t>3次</t>
    <rPh sb="1" eb="2">
      <t>ジ</t>
    </rPh>
    <phoneticPr fontId="1"/>
  </si>
  <si>
    <t>4次</t>
    <rPh sb="1" eb="2">
      <t>ジ</t>
    </rPh>
    <phoneticPr fontId="1"/>
  </si>
  <si>
    <t>専任</t>
    <rPh sb="0" eb="2">
      <t>センニン</t>
    </rPh>
    <phoneticPr fontId="1"/>
  </si>
  <si>
    <t>非専任</t>
    <rPh sb="0" eb="1">
      <t>ヒ</t>
    </rPh>
    <rPh sb="1" eb="3">
      <t>センニン</t>
    </rPh>
    <phoneticPr fontId="1"/>
  </si>
  <si>
    <t>□</t>
  </si>
  <si>
    <t>□</t>
    <phoneticPr fontId="1"/>
  </si>
  <si>
    <t>創意工夫</t>
    <phoneticPr fontId="1"/>
  </si>
  <si>
    <t>□</t>
    <phoneticPr fontId="1"/>
  </si>
  <si>
    <t>施工</t>
    <phoneticPr fontId="1"/>
  </si>
  <si>
    <t>新技術活用</t>
    <phoneticPr fontId="1"/>
  </si>
  <si>
    <t>品質</t>
    <phoneticPr fontId="1"/>
  </si>
  <si>
    <t>□</t>
    <phoneticPr fontId="1"/>
  </si>
  <si>
    <t>安全衛生</t>
    <phoneticPr fontId="1"/>
  </si>
  <si>
    <t>□</t>
    <phoneticPr fontId="1"/>
  </si>
  <si>
    <t>その他</t>
    <phoneticPr fontId="1"/>
  </si>
  <si>
    <t>地域への貢献、地域とのコミュニケーション等</t>
    <phoneticPr fontId="1"/>
  </si>
  <si>
    <t>その他</t>
    <phoneticPr fontId="1"/>
  </si>
  <si>
    <t>□</t>
    <phoneticPr fontId="1"/>
  </si>
  <si>
    <t>社会性等</t>
    <phoneticPr fontId="1"/>
  </si>
  <si>
    <t>□</t>
    <phoneticPr fontId="1"/>
  </si>
  <si>
    <t>地域社会や住民に対する貢献</t>
    <phoneticPr fontId="1"/>
  </si>
  <si>
    <t>自ら立案実施した創意工夫や技術力</t>
    <phoneticPr fontId="1"/>
  </si>
  <si>
    <t xml:space="preserve"> 1.施工に伴う器具・工具・装置等に関する工夫又は設備据付後の試運転調整に関する
　工夫</t>
    <phoneticPr fontId="1"/>
  </si>
  <si>
    <t xml:space="preserve"> 2.ｺﾝｸﾘｰﾄ二次製品などの代替材の利用に関する工夫</t>
    <phoneticPr fontId="1"/>
  </si>
  <si>
    <t xml:space="preserve"> 3.土工、地盤改良、橋梁架設、舗装、ｺﾝｸﾘｰﾄ打設等の施工に関する工夫</t>
    <phoneticPr fontId="1"/>
  </si>
  <si>
    <t xml:space="preserve"> 4.部材並びに機材等の運搬及び吊り方式などの施工方法に関する工夫</t>
    <phoneticPr fontId="1"/>
  </si>
  <si>
    <t xml:space="preserve"> 5.設備工事における加工や組立等又は、電気工事における配線や配管等に関する工夫</t>
    <phoneticPr fontId="1"/>
  </si>
  <si>
    <t xml:space="preserve"> 6.給排水工事や衛生設備工事等における配管又はポンプ類の凍結防止、配管のつなぎ
　等に関する工夫</t>
    <phoneticPr fontId="1"/>
  </si>
  <si>
    <t xml:space="preserve"> 7.照明などの視界の確保に関する工夫</t>
    <phoneticPr fontId="1"/>
  </si>
  <si>
    <t xml:space="preserve"> 8.仮排水、仮道路、迂回路等の計画的な施工に関する工夫</t>
    <phoneticPr fontId="1"/>
  </si>
  <si>
    <t xml:space="preserve"> 9.運搬車両、施工機械等に関する工夫</t>
    <phoneticPr fontId="1"/>
  </si>
  <si>
    <t xml:space="preserve"> 2.定期的な広報紙や現場見学会等の実施</t>
    <phoneticPr fontId="1"/>
  </si>
  <si>
    <t xml:space="preserve"> 3.地域生活に密着したゴミ拾い(自治会等による清掃活動)、道路清掃等のボラン
　ティア活動等への参加</t>
    <phoneticPr fontId="1"/>
  </si>
  <si>
    <t xml:space="preserve"> 4.地域が主催するイベント(前記3を除く)への参加</t>
    <phoneticPr fontId="1"/>
  </si>
  <si>
    <t xml:space="preserve"> 5.災害時などにおける、地域への支援又は行政による救援活動への協力</t>
    <phoneticPr fontId="1"/>
  </si>
  <si>
    <t xml:space="preserve"> 6.周辺環境への配慮に関する取り組み(前記項目以外のもの)</t>
    <phoneticPr fontId="1"/>
  </si>
  <si>
    <t xml:space="preserve"> 1.現場事務所や作業現場の環境を周辺地域との景観に合わせる等、周辺地域との
　調和を図る</t>
    <phoneticPr fontId="1"/>
  </si>
  <si>
    <t>１．該当する項目の□に■を付ける。</t>
    <phoneticPr fontId="1"/>
  </si>
  <si>
    <t>□</t>
    <phoneticPr fontId="1"/>
  </si>
  <si>
    <t>■</t>
    <phoneticPr fontId="1"/>
  </si>
  <si>
    <t>㎥</t>
    <phoneticPr fontId="1"/>
  </si>
  <si>
    <t>搬出量
(㎥)</t>
    <phoneticPr fontId="7"/>
  </si>
  <si>
    <t>おり、特定建設資材廃棄物の再資源化等が完了したことを報告します。</t>
  </si>
  <si>
    <t>再資源化等報告書</t>
    <phoneticPr fontId="4"/>
  </si>
  <si>
    <t>≪参考様式≫</t>
    <phoneticPr fontId="1"/>
  </si>
  <si>
    <t>法人にあっては商号又は名称及び代表者の氏名</t>
    <phoneticPr fontId="1"/>
  </si>
  <si>
    <t>郵便番号</t>
    <phoneticPr fontId="1"/>
  </si>
  <si>
    <t>電話番号</t>
    <rPh sb="0" eb="2">
      <t>デンワ</t>
    </rPh>
    <rPh sb="2" eb="4">
      <t>バンゴウ</t>
    </rPh>
    <phoneticPr fontId="4"/>
  </si>
  <si>
    <t>建設工事に係る資材の再資源化等に関する法律第18条第1項の規定により、下記のと</t>
  </si>
  <si>
    <t>再資源化等が完了した年月日</t>
    <phoneticPr fontId="4"/>
  </si>
  <si>
    <t>再資源化等をした施設の名称及び所在地</t>
    <phoneticPr fontId="4"/>
  </si>
  <si>
    <t>特定建設資材廃棄物の再資源化等に要した費用</t>
    <phoneticPr fontId="4"/>
  </si>
  <si>
    <t>令和　　年　　月　　日</t>
    <rPh sb="0" eb="2">
      <t>レイワ</t>
    </rPh>
    <rPh sb="4" eb="5">
      <t>ネン</t>
    </rPh>
    <rPh sb="7" eb="8">
      <t>ガツ</t>
    </rPh>
    <rPh sb="10" eb="11">
      <t>ヒ</t>
    </rPh>
    <phoneticPr fontId="1"/>
  </si>
  <si>
    <t>（書ききれない場合は別紙に記載）</t>
    <phoneticPr fontId="1"/>
  </si>
  <si>
    <t>施設の名称</t>
  </si>
  <si>
    <t>所在地</t>
  </si>
  <si>
    <t>特定建設資材廃棄物の種類</t>
    <phoneticPr fontId="1"/>
  </si>
  <si>
    <t>万円</t>
    <rPh sb="0" eb="2">
      <t>マンエン</t>
    </rPh>
    <phoneticPr fontId="1"/>
  </si>
  <si>
    <t>（直接工事費）</t>
    <phoneticPr fontId="1"/>
  </si>
  <si>
    <t>（参考資料を添付する場合の添付資料）</t>
    <phoneticPr fontId="1"/>
  </si>
  <si>
    <t>※資源有効利用促進法に定められた一定規模以上の工事の場合など</t>
    <phoneticPr fontId="1"/>
  </si>
  <si>
    <t>□</t>
    <phoneticPr fontId="1"/>
  </si>
  <si>
    <t>再生資源利用実施書（必要事項を記載したもの）</t>
    <phoneticPr fontId="1"/>
  </si>
  <si>
    <t>再生資源利用促進実施書（必要事項を記載したもの）</t>
    <phoneticPr fontId="1"/>
  </si>
  <si>
    <t>≪参考様式≫</t>
  </si>
  <si>
    <t>月 日</t>
  </si>
  <si>
    <t>交通誘導警備員(A)</t>
  </si>
  <si>
    <t>交通誘導警備員(B)</t>
  </si>
  <si>
    <t>小計</t>
  </si>
  <si>
    <t>合計</t>
  </si>
  <si>
    <t>人</t>
    <rPh sb="0" eb="1">
      <t>ヒト</t>
    </rPh>
    <phoneticPr fontId="1"/>
  </si>
  <si>
    <t>建設発生土集計表</t>
    <rPh sb="0" eb="2">
      <t>ケンセツ</t>
    </rPh>
    <rPh sb="2" eb="5">
      <t>ハッセイド</t>
    </rPh>
    <rPh sb="5" eb="8">
      <t>シュウケイヒョウ</t>
    </rPh>
    <phoneticPr fontId="7"/>
  </si>
  <si>
    <t>氏名</t>
  </si>
  <si>
    <t>発注者</t>
    <phoneticPr fontId="1"/>
  </si>
  <si>
    <t>請負者</t>
    <phoneticPr fontId="1"/>
  </si>
  <si>
    <t>指示</t>
    <phoneticPr fontId="1"/>
  </si>
  <si>
    <t>協議</t>
    <phoneticPr fontId="1"/>
  </si>
  <si>
    <t>通知</t>
    <phoneticPr fontId="1"/>
  </si>
  <si>
    <t>承諾</t>
    <phoneticPr fontId="1"/>
  </si>
  <si>
    <t>報告</t>
    <phoneticPr fontId="1"/>
  </si>
  <si>
    <t>提出</t>
    <phoneticPr fontId="1"/>
  </si>
  <si>
    <t>その他（</t>
    <phoneticPr fontId="1"/>
  </si>
  <si>
    <t>様式第16号</t>
    <phoneticPr fontId="7"/>
  </si>
  <si>
    <t>請負者</t>
    <rPh sb="0" eb="2">
      <t>ウケオイ</t>
    </rPh>
    <rPh sb="2" eb="3">
      <t>シャ</t>
    </rPh>
    <phoneticPr fontId="12"/>
  </si>
  <si>
    <t>住所</t>
    <rPh sb="0" eb="2">
      <t>ジュウショ</t>
    </rPh>
    <phoneticPr fontId="12"/>
  </si>
  <si>
    <t>氏名</t>
    <rPh sb="0" eb="2">
      <t>シメイ</t>
    </rPh>
    <phoneticPr fontId="12"/>
  </si>
  <si>
    <t>記</t>
    <rPh sb="0" eb="1">
      <t>キ</t>
    </rPh>
    <phoneticPr fontId="12"/>
  </si>
  <si>
    <t>工事番号</t>
    <phoneticPr fontId="7"/>
  </si>
  <si>
    <t>工事名</t>
    <rPh sb="2" eb="3">
      <t>メイ</t>
    </rPh>
    <phoneticPr fontId="7"/>
  </si>
  <si>
    <t>請負代金額</t>
    <phoneticPr fontId="7"/>
  </si>
  <si>
    <t>現場代理人</t>
    <rPh sb="0" eb="2">
      <t>ゲンバ</t>
    </rPh>
    <rPh sb="2" eb="5">
      <t>ダイリニン</t>
    </rPh>
    <phoneticPr fontId="7"/>
  </si>
  <si>
    <t>住所：</t>
    <phoneticPr fontId="7"/>
  </si>
  <si>
    <t>氏名：</t>
    <phoneticPr fontId="7"/>
  </si>
  <si>
    <t>監理技術者</t>
    <rPh sb="0" eb="2">
      <t>カンリ</t>
    </rPh>
    <rPh sb="2" eb="4">
      <t>ギジュツ</t>
    </rPh>
    <rPh sb="4" eb="5">
      <t>シャ</t>
    </rPh>
    <phoneticPr fontId="7"/>
  </si>
  <si>
    <t>住所：</t>
    <phoneticPr fontId="7"/>
  </si>
  <si>
    <t>氏名：</t>
    <phoneticPr fontId="7"/>
  </si>
  <si>
    <t>監理技術者補佐</t>
    <rPh sb="0" eb="2">
      <t>カンリ</t>
    </rPh>
    <rPh sb="2" eb="4">
      <t>ギジュツ</t>
    </rPh>
    <rPh sb="4" eb="5">
      <t>シャ</t>
    </rPh>
    <rPh sb="5" eb="7">
      <t>ホサ</t>
    </rPh>
    <phoneticPr fontId="7"/>
  </si>
  <si>
    <t>専門技術者</t>
    <rPh sb="0" eb="2">
      <t>センモン</t>
    </rPh>
    <rPh sb="2" eb="4">
      <t>ギジュツ</t>
    </rPh>
    <rPh sb="4" eb="5">
      <t>シャ</t>
    </rPh>
    <phoneticPr fontId="7"/>
  </si>
  <si>
    <t>（添付書類）</t>
    <phoneticPr fontId="7"/>
  </si>
  <si>
    <t>・経歴書</t>
  </si>
  <si>
    <t>・技術者は資格証明書（写）</t>
  </si>
  <si>
    <t>経　　歴　　書</t>
    <rPh sb="0" eb="1">
      <t>キョウ</t>
    </rPh>
    <rPh sb="3" eb="4">
      <t>レキ</t>
    </rPh>
    <rPh sb="6" eb="7">
      <t>ショ</t>
    </rPh>
    <phoneticPr fontId="7"/>
  </si>
  <si>
    <t>氏名</t>
    <rPh sb="0" eb="2">
      <t>シメイ</t>
    </rPh>
    <phoneticPr fontId="7"/>
  </si>
  <si>
    <t>本籍</t>
    <rPh sb="0" eb="2">
      <t>ホンセキ</t>
    </rPh>
    <phoneticPr fontId="7"/>
  </si>
  <si>
    <t>最終学歴</t>
    <rPh sb="0" eb="2">
      <t>サイシュウ</t>
    </rPh>
    <rPh sb="2" eb="4">
      <t>ガクレキ</t>
    </rPh>
    <phoneticPr fontId="7"/>
  </si>
  <si>
    <t>職歴</t>
    <rPh sb="0" eb="2">
      <t>ショクレキ</t>
    </rPh>
    <phoneticPr fontId="7"/>
  </si>
  <si>
    <t>資格</t>
    <rPh sb="0" eb="2">
      <t>シカク</t>
    </rPh>
    <phoneticPr fontId="7"/>
  </si>
  <si>
    <t>工事経歴</t>
    <rPh sb="0" eb="2">
      <t>コウジ</t>
    </rPh>
    <rPh sb="2" eb="4">
      <t>ケイレキ</t>
    </rPh>
    <phoneticPr fontId="7"/>
  </si>
  <si>
    <t>上記の通り相違ありません。</t>
    <rPh sb="0" eb="2">
      <t>ジョウキ</t>
    </rPh>
    <rPh sb="3" eb="4">
      <t>トオ</t>
    </rPh>
    <rPh sb="5" eb="7">
      <t>ソウイ</t>
    </rPh>
    <phoneticPr fontId="7"/>
  </si>
  <si>
    <t>氏　　名</t>
    <rPh sb="0" eb="1">
      <t>シ</t>
    </rPh>
    <rPh sb="3" eb="4">
      <t>メイ</t>
    </rPh>
    <phoneticPr fontId="7"/>
  </si>
  <si>
    <t>専門技術者</t>
    <rPh sb="0" eb="2">
      <t>センモン</t>
    </rPh>
    <rPh sb="2" eb="5">
      <t>ギジュツシャ</t>
    </rPh>
    <phoneticPr fontId="1"/>
  </si>
  <si>
    <t>工種(専門技術者のみ)</t>
    <phoneticPr fontId="7"/>
  </si>
  <si>
    <t>本籍</t>
    <rPh sb="0" eb="2">
      <t>ホンセキ</t>
    </rPh>
    <phoneticPr fontId="1"/>
  </si>
  <si>
    <t>最終学歴</t>
    <rPh sb="0" eb="2">
      <t>サイシュウ</t>
    </rPh>
    <rPh sb="2" eb="4">
      <t>ガクレキ</t>
    </rPh>
    <phoneticPr fontId="1"/>
  </si>
  <si>
    <t>学校名等</t>
    <rPh sb="0" eb="3">
      <t>ガッコウメイ</t>
    </rPh>
    <rPh sb="3" eb="4">
      <t>トウ</t>
    </rPh>
    <phoneticPr fontId="1"/>
  </si>
  <si>
    <t>卒業年月</t>
    <rPh sb="0" eb="2">
      <t>ソツギョウ</t>
    </rPh>
    <rPh sb="2" eb="3">
      <t>ネン</t>
    </rPh>
    <rPh sb="3" eb="4">
      <t>ガツ</t>
    </rPh>
    <phoneticPr fontId="1"/>
  </si>
  <si>
    <t>入社年月</t>
    <rPh sb="0" eb="2">
      <t>ニュウシャ</t>
    </rPh>
    <rPh sb="2" eb="4">
      <t>ネンゲツ</t>
    </rPh>
    <phoneticPr fontId="1"/>
  </si>
  <si>
    <t>資格</t>
    <rPh sb="0" eb="2">
      <t>シカク</t>
    </rPh>
    <phoneticPr fontId="1"/>
  </si>
  <si>
    <t>種類</t>
    <rPh sb="0" eb="2">
      <t>シュルイ</t>
    </rPh>
    <phoneticPr fontId="1"/>
  </si>
  <si>
    <t>番号</t>
    <rPh sb="0" eb="2">
      <t>バンゴウ</t>
    </rPh>
    <phoneticPr fontId="1"/>
  </si>
  <si>
    <t>種類1</t>
    <rPh sb="0" eb="2">
      <t>シュルイ</t>
    </rPh>
    <phoneticPr fontId="1"/>
  </si>
  <si>
    <t>種類2</t>
    <rPh sb="0" eb="2">
      <t>シュルイ</t>
    </rPh>
    <phoneticPr fontId="1"/>
  </si>
  <si>
    <t>種類3</t>
    <rPh sb="0" eb="2">
      <t>シュルイ</t>
    </rPh>
    <phoneticPr fontId="1"/>
  </si>
  <si>
    <t>種類4</t>
    <rPh sb="0" eb="2">
      <t>シュルイ</t>
    </rPh>
    <phoneticPr fontId="1"/>
  </si>
  <si>
    <t>工事履歴</t>
    <rPh sb="0" eb="2">
      <t>コウジ</t>
    </rPh>
    <rPh sb="2" eb="4">
      <t>リレキ</t>
    </rPh>
    <phoneticPr fontId="1"/>
  </si>
  <si>
    <t>工期自</t>
    <rPh sb="0" eb="2">
      <t>コウキ</t>
    </rPh>
    <rPh sb="2" eb="3">
      <t>ジ</t>
    </rPh>
    <phoneticPr fontId="1"/>
  </si>
  <si>
    <t>工期至</t>
    <rPh sb="0" eb="2">
      <t>コウキ</t>
    </rPh>
    <rPh sb="2" eb="3">
      <t>イタル</t>
    </rPh>
    <phoneticPr fontId="1"/>
  </si>
  <si>
    <t>工事1</t>
    <rPh sb="0" eb="2">
      <t>コウジ</t>
    </rPh>
    <phoneticPr fontId="1"/>
  </si>
  <si>
    <t>工事2</t>
    <rPh sb="0" eb="2">
      <t>コウジ</t>
    </rPh>
    <phoneticPr fontId="1"/>
  </si>
  <si>
    <t>工事3</t>
    <rPh sb="0" eb="2">
      <t>コウジ</t>
    </rPh>
    <phoneticPr fontId="1"/>
  </si>
  <si>
    <t>工事4</t>
    <rPh sb="0" eb="2">
      <t>コウジ</t>
    </rPh>
    <phoneticPr fontId="1"/>
  </si>
  <si>
    <t>工事5</t>
    <rPh sb="0" eb="2">
      <t>コウジ</t>
    </rPh>
    <phoneticPr fontId="1"/>
  </si>
  <si>
    <t>工事6</t>
    <rPh sb="0" eb="2">
      <t>コウジ</t>
    </rPh>
    <phoneticPr fontId="1"/>
  </si>
  <si>
    <t>工事7</t>
    <rPh sb="0" eb="2">
      <t>コウジ</t>
    </rPh>
    <phoneticPr fontId="1"/>
  </si>
  <si>
    <t>工事8</t>
    <rPh sb="0" eb="2">
      <t>コウジ</t>
    </rPh>
    <phoneticPr fontId="1"/>
  </si>
  <si>
    <t>工事9</t>
    <rPh sb="0" eb="2">
      <t>コウジ</t>
    </rPh>
    <phoneticPr fontId="1"/>
  </si>
  <si>
    <t>工事10</t>
    <rPh sb="0" eb="2">
      <t>コウジ</t>
    </rPh>
    <phoneticPr fontId="1"/>
  </si>
  <si>
    <t>TEL</t>
  </si>
  <si>
    <t>○○　××</t>
    <phoneticPr fontId="1"/>
  </si>
  <si>
    <t>一宮市木曽川町尾西1000</t>
    <phoneticPr fontId="1"/>
  </si>
  <si>
    <t>(0586)22-2222</t>
    <phoneticPr fontId="1"/>
  </si>
  <si>
    <t>090-1111-2222</t>
    <phoneticPr fontId="1"/>
  </si>
  <si>
    <t>愛知県一宮市木曽川町尾西1000</t>
    <rPh sb="0" eb="3">
      <t>アイチケン</t>
    </rPh>
    <phoneticPr fontId="1"/>
  </si>
  <si>
    <t>様式第41号</t>
    <rPh sb="0" eb="2">
      <t>ヨウシキ</t>
    </rPh>
    <rPh sb="2" eb="3">
      <t>ダイ</t>
    </rPh>
    <rPh sb="5" eb="6">
      <t>ゴウ</t>
    </rPh>
    <phoneticPr fontId="12"/>
  </si>
  <si>
    <t>前　金　払　請　求　書</t>
    <rPh sb="0" eb="1">
      <t>マエ</t>
    </rPh>
    <rPh sb="2" eb="3">
      <t>キン</t>
    </rPh>
    <rPh sb="4" eb="5">
      <t>バラ</t>
    </rPh>
    <rPh sb="6" eb="7">
      <t>ショウ</t>
    </rPh>
    <rPh sb="8" eb="9">
      <t>モトム</t>
    </rPh>
    <rPh sb="10" eb="11">
      <t>ショ</t>
    </rPh>
    <phoneticPr fontId="12"/>
  </si>
  <si>
    <t>億</t>
    <rPh sb="0" eb="1">
      <t>オク</t>
    </rPh>
    <phoneticPr fontId="12"/>
  </si>
  <si>
    <t>千万</t>
    <rPh sb="0" eb="2">
      <t>センマン</t>
    </rPh>
    <phoneticPr fontId="12"/>
  </si>
  <si>
    <t>百万</t>
    <rPh sb="0" eb="2">
      <t>ヒャクマン</t>
    </rPh>
    <phoneticPr fontId="12"/>
  </si>
  <si>
    <t>万</t>
    <rPh sb="0" eb="1">
      <t>マン</t>
    </rPh>
    <phoneticPr fontId="12"/>
  </si>
  <si>
    <t>千</t>
    <rPh sb="0" eb="1">
      <t>セン</t>
    </rPh>
    <phoneticPr fontId="12"/>
  </si>
  <si>
    <t>百</t>
    <rPh sb="0" eb="1">
      <t>ヒャク</t>
    </rPh>
    <phoneticPr fontId="12"/>
  </si>
  <si>
    <t>ただし、下記工事の前払金</t>
    <rPh sb="4" eb="6">
      <t>カキ</t>
    </rPh>
    <rPh sb="6" eb="8">
      <t>コウジ</t>
    </rPh>
    <rPh sb="9" eb="10">
      <t>マエ</t>
    </rPh>
    <rPh sb="10" eb="11">
      <t>バライ</t>
    </rPh>
    <rPh sb="11" eb="12">
      <t>キン</t>
    </rPh>
    <phoneticPr fontId="12"/>
  </si>
  <si>
    <t>１．工　事　番　号</t>
    <rPh sb="2" eb="3">
      <t>コウ</t>
    </rPh>
    <rPh sb="4" eb="5">
      <t>コト</t>
    </rPh>
    <rPh sb="6" eb="7">
      <t>バン</t>
    </rPh>
    <rPh sb="8" eb="9">
      <t>ゴウ</t>
    </rPh>
    <phoneticPr fontId="12"/>
  </si>
  <si>
    <t>２．工　　事　　名</t>
    <rPh sb="2" eb="3">
      <t>コウ</t>
    </rPh>
    <rPh sb="5" eb="6">
      <t>コト</t>
    </rPh>
    <rPh sb="8" eb="9">
      <t>メイ</t>
    </rPh>
    <phoneticPr fontId="12"/>
  </si>
  <si>
    <t>口座振替</t>
    <rPh sb="0" eb="2">
      <t>コウザ</t>
    </rPh>
    <rPh sb="2" eb="4">
      <t>フリカエ</t>
    </rPh>
    <phoneticPr fontId="12"/>
  </si>
  <si>
    <t>様式第44号</t>
    <rPh sb="0" eb="2">
      <t>ヨウシキ</t>
    </rPh>
    <rPh sb="2" eb="3">
      <t>ダイ</t>
    </rPh>
    <rPh sb="5" eb="6">
      <t>ゴウ</t>
    </rPh>
    <phoneticPr fontId="12"/>
  </si>
  <si>
    <t>請　　　求　　　書</t>
    <rPh sb="0" eb="1">
      <t>ショウ</t>
    </rPh>
    <rPh sb="4" eb="5">
      <t>モトム</t>
    </rPh>
    <rPh sb="8" eb="9">
      <t>ショ</t>
    </rPh>
    <phoneticPr fontId="12"/>
  </si>
  <si>
    <t>ただし、下記工事の請負代金</t>
    <rPh sb="4" eb="6">
      <t>カキ</t>
    </rPh>
    <rPh sb="6" eb="8">
      <t>コウジ</t>
    </rPh>
    <rPh sb="9" eb="11">
      <t>ウケオイ</t>
    </rPh>
    <rPh sb="11" eb="13">
      <t>ダイキン</t>
    </rPh>
    <phoneticPr fontId="12"/>
  </si>
  <si>
    <t>裏　面</t>
    <rPh sb="0" eb="1">
      <t>ウラ</t>
    </rPh>
    <rPh sb="2" eb="3">
      <t>メン</t>
    </rPh>
    <phoneticPr fontId="12"/>
  </si>
  <si>
    <t>様式第44号の裏面</t>
    <rPh sb="0" eb="2">
      <t>ヨウシキ</t>
    </rPh>
    <rPh sb="2" eb="3">
      <t>ダイ</t>
    </rPh>
    <rPh sb="5" eb="6">
      <t>ゴウ</t>
    </rPh>
    <rPh sb="7" eb="9">
      <t>ウラメン</t>
    </rPh>
    <phoneticPr fontId="12"/>
  </si>
  <si>
    <t>金</t>
    <phoneticPr fontId="12"/>
  </si>
  <si>
    <t>金</t>
    <phoneticPr fontId="12"/>
  </si>
  <si>
    <t>金</t>
    <phoneticPr fontId="12"/>
  </si>
  <si>
    <t>金</t>
    <phoneticPr fontId="12"/>
  </si>
  <si>
    <t>金</t>
    <phoneticPr fontId="12"/>
  </si>
  <si>
    <t>金</t>
    <phoneticPr fontId="12"/>
  </si>
  <si>
    <t>金</t>
    <phoneticPr fontId="12"/>
  </si>
  <si>
    <t>備考　１　金額の数字は、アラビア数字を用い、頭に「金」を記入のこと。</t>
    <rPh sb="0" eb="2">
      <t>ビコウ</t>
    </rPh>
    <rPh sb="5" eb="7">
      <t>キンガク</t>
    </rPh>
    <rPh sb="8" eb="10">
      <t>スウジ</t>
    </rPh>
    <rPh sb="16" eb="18">
      <t>スウジ</t>
    </rPh>
    <rPh sb="19" eb="20">
      <t>モチ</t>
    </rPh>
    <rPh sb="22" eb="23">
      <t>アタマ</t>
    </rPh>
    <rPh sb="25" eb="26">
      <t>キン</t>
    </rPh>
    <rPh sb="28" eb="30">
      <t>キニュウ</t>
    </rPh>
    <phoneticPr fontId="12"/>
  </si>
  <si>
    <t>　　　２　訂正又は抹消した箇所には、押印すること。</t>
    <rPh sb="5" eb="7">
      <t>テイセイ</t>
    </rPh>
    <rPh sb="7" eb="8">
      <t>マタ</t>
    </rPh>
    <rPh sb="9" eb="11">
      <t>マッショウ</t>
    </rPh>
    <rPh sb="13" eb="15">
      <t>カショ</t>
    </rPh>
    <rPh sb="18" eb="19">
      <t>オシ</t>
    </rPh>
    <rPh sb="19" eb="20">
      <t>イン</t>
    </rPh>
    <phoneticPr fontId="12"/>
  </si>
  <si>
    <t>様式第43号</t>
    <rPh sb="0" eb="2">
      <t>ヨウシキ</t>
    </rPh>
    <rPh sb="2" eb="3">
      <t>ダイ</t>
    </rPh>
    <rPh sb="5" eb="6">
      <t>ゴウ</t>
    </rPh>
    <phoneticPr fontId="12"/>
  </si>
  <si>
    <t>部　分　払　請　求　書</t>
    <rPh sb="0" eb="1">
      <t>ブ</t>
    </rPh>
    <rPh sb="2" eb="3">
      <t>ブン</t>
    </rPh>
    <rPh sb="4" eb="5">
      <t>ハラ</t>
    </rPh>
    <rPh sb="6" eb="7">
      <t>ショウ</t>
    </rPh>
    <rPh sb="8" eb="9">
      <t>モトム</t>
    </rPh>
    <rPh sb="10" eb="11">
      <t>ショ</t>
    </rPh>
    <phoneticPr fontId="12"/>
  </si>
  <si>
    <t>ただし、下記工事の出来形</t>
    <rPh sb="4" eb="6">
      <t>カキ</t>
    </rPh>
    <rPh sb="6" eb="8">
      <t>コウジ</t>
    </rPh>
    <rPh sb="9" eb="11">
      <t>デキ</t>
    </rPh>
    <rPh sb="11" eb="12">
      <t>ガタ</t>
    </rPh>
    <phoneticPr fontId="12"/>
  </si>
  <si>
    <t>請　求　金　額　内　訳　書</t>
    <rPh sb="0" eb="1">
      <t>ショウ</t>
    </rPh>
    <rPh sb="2" eb="3">
      <t>モトム</t>
    </rPh>
    <rPh sb="4" eb="5">
      <t>カネ</t>
    </rPh>
    <rPh sb="6" eb="7">
      <t>ガク</t>
    </rPh>
    <rPh sb="8" eb="9">
      <t>ナイ</t>
    </rPh>
    <rPh sb="10" eb="11">
      <t>ヤク</t>
    </rPh>
    <rPh sb="12" eb="13">
      <t>ショ</t>
    </rPh>
    <phoneticPr fontId="12"/>
  </si>
  <si>
    <t>請負代金額</t>
    <rPh sb="0" eb="2">
      <t>ウケオイ</t>
    </rPh>
    <rPh sb="2" eb="4">
      <t>ダイキン</t>
    </rPh>
    <rPh sb="4" eb="5">
      <t>ガク</t>
    </rPh>
    <phoneticPr fontId="12"/>
  </si>
  <si>
    <t>回数</t>
    <rPh sb="0" eb="2">
      <t>カイスウ</t>
    </rPh>
    <phoneticPr fontId="12"/>
  </si>
  <si>
    <t>出来形パ　ーセント</t>
    <rPh sb="0" eb="2">
      <t>デキ</t>
    </rPh>
    <rPh sb="2" eb="3">
      <t>ガタ</t>
    </rPh>
    <phoneticPr fontId="12"/>
  </si>
  <si>
    <t>備考</t>
    <rPh sb="0" eb="2">
      <t>ビコウ</t>
    </rPh>
    <phoneticPr fontId="12"/>
  </si>
  <si>
    <t>監督員確認欄</t>
    <rPh sb="0" eb="3">
      <t>カントクイン</t>
    </rPh>
    <rPh sb="3" eb="5">
      <t>カクニン</t>
    </rPh>
    <rPh sb="5" eb="6">
      <t>ラン</t>
    </rPh>
    <phoneticPr fontId="12"/>
  </si>
  <si>
    <t>添付図書</t>
    <rPh sb="0" eb="2">
      <t>テンプ</t>
    </rPh>
    <rPh sb="2" eb="4">
      <t>トショ</t>
    </rPh>
    <phoneticPr fontId="12"/>
  </si>
  <si>
    <t>全工程（工期が複数年の場合は該当年度分）の</t>
    <rPh sb="0" eb="3">
      <t>ゼンコウテイ</t>
    </rPh>
    <rPh sb="4" eb="6">
      <t>コウキ</t>
    </rPh>
    <rPh sb="7" eb="9">
      <t>フクスウ</t>
    </rPh>
    <rPh sb="9" eb="10">
      <t>ネン</t>
    </rPh>
    <rPh sb="11" eb="13">
      <t>バアイ</t>
    </rPh>
    <rPh sb="14" eb="16">
      <t>ガイトウ</t>
    </rPh>
    <rPh sb="16" eb="18">
      <t>ネンド</t>
    </rPh>
    <rPh sb="18" eb="19">
      <t>ブン</t>
    </rPh>
    <phoneticPr fontId="12"/>
  </si>
  <si>
    <t>工　　　　　期</t>
    <rPh sb="0" eb="1">
      <t>コウ</t>
    </rPh>
    <rPh sb="6" eb="7">
      <t>キ</t>
    </rPh>
    <phoneticPr fontId="12"/>
  </si>
  <si>
    <t>請 負 代 金 額</t>
    <rPh sb="0" eb="1">
      <t>ショウ</t>
    </rPh>
    <rPh sb="2" eb="3">
      <t>フ</t>
    </rPh>
    <rPh sb="4" eb="5">
      <t>ダイ</t>
    </rPh>
    <rPh sb="6" eb="7">
      <t>キン</t>
    </rPh>
    <rPh sb="8" eb="9">
      <t>ガク</t>
    </rPh>
    <phoneticPr fontId="12"/>
  </si>
  <si>
    <t>契約締結年月日</t>
    <rPh sb="0" eb="2">
      <t>ケイヤク</t>
    </rPh>
    <rPh sb="2" eb="4">
      <t>テイケツ</t>
    </rPh>
    <rPh sb="4" eb="7">
      <t>ネンガッピ</t>
    </rPh>
    <phoneticPr fontId="12"/>
  </si>
  <si>
    <t>工　事　場　所</t>
    <rPh sb="0" eb="1">
      <t>コウ</t>
    </rPh>
    <rPh sb="2" eb="3">
      <t>コト</t>
    </rPh>
    <rPh sb="4" eb="5">
      <t>バ</t>
    </rPh>
    <rPh sb="6" eb="7">
      <t>ショ</t>
    </rPh>
    <phoneticPr fontId="12"/>
  </si>
  <si>
    <t>工　　事　　名</t>
    <rPh sb="0" eb="1">
      <t>コウ</t>
    </rPh>
    <rPh sb="3" eb="4">
      <t>コト</t>
    </rPh>
    <rPh sb="6" eb="7">
      <t>メイ</t>
    </rPh>
    <phoneticPr fontId="12"/>
  </si>
  <si>
    <t>中間前金払認定請求書</t>
    <rPh sb="0" eb="2">
      <t>チュウカン</t>
    </rPh>
    <rPh sb="2" eb="4">
      <t>マエキン</t>
    </rPh>
    <rPh sb="4" eb="5">
      <t>バライ</t>
    </rPh>
    <rPh sb="5" eb="7">
      <t>ニンテイ</t>
    </rPh>
    <rPh sb="7" eb="10">
      <t>セイキュウショ</t>
    </rPh>
    <phoneticPr fontId="12"/>
  </si>
  <si>
    <t>中　間　前　金　払　請　求　書</t>
    <rPh sb="0" eb="1">
      <t>ナカ</t>
    </rPh>
    <rPh sb="2" eb="3">
      <t>カン</t>
    </rPh>
    <rPh sb="4" eb="5">
      <t>マエ</t>
    </rPh>
    <rPh sb="6" eb="7">
      <t>キン</t>
    </rPh>
    <rPh sb="8" eb="9">
      <t>バラ</t>
    </rPh>
    <rPh sb="10" eb="11">
      <t>ショウ</t>
    </rPh>
    <rPh sb="12" eb="13">
      <t>モトム</t>
    </rPh>
    <rPh sb="14" eb="15">
      <t>ショ</t>
    </rPh>
    <phoneticPr fontId="12"/>
  </si>
  <si>
    <r>
      <t>様式第4</t>
    </r>
    <r>
      <rPr>
        <sz val="11"/>
        <color theme="1"/>
        <rFont val="ＭＳ 明朝"/>
        <family val="1"/>
        <charset val="128"/>
      </rPr>
      <t>3号の裏面</t>
    </r>
    <rPh sb="0" eb="2">
      <t>ヨウシキ</t>
    </rPh>
    <rPh sb="2" eb="3">
      <t>ダイ</t>
    </rPh>
    <rPh sb="5" eb="6">
      <t>ゴウ</t>
    </rPh>
    <rPh sb="7" eb="9">
      <t>ウラメン</t>
    </rPh>
    <phoneticPr fontId="12"/>
  </si>
  <si>
    <t>様式第48号</t>
    <rPh sb="0" eb="2">
      <t>ヨウシキ</t>
    </rPh>
    <rPh sb="2" eb="3">
      <t>ダイ</t>
    </rPh>
    <rPh sb="5" eb="6">
      <t>ゴウ</t>
    </rPh>
    <phoneticPr fontId="12"/>
  </si>
  <si>
    <t>様式第50号</t>
    <rPh sb="0" eb="2">
      <t>ヨウシキ</t>
    </rPh>
    <rPh sb="2" eb="3">
      <t>ダイ</t>
    </rPh>
    <rPh sb="5" eb="6">
      <t>ゴウ</t>
    </rPh>
    <phoneticPr fontId="12"/>
  </si>
  <si>
    <t>支払口座</t>
    <rPh sb="0" eb="2">
      <t>シハラ</t>
    </rPh>
    <rPh sb="2" eb="4">
      <t>コウザ</t>
    </rPh>
    <phoneticPr fontId="1"/>
  </si>
  <si>
    <t>○○銀行</t>
    <rPh sb="2" eb="4">
      <t>ギンコウ</t>
    </rPh>
    <phoneticPr fontId="1"/>
  </si>
  <si>
    <t>銀行名</t>
    <rPh sb="0" eb="3">
      <t>ギンコウメイ</t>
    </rPh>
    <phoneticPr fontId="1"/>
  </si>
  <si>
    <t>支店名</t>
    <rPh sb="0" eb="2">
      <t>シテン</t>
    </rPh>
    <rPh sb="2" eb="3">
      <t>メイ</t>
    </rPh>
    <phoneticPr fontId="1"/>
  </si>
  <si>
    <t>××支店</t>
    <rPh sb="2" eb="4">
      <t>シテン</t>
    </rPh>
    <phoneticPr fontId="1"/>
  </si>
  <si>
    <t>口座種類</t>
    <rPh sb="0" eb="2">
      <t>コウザ</t>
    </rPh>
    <rPh sb="2" eb="4">
      <t>シュルイ</t>
    </rPh>
    <phoneticPr fontId="1"/>
  </si>
  <si>
    <t>普通</t>
    <rPh sb="0" eb="2">
      <t>フツウ</t>
    </rPh>
    <phoneticPr fontId="1"/>
  </si>
  <si>
    <t>口座番号</t>
    <rPh sb="0" eb="2">
      <t>コウザ</t>
    </rPh>
    <rPh sb="2" eb="4">
      <t>バンゴウ</t>
    </rPh>
    <phoneticPr fontId="1"/>
  </si>
  <si>
    <t>第138000番</t>
    <rPh sb="0" eb="1">
      <t>ダイ</t>
    </rPh>
    <rPh sb="7" eb="8">
      <t>バン</t>
    </rPh>
    <phoneticPr fontId="1"/>
  </si>
  <si>
    <t>当座</t>
  </si>
  <si>
    <t>令和　　年　　月　　日</t>
    <phoneticPr fontId="1"/>
  </si>
  <si>
    <t>最終工期至</t>
    <rPh sb="2" eb="4">
      <t>コウキ</t>
    </rPh>
    <rPh sb="4" eb="5">
      <t>イタル</t>
    </rPh>
    <phoneticPr fontId="1"/>
  </si>
  <si>
    <t>進　捗　状　況</t>
    <rPh sb="0" eb="1">
      <t>ススム</t>
    </rPh>
    <rPh sb="2" eb="3">
      <t>チョク</t>
    </rPh>
    <rPh sb="4" eb="5">
      <t>ジョウ</t>
    </rPh>
    <rPh sb="6" eb="7">
      <t>キョウ</t>
    </rPh>
    <phoneticPr fontId="12"/>
  </si>
  <si>
    <t>(　　年　　月　日現在)</t>
    <phoneticPr fontId="1"/>
  </si>
  <si>
    <t>作業状況を色塗りした実施工程表</t>
    <rPh sb="0" eb="2">
      <t>サギョウ</t>
    </rPh>
    <rPh sb="2" eb="4">
      <t>ジョウキョウ</t>
    </rPh>
    <rPh sb="5" eb="7">
      <t>イロヌ</t>
    </rPh>
    <rPh sb="10" eb="12">
      <t>ジッシ</t>
    </rPh>
    <rPh sb="12" eb="15">
      <t>コウテイヒョウ</t>
    </rPh>
    <phoneticPr fontId="1"/>
  </si>
  <si>
    <t>％</t>
  </si>
  <si>
    <t>中間前払金額</t>
    <rPh sb="0" eb="1">
      <t>ナカ</t>
    </rPh>
    <rPh sb="1" eb="2">
      <t>カン</t>
    </rPh>
    <rPh sb="2" eb="3">
      <t>マエ</t>
    </rPh>
    <rPh sb="3" eb="4">
      <t>バライ</t>
    </rPh>
    <rPh sb="4" eb="5">
      <t>キン</t>
    </rPh>
    <rPh sb="5" eb="6">
      <t>ガク</t>
    </rPh>
    <phoneticPr fontId="12"/>
  </si>
  <si>
    <t>前払金額</t>
    <rPh sb="0" eb="1">
      <t>マエ</t>
    </rPh>
    <rPh sb="1" eb="2">
      <t>バライ</t>
    </rPh>
    <rPh sb="2" eb="3">
      <t>キン</t>
    </rPh>
    <rPh sb="3" eb="4">
      <t>ガク</t>
    </rPh>
    <phoneticPr fontId="12"/>
  </si>
  <si>
    <t>受領済額計</t>
    <rPh sb="0" eb="1">
      <t>ウケ</t>
    </rPh>
    <rPh sb="1" eb="2">
      <t>リョウ</t>
    </rPh>
    <rPh sb="2" eb="3">
      <t>ズ</t>
    </rPh>
    <rPh sb="3" eb="4">
      <t>ガク</t>
    </rPh>
    <rPh sb="4" eb="5">
      <t>ケイ</t>
    </rPh>
    <phoneticPr fontId="12"/>
  </si>
  <si>
    <t>第1回</t>
    <phoneticPr fontId="12"/>
  </si>
  <si>
    <t>部分払金額</t>
    <phoneticPr fontId="12"/>
  </si>
  <si>
    <t>第2回</t>
    <phoneticPr fontId="12"/>
  </si>
  <si>
    <t>〃</t>
    <phoneticPr fontId="12"/>
  </si>
  <si>
    <t>第3回</t>
    <phoneticPr fontId="12"/>
  </si>
  <si>
    <t>第4回</t>
    <phoneticPr fontId="12"/>
  </si>
  <si>
    <t>第5回</t>
    <phoneticPr fontId="12"/>
  </si>
  <si>
    <t>第6回</t>
    <phoneticPr fontId="12"/>
  </si>
  <si>
    <t>工事番号</t>
    <phoneticPr fontId="12"/>
  </si>
  <si>
    <t>支払方法</t>
    <phoneticPr fontId="12"/>
  </si>
  <si>
    <t>工事名</t>
    <phoneticPr fontId="12"/>
  </si>
  <si>
    <t>契約締結年月日</t>
    <phoneticPr fontId="12"/>
  </si>
  <si>
    <t>請負代金額</t>
    <phoneticPr fontId="12"/>
  </si>
  <si>
    <t>受領済内訳</t>
    <phoneticPr fontId="12"/>
  </si>
  <si>
    <t>一覧表に戻る</t>
    <rPh sb="0" eb="2">
      <t>イチラン</t>
    </rPh>
    <rPh sb="2" eb="3">
      <t>ヒョウ</t>
    </rPh>
    <rPh sb="4" eb="5">
      <t>モド</t>
    </rPh>
    <phoneticPr fontId="1"/>
  </si>
  <si>
    <t>一覧表に戻る</t>
    <rPh sb="0" eb="2">
      <t>イチラン</t>
    </rPh>
    <rPh sb="2" eb="3">
      <t>ヒョウ</t>
    </rPh>
    <rPh sb="4" eb="5">
      <t>モド</t>
    </rPh>
    <phoneticPr fontId="1"/>
  </si>
  <si>
    <t xml:space="preserve">( </t>
    <phoneticPr fontId="12"/>
  </si>
  <si>
    <t>無 )</t>
    <phoneticPr fontId="1"/>
  </si>
  <si>
    <t>有・</t>
    <phoneticPr fontId="1"/>
  </si>
  <si>
    <t>建設キャリアアップシステム事業者ID</t>
    <rPh sb="0" eb="2">
      <t>ケンセツ</t>
    </rPh>
    <rPh sb="13" eb="15">
      <t>ジギョウ</t>
    </rPh>
    <rPh sb="15" eb="16">
      <t>シャ</t>
    </rPh>
    <phoneticPr fontId="1"/>
  </si>
  <si>
    <t>建設キャリアアップシステム事業者登録の有無</t>
  </si>
  <si>
    <t>○○　△△</t>
  </si>
  <si>
    <t>○○　△△</t>
    <phoneticPr fontId="1"/>
  </si>
  <si>
    <t>090-2222-3333</t>
    <phoneticPr fontId="1"/>
  </si>
  <si>
    <t>平成16年3月</t>
    <rPh sb="0" eb="2">
      <t>ヘイセイ</t>
    </rPh>
    <rPh sb="4" eb="5">
      <t>ネン</t>
    </rPh>
    <rPh sb="6" eb="7">
      <t>ガツ</t>
    </rPh>
    <phoneticPr fontId="1"/>
  </si>
  <si>
    <t>平成16年4月</t>
    <rPh sb="0" eb="2">
      <t>ヘイセイ</t>
    </rPh>
    <rPh sb="4" eb="5">
      <t>ネン</t>
    </rPh>
    <rPh sb="6" eb="7">
      <t>ガツ</t>
    </rPh>
    <phoneticPr fontId="1"/>
  </si>
  <si>
    <t>一宮市木曽川町尾西10</t>
    <phoneticPr fontId="1"/>
  </si>
  <si>
    <t>愛知県一宮市木曽川町尾西10</t>
    <rPh sb="0" eb="3">
      <t>アイチケン</t>
    </rPh>
    <phoneticPr fontId="1"/>
  </si>
  <si>
    <t>請負者</t>
    <rPh sb="0" eb="2">
      <t>ウケオイ</t>
    </rPh>
    <rPh sb="2" eb="3">
      <t>シャ</t>
    </rPh>
    <phoneticPr fontId="1"/>
  </si>
  <si>
    <t>被共済者手帳番号</t>
  </si>
  <si>
    <t>再下請負者及び再下請負契約関係について次のとおり報告いたします。</t>
  </si>
  <si>
    <t>【報告下請負者】</t>
    <rPh sb="1" eb="3">
      <t>ホウコク</t>
    </rPh>
    <rPh sb="3" eb="4">
      <t>シタ</t>
    </rPh>
    <phoneticPr fontId="7"/>
  </si>
  <si>
    <t>一宮市長</t>
    <rPh sb="0" eb="3">
      <t>イチノミヤシ</t>
    </rPh>
    <rPh sb="3" eb="4">
      <t>チョウ</t>
    </rPh>
    <phoneticPr fontId="1"/>
  </si>
  <si>
    <t>市役所　太郎</t>
  </si>
  <si>
    <t>(0586)28-○○○○</t>
  </si>
  <si>
    <t>建退共共済契約者番号</t>
    <rPh sb="0" eb="3">
      <t>ケンタイキョウ</t>
    </rPh>
    <phoneticPr fontId="1"/>
  </si>
  <si>
    <t>契約成立年月日</t>
    <rPh sb="0" eb="2">
      <t>ケイヤク</t>
    </rPh>
    <rPh sb="2" eb="4">
      <t>セイリツ</t>
    </rPh>
    <rPh sb="4" eb="7">
      <t>ネンガッピ</t>
    </rPh>
    <phoneticPr fontId="1"/>
  </si>
  <si>
    <t>－</t>
    <phoneticPr fontId="1"/>
  </si>
  <si>
    <t>建設業退職金共済制度掛金充当実績総括表</t>
    <rPh sb="0" eb="2">
      <t>ケンセツ</t>
    </rPh>
    <rPh sb="2" eb="3">
      <t>ギョウ</t>
    </rPh>
    <rPh sb="3" eb="6">
      <t>タイショクキン</t>
    </rPh>
    <rPh sb="6" eb="8">
      <t>キョウサイ</t>
    </rPh>
    <rPh sb="8" eb="10">
      <t>セイド</t>
    </rPh>
    <rPh sb="10" eb="12">
      <t>カケキン</t>
    </rPh>
    <rPh sb="12" eb="14">
      <t>ジュウトウ</t>
    </rPh>
    <rPh sb="14" eb="16">
      <t>ジッセキ</t>
    </rPh>
    <rPh sb="16" eb="18">
      <t>ソウカツ</t>
    </rPh>
    <rPh sb="18" eb="19">
      <t>ヒョウ</t>
    </rPh>
    <phoneticPr fontId="1"/>
  </si>
  <si>
    <t>一覧表に戻る</t>
    <rPh sb="0" eb="2">
      <t>イチラン</t>
    </rPh>
    <rPh sb="2" eb="3">
      <t>ヒョウ</t>
    </rPh>
    <rPh sb="4" eb="5">
      <t>モド</t>
    </rPh>
    <phoneticPr fontId="1"/>
  </si>
  <si>
    <t>殿</t>
    <rPh sb="0" eb="1">
      <t>ドノ</t>
    </rPh>
    <phoneticPr fontId="1"/>
  </si>
  <si>
    <t>名称</t>
    <rPh sb="0" eb="2">
      <t>メイショウ</t>
    </rPh>
    <phoneticPr fontId="1"/>
  </si>
  <si>
    <t>共済契約者番号</t>
    <rPh sb="0" eb="2">
      <t>キョウサイ</t>
    </rPh>
    <rPh sb="2" eb="4">
      <t>ケイヤク</t>
    </rPh>
    <rPh sb="4" eb="5">
      <t>シャ</t>
    </rPh>
    <rPh sb="5" eb="7">
      <t>バンゴウ</t>
    </rPh>
    <phoneticPr fontId="1"/>
  </si>
  <si>
    <t>工事番号および工事名</t>
    <rPh sb="0" eb="2">
      <t>コウジ</t>
    </rPh>
    <rPh sb="2" eb="4">
      <t>バンゴウ</t>
    </rPh>
    <rPh sb="7" eb="10">
      <t>コウジメイ</t>
    </rPh>
    <phoneticPr fontId="1"/>
  </si>
  <si>
    <t>建設キャリアアップシステム現場ID</t>
    <rPh sb="0" eb="2">
      <t>ケンセツ</t>
    </rPh>
    <rPh sb="13" eb="15">
      <t>ゲンバ</t>
    </rPh>
    <phoneticPr fontId="1"/>
  </si>
  <si>
    <t>工事期間</t>
    <rPh sb="0" eb="2">
      <t>コウジ</t>
    </rPh>
    <rPh sb="2" eb="4">
      <t>キカン</t>
    </rPh>
    <phoneticPr fontId="1"/>
  </si>
  <si>
    <t>～</t>
    <phoneticPr fontId="1"/>
  </si>
  <si>
    <t>上記工事に係る建設業退職金共済制度の掛金充当実績について、以下のとおり報告します。</t>
    <rPh sb="0" eb="2">
      <t>ジョウキ</t>
    </rPh>
    <rPh sb="2" eb="4">
      <t>コウジ</t>
    </rPh>
    <rPh sb="5" eb="6">
      <t>カカワ</t>
    </rPh>
    <rPh sb="7" eb="10">
      <t>ケンセツギョウ</t>
    </rPh>
    <rPh sb="10" eb="12">
      <t>タイショク</t>
    </rPh>
    <rPh sb="12" eb="13">
      <t>キン</t>
    </rPh>
    <rPh sb="13" eb="15">
      <t>キョウサイ</t>
    </rPh>
    <rPh sb="15" eb="17">
      <t>セイド</t>
    </rPh>
    <rPh sb="18" eb="20">
      <t>カケキン</t>
    </rPh>
    <rPh sb="20" eb="22">
      <t>ジュウトウ</t>
    </rPh>
    <rPh sb="22" eb="24">
      <t>ジッセキ</t>
    </rPh>
    <rPh sb="29" eb="31">
      <t>イカ</t>
    </rPh>
    <rPh sb="35" eb="37">
      <t>ホウコク</t>
    </rPh>
    <phoneticPr fontId="1"/>
  </si>
  <si>
    <t>（1）工事全体</t>
    <rPh sb="3" eb="5">
      <t>コウジ</t>
    </rPh>
    <rPh sb="5" eb="7">
      <t>ゼンタイ</t>
    </rPh>
    <phoneticPr fontId="1"/>
  </si>
  <si>
    <t>労働者延べ就労日数</t>
    <rPh sb="0" eb="2">
      <t>ロウドウ</t>
    </rPh>
    <rPh sb="2" eb="3">
      <t>シャ</t>
    </rPh>
    <rPh sb="3" eb="4">
      <t>ノ</t>
    </rPh>
    <rPh sb="5" eb="7">
      <t>シュウロウ</t>
    </rPh>
    <rPh sb="7" eb="9">
      <t>ニッスウ</t>
    </rPh>
    <phoneticPr fontId="1"/>
  </si>
  <si>
    <t>人日</t>
    <rPh sb="0" eb="1">
      <t>ニン</t>
    </rPh>
    <rPh sb="1" eb="2">
      <t>ヒ</t>
    </rPh>
    <phoneticPr fontId="1"/>
  </si>
  <si>
    <t>本工事に従事した事業者数(元請を含む）</t>
    <rPh sb="0" eb="3">
      <t>ホンコウジ</t>
    </rPh>
    <rPh sb="4" eb="6">
      <t>ジュウジ</t>
    </rPh>
    <rPh sb="8" eb="11">
      <t>ジギョウシャ</t>
    </rPh>
    <rPh sb="11" eb="12">
      <t>スウ</t>
    </rPh>
    <rPh sb="13" eb="15">
      <t>モトウケ</t>
    </rPh>
    <rPh sb="16" eb="17">
      <t>フク</t>
    </rPh>
    <phoneticPr fontId="1"/>
  </si>
  <si>
    <t>者</t>
    <rPh sb="0" eb="1">
      <t>シャ</t>
    </rPh>
    <phoneticPr fontId="1"/>
  </si>
  <si>
    <t>本工事に従事した労働者数</t>
    <rPh sb="0" eb="3">
      <t>ホンコウジ</t>
    </rPh>
    <rPh sb="4" eb="6">
      <t>ジュウジ</t>
    </rPh>
    <rPh sb="8" eb="11">
      <t>ロウドウシャ</t>
    </rPh>
    <rPh sb="11" eb="12">
      <t>スウ</t>
    </rPh>
    <phoneticPr fontId="1"/>
  </si>
  <si>
    <t>人</t>
    <rPh sb="0" eb="1">
      <t>ニン</t>
    </rPh>
    <phoneticPr fontId="1"/>
  </si>
  <si>
    <t>（2）建退共対象労働者</t>
    <rPh sb="3" eb="6">
      <t>ケンタイキョウ</t>
    </rPh>
    <rPh sb="6" eb="8">
      <t>タイショウ</t>
    </rPh>
    <rPh sb="8" eb="11">
      <t>ロウドウシャ</t>
    </rPh>
    <phoneticPr fontId="1"/>
  </si>
  <si>
    <t>建退共対象労働者延べ就労日数(掛金充当日数)</t>
    <rPh sb="0" eb="3">
      <t>ケンタイキョウ</t>
    </rPh>
    <rPh sb="3" eb="5">
      <t>タイショウ</t>
    </rPh>
    <rPh sb="5" eb="8">
      <t>ロウドウシャ</t>
    </rPh>
    <rPh sb="8" eb="9">
      <t>ノ</t>
    </rPh>
    <rPh sb="10" eb="12">
      <t>シュウロウ</t>
    </rPh>
    <rPh sb="12" eb="14">
      <t>ニッスウ</t>
    </rPh>
    <rPh sb="15" eb="17">
      <t>カケキン</t>
    </rPh>
    <rPh sb="17" eb="19">
      <t>ジュウトウ</t>
    </rPh>
    <rPh sb="19" eb="21">
      <t>ニッスウ</t>
    </rPh>
    <phoneticPr fontId="1"/>
  </si>
  <si>
    <t>採用した方式</t>
    <rPh sb="0" eb="2">
      <t>サイヨウ</t>
    </rPh>
    <rPh sb="4" eb="6">
      <t>ホウシキ</t>
    </rPh>
    <phoneticPr fontId="1"/>
  </si>
  <si>
    <t xml:space="preserve"> 電子申請方式</t>
    <rPh sb="1" eb="3">
      <t>デンシ</t>
    </rPh>
    <rPh sb="3" eb="5">
      <t>シンセイ</t>
    </rPh>
    <rPh sb="5" eb="7">
      <t>ホウシキ</t>
    </rPh>
    <phoneticPr fontId="1"/>
  </si>
  <si>
    <t xml:space="preserve"> 証紙貼付方式</t>
    <rPh sb="1" eb="3">
      <t>ショウシ</t>
    </rPh>
    <rPh sb="3" eb="4">
      <t>ハ</t>
    </rPh>
    <rPh sb="4" eb="5">
      <t>ツ</t>
    </rPh>
    <rPh sb="5" eb="7">
      <t>ホウシキ</t>
    </rPh>
    <phoneticPr fontId="1"/>
  </si>
  <si>
    <t>・事業者数(元請を含む）</t>
    <rPh sb="1" eb="4">
      <t>ジギョウシャ</t>
    </rPh>
    <rPh sb="4" eb="5">
      <t>スウ</t>
    </rPh>
    <rPh sb="6" eb="8">
      <t>モトウケ</t>
    </rPh>
    <rPh sb="9" eb="10">
      <t>フク</t>
    </rPh>
    <phoneticPr fontId="1"/>
  </si>
  <si>
    <t>・対象労働者数</t>
    <rPh sb="1" eb="3">
      <t>タイショウ</t>
    </rPh>
    <rPh sb="3" eb="6">
      <t>ロウドウシャ</t>
    </rPh>
    <rPh sb="6" eb="7">
      <t>スウ</t>
    </rPh>
    <phoneticPr fontId="1"/>
  </si>
  <si>
    <t>（参考：工事全体の数を記入すること）</t>
    <rPh sb="1" eb="3">
      <t>サンコウ</t>
    </rPh>
    <rPh sb="4" eb="6">
      <t>コウジ</t>
    </rPh>
    <rPh sb="6" eb="8">
      <t>ゼンタイ</t>
    </rPh>
    <rPh sb="9" eb="10">
      <t>スウ</t>
    </rPh>
    <rPh sb="11" eb="13">
      <t>キニュウ</t>
    </rPh>
    <phoneticPr fontId="1"/>
  </si>
  <si>
    <t>・建設キャリアアップシステムによる就労履歴数</t>
    <rPh sb="1" eb="3">
      <t>ケンセツ</t>
    </rPh>
    <rPh sb="17" eb="19">
      <t>シュウロウ</t>
    </rPh>
    <rPh sb="19" eb="21">
      <t>リレキ</t>
    </rPh>
    <rPh sb="21" eb="22">
      <t>スウ</t>
    </rPh>
    <phoneticPr fontId="1"/>
  </si>
  <si>
    <t>・建設キャリアアップシステムの施工体制を登録した事業者数</t>
    <rPh sb="1" eb="3">
      <t>ケンセツ</t>
    </rPh>
    <rPh sb="15" eb="17">
      <t>セコウ</t>
    </rPh>
    <rPh sb="17" eb="19">
      <t>タイセイ</t>
    </rPh>
    <rPh sb="20" eb="22">
      <t>トウロク</t>
    </rPh>
    <rPh sb="24" eb="27">
      <t>ジギョウシャ</t>
    </rPh>
    <rPh sb="27" eb="28">
      <t>スウ</t>
    </rPh>
    <phoneticPr fontId="1"/>
  </si>
  <si>
    <t>・建設キャリアアップシステムの作業員登録を行った労働者数</t>
    <rPh sb="1" eb="3">
      <t>ケンセツ</t>
    </rPh>
    <rPh sb="15" eb="18">
      <t>サギョウイン</t>
    </rPh>
    <rPh sb="18" eb="20">
      <t>トウロク</t>
    </rPh>
    <rPh sb="21" eb="22">
      <t>オコナ</t>
    </rPh>
    <rPh sb="24" eb="27">
      <t>ロウドウシャ</t>
    </rPh>
    <rPh sb="27" eb="28">
      <t>スウ</t>
    </rPh>
    <phoneticPr fontId="1"/>
  </si>
  <si>
    <t>建設業退職金共済証紙貼付状況報告書</t>
    <rPh sb="0" eb="2">
      <t>ケンセツ</t>
    </rPh>
    <rPh sb="2" eb="3">
      <t>ギョウ</t>
    </rPh>
    <rPh sb="3" eb="5">
      <t>タイショク</t>
    </rPh>
    <rPh sb="5" eb="6">
      <t>キン</t>
    </rPh>
    <rPh sb="6" eb="8">
      <t>キョウサイ</t>
    </rPh>
    <rPh sb="8" eb="10">
      <t>ショウシ</t>
    </rPh>
    <rPh sb="10" eb="11">
      <t>ハ</t>
    </rPh>
    <rPh sb="11" eb="12">
      <t>ツ</t>
    </rPh>
    <rPh sb="12" eb="14">
      <t>ジョウキョウ</t>
    </rPh>
    <rPh sb="14" eb="17">
      <t>ホウコクショ</t>
    </rPh>
    <phoneticPr fontId="1"/>
  </si>
  <si>
    <t>報告日</t>
    <rPh sb="0" eb="2">
      <t>ホウコク</t>
    </rPh>
    <rPh sb="2" eb="3">
      <t>ヒ</t>
    </rPh>
    <phoneticPr fontId="1"/>
  </si>
  <si>
    <t>令和　　年　月　日</t>
    <rPh sb="0" eb="2">
      <t>レイワ</t>
    </rPh>
    <rPh sb="4" eb="5">
      <t>ネン</t>
    </rPh>
    <rPh sb="6" eb="7">
      <t>ガツ</t>
    </rPh>
    <rPh sb="8" eb="9">
      <t>ヒ</t>
    </rPh>
    <phoneticPr fontId="1"/>
  </si>
  <si>
    <t>元請名</t>
    <rPh sb="0" eb="2">
      <t>モトウケ</t>
    </rPh>
    <rPh sb="2" eb="3">
      <t>メイ</t>
    </rPh>
    <phoneticPr fontId="1"/>
  </si>
  <si>
    <t>共済契約者(下請)名</t>
    <rPh sb="0" eb="2">
      <t>キョウサイ</t>
    </rPh>
    <rPh sb="2" eb="4">
      <t>ケイヤク</t>
    </rPh>
    <rPh sb="4" eb="5">
      <t>シャ</t>
    </rPh>
    <rPh sb="6" eb="8">
      <t>シタウ</t>
    </rPh>
    <rPh sb="9" eb="10">
      <t>メイ</t>
    </rPh>
    <phoneticPr fontId="1"/>
  </si>
  <si>
    <t>工事番号及び</t>
    <rPh sb="0" eb="2">
      <t>コウジ</t>
    </rPh>
    <rPh sb="2" eb="4">
      <t>バンゴウ</t>
    </rPh>
    <rPh sb="4" eb="5">
      <t>オヨ</t>
    </rPh>
    <phoneticPr fontId="1"/>
  </si>
  <si>
    <t>工事名</t>
    <rPh sb="0" eb="3">
      <t>コウジメイ</t>
    </rPh>
    <phoneticPr fontId="1"/>
  </si>
  <si>
    <t>工事コ－ド</t>
    <rPh sb="0" eb="2">
      <t>コウジ</t>
    </rPh>
    <phoneticPr fontId="1"/>
  </si>
  <si>
    <t>建設ｷｬﾘｱｱｯﾌﾟｼｽﾃﾑ</t>
    <rPh sb="0" eb="2">
      <t>ケンセツ</t>
    </rPh>
    <phoneticPr fontId="1"/>
  </si>
  <si>
    <t>事業者ID</t>
    <rPh sb="0" eb="3">
      <t>ジギョウシャ</t>
    </rPh>
    <phoneticPr fontId="1"/>
  </si>
  <si>
    <t>現場ID</t>
    <rPh sb="0" eb="2">
      <t>ゲンバ</t>
    </rPh>
    <phoneticPr fontId="1"/>
  </si>
  <si>
    <t>被共済者数</t>
    <rPh sb="0" eb="1">
      <t>ヒ</t>
    </rPh>
    <rPh sb="1" eb="4">
      <t>キョウサイシャ</t>
    </rPh>
    <rPh sb="4" eb="5">
      <t>スウ</t>
    </rPh>
    <phoneticPr fontId="1"/>
  </si>
  <si>
    <t>延べ就労日数</t>
    <rPh sb="0" eb="1">
      <t>ノ</t>
    </rPh>
    <rPh sb="2" eb="4">
      <t>シュウロウ</t>
    </rPh>
    <rPh sb="4" eb="6">
      <t>ニッスウ</t>
    </rPh>
    <phoneticPr fontId="1"/>
  </si>
  <si>
    <t>日</t>
    <rPh sb="0" eb="1">
      <t>ニチ</t>
    </rPh>
    <phoneticPr fontId="1"/>
  </si>
  <si>
    <t>&lt;</t>
    <phoneticPr fontId="1"/>
  </si>
  <si>
    <t>月分&gt;もしくは　&lt;工事終了日</t>
    <rPh sb="0" eb="1">
      <t>ゲツ</t>
    </rPh>
    <rPh sb="1" eb="2">
      <t>ブン</t>
    </rPh>
    <rPh sb="9" eb="11">
      <t>コウジ</t>
    </rPh>
    <rPh sb="11" eb="13">
      <t>シュウリョウ</t>
    </rPh>
    <rPh sb="13" eb="14">
      <t>ニチ</t>
    </rPh>
    <phoneticPr fontId="1"/>
  </si>
  <si>
    <t>令和　年　月　日</t>
    <rPh sb="0" eb="2">
      <t>レイワ</t>
    </rPh>
    <rPh sb="3" eb="4">
      <t>ネン</t>
    </rPh>
    <rPh sb="5" eb="6">
      <t>ガツ</t>
    </rPh>
    <rPh sb="7" eb="8">
      <t>ヒ</t>
    </rPh>
    <phoneticPr fontId="1"/>
  </si>
  <si>
    <t>&gt;</t>
    <phoneticPr fontId="1"/>
  </si>
  <si>
    <t>受　　入</t>
    <rPh sb="0" eb="1">
      <t>ウケ</t>
    </rPh>
    <rPh sb="3" eb="4">
      <t>ニュウ</t>
    </rPh>
    <phoneticPr fontId="1"/>
  </si>
  <si>
    <t>貼　　付</t>
    <rPh sb="0" eb="1">
      <t>ハ</t>
    </rPh>
    <rPh sb="3" eb="4">
      <t>ツ</t>
    </rPh>
    <phoneticPr fontId="1"/>
  </si>
  <si>
    <t>払　　出</t>
    <rPh sb="0" eb="1">
      <t>フツ</t>
    </rPh>
    <rPh sb="3" eb="4">
      <t>デ</t>
    </rPh>
    <phoneticPr fontId="1"/>
  </si>
  <si>
    <t>証紙残枚数</t>
    <rPh sb="0" eb="2">
      <t>ショウシ</t>
    </rPh>
    <rPh sb="2" eb="3">
      <t>ザン</t>
    </rPh>
    <rPh sb="3" eb="5">
      <t>マイスウ</t>
    </rPh>
    <phoneticPr fontId="1"/>
  </si>
  <si>
    <t>受入年月日</t>
    <rPh sb="0" eb="2">
      <t>ウケイレ</t>
    </rPh>
    <rPh sb="2" eb="5">
      <t>ネンガッピ</t>
    </rPh>
    <phoneticPr fontId="1"/>
  </si>
  <si>
    <t>受入枚数</t>
    <rPh sb="0" eb="2">
      <t>ウケイレ</t>
    </rPh>
    <rPh sb="2" eb="4">
      <t>マイスウ</t>
    </rPh>
    <phoneticPr fontId="1"/>
  </si>
  <si>
    <t>貼付年月日</t>
    <rPh sb="0" eb="2">
      <t>チョウフ</t>
    </rPh>
    <rPh sb="2" eb="5">
      <t>ネンガッピ</t>
    </rPh>
    <phoneticPr fontId="1"/>
  </si>
  <si>
    <t>被共済者数</t>
    <rPh sb="0" eb="1">
      <t>ヒ</t>
    </rPh>
    <rPh sb="1" eb="3">
      <t>キョウサイ</t>
    </rPh>
    <rPh sb="3" eb="4">
      <t>シャ</t>
    </rPh>
    <rPh sb="4" eb="5">
      <t>スウ</t>
    </rPh>
    <phoneticPr fontId="1"/>
  </si>
  <si>
    <t>共済手帳への
証紙貼付枚数</t>
    <rPh sb="0" eb="2">
      <t>キョウサイ</t>
    </rPh>
    <rPh sb="2" eb="4">
      <t>テチョウ</t>
    </rPh>
    <rPh sb="7" eb="9">
      <t>ショウシ</t>
    </rPh>
    <rPh sb="9" eb="10">
      <t>ハ</t>
    </rPh>
    <rPh sb="10" eb="11">
      <t>ツ</t>
    </rPh>
    <rPh sb="11" eb="13">
      <t>マイスウ</t>
    </rPh>
    <phoneticPr fontId="1"/>
  </si>
  <si>
    <t>払出年月日</t>
    <rPh sb="0" eb="2">
      <t>ハライダシ</t>
    </rPh>
    <rPh sb="2" eb="5">
      <t>ネンガッピ</t>
    </rPh>
    <phoneticPr fontId="1"/>
  </si>
  <si>
    <t>下請名</t>
    <rPh sb="0" eb="2">
      <t>シタウ</t>
    </rPh>
    <rPh sb="2" eb="3">
      <t>メイ</t>
    </rPh>
    <phoneticPr fontId="1"/>
  </si>
  <si>
    <t>払出枚数</t>
    <rPh sb="0" eb="2">
      <t>ハライダシ</t>
    </rPh>
    <rPh sb="2" eb="4">
      <t>マイスウ</t>
    </rPh>
    <phoneticPr fontId="1"/>
  </si>
  <si>
    <t>枚</t>
    <rPh sb="0" eb="1">
      <t>マイ</t>
    </rPh>
    <phoneticPr fontId="1"/>
  </si>
  <si>
    <t>合　　計</t>
    <rPh sb="0" eb="1">
      <t>ゴウ</t>
    </rPh>
    <rPh sb="3" eb="4">
      <t>ケイ</t>
    </rPh>
    <phoneticPr fontId="1"/>
  </si>
  <si>
    <t>以上のとおり報告します。</t>
    <rPh sb="0" eb="2">
      <t>イジョウ</t>
    </rPh>
    <rPh sb="6" eb="8">
      <t>ホウコク</t>
    </rPh>
    <phoneticPr fontId="1"/>
  </si>
  <si>
    <t>工　事　別　共　済　証　紙　受　払　簿</t>
    <rPh sb="0" eb="1">
      <t>コウ</t>
    </rPh>
    <rPh sb="2" eb="3">
      <t>コト</t>
    </rPh>
    <rPh sb="4" eb="5">
      <t>ベツ</t>
    </rPh>
    <rPh sb="6" eb="7">
      <t>トモ</t>
    </rPh>
    <rPh sb="8" eb="9">
      <t>スミ</t>
    </rPh>
    <rPh sb="10" eb="11">
      <t>ショウ</t>
    </rPh>
    <rPh sb="12" eb="13">
      <t>カミ</t>
    </rPh>
    <rPh sb="14" eb="15">
      <t>ウケ</t>
    </rPh>
    <rPh sb="16" eb="17">
      <t>フツ</t>
    </rPh>
    <rPh sb="18" eb="19">
      <t>ボ</t>
    </rPh>
    <phoneticPr fontId="1"/>
  </si>
  <si>
    <t>発注者名</t>
    <rPh sb="0" eb="3">
      <t>ハッチュウシャ</t>
    </rPh>
    <rPh sb="3" eb="4">
      <t>メイ</t>
    </rPh>
    <phoneticPr fontId="1"/>
  </si>
  <si>
    <t>工事番号および
工事名</t>
    <rPh sb="0" eb="2">
      <t>コウジ</t>
    </rPh>
    <rPh sb="2" eb="4">
      <t>バンゴウ</t>
    </rPh>
    <rPh sb="8" eb="11">
      <t>コウジメイ</t>
    </rPh>
    <phoneticPr fontId="1"/>
  </si>
  <si>
    <t>建設ｷｬﾘｱｱｯﾌﾟｼｽﾃﾑ
現場ID</t>
    <rPh sb="0" eb="2">
      <t>ケンセツ</t>
    </rPh>
    <rPh sb="15" eb="17">
      <t>ゲンバ</t>
    </rPh>
    <phoneticPr fontId="1"/>
  </si>
  <si>
    <t>共済契約者名</t>
    <rPh sb="0" eb="2">
      <t>キョウサイ</t>
    </rPh>
    <rPh sb="2" eb="4">
      <t>ケイヤク</t>
    </rPh>
    <rPh sb="4" eb="5">
      <t>シャ</t>
    </rPh>
    <rPh sb="5" eb="6">
      <t>メイ</t>
    </rPh>
    <phoneticPr fontId="1"/>
  </si>
  <si>
    <t>工事
期間</t>
    <rPh sb="0" eb="2">
      <t>コウジ</t>
    </rPh>
    <rPh sb="3" eb="5">
      <t>キカン</t>
    </rPh>
    <phoneticPr fontId="1"/>
  </si>
  <si>
    <r>
      <t>◎　この受払簿は、</t>
    </r>
    <r>
      <rPr>
        <u/>
        <sz val="6"/>
        <color theme="1"/>
        <rFont val="ＭＳ 明朝"/>
        <family val="1"/>
        <charset val="128"/>
      </rPr>
      <t>工事完成後、発注者に提示</t>
    </r>
    <r>
      <rPr>
        <sz val="6"/>
        <color theme="1"/>
        <rFont val="ＭＳ 明朝"/>
        <family val="1"/>
        <charset val="128"/>
      </rPr>
      <t>するものですので、
　　正確に記載してください。
◎　この受払簿は、受入・払出の都度、所定欄を記載し、</t>
    </r>
    <r>
      <rPr>
        <u/>
        <sz val="6"/>
        <color theme="1"/>
        <rFont val="ＭＳ 明朝"/>
        <family val="1"/>
        <charset val="128"/>
      </rPr>
      <t xml:space="preserve">工事毎に
</t>
    </r>
    <r>
      <rPr>
        <sz val="6"/>
        <color theme="1"/>
        <rFont val="ＭＳ 明朝"/>
        <family val="1"/>
        <charset val="128"/>
      </rPr>
      <t>　　</t>
    </r>
    <r>
      <rPr>
        <u/>
        <sz val="6"/>
        <color theme="1"/>
        <rFont val="ＭＳ 明朝"/>
        <family val="1"/>
        <charset val="128"/>
      </rPr>
      <t>合計を出して整理してください。</t>
    </r>
    <r>
      <rPr>
        <sz val="6"/>
        <color theme="1"/>
        <rFont val="ＭＳ 明朝"/>
        <family val="1"/>
        <charset val="128"/>
      </rPr>
      <t xml:space="preserve">
</t>
    </r>
    <rPh sb="4" eb="6">
      <t>ウケハライ</t>
    </rPh>
    <rPh sb="6" eb="7">
      <t>ボ</t>
    </rPh>
    <rPh sb="9" eb="11">
      <t>コウジ</t>
    </rPh>
    <rPh sb="11" eb="13">
      <t>カンセイ</t>
    </rPh>
    <rPh sb="13" eb="14">
      <t>ゴ</t>
    </rPh>
    <rPh sb="15" eb="18">
      <t>ハッチュウシャ</t>
    </rPh>
    <rPh sb="19" eb="21">
      <t>テイジ</t>
    </rPh>
    <rPh sb="33" eb="35">
      <t>セイカク</t>
    </rPh>
    <rPh sb="36" eb="38">
      <t>キサイ</t>
    </rPh>
    <rPh sb="51" eb="53">
      <t>ウケハライ</t>
    </rPh>
    <rPh sb="53" eb="54">
      <t>ボ</t>
    </rPh>
    <rPh sb="56" eb="57">
      <t>ウ</t>
    </rPh>
    <rPh sb="57" eb="58">
      <t>イ</t>
    </rPh>
    <rPh sb="59" eb="61">
      <t>ハライダシ</t>
    </rPh>
    <rPh sb="62" eb="64">
      <t>ツド</t>
    </rPh>
    <rPh sb="65" eb="67">
      <t>ショテイ</t>
    </rPh>
    <rPh sb="67" eb="68">
      <t>ラン</t>
    </rPh>
    <rPh sb="69" eb="71">
      <t>キサイ</t>
    </rPh>
    <rPh sb="73" eb="75">
      <t>コウジ</t>
    </rPh>
    <rPh sb="75" eb="76">
      <t>ゴト</t>
    </rPh>
    <rPh sb="80" eb="82">
      <t>ゴウケイ</t>
    </rPh>
    <rPh sb="83" eb="84">
      <t>ダ</t>
    </rPh>
    <rPh sb="86" eb="88">
      <t>セイリ</t>
    </rPh>
    <phoneticPr fontId="1"/>
  </si>
  <si>
    <t>①共済契約成立年月日</t>
    <rPh sb="1" eb="3">
      <t>キョウサイ</t>
    </rPh>
    <rPh sb="3" eb="5">
      <t>ケイヤク</t>
    </rPh>
    <rPh sb="5" eb="7">
      <t>セイリツ</t>
    </rPh>
    <rPh sb="7" eb="10">
      <t>ネンガッピ</t>
    </rPh>
    <phoneticPr fontId="1"/>
  </si>
  <si>
    <t>②共済契約者番号</t>
    <rPh sb="1" eb="3">
      <t>キョウサイ</t>
    </rPh>
    <rPh sb="3" eb="5">
      <t>ケイヤク</t>
    </rPh>
    <rPh sb="5" eb="6">
      <t>シャ</t>
    </rPh>
    <rPh sb="6" eb="8">
      <t>バンゴウ</t>
    </rPh>
    <phoneticPr fontId="1"/>
  </si>
  <si>
    <t>③建設ｷｬﾘｱｱｯﾌﾟｼｽﾃﾑ事業者ID</t>
    <rPh sb="1" eb="3">
      <t>ケンセツ</t>
    </rPh>
    <rPh sb="15" eb="17">
      <t>ジギョウ</t>
    </rPh>
    <rPh sb="17" eb="18">
      <t>シャ</t>
    </rPh>
    <phoneticPr fontId="1"/>
  </si>
  <si>
    <t>受入・払出</t>
    <rPh sb="0" eb="2">
      <t>ウケイレ</t>
    </rPh>
    <rPh sb="3" eb="5">
      <t>ハライダシ</t>
    </rPh>
    <phoneticPr fontId="1"/>
  </si>
  <si>
    <t>払　出</t>
    <rPh sb="0" eb="1">
      <t>フツ</t>
    </rPh>
    <rPh sb="2" eb="3">
      <t>デ</t>
    </rPh>
    <phoneticPr fontId="1"/>
  </si>
  <si>
    <t>残　高</t>
    <rPh sb="0" eb="1">
      <t>ザン</t>
    </rPh>
    <rPh sb="2" eb="3">
      <t>タカ</t>
    </rPh>
    <phoneticPr fontId="1"/>
  </si>
  <si>
    <t>支払欄の内訳</t>
    <rPh sb="0" eb="2">
      <t>シハラ</t>
    </rPh>
    <rPh sb="2" eb="3">
      <t>ラン</t>
    </rPh>
    <rPh sb="4" eb="6">
      <t>ウチワケ</t>
    </rPh>
    <phoneticPr fontId="1"/>
  </si>
  <si>
    <t>備考</t>
    <rPh sb="0" eb="2">
      <t>ビコウ</t>
    </rPh>
    <phoneticPr fontId="1"/>
  </si>
  <si>
    <t>年  月  日</t>
    <rPh sb="0" eb="1">
      <t>ネン</t>
    </rPh>
    <rPh sb="3" eb="4">
      <t>ガツ</t>
    </rPh>
    <rPh sb="6" eb="7">
      <t>ヒ</t>
    </rPh>
    <phoneticPr fontId="1"/>
  </si>
  <si>
    <t>購　入</t>
    <rPh sb="0" eb="1">
      <t>コウ</t>
    </rPh>
    <rPh sb="2" eb="3">
      <t>ニュウ</t>
    </rPh>
    <phoneticPr fontId="1"/>
  </si>
  <si>
    <t>計(A)</t>
    <rPh sb="0" eb="1">
      <t>ケイ</t>
    </rPh>
    <phoneticPr fontId="1"/>
  </si>
  <si>
    <t>貼付(自社)</t>
    <rPh sb="0" eb="1">
      <t>ハ</t>
    </rPh>
    <rPh sb="1" eb="2">
      <t>ツ</t>
    </rPh>
    <rPh sb="3" eb="5">
      <t>ジシャ</t>
    </rPh>
    <phoneticPr fontId="1"/>
  </si>
  <si>
    <t>下請へ交付</t>
    <rPh sb="0" eb="2">
      <t>シタウ</t>
    </rPh>
    <rPh sb="3" eb="5">
      <t>コウフ</t>
    </rPh>
    <phoneticPr fontId="1"/>
  </si>
  <si>
    <t>計(B)</t>
    <rPh sb="0" eb="1">
      <t>ケイ</t>
    </rPh>
    <phoneticPr fontId="1"/>
  </si>
  <si>
    <t>(A)-(B)</t>
  </si>
  <si>
    <t>貼付人員(自社)</t>
    <rPh sb="0" eb="1">
      <t>ハ</t>
    </rPh>
    <rPh sb="1" eb="2">
      <t>ツ</t>
    </rPh>
    <rPh sb="2" eb="4">
      <t>ジンイン</t>
    </rPh>
    <rPh sb="5" eb="7">
      <t>ジシャ</t>
    </rPh>
    <phoneticPr fontId="1"/>
  </si>
  <si>
    <t>貼付人員(下請)</t>
    <rPh sb="0" eb="1">
      <t>ハ</t>
    </rPh>
    <rPh sb="1" eb="2">
      <t>ツ</t>
    </rPh>
    <rPh sb="2" eb="4">
      <t>ジンイン</t>
    </rPh>
    <rPh sb="5" eb="7">
      <t>シタウケ</t>
    </rPh>
    <phoneticPr fontId="1"/>
  </si>
  <si>
    <t>就労月</t>
    <rPh sb="0" eb="2">
      <t>シュウロウ</t>
    </rPh>
    <rPh sb="2" eb="3">
      <t>ツキ</t>
    </rPh>
    <phoneticPr fontId="1"/>
  </si>
  <si>
    <t>前期(前項)繰越</t>
    <rPh sb="0" eb="2">
      <t>ゼンキ</t>
    </rPh>
    <rPh sb="3" eb="5">
      <t>ゼンコウ</t>
    </rPh>
    <rPh sb="6" eb="8">
      <t>クリコシ</t>
    </rPh>
    <phoneticPr fontId="1"/>
  </si>
  <si>
    <t>日分</t>
    <rPh sb="0" eb="1">
      <t>ニチ</t>
    </rPh>
    <rPh sb="1" eb="2">
      <t>ブン</t>
    </rPh>
    <phoneticPr fontId="1"/>
  </si>
  <si>
    <t>年　　月　　日</t>
    <rPh sb="0" eb="1">
      <t>ネン</t>
    </rPh>
    <rPh sb="3" eb="4">
      <t>ガツ</t>
    </rPh>
    <rPh sb="6" eb="7">
      <t>ヒ</t>
    </rPh>
    <phoneticPr fontId="1"/>
  </si>
  <si>
    <t>金融機関名</t>
    <rPh sb="0" eb="2">
      <t>キンユウ</t>
    </rPh>
    <rPh sb="2" eb="4">
      <t>キカン</t>
    </rPh>
    <rPh sb="4" eb="5">
      <t>メイ</t>
    </rPh>
    <phoneticPr fontId="1"/>
  </si>
  <si>
    <t>令和</t>
    <rPh sb="0" eb="2">
      <t>レイワ</t>
    </rPh>
    <phoneticPr fontId="1"/>
  </si>
  <si>
    <t>年</t>
    <rPh sb="0" eb="1">
      <t>ネン</t>
    </rPh>
    <phoneticPr fontId="1"/>
  </si>
  <si>
    <t>月分</t>
    <rPh sb="0" eb="1">
      <t>ガツ</t>
    </rPh>
    <rPh sb="1" eb="2">
      <t>ブン</t>
    </rPh>
    <phoneticPr fontId="1"/>
  </si>
  <si>
    <t>工事期間内
の　合　計</t>
    <rPh sb="0" eb="2">
      <t>コウジ</t>
    </rPh>
    <rPh sb="2" eb="4">
      <t>キカン</t>
    </rPh>
    <rPh sb="4" eb="5">
      <t>ナイ</t>
    </rPh>
    <rPh sb="8" eb="9">
      <t>ゴウ</t>
    </rPh>
    <rPh sb="10" eb="11">
      <t>ケイ</t>
    </rPh>
    <phoneticPr fontId="1"/>
  </si>
  <si>
    <t>円</t>
    <rPh sb="0" eb="1">
      <t>エン</t>
    </rPh>
    <phoneticPr fontId="1"/>
  </si>
  <si>
    <t>(元請負事業者)</t>
    <rPh sb="1" eb="2">
      <t>モト</t>
    </rPh>
    <rPh sb="2" eb="4">
      <t>ウケオイ</t>
    </rPh>
    <rPh sb="4" eb="6">
      <t>ジギョウ</t>
    </rPh>
    <rPh sb="6" eb="7">
      <t>シャ</t>
    </rPh>
    <phoneticPr fontId="1"/>
  </si>
  <si>
    <t>様</t>
    <rPh sb="0" eb="1">
      <t>サマ</t>
    </rPh>
    <phoneticPr fontId="1"/>
  </si>
  <si>
    <t>下請事業者</t>
    <rPh sb="0" eb="2">
      <t>シタウ</t>
    </rPh>
    <rPh sb="2" eb="5">
      <t>ジギョウシャ</t>
    </rPh>
    <phoneticPr fontId="1"/>
  </si>
  <si>
    <t>建設業退職金共済制度加入労働者数報告書</t>
    <rPh sb="0" eb="3">
      <t>ケンセツギョウ</t>
    </rPh>
    <rPh sb="3" eb="6">
      <t>タイショクキン</t>
    </rPh>
    <rPh sb="6" eb="8">
      <t>キョウサイ</t>
    </rPh>
    <rPh sb="8" eb="10">
      <t>セイド</t>
    </rPh>
    <rPh sb="10" eb="12">
      <t>カニュウ</t>
    </rPh>
    <rPh sb="12" eb="15">
      <t>ロウドウシャ</t>
    </rPh>
    <rPh sb="15" eb="16">
      <t>スウ</t>
    </rPh>
    <rPh sb="16" eb="19">
      <t>ホウコクショ</t>
    </rPh>
    <phoneticPr fontId="1"/>
  </si>
  <si>
    <t xml:space="preserve">[工事番号および工事名： </t>
    <rPh sb="1" eb="3">
      <t>コウジ</t>
    </rPh>
    <rPh sb="3" eb="5">
      <t>バンゴウ</t>
    </rPh>
    <rPh sb="8" eb="11">
      <t>コウジメイ</t>
    </rPh>
    <phoneticPr fontId="1"/>
  </si>
  <si>
    <t>]</t>
  </si>
  <si>
    <t>いずれか該当する□を■にしてください。</t>
    <rPh sb="4" eb="6">
      <t>ガイトウ</t>
    </rPh>
    <phoneticPr fontId="1"/>
  </si>
  <si>
    <t>1.建退共制度に加入している。</t>
    <rPh sb="2" eb="5">
      <t>ケンタイキョウ</t>
    </rPh>
    <rPh sb="5" eb="7">
      <t>セイド</t>
    </rPh>
    <rPh sb="8" eb="10">
      <t>カニュウ</t>
    </rPh>
    <phoneticPr fontId="1"/>
  </si>
  <si>
    <t>2.建退共に制度に加入していない</t>
    <rPh sb="2" eb="5">
      <t>ケンタイキョウ</t>
    </rPh>
    <rPh sb="6" eb="8">
      <t>セイド</t>
    </rPh>
    <rPh sb="9" eb="11">
      <t>カニュウ</t>
    </rPh>
    <phoneticPr fontId="1"/>
  </si>
  <si>
    <t>（就労予定労働者数</t>
    <rPh sb="1" eb="3">
      <t>シュウロウ</t>
    </rPh>
    <rPh sb="3" eb="5">
      <t>ヨテイ</t>
    </rPh>
    <rPh sb="5" eb="8">
      <t>ロウドウシャ</t>
    </rPh>
    <rPh sb="8" eb="9">
      <t>スウ</t>
    </rPh>
    <phoneticPr fontId="1"/>
  </si>
  <si>
    <t>人)</t>
    <rPh sb="0" eb="1">
      <t>ニン</t>
    </rPh>
    <phoneticPr fontId="1"/>
  </si>
  <si>
    <t>以下のとおり、建退共制度の対象労働者数等を報告します。</t>
    <rPh sb="0" eb="2">
      <t>イカ</t>
    </rPh>
    <rPh sb="7" eb="10">
      <t>ケンタイキョウ</t>
    </rPh>
    <rPh sb="10" eb="12">
      <t>セイド</t>
    </rPh>
    <rPh sb="13" eb="15">
      <t>タイショウ</t>
    </rPh>
    <rPh sb="15" eb="18">
      <t>ロウドウシャ</t>
    </rPh>
    <rPh sb="18" eb="19">
      <t>スウ</t>
    </rPh>
    <rPh sb="19" eb="20">
      <t>トウ</t>
    </rPh>
    <rPh sb="21" eb="23">
      <t>ホウコク</t>
    </rPh>
    <phoneticPr fontId="1"/>
  </si>
  <si>
    <t>※｢■ 2.建退共制度に加入していない｣に該当した場合は、｢共済契約番号｣は｢－｣、[うち、被共済者数②｣は｢0人｣とし、</t>
    <rPh sb="6" eb="9">
      <t>ケンタイキョウ</t>
    </rPh>
    <rPh sb="9" eb="11">
      <t>セイド</t>
    </rPh>
    <rPh sb="12" eb="14">
      <t>カニュウ</t>
    </rPh>
    <rPh sb="21" eb="23">
      <t>ガイトウ</t>
    </rPh>
    <rPh sb="25" eb="27">
      <t>バアイ</t>
    </rPh>
    <rPh sb="30" eb="32">
      <t>キョウサイ</t>
    </rPh>
    <rPh sb="32" eb="34">
      <t>ケイヤク</t>
    </rPh>
    <rPh sb="34" eb="36">
      <t>バンゴウ</t>
    </rPh>
    <rPh sb="46" eb="47">
      <t>ヒ</t>
    </rPh>
    <rPh sb="47" eb="50">
      <t>キョウサイシャ</t>
    </rPh>
    <rPh sb="50" eb="51">
      <t>スウ</t>
    </rPh>
    <rPh sb="56" eb="57">
      <t>ニン</t>
    </rPh>
    <phoneticPr fontId="1"/>
  </si>
  <si>
    <t>　これ以外の項目は記載してください。</t>
    <rPh sb="6" eb="8">
      <t>コウモク</t>
    </rPh>
    <rPh sb="9" eb="11">
      <t>キサイ</t>
    </rPh>
    <phoneticPr fontId="1"/>
  </si>
  <si>
    <t>事業所名</t>
    <rPh sb="0" eb="3">
      <t>ジギョウショ</t>
    </rPh>
    <rPh sb="3" eb="4">
      <t>メイ</t>
    </rPh>
    <phoneticPr fontId="1"/>
  </si>
  <si>
    <t>就労予定労働者数①</t>
    <rPh sb="0" eb="2">
      <t>シュウロウ</t>
    </rPh>
    <rPh sb="2" eb="4">
      <t>ヨテイ</t>
    </rPh>
    <rPh sb="4" eb="7">
      <t>ロウドウシャ</t>
    </rPh>
    <rPh sb="7" eb="8">
      <t>スウ</t>
    </rPh>
    <phoneticPr fontId="1"/>
  </si>
  <si>
    <t>うち、被共済者数②</t>
    <rPh sb="3" eb="4">
      <t>ヒ</t>
    </rPh>
    <rPh sb="4" eb="7">
      <t>キョウサイシャ</t>
    </rPh>
    <rPh sb="7" eb="8">
      <t>スウ</t>
    </rPh>
    <phoneticPr fontId="1"/>
  </si>
  <si>
    <t>被共済者以外(①-②)</t>
    <rPh sb="0" eb="1">
      <t>ヒ</t>
    </rPh>
    <rPh sb="1" eb="4">
      <t>キョウサイシャ</t>
    </rPh>
    <rPh sb="4" eb="6">
      <t>イガイ</t>
    </rPh>
    <phoneticPr fontId="1"/>
  </si>
  <si>
    <t>(被共済者以外(①-②)の内訳)</t>
    <rPh sb="1" eb="2">
      <t>ヒ</t>
    </rPh>
    <rPh sb="2" eb="5">
      <t>キョウサイシャ</t>
    </rPh>
    <rPh sb="5" eb="7">
      <t>イガイ</t>
    </rPh>
    <rPh sb="13" eb="15">
      <t>ウチワケ</t>
    </rPh>
    <phoneticPr fontId="1"/>
  </si>
  <si>
    <t>企業の役員</t>
    <rPh sb="0" eb="2">
      <t>キギョウ</t>
    </rPh>
    <rPh sb="3" eb="5">
      <t>ヤクイン</t>
    </rPh>
    <phoneticPr fontId="1"/>
  </si>
  <si>
    <t>中退共､商工会など</t>
    <rPh sb="0" eb="1">
      <t>チュウ</t>
    </rPh>
    <rPh sb="1" eb="3">
      <t>タイキョウ</t>
    </rPh>
    <rPh sb="4" eb="7">
      <t>ショウコウカイ</t>
    </rPh>
    <phoneticPr fontId="1"/>
  </si>
  <si>
    <t>自社の退職金制度のみ</t>
    <rPh sb="0" eb="2">
      <t>ジシャ</t>
    </rPh>
    <rPh sb="3" eb="6">
      <t>タイショクキン</t>
    </rPh>
    <rPh sb="6" eb="8">
      <t>セイド</t>
    </rPh>
    <phoneticPr fontId="1"/>
  </si>
  <si>
    <t>その他(具体的に)</t>
    <rPh sb="2" eb="3">
      <t>タ</t>
    </rPh>
    <rPh sb="4" eb="7">
      <t>グタイテキ</t>
    </rPh>
    <phoneticPr fontId="1"/>
  </si>
  <si>
    <t>他の退職金制度に加入</t>
    <rPh sb="0" eb="1">
      <t>タ</t>
    </rPh>
    <rPh sb="2" eb="5">
      <t>タイショクキン</t>
    </rPh>
    <rPh sb="5" eb="7">
      <t>セイド</t>
    </rPh>
    <rPh sb="8" eb="10">
      <t>カニュウ</t>
    </rPh>
    <phoneticPr fontId="1"/>
  </si>
  <si>
    <t>を適用</t>
    <rPh sb="1" eb="3">
      <t>テキヨウ</t>
    </rPh>
    <phoneticPr fontId="1"/>
  </si>
  <si>
    <t>(　　　　　　　　　)</t>
    <phoneticPr fontId="1"/>
  </si>
  <si>
    <t>注1)　自社の退職金制度と建退共制度を両方適用している場合は、被共済者に該当しますので、｢うち､被共済者数②｣にその人数を記載してください。</t>
    <rPh sb="0" eb="1">
      <t>チュウ</t>
    </rPh>
    <rPh sb="4" eb="6">
      <t>ジシャ</t>
    </rPh>
    <rPh sb="7" eb="10">
      <t>タイショクキン</t>
    </rPh>
    <rPh sb="10" eb="12">
      <t>セイド</t>
    </rPh>
    <rPh sb="13" eb="16">
      <t>ケンタイキョウ</t>
    </rPh>
    <rPh sb="16" eb="18">
      <t>セイド</t>
    </rPh>
    <rPh sb="19" eb="21">
      <t>リョウホウ</t>
    </rPh>
    <rPh sb="21" eb="23">
      <t>テキヨウ</t>
    </rPh>
    <rPh sb="27" eb="29">
      <t>バアイ</t>
    </rPh>
    <rPh sb="31" eb="32">
      <t>ヒ</t>
    </rPh>
    <rPh sb="32" eb="35">
      <t>キョウサイシャ</t>
    </rPh>
    <rPh sb="36" eb="38">
      <t>ガイトウ</t>
    </rPh>
    <rPh sb="48" eb="49">
      <t>ヒ</t>
    </rPh>
    <rPh sb="49" eb="52">
      <t>キョウサイシャ</t>
    </rPh>
    <rPh sb="52" eb="53">
      <t>スウ</t>
    </rPh>
    <rPh sb="58" eb="60">
      <t>ニンズウ</t>
    </rPh>
    <rPh sb="61" eb="63">
      <t>キサイ</t>
    </rPh>
    <phoneticPr fontId="1"/>
  </si>
  <si>
    <t>注2)　｢中退共､商工会など他の退職金制度の加入｣の場合は、加入証明書や契約書の写しなど、加入していることが分かる資料をつけてください。</t>
    <rPh sb="0" eb="1">
      <t>チュウ</t>
    </rPh>
    <rPh sb="5" eb="8">
      <t>チュウタイキョウ</t>
    </rPh>
    <rPh sb="9" eb="12">
      <t>ショウコウカイ</t>
    </rPh>
    <rPh sb="14" eb="15">
      <t>タ</t>
    </rPh>
    <rPh sb="16" eb="19">
      <t>タイショクキン</t>
    </rPh>
    <rPh sb="19" eb="21">
      <t>セイド</t>
    </rPh>
    <rPh sb="22" eb="24">
      <t>カニュウ</t>
    </rPh>
    <rPh sb="26" eb="28">
      <t>バアイ</t>
    </rPh>
    <rPh sb="30" eb="32">
      <t>カニュウ</t>
    </rPh>
    <rPh sb="32" eb="35">
      <t>ショウメイショ</t>
    </rPh>
    <rPh sb="36" eb="39">
      <t>ケイヤクショ</t>
    </rPh>
    <rPh sb="40" eb="41">
      <t>ウツ</t>
    </rPh>
    <rPh sb="45" eb="47">
      <t>カニュウ</t>
    </rPh>
    <rPh sb="54" eb="55">
      <t>ワ</t>
    </rPh>
    <rPh sb="57" eb="59">
      <t>シリョウ</t>
    </rPh>
    <phoneticPr fontId="1"/>
  </si>
  <si>
    <t>注3)　｢自社の退職金制度のみを適用｣の場合は、就業規則、退職金規定の写しなど、適用していることが分かる資料をつけてください。</t>
    <rPh sb="0" eb="1">
      <t>チュウ</t>
    </rPh>
    <rPh sb="5" eb="7">
      <t>ジシャ</t>
    </rPh>
    <rPh sb="8" eb="11">
      <t>タイショクキン</t>
    </rPh>
    <rPh sb="11" eb="13">
      <t>セイド</t>
    </rPh>
    <rPh sb="16" eb="18">
      <t>テキヨウ</t>
    </rPh>
    <rPh sb="20" eb="22">
      <t>バアイ</t>
    </rPh>
    <rPh sb="24" eb="26">
      <t>シュウギョウ</t>
    </rPh>
    <rPh sb="26" eb="28">
      <t>キソク</t>
    </rPh>
    <rPh sb="29" eb="32">
      <t>タイショクキン</t>
    </rPh>
    <rPh sb="32" eb="34">
      <t>キテイ</t>
    </rPh>
    <rPh sb="35" eb="36">
      <t>ウツ</t>
    </rPh>
    <rPh sb="40" eb="42">
      <t>テキヨウ</t>
    </rPh>
    <rPh sb="49" eb="50">
      <t>ワ</t>
    </rPh>
    <rPh sb="52" eb="54">
      <t>シリョウ</t>
    </rPh>
    <phoneticPr fontId="1"/>
  </si>
  <si>
    <t>注4)　工事種別、工法等により｢就労予定労働者数①｣が著しく少ない場合は、その理由がわかる資料をつけてください。</t>
    <rPh sb="0" eb="1">
      <t>チュウ</t>
    </rPh>
    <rPh sb="4" eb="6">
      <t>コウジ</t>
    </rPh>
    <rPh sb="6" eb="8">
      <t>シュベツ</t>
    </rPh>
    <rPh sb="9" eb="11">
      <t>コウホウ</t>
    </rPh>
    <rPh sb="11" eb="12">
      <t>トウ</t>
    </rPh>
    <rPh sb="16" eb="18">
      <t>シュウロウ</t>
    </rPh>
    <rPh sb="18" eb="20">
      <t>ヨテイ</t>
    </rPh>
    <rPh sb="20" eb="23">
      <t>ロウドウシャ</t>
    </rPh>
    <rPh sb="23" eb="24">
      <t>スウ</t>
    </rPh>
    <rPh sb="27" eb="28">
      <t>イチジル</t>
    </rPh>
    <rPh sb="30" eb="31">
      <t>スク</t>
    </rPh>
    <rPh sb="33" eb="35">
      <t>バアイ</t>
    </rPh>
    <rPh sb="39" eb="41">
      <t>リユウ</t>
    </rPh>
    <rPh sb="45" eb="47">
      <t>シリョウ</t>
    </rPh>
    <phoneticPr fontId="1"/>
  </si>
  <si>
    <t>建設業退職金共済制度掛金充当実績総括表</t>
    <rPh sb="0" eb="2">
      <t>ケンセツ</t>
    </rPh>
    <rPh sb="2" eb="3">
      <t>ギョウ</t>
    </rPh>
    <rPh sb="3" eb="6">
      <t>タイショクキン</t>
    </rPh>
    <rPh sb="6" eb="8">
      <t>キョウサイ</t>
    </rPh>
    <rPh sb="8" eb="10">
      <t>セイド</t>
    </rPh>
    <rPh sb="10" eb="12">
      <t>カケキン</t>
    </rPh>
    <rPh sb="11" eb="12">
      <t>キン</t>
    </rPh>
    <rPh sb="12" eb="14">
      <t>ジュウトウ</t>
    </rPh>
    <rPh sb="14" eb="16">
      <t>ジッセキ</t>
    </rPh>
    <rPh sb="16" eb="18">
      <t>ソウカツ</t>
    </rPh>
    <rPh sb="18" eb="19">
      <t>ヒョウ</t>
    </rPh>
    <phoneticPr fontId="1"/>
  </si>
  <si>
    <t>R</t>
    <phoneticPr fontId="1"/>
  </si>
  <si>
    <t>経業第</t>
    <rPh sb="0" eb="1">
      <t>タ</t>
    </rPh>
    <rPh sb="1" eb="2">
      <t>ギョウ</t>
    </rPh>
    <rPh sb="2" eb="3">
      <t>ダイ</t>
    </rPh>
    <phoneticPr fontId="1"/>
  </si>
  <si>
    <t>経営総務課</t>
    <rPh sb="0" eb="2">
      <t>ケイエイ</t>
    </rPh>
    <rPh sb="2" eb="5">
      <t>ソウムカ</t>
    </rPh>
    <phoneticPr fontId="1"/>
  </si>
  <si>
    <t>営業第</t>
    <rPh sb="0" eb="2">
      <t>エイギョウ</t>
    </rPh>
    <rPh sb="2" eb="3">
      <t>ダイ</t>
    </rPh>
    <phoneticPr fontId="1"/>
  </si>
  <si>
    <t>営業課</t>
    <rPh sb="0" eb="2">
      <t>エイギョウ</t>
    </rPh>
    <rPh sb="2" eb="3">
      <t>カ</t>
    </rPh>
    <phoneticPr fontId="1"/>
  </si>
  <si>
    <t>下第</t>
    <rPh sb="0" eb="1">
      <t>シタ</t>
    </rPh>
    <rPh sb="1" eb="2">
      <t>ダイ</t>
    </rPh>
    <phoneticPr fontId="1"/>
  </si>
  <si>
    <t>管業第</t>
    <rPh sb="0" eb="1">
      <t>カン</t>
    </rPh>
    <rPh sb="1" eb="2">
      <t>ギョウ</t>
    </rPh>
    <rPh sb="2" eb="3">
      <t>ダイ</t>
    </rPh>
    <phoneticPr fontId="1"/>
  </si>
  <si>
    <t>管路保全課</t>
    <rPh sb="0" eb="2">
      <t>カンロ</t>
    </rPh>
    <rPh sb="2" eb="5">
      <t>ホゼンカ</t>
    </rPh>
    <phoneticPr fontId="1"/>
  </si>
  <si>
    <t>水修第</t>
    <rPh sb="0" eb="1">
      <t>スイ</t>
    </rPh>
    <rPh sb="1" eb="2">
      <t>シュウ</t>
    </rPh>
    <rPh sb="2" eb="3">
      <t>ダイ</t>
    </rPh>
    <phoneticPr fontId="1"/>
  </si>
  <si>
    <t>消修第</t>
    <rPh sb="0" eb="1">
      <t>ショウ</t>
    </rPh>
    <rPh sb="1" eb="2">
      <t>シュウ</t>
    </rPh>
    <rPh sb="2" eb="3">
      <t>ダイ</t>
    </rPh>
    <phoneticPr fontId="1"/>
  </si>
  <si>
    <t>流下第</t>
    <rPh sb="0" eb="2">
      <t>リュウカ</t>
    </rPh>
    <rPh sb="2" eb="3">
      <t>ダイ</t>
    </rPh>
    <phoneticPr fontId="1"/>
  </si>
  <si>
    <t>取付第</t>
    <rPh sb="0" eb="2">
      <t>トリツケ</t>
    </rPh>
    <rPh sb="2" eb="3">
      <t>ダイ</t>
    </rPh>
    <phoneticPr fontId="1"/>
  </si>
  <si>
    <t>下改第</t>
    <rPh sb="0" eb="1">
      <t>シタ</t>
    </rPh>
    <rPh sb="1" eb="2">
      <t>カイ</t>
    </rPh>
    <rPh sb="2" eb="3">
      <t>ダイ</t>
    </rPh>
    <phoneticPr fontId="1"/>
  </si>
  <si>
    <t>下修第</t>
    <rPh sb="0" eb="1">
      <t>シタ</t>
    </rPh>
    <rPh sb="1" eb="2">
      <t>シュウ</t>
    </rPh>
    <rPh sb="2" eb="3">
      <t>ダイ</t>
    </rPh>
    <phoneticPr fontId="1"/>
  </si>
  <si>
    <t>管下第</t>
    <rPh sb="0" eb="1">
      <t>カン</t>
    </rPh>
    <rPh sb="1" eb="2">
      <t>シタ</t>
    </rPh>
    <rPh sb="2" eb="3">
      <t>ダイ</t>
    </rPh>
    <phoneticPr fontId="1"/>
  </si>
  <si>
    <t>特改第</t>
    <rPh sb="0" eb="1">
      <t>トク</t>
    </rPh>
    <rPh sb="1" eb="2">
      <t>カイ</t>
    </rPh>
    <rPh sb="2" eb="3">
      <t>ダイ</t>
    </rPh>
    <phoneticPr fontId="1"/>
  </si>
  <si>
    <t>特修第</t>
    <rPh sb="0" eb="1">
      <t>トク</t>
    </rPh>
    <rPh sb="1" eb="2">
      <t>シュウ</t>
    </rPh>
    <rPh sb="2" eb="3">
      <t>ダイ</t>
    </rPh>
    <phoneticPr fontId="1"/>
  </si>
  <si>
    <t>管特第</t>
    <rPh sb="0" eb="1">
      <t>カン</t>
    </rPh>
    <rPh sb="1" eb="2">
      <t>トク</t>
    </rPh>
    <rPh sb="2" eb="3">
      <t>ダイ</t>
    </rPh>
    <phoneticPr fontId="1"/>
  </si>
  <si>
    <t>給排水設備課</t>
    <rPh sb="0" eb="1">
      <t>キュウ</t>
    </rPh>
    <rPh sb="1" eb="3">
      <t>ハイスイ</t>
    </rPh>
    <rPh sb="3" eb="5">
      <t>セツビ</t>
    </rPh>
    <rPh sb="5" eb="6">
      <t>カ</t>
    </rPh>
    <phoneticPr fontId="1"/>
  </si>
  <si>
    <t>給水第</t>
    <rPh sb="0" eb="2">
      <t>キュウスイ</t>
    </rPh>
    <rPh sb="2" eb="3">
      <t>ダイ</t>
    </rPh>
    <phoneticPr fontId="1"/>
  </si>
  <si>
    <t>給改第</t>
    <rPh sb="0" eb="1">
      <t>キュウ</t>
    </rPh>
    <rPh sb="1" eb="2">
      <t>カイ</t>
    </rPh>
    <rPh sb="2" eb="3">
      <t>ダイ</t>
    </rPh>
    <phoneticPr fontId="1"/>
  </si>
  <si>
    <t>上量第</t>
    <rPh sb="0" eb="1">
      <t>ジョウ</t>
    </rPh>
    <rPh sb="1" eb="2">
      <t>リョウ</t>
    </rPh>
    <rPh sb="2" eb="3">
      <t>ダイ</t>
    </rPh>
    <phoneticPr fontId="1"/>
  </si>
  <si>
    <t>流下第</t>
    <rPh sb="0" eb="1">
      <t>リュウ</t>
    </rPh>
    <rPh sb="1" eb="2">
      <t>シタ</t>
    </rPh>
    <rPh sb="2" eb="3">
      <t>ダイ</t>
    </rPh>
    <phoneticPr fontId="1"/>
  </si>
  <si>
    <t>下量第</t>
    <rPh sb="0" eb="1">
      <t>シタ</t>
    </rPh>
    <rPh sb="1" eb="2">
      <t>リョウ</t>
    </rPh>
    <rPh sb="2" eb="3">
      <t>ダイ</t>
    </rPh>
    <phoneticPr fontId="1"/>
  </si>
  <si>
    <t>特量第</t>
    <rPh sb="0" eb="1">
      <t>トク</t>
    </rPh>
    <rPh sb="1" eb="2">
      <t>リョウ</t>
    </rPh>
    <rPh sb="2" eb="3">
      <t>ダイ</t>
    </rPh>
    <phoneticPr fontId="1"/>
  </si>
  <si>
    <t>上水道整備課</t>
    <rPh sb="0" eb="3">
      <t>ジョウスイドウ</t>
    </rPh>
    <rPh sb="3" eb="5">
      <t>セイビ</t>
    </rPh>
    <rPh sb="5" eb="6">
      <t>カ</t>
    </rPh>
    <phoneticPr fontId="1"/>
  </si>
  <si>
    <t>水第</t>
    <rPh sb="0" eb="1">
      <t>スイ</t>
    </rPh>
    <rPh sb="1" eb="2">
      <t>ダイ</t>
    </rPh>
    <phoneticPr fontId="1"/>
  </si>
  <si>
    <t>計画調整課</t>
    <rPh sb="0" eb="2">
      <t>ケイカク</t>
    </rPh>
    <rPh sb="2" eb="4">
      <t>チョウセイ</t>
    </rPh>
    <rPh sb="4" eb="5">
      <t>カ</t>
    </rPh>
    <phoneticPr fontId="1"/>
  </si>
  <si>
    <t>下水道整備課</t>
    <rPh sb="0" eb="3">
      <t>ゲスイドウ</t>
    </rPh>
    <rPh sb="3" eb="5">
      <t>セイビ</t>
    </rPh>
    <rPh sb="5" eb="6">
      <t>カ</t>
    </rPh>
    <phoneticPr fontId="1"/>
  </si>
  <si>
    <t>浄業第</t>
    <rPh sb="0" eb="1">
      <t>ジョウ</t>
    </rPh>
    <rPh sb="1" eb="2">
      <t>ギョウ</t>
    </rPh>
    <rPh sb="2" eb="3">
      <t>ダイ</t>
    </rPh>
    <phoneticPr fontId="1"/>
  </si>
  <si>
    <t>佐千原浄水場</t>
    <rPh sb="0" eb="3">
      <t>サチハラ</t>
    </rPh>
    <rPh sb="3" eb="6">
      <t>ジョウスイジョウ</t>
    </rPh>
    <phoneticPr fontId="1"/>
  </si>
  <si>
    <t>浄第</t>
    <rPh sb="0" eb="1">
      <t>ジョウ</t>
    </rPh>
    <rPh sb="1" eb="2">
      <t>ダイ</t>
    </rPh>
    <phoneticPr fontId="1"/>
  </si>
  <si>
    <t>浄修第</t>
    <rPh sb="0" eb="1">
      <t>ジョウ</t>
    </rPh>
    <rPh sb="1" eb="2">
      <t>シュウ</t>
    </rPh>
    <rPh sb="2" eb="3">
      <t>ダイ</t>
    </rPh>
    <phoneticPr fontId="1"/>
  </si>
  <si>
    <t>施業第</t>
    <rPh sb="0" eb="2">
      <t>セギョウ</t>
    </rPh>
    <rPh sb="1" eb="2">
      <t>ギョウ</t>
    </rPh>
    <rPh sb="2" eb="3">
      <t>ダイ</t>
    </rPh>
    <phoneticPr fontId="1"/>
  </si>
  <si>
    <t>施設保全課</t>
    <rPh sb="0" eb="2">
      <t>シセツ</t>
    </rPh>
    <rPh sb="2" eb="4">
      <t>ホゼン</t>
    </rPh>
    <rPh sb="4" eb="5">
      <t>カ</t>
    </rPh>
    <phoneticPr fontId="1"/>
  </si>
  <si>
    <t>下施第</t>
    <rPh sb="0" eb="1">
      <t>シタ</t>
    </rPh>
    <rPh sb="1" eb="2">
      <t>シ</t>
    </rPh>
    <rPh sb="2" eb="3">
      <t>ダイ</t>
    </rPh>
    <phoneticPr fontId="1"/>
  </si>
  <si>
    <t>施修第</t>
    <rPh sb="0" eb="1">
      <t>シ</t>
    </rPh>
    <rPh sb="1" eb="2">
      <t>シュウ</t>
    </rPh>
    <rPh sb="2" eb="3">
      <t>ダイ</t>
    </rPh>
    <phoneticPr fontId="1"/>
  </si>
  <si>
    <t>※　請負者は、条件確認すべき事項をA欄に記入し、打合せ簿に添付し通知すること。また、当該「通知事項等」を電子データで送付すること。</t>
    <phoneticPr fontId="1"/>
  </si>
  <si>
    <t>※　発注者は、受理したデータを活用し、条件確認に対する回答事項をB欄に記入し、打合わせ簿に添付し通知すること。</t>
    <phoneticPr fontId="1"/>
  </si>
  <si>
    <t>&lt;参考様式&gt;</t>
    <rPh sb="1" eb="3">
      <t>サンコウ</t>
    </rPh>
    <rPh sb="3" eb="5">
      <t>ヨウシキ</t>
    </rPh>
    <phoneticPr fontId="1"/>
  </si>
  <si>
    <t>資料の有無</t>
    <phoneticPr fontId="1"/>
  </si>
  <si>
    <t>資料の有無</t>
    <phoneticPr fontId="1"/>
  </si>
  <si>
    <t>建設業退職金共済証紙貼付状況報告書</t>
    <rPh sb="0" eb="3">
      <t>ケンセツギョウ</t>
    </rPh>
    <rPh sb="3" eb="6">
      <t>タイショクキン</t>
    </rPh>
    <rPh sb="6" eb="8">
      <t>キョウサイ</t>
    </rPh>
    <rPh sb="8" eb="10">
      <t>ショウシ</t>
    </rPh>
    <rPh sb="10" eb="11">
      <t>ハ</t>
    </rPh>
    <rPh sb="11" eb="12">
      <t>ツ</t>
    </rPh>
    <rPh sb="12" eb="14">
      <t>ジョウキョウ</t>
    </rPh>
    <rPh sb="14" eb="17">
      <t>ホウコクショ</t>
    </rPh>
    <phoneticPr fontId="1"/>
  </si>
  <si>
    <t>工事別共済証紙受払簿</t>
    <rPh sb="0" eb="2">
      <t>コウジ</t>
    </rPh>
    <rPh sb="2" eb="3">
      <t>ベツ</t>
    </rPh>
    <rPh sb="3" eb="5">
      <t>キョウサイ</t>
    </rPh>
    <rPh sb="5" eb="7">
      <t>ショウシ</t>
    </rPh>
    <rPh sb="7" eb="9">
      <t>ウケハライ</t>
    </rPh>
    <rPh sb="9" eb="10">
      <t>ボ</t>
    </rPh>
    <phoneticPr fontId="1"/>
  </si>
  <si>
    <t>施工体制台帳</t>
    <rPh sb="0" eb="2">
      <t>セコウ</t>
    </rPh>
    <rPh sb="2" eb="4">
      <t>タイセイ</t>
    </rPh>
    <rPh sb="4" eb="6">
      <t>ダイチョウ</t>
    </rPh>
    <phoneticPr fontId="7"/>
  </si>
  <si>
    <t>営業所の名称</t>
    <phoneticPr fontId="7"/>
  </si>
  <si>
    <t>保険加入
の有無</t>
    <phoneticPr fontId="7"/>
  </si>
  <si>
    <t>営業所の名称</t>
    <phoneticPr fontId="7"/>
  </si>
  <si>
    <t>保険加入
の有無</t>
    <phoneticPr fontId="7"/>
  </si>
  <si>
    <t>再下請負通知書</t>
    <rPh sb="0" eb="1">
      <t>サイ</t>
    </rPh>
    <rPh sb="1" eb="2">
      <t>シタ</t>
    </rPh>
    <rPh sb="2" eb="4">
      <t>ウケオイ</t>
    </rPh>
    <rPh sb="4" eb="7">
      <t>ツウチショ</t>
    </rPh>
    <phoneticPr fontId="7"/>
  </si>
  <si>
    <t>《再下請負関係》</t>
    <phoneticPr fontId="7"/>
  </si>
  <si>
    <t>△△△△建設株式会社</t>
  </si>
  <si>
    <t>営業所の名称</t>
    <phoneticPr fontId="7"/>
  </si>
  <si>
    <t>安全衛生推進者名</t>
    <phoneticPr fontId="7"/>
  </si>
  <si>
    <t>雇用管理責任者名</t>
    <phoneticPr fontId="7"/>
  </si>
  <si>
    <t>※再下請通知書の添付書類（建設業法施行規則第１４条の４第３項）
・再下請通知人が再下請人と締結した当初契約及び変更契約の契約書面の写し（公共工事以外の建設工事について締結されるものに係るものは、請負代金の額に係る部分を除く）</t>
    <phoneticPr fontId="1"/>
  </si>
  <si>
    <t>専門技術者名</t>
    <phoneticPr fontId="7"/>
  </si>
  <si>
    <t>主任技術者名</t>
    <phoneticPr fontId="7"/>
  </si>
  <si>
    <t>資格内容</t>
    <phoneticPr fontId="1"/>
  </si>
  <si>
    <t>担当工事内容</t>
    <phoneticPr fontId="1"/>
  </si>
  <si>
    <t>《再下請負関係》</t>
    <phoneticPr fontId="7"/>
  </si>
  <si>
    <t>保険加入
の有無</t>
    <phoneticPr fontId="7"/>
  </si>
  <si>
    <t>保険加入
の有無</t>
    <phoneticPr fontId="7"/>
  </si>
  <si>
    <t>安全衛生推進者名</t>
    <phoneticPr fontId="7"/>
  </si>
  <si>
    <t>雇用管理責任者名</t>
    <phoneticPr fontId="7"/>
  </si>
  <si>
    <t>※再下請通知書の添付書類（建設業法施行規則第１４条の４第３項）
・再下請通知人が再下請人と締結した当初契約及び変更契約の契約書面の写し（公共工事以外の建設工事について締結されるものに係るものは、請負代金の額に係る部分を除く）</t>
    <phoneticPr fontId="1"/>
  </si>
  <si>
    <t>主任技術者名</t>
    <phoneticPr fontId="7"/>
  </si>
  <si>
    <t>資格内容</t>
    <phoneticPr fontId="1"/>
  </si>
  <si>
    <t>担当工事内容</t>
    <phoneticPr fontId="1"/>
  </si>
  <si>
    <t>作　　業　　員　　名　　簿</t>
  </si>
  <si>
    <t>元請_x000D_
確認欄</t>
  </si>
  <si>
    <t>事業所の名称_x000D_
・現場ID</t>
  </si>
  <si>
    <t xml:space="preserve"> 本書面に記載した内容は、作業員名簿として安全衛生管理や労働災害発生時の緊急連絡・対応のために元請負業者に提示することについて、記載者本人は同意しています。</t>
  </si>
  <si>
    <t>所長名</t>
  </si>
  <si>
    <t>提出日</t>
  </si>
  <si>
    <t>一次会社名</t>
  </si>
  <si>
    <t>(</t>
  </si>
  <si>
    <t>)会社名</t>
  </si>
  <si>
    <t>・事業者ID</t>
  </si>
  <si>
    <t>番号</t>
  </si>
  <si>
    <t>ふりがな</t>
  </si>
  <si>
    <t>職種</t>
  </si>
  <si>
    <t>※</t>
  </si>
  <si>
    <t>生年月日</t>
  </si>
  <si>
    <t>健康保険</t>
    <phoneticPr fontId="1"/>
  </si>
  <si>
    <t>建設業退職金_x000D_
共済制度</t>
    <phoneticPr fontId="1"/>
  </si>
  <si>
    <t>教　育・資　格・免　許</t>
  </si>
  <si>
    <t>入場年月日</t>
  </si>
  <si>
    <t>年金保険</t>
    <phoneticPr fontId="1"/>
  </si>
  <si>
    <t>年齢</t>
  </si>
  <si>
    <t>中小企業退職金共済制度</t>
    <phoneticPr fontId="1"/>
  </si>
  <si>
    <t>雇入・職長_x000D_
特別教育</t>
    <phoneticPr fontId="1"/>
  </si>
  <si>
    <t>技能講習</t>
    <phoneticPr fontId="1"/>
  </si>
  <si>
    <t>免　許</t>
    <phoneticPr fontId="1"/>
  </si>
  <si>
    <t>受入教育_x000D_
実施年月日</t>
  </si>
  <si>
    <t>技能者ID</t>
  </si>
  <si>
    <t>雇用保険</t>
    <phoneticPr fontId="1"/>
  </si>
  <si>
    <t>年　　月　　日</t>
    <phoneticPr fontId="1"/>
  </si>
  <si>
    <t>年　　月　　日</t>
    <phoneticPr fontId="1"/>
  </si>
  <si>
    <t>（注)１.※印欄には次の記号を入れる。</t>
  </si>
  <si>
    <t>（注）３．各社別に作成するのが原則だが、リース機械等の運転者は一緒でもよい。</t>
  </si>
  <si>
    <t>（注）４．資格・免許等の写しを添付することが望ましい。</t>
  </si>
  <si>
    <t>（注）５．健康保険欄には、左欄に健康保険の名称（健康保険組合、協会けんぽ、_x000D_ 建設国保、国民健康保険）を記載。上記の保険に加入しておらず、後期高齢者で_x000D_ ある等により、国民健康保険の適用除外である場合には、左欄に「適用除外」と記_x000D_載。</t>
    <phoneticPr fontId="1"/>
  </si>
  <si>
    <t>現</t>
    <rPh sb="0" eb="1">
      <t>ゲン</t>
    </rPh>
    <phoneticPr fontId="1"/>
  </si>
  <si>
    <t xml:space="preserve"> …現場代理人</t>
    <phoneticPr fontId="1"/>
  </si>
  <si>
    <t>作</t>
    <rPh sb="0" eb="1">
      <t>サク</t>
    </rPh>
    <phoneticPr fontId="1"/>
  </si>
  <si>
    <t xml:space="preserve"> …作業主任者（（注）2.)</t>
    <phoneticPr fontId="1"/>
  </si>
  <si>
    <t>女</t>
    <rPh sb="0" eb="1">
      <t>オンナ</t>
    </rPh>
    <phoneticPr fontId="1"/>
  </si>
  <si>
    <t xml:space="preserve"> …女性作業員</t>
    <phoneticPr fontId="1"/>
  </si>
  <si>
    <t>未</t>
    <rPh sb="0" eb="1">
      <t>ミ</t>
    </rPh>
    <phoneticPr fontId="1"/>
  </si>
  <si>
    <t xml:space="preserve"> …18歳未満の作業員</t>
    <phoneticPr fontId="1"/>
  </si>
  <si>
    <t>（注）６．年金保険欄には、左欄に年金保険の名称（厚生年金、国民年金）を記載。_x000D_各年金の受給者である場合は、左欄に「受給者」と記載。</t>
    <phoneticPr fontId="1"/>
  </si>
  <si>
    <t>主</t>
    <rPh sb="0" eb="1">
      <t>シュ</t>
    </rPh>
    <phoneticPr fontId="1"/>
  </si>
  <si>
    <t xml:space="preserve"> …主任技術者</t>
    <phoneticPr fontId="1"/>
  </si>
  <si>
    <t>職</t>
    <rPh sb="0" eb="1">
      <t>ショク</t>
    </rPh>
    <phoneticPr fontId="1"/>
  </si>
  <si>
    <t xml:space="preserve"> …職　長</t>
    <phoneticPr fontId="1"/>
  </si>
  <si>
    <t>安</t>
    <rPh sb="0" eb="1">
      <t>アン</t>
    </rPh>
    <phoneticPr fontId="1"/>
  </si>
  <si>
    <t xml:space="preserve"> …安全衛生責任者</t>
    <phoneticPr fontId="1"/>
  </si>
  <si>
    <t>能</t>
    <rPh sb="0" eb="1">
      <t>ノウ</t>
    </rPh>
    <phoneticPr fontId="1"/>
  </si>
  <si>
    <t xml:space="preserve"> …能力向上教育</t>
    <phoneticPr fontId="1"/>
  </si>
  <si>
    <t>再</t>
    <rPh sb="0" eb="1">
      <t>サイ</t>
    </rPh>
    <phoneticPr fontId="1"/>
  </si>
  <si>
    <t xml:space="preserve"> …危険有害業務・再発防止教育</t>
    <phoneticPr fontId="1"/>
  </si>
  <si>
    <t>（注）７．雇用保険欄には右欄に被保険者番号の下４けたを記載。（日雇労働被保_x000D_ 険者の場合には左欄に「日雇保険」と記載）事業主である等により雇用保険の適用_x000D_ 除外である場合には左欄に「適用除外」と記載。</t>
    <phoneticPr fontId="1"/>
  </si>
  <si>
    <t xml:space="preserve"> …外国人技能実習生</t>
    <phoneticPr fontId="1"/>
  </si>
  <si>
    <t>1特</t>
    <rPh sb="1" eb="2">
      <t>トク</t>
    </rPh>
    <phoneticPr fontId="1"/>
  </si>
  <si>
    <t xml:space="preserve"> …１号特定技能外国人</t>
    <phoneticPr fontId="1"/>
  </si>
  <si>
    <t>（注）８．建設業退職金共済制度及び中小企業退職金共済制度への加入の有無につい_x000D_ては、それぞれの欄に「有」又は「無」と記載。</t>
    <phoneticPr fontId="1"/>
  </si>
  <si>
    <t>（注）９．安全衛生に関する教育の内容（例：雇入時教育、職長教育、建設用リフト_x000D_の運転の業務に係る特別教育）については「雇入・職長特別教育」欄に記載。</t>
    <phoneticPr fontId="1"/>
  </si>
  <si>
    <t>（注）２.作業主任者は作業を直接指揮する義務を負うので、同時に施工されている他の現場や、同一現場においても_x000D_ 他の作業個所との作業主任者を兼務することは、法的に認められていないので、複数の選任としなければならない。</t>
    <phoneticPr fontId="1"/>
  </si>
  <si>
    <t>（注）１０．建設工事に係る知識及び技術又は技能に関する資格（例：登録○○基幹_x000D_技能者、○級○○施工管理技士）を有する場合は、「免許」欄に記載。</t>
    <phoneticPr fontId="1"/>
  </si>
  <si>
    <t>（注）１１．記載事項の一部について、別紙を用いて記載しても差し支えない。</t>
  </si>
  <si>
    <t>主任技術者資格</t>
    <rPh sb="0" eb="2">
      <t>シュニン</t>
    </rPh>
    <rPh sb="2" eb="4">
      <t>ギジュツ</t>
    </rPh>
    <rPh sb="4" eb="5">
      <t>シャ</t>
    </rPh>
    <rPh sb="5" eb="7">
      <t>シカク</t>
    </rPh>
    <phoneticPr fontId="1"/>
  </si>
  <si>
    <t>建退共被共済者番号</t>
    <rPh sb="0" eb="3">
      <t>ケンタイキョウ</t>
    </rPh>
    <phoneticPr fontId="1"/>
  </si>
  <si>
    <t>現場</t>
    <rPh sb="0" eb="2">
      <t>ゲンバ</t>
    </rPh>
    <phoneticPr fontId="1"/>
  </si>
  <si>
    <t>主任</t>
    <rPh sb="0" eb="2">
      <t>シュニン</t>
    </rPh>
    <phoneticPr fontId="1"/>
  </si>
  <si>
    <t>職長</t>
    <rPh sb="0" eb="2">
      <t>ショクチョウ</t>
    </rPh>
    <phoneticPr fontId="1"/>
  </si>
  <si>
    <t>作業主任</t>
    <rPh sb="0" eb="2">
      <t>サギョウ</t>
    </rPh>
    <rPh sb="2" eb="4">
      <t>シュニン</t>
    </rPh>
    <phoneticPr fontId="1"/>
  </si>
  <si>
    <t>安全衛生</t>
    <rPh sb="0" eb="2">
      <t>アンゼン</t>
    </rPh>
    <rPh sb="2" eb="4">
      <t>エイセイ</t>
    </rPh>
    <phoneticPr fontId="1"/>
  </si>
  <si>
    <t>能力向上</t>
    <rPh sb="0" eb="2">
      <t>ノウリョク</t>
    </rPh>
    <rPh sb="2" eb="4">
      <t>コウジョウ</t>
    </rPh>
    <phoneticPr fontId="1"/>
  </si>
  <si>
    <t>危険有害</t>
    <rPh sb="0" eb="2">
      <t>キケン</t>
    </rPh>
    <rPh sb="2" eb="4">
      <t>ユウガイ</t>
    </rPh>
    <phoneticPr fontId="1"/>
  </si>
  <si>
    <t>女性</t>
    <rPh sb="0" eb="2">
      <t>ジョセイ</t>
    </rPh>
    <phoneticPr fontId="1"/>
  </si>
  <si>
    <t>18歳</t>
    <rPh sb="2" eb="3">
      <t>サイ</t>
    </rPh>
    <phoneticPr fontId="1"/>
  </si>
  <si>
    <t>実習生</t>
    <rPh sb="0" eb="3">
      <t>ジッシュウセイ</t>
    </rPh>
    <phoneticPr fontId="1"/>
  </si>
  <si>
    <t>就労者</t>
    <rPh sb="0" eb="2">
      <t>シュウロウ</t>
    </rPh>
    <rPh sb="2" eb="3">
      <t>シャ</t>
    </rPh>
    <phoneticPr fontId="1"/>
  </si>
  <si>
    <t>特定技能</t>
    <rPh sb="0" eb="2">
      <t>トクテイ</t>
    </rPh>
    <rPh sb="2" eb="4">
      <t>ギノウ</t>
    </rPh>
    <phoneticPr fontId="1"/>
  </si>
  <si>
    <t>健康保険</t>
  </si>
  <si>
    <t>年金保険</t>
  </si>
  <si>
    <t>雇用保険</t>
  </si>
  <si>
    <t>建設業退職金_x000D_
共済制度</t>
  </si>
  <si>
    <t>中小企業退職金共済制度</t>
  </si>
  <si>
    <t>雇入・職長_x000D_
特別教育</t>
  </si>
  <si>
    <t>技能講習</t>
  </si>
  <si>
    <t>免許</t>
    <phoneticPr fontId="1"/>
  </si>
  <si>
    <t>免許</t>
    <phoneticPr fontId="1"/>
  </si>
  <si>
    <t>R4都計第100</t>
  </si>
  <si>
    <t>無</t>
  </si>
  <si>
    <t>元請負事業者</t>
    <rPh sb="0" eb="1">
      <t>モト</t>
    </rPh>
    <rPh sb="1" eb="3">
      <t>ウケオイ</t>
    </rPh>
    <rPh sb="3" eb="5">
      <t>ジギョウ</t>
    </rPh>
    <rPh sb="5" eb="6">
      <t>シャ</t>
    </rPh>
    <phoneticPr fontId="1"/>
  </si>
  <si>
    <t>再資源化等報告書</t>
    <phoneticPr fontId="1"/>
  </si>
  <si>
    <t>下請契約</t>
    <rPh sb="0" eb="2">
      <t>シタウ</t>
    </rPh>
    <rPh sb="2" eb="4">
      <t>ケイヤク</t>
    </rPh>
    <phoneticPr fontId="8"/>
  </si>
  <si>
    <t>営業所住所</t>
    <rPh sb="0" eb="3">
      <t>エイギョウショ</t>
    </rPh>
    <rPh sb="3" eb="5">
      <t>ジュウショ</t>
    </rPh>
    <phoneticPr fontId="1"/>
  </si>
  <si>
    <t>保険加入
の有無</t>
    <phoneticPr fontId="1"/>
  </si>
  <si>
    <t>加入</t>
    <phoneticPr fontId="1"/>
  </si>
  <si>
    <t>加入</t>
    <phoneticPr fontId="1"/>
  </si>
  <si>
    <t>××××</t>
    <phoneticPr fontId="1"/>
  </si>
  <si>
    <t>△△△△</t>
    <phoneticPr fontId="1"/>
  </si>
  <si>
    <t>□□□□</t>
    <phoneticPr fontId="1"/>
  </si>
  <si>
    <t>TEL</t>
    <phoneticPr fontId="1"/>
  </si>
  <si>
    <t>〒</t>
    <phoneticPr fontId="1"/>
  </si>
  <si>
    <t>〒</t>
    <phoneticPr fontId="1"/>
  </si>
  <si>
    <t>TEL</t>
    <phoneticPr fontId="1"/>
  </si>
  <si>
    <t>TEL</t>
    <phoneticPr fontId="1"/>
  </si>
  <si>
    <t>（</t>
    <phoneticPr fontId="1"/>
  </si>
  <si>
    <t>1次</t>
    <rPh sb="1" eb="2">
      <t>ジ</t>
    </rPh>
    <phoneticPr fontId="1"/>
  </si>
  <si>
    <t>建退共共済の加入の有無</t>
    <rPh sb="6" eb="8">
      <t>カニュウ</t>
    </rPh>
    <phoneticPr fontId="1"/>
  </si>
  <si>
    <t>一宮市水道事業等管理者</t>
    <rPh sb="0" eb="3">
      <t>イチノミヤシ</t>
    </rPh>
    <phoneticPr fontId="1"/>
  </si>
  <si>
    <t>上水道整備課</t>
  </si>
  <si>
    <t>○○○地内配水管改良工事</t>
    <rPh sb="3" eb="4">
      <t>チ</t>
    </rPh>
    <rPh sb="4" eb="5">
      <t>ナイ</t>
    </rPh>
    <rPh sb="5" eb="8">
      <t>ハイスイカン</t>
    </rPh>
    <rPh sb="8" eb="10">
      <t>カイリョウ</t>
    </rPh>
    <rPh sb="10" eb="12">
      <t>コウジ</t>
    </rPh>
    <phoneticPr fontId="1"/>
  </si>
  <si>
    <t>一宮市○○○地内</t>
    <phoneticPr fontId="1"/>
  </si>
  <si>
    <t>一宮市尾西町木曽川1-1-2</t>
    <phoneticPr fontId="1"/>
  </si>
  <si>
    <t>※一覧表にない様式は工事担当課に確認してください。</t>
    <rPh sb="1" eb="3">
      <t>イチラン</t>
    </rPh>
    <rPh sb="3" eb="4">
      <t>ヒョウ</t>
    </rPh>
    <rPh sb="7" eb="9">
      <t>ヨウシキ</t>
    </rPh>
    <rPh sb="10" eb="12">
      <t>コウジ</t>
    </rPh>
    <rPh sb="12" eb="14">
      <t>タントウ</t>
    </rPh>
    <rPh sb="14" eb="15">
      <t>カ</t>
    </rPh>
    <rPh sb="16" eb="18">
      <t>カクニン</t>
    </rPh>
    <phoneticPr fontId="1"/>
  </si>
  <si>
    <t>水第</t>
  </si>
  <si>
    <t>現場代理人等通知書</t>
    <rPh sb="0" eb="2">
      <t>ゲンバ</t>
    </rPh>
    <rPh sb="2" eb="5">
      <t>ダイリニン</t>
    </rPh>
    <rPh sb="5" eb="6">
      <t>トウ</t>
    </rPh>
    <rPh sb="6" eb="8">
      <t>ツウチ</t>
    </rPh>
    <rPh sb="8" eb="9">
      <t>ショ</t>
    </rPh>
    <phoneticPr fontId="1"/>
  </si>
  <si>
    <t>現場代理人等通知書、経歴書</t>
    <rPh sb="0" eb="2">
      <t>ゲンバ</t>
    </rPh>
    <rPh sb="10" eb="13">
      <t>ケイレキショ</t>
    </rPh>
    <phoneticPr fontId="1"/>
  </si>
  <si>
    <t>（あて先）</t>
    <rPh sb="3" eb="4">
      <t>サキ</t>
    </rPh>
    <phoneticPr fontId="1"/>
  </si>
  <si>
    <t>令和</t>
    <rPh sb="0" eb="2">
      <t>レイワ</t>
    </rPh>
    <phoneticPr fontId="1"/>
  </si>
  <si>
    <t>年</t>
    <rPh sb="0" eb="1">
      <t>ネン</t>
    </rPh>
    <phoneticPr fontId="1"/>
  </si>
  <si>
    <t>月</t>
    <rPh sb="0" eb="1">
      <t>ガツ</t>
    </rPh>
    <phoneticPr fontId="1"/>
  </si>
  <si>
    <t>）作成</t>
    <rPh sb="1" eb="3">
      <t>サクセイ</t>
    </rPh>
    <phoneticPr fontId="1"/>
  </si>
  <si>
    <t>水第</t>
    <rPh sb="0" eb="1">
      <t>スイ</t>
    </rPh>
    <rPh sb="1" eb="2">
      <t>ダイ</t>
    </rPh>
    <phoneticPr fontId="1"/>
  </si>
  <si>
    <t>一宮市水道事業等管理者</t>
    <rPh sb="0" eb="3">
      <t>イチノミヤシ</t>
    </rPh>
    <rPh sb="3" eb="5">
      <t>スイドウ</t>
    </rPh>
    <rPh sb="5" eb="7">
      <t>ジギョウ</t>
    </rPh>
    <rPh sb="7" eb="8">
      <t>トウ</t>
    </rPh>
    <rPh sb="8" eb="11">
      <t>カンリシャ</t>
    </rPh>
    <phoneticPr fontId="1"/>
  </si>
  <si>
    <t>下修第</t>
    <rPh sb="0" eb="1">
      <t>ゲ</t>
    </rPh>
    <rPh sb="1" eb="2">
      <t>オサム</t>
    </rPh>
    <rPh sb="2" eb="3">
      <t>ダイ</t>
    </rPh>
    <phoneticPr fontId="1"/>
  </si>
  <si>
    <t>下整業第</t>
    <rPh sb="0" eb="1">
      <t>シタ</t>
    </rPh>
    <rPh sb="1" eb="2">
      <t>ヒトシ</t>
    </rPh>
    <rPh sb="2" eb="3">
      <t>ギョウ</t>
    </rPh>
    <rPh sb="3" eb="4">
      <t>ダイ</t>
    </rPh>
    <phoneticPr fontId="1"/>
  </si>
  <si>
    <t>専任監督員</t>
    <rPh sb="0" eb="2">
      <t>センニン</t>
    </rPh>
    <rPh sb="2" eb="5">
      <t>カントクイン</t>
    </rPh>
    <phoneticPr fontId="1"/>
  </si>
  <si>
    <t>施水第</t>
    <rPh sb="1" eb="2">
      <t>スイ</t>
    </rPh>
    <rPh sb="2" eb="3">
      <t>ダイ</t>
    </rPh>
    <phoneticPr fontId="1"/>
  </si>
  <si>
    <t>施水業第</t>
    <rPh sb="0" eb="1">
      <t>セ</t>
    </rPh>
    <rPh sb="1" eb="2">
      <t>ミズ</t>
    </rPh>
    <rPh sb="2" eb="3">
      <t>ギョウ</t>
    </rPh>
    <rPh sb="3" eb="4">
      <t>ダイ</t>
    </rPh>
    <phoneticPr fontId="1"/>
  </si>
  <si>
    <t>施水修第</t>
    <rPh sb="0" eb="1">
      <t>シ</t>
    </rPh>
    <rPh sb="1" eb="2">
      <t>スイ</t>
    </rPh>
    <rPh sb="2" eb="3">
      <t>シュウ</t>
    </rPh>
    <rPh sb="3" eb="4">
      <t>ダイ</t>
    </rPh>
    <phoneticPr fontId="1"/>
  </si>
  <si>
    <t>有</t>
  </si>
  <si>
    <t>下記のとおり、現場代理人等を定めました。</t>
    <rPh sb="0" eb="2">
      <t>カキ</t>
    </rPh>
    <rPh sb="7" eb="9">
      <t>ゲンバ</t>
    </rPh>
    <rPh sb="9" eb="12">
      <t>ダイリニン</t>
    </rPh>
    <rPh sb="12" eb="13">
      <t>トウ</t>
    </rPh>
    <rPh sb="14" eb="15">
      <t>サダ</t>
    </rPh>
    <phoneticPr fontId="7"/>
  </si>
  <si>
    <t>1級土木施工管理技士</t>
    <rPh sb="1" eb="2">
      <t>キュウ</t>
    </rPh>
    <rPh sb="2" eb="4">
      <t>ドボク</t>
    </rPh>
    <rPh sb="4" eb="6">
      <t>セコウ</t>
    </rPh>
    <rPh sb="6" eb="8">
      <t>カンリ</t>
    </rPh>
    <rPh sb="8" eb="10">
      <t>ギシ</t>
    </rPh>
    <phoneticPr fontId="1"/>
  </si>
  <si>
    <t>×△大学×△学部</t>
    <rPh sb="2" eb="4">
      <t>ダイガク</t>
    </rPh>
    <rPh sb="6" eb="8">
      <t>ガクブ</t>
    </rPh>
    <phoneticPr fontId="1"/>
  </si>
  <si>
    <t>△○高等学校△〇科</t>
    <rPh sb="2" eb="4">
      <t>コウトウ</t>
    </rPh>
    <rPh sb="4" eb="6">
      <t>ガッコウ</t>
    </rPh>
    <rPh sb="8" eb="9">
      <t>カ</t>
    </rPh>
    <phoneticPr fontId="1"/>
  </si>
  <si>
    <t>○○地内配水管改良工事</t>
    <rPh sb="2" eb="3">
      <t>チ</t>
    </rPh>
    <rPh sb="3" eb="4">
      <t>ナイ</t>
    </rPh>
    <rPh sb="4" eb="7">
      <t>ハイスイカン</t>
    </rPh>
    <rPh sb="7" eb="9">
      <t>カイリョウ</t>
    </rPh>
    <rPh sb="9" eb="11">
      <t>コウジ</t>
    </rPh>
    <phoneticPr fontId="1"/>
  </si>
  <si>
    <t>平成15年3月</t>
    <rPh sb="0" eb="2">
      <t>ヘイセイ</t>
    </rPh>
    <rPh sb="4" eb="5">
      <t>ネン</t>
    </rPh>
    <rPh sb="6" eb="7">
      <t>ガツ</t>
    </rPh>
    <phoneticPr fontId="1"/>
  </si>
  <si>
    <t>リサイクル説明書</t>
    <rPh sb="5" eb="8">
      <t>セツメイショ</t>
    </rPh>
    <phoneticPr fontId="1"/>
  </si>
  <si>
    <t>1-1</t>
    <phoneticPr fontId="1"/>
  </si>
  <si>
    <t>説　明　書</t>
    <rPh sb="0" eb="1">
      <t>セツ</t>
    </rPh>
    <rPh sb="2" eb="3">
      <t>アキラ</t>
    </rPh>
    <rPh sb="4" eb="5">
      <t>ショ</t>
    </rPh>
    <phoneticPr fontId="1"/>
  </si>
  <si>
    <t>商号又は名称</t>
    <rPh sb="0" eb="2">
      <t>ショウゴウ</t>
    </rPh>
    <rPh sb="2" eb="3">
      <t>マタ</t>
    </rPh>
    <rPh sb="4" eb="6">
      <t>メイショウ</t>
    </rPh>
    <phoneticPr fontId="12"/>
  </si>
  <si>
    <t>代表者氏名</t>
    <rPh sb="0" eb="3">
      <t>ダイヒョウシャ</t>
    </rPh>
    <rPh sb="3" eb="5">
      <t>シメイ</t>
    </rPh>
    <phoneticPr fontId="1"/>
  </si>
  <si>
    <t>　　　年　　　月　　　日　</t>
    <phoneticPr fontId="1"/>
  </si>
  <si>
    <t>対象工事の分別解体等の計画等に係る事項について説明します。</t>
    <rPh sb="0" eb="2">
      <t>タイショウ</t>
    </rPh>
    <rPh sb="2" eb="4">
      <t>コウジ</t>
    </rPh>
    <rPh sb="5" eb="7">
      <t>ブンベツ</t>
    </rPh>
    <rPh sb="7" eb="9">
      <t>カイタイ</t>
    </rPh>
    <rPh sb="9" eb="10">
      <t>トウ</t>
    </rPh>
    <rPh sb="11" eb="13">
      <t>ケイカク</t>
    </rPh>
    <rPh sb="13" eb="14">
      <t>トウ</t>
    </rPh>
    <rPh sb="15" eb="16">
      <t>カカ</t>
    </rPh>
    <rPh sb="17" eb="19">
      <t>ジコウ</t>
    </rPh>
    <rPh sb="23" eb="25">
      <t>セツメイ</t>
    </rPh>
    <phoneticPr fontId="7"/>
  </si>
  <si>
    <t>　建設工事に係る資材の再資源化等に関する法律第１２条第１項の規定により、</t>
    <rPh sb="1" eb="3">
      <t>ケンセツ</t>
    </rPh>
    <rPh sb="3" eb="5">
      <t>コウジ</t>
    </rPh>
    <rPh sb="6" eb="7">
      <t>カカ</t>
    </rPh>
    <rPh sb="8" eb="10">
      <t>シザイ</t>
    </rPh>
    <rPh sb="11" eb="15">
      <t>サイシゲンカ</t>
    </rPh>
    <rPh sb="15" eb="16">
      <t>トウ</t>
    </rPh>
    <rPh sb="17" eb="18">
      <t>カン</t>
    </rPh>
    <rPh sb="20" eb="22">
      <t>ホウリツ</t>
    </rPh>
    <rPh sb="22" eb="23">
      <t>ダイ</t>
    </rPh>
    <rPh sb="25" eb="26">
      <t>ジョウ</t>
    </rPh>
    <rPh sb="26" eb="27">
      <t>ダイ</t>
    </rPh>
    <rPh sb="28" eb="29">
      <t>コウ</t>
    </rPh>
    <rPh sb="30" eb="32">
      <t>キテイ</t>
    </rPh>
    <phoneticPr fontId="7"/>
  </si>
  <si>
    <t>工事着手予定日</t>
    <rPh sb="0" eb="2">
      <t>コウジ</t>
    </rPh>
    <rPh sb="2" eb="4">
      <t>チャクシュ</t>
    </rPh>
    <rPh sb="4" eb="6">
      <t>ヨテイ</t>
    </rPh>
    <rPh sb="6" eb="7">
      <t>ビ</t>
    </rPh>
    <phoneticPr fontId="1"/>
  </si>
  <si>
    <t>工事完了予定日</t>
    <rPh sb="0" eb="2">
      <t>コウジ</t>
    </rPh>
    <rPh sb="2" eb="4">
      <t>カンリョウ</t>
    </rPh>
    <rPh sb="4" eb="6">
      <t>ヨテイ</t>
    </rPh>
    <rPh sb="6" eb="7">
      <t>ビ</t>
    </rPh>
    <phoneticPr fontId="1"/>
  </si>
  <si>
    <t>※実際に現場に着手する日及び工事が完了する日を記載すること。</t>
    <rPh sb="1" eb="3">
      <t>ジッサイ</t>
    </rPh>
    <rPh sb="4" eb="6">
      <t>ゲンバ</t>
    </rPh>
    <rPh sb="7" eb="9">
      <t>チャクシュ</t>
    </rPh>
    <rPh sb="11" eb="12">
      <t>ヒ</t>
    </rPh>
    <rPh sb="12" eb="13">
      <t>オヨ</t>
    </rPh>
    <rPh sb="14" eb="16">
      <t>コウジ</t>
    </rPh>
    <rPh sb="17" eb="19">
      <t>カンリョウ</t>
    </rPh>
    <rPh sb="21" eb="22">
      <t>ヒ</t>
    </rPh>
    <rPh sb="23" eb="25">
      <t>キサイ</t>
    </rPh>
    <phoneticPr fontId="1"/>
  </si>
  <si>
    <t>添付資料</t>
    <rPh sb="0" eb="2">
      <t>テンプ</t>
    </rPh>
    <rPh sb="2" eb="4">
      <t>シリョウ</t>
    </rPh>
    <phoneticPr fontId="7"/>
  </si>
  <si>
    <t>①</t>
    <phoneticPr fontId="1"/>
  </si>
  <si>
    <t>別表（別表１～３のいずれかに必要事項を記載したもの）</t>
    <rPh sb="0" eb="2">
      <t>ベッピョウ</t>
    </rPh>
    <rPh sb="3" eb="5">
      <t>ベッピョウ</t>
    </rPh>
    <rPh sb="14" eb="16">
      <t>ヒツヨウ</t>
    </rPh>
    <rPh sb="16" eb="18">
      <t>ジコウ</t>
    </rPh>
    <rPh sb="19" eb="21">
      <t>キサイ</t>
    </rPh>
    <phoneticPr fontId="1"/>
  </si>
  <si>
    <t>別表３（建築物以外のものに係る解体工事又は新築工事（土木工事等））</t>
    <rPh sb="0" eb="2">
      <t>ベッピョウ</t>
    </rPh>
    <rPh sb="4" eb="7">
      <t>ケンチクブツ</t>
    </rPh>
    <rPh sb="7" eb="9">
      <t>イガイ</t>
    </rPh>
    <rPh sb="13" eb="14">
      <t>カカ</t>
    </rPh>
    <rPh sb="15" eb="17">
      <t>カイタイ</t>
    </rPh>
    <rPh sb="17" eb="19">
      <t>コウジ</t>
    </rPh>
    <rPh sb="19" eb="20">
      <t>マタ</t>
    </rPh>
    <rPh sb="21" eb="23">
      <t>シンチク</t>
    </rPh>
    <rPh sb="23" eb="25">
      <t>コウジ</t>
    </rPh>
    <rPh sb="26" eb="28">
      <t>ドボク</t>
    </rPh>
    <rPh sb="28" eb="30">
      <t>コウジ</t>
    </rPh>
    <rPh sb="30" eb="31">
      <t>トウ</t>
    </rPh>
    <phoneticPr fontId="1"/>
  </si>
  <si>
    <t>②</t>
    <phoneticPr fontId="1"/>
  </si>
  <si>
    <t>特記事項（様式１～３のいずれかに必要事項を記載したもの）</t>
    <rPh sb="0" eb="2">
      <t>トッキ</t>
    </rPh>
    <rPh sb="2" eb="4">
      <t>ジコウ</t>
    </rPh>
    <rPh sb="5" eb="7">
      <t>ヨウシキ</t>
    </rPh>
    <rPh sb="16" eb="18">
      <t>ヒツヨウ</t>
    </rPh>
    <rPh sb="18" eb="20">
      <t>ジコウ</t>
    </rPh>
    <rPh sb="21" eb="23">
      <t>キサイ</t>
    </rPh>
    <phoneticPr fontId="1"/>
  </si>
  <si>
    <t>様式３（建築物以外のものに係る解体工事又は新築工事（土木工事等））</t>
    <rPh sb="0" eb="2">
      <t>ヨウシキ</t>
    </rPh>
    <rPh sb="4" eb="7">
      <t>ケンチクブツ</t>
    </rPh>
    <rPh sb="7" eb="9">
      <t>イガイ</t>
    </rPh>
    <rPh sb="13" eb="14">
      <t>カカ</t>
    </rPh>
    <rPh sb="15" eb="17">
      <t>カイタイ</t>
    </rPh>
    <rPh sb="17" eb="19">
      <t>コウジ</t>
    </rPh>
    <rPh sb="19" eb="20">
      <t>マタ</t>
    </rPh>
    <rPh sb="21" eb="23">
      <t>シンチク</t>
    </rPh>
    <rPh sb="23" eb="25">
      <t>コウジ</t>
    </rPh>
    <rPh sb="26" eb="28">
      <t>ドボク</t>
    </rPh>
    <rPh sb="28" eb="30">
      <t>コウジ</t>
    </rPh>
    <rPh sb="30" eb="31">
      <t>トウ</t>
    </rPh>
    <phoneticPr fontId="1"/>
  </si>
  <si>
    <t>③</t>
    <phoneticPr fontId="1"/>
  </si>
  <si>
    <t>その他（添付する場合）</t>
    <rPh sb="2" eb="3">
      <t>タ</t>
    </rPh>
    <rPh sb="4" eb="6">
      <t>テンプ</t>
    </rPh>
    <rPh sb="8" eb="10">
      <t>バアイ</t>
    </rPh>
    <phoneticPr fontId="1"/>
  </si>
  <si>
    <t>（　　　　　　　　　　　　　　　　　　　　　）</t>
    <phoneticPr fontId="1"/>
  </si>
  <si>
    <t>[担当者名・連絡先等］</t>
    <rPh sb="1" eb="4">
      <t>タントウシャ</t>
    </rPh>
    <rPh sb="4" eb="5">
      <t>メイ</t>
    </rPh>
    <rPh sb="6" eb="9">
      <t>レンラクサキ</t>
    </rPh>
    <rPh sb="9" eb="10">
      <t>トウ</t>
    </rPh>
    <phoneticPr fontId="1"/>
  </si>
  <si>
    <t>担当者氏名</t>
    <rPh sb="0" eb="3">
      <t>タントウシャ</t>
    </rPh>
    <rPh sb="3" eb="5">
      <t>シメイ</t>
    </rPh>
    <phoneticPr fontId="1"/>
  </si>
  <si>
    <t>会社名、部・課名</t>
    <rPh sb="0" eb="3">
      <t>カイシャメイ</t>
    </rPh>
    <rPh sb="4" eb="5">
      <t>ブ</t>
    </rPh>
    <rPh sb="6" eb="7">
      <t>カ</t>
    </rPh>
    <rPh sb="7" eb="8">
      <t>メイ</t>
    </rPh>
    <phoneticPr fontId="1"/>
  </si>
  <si>
    <t>1-2</t>
    <phoneticPr fontId="1"/>
  </si>
  <si>
    <t>リサイクル説明書添付書類（別表１、様式１）</t>
    <rPh sb="5" eb="8">
      <t>セツメイショ</t>
    </rPh>
    <rPh sb="8" eb="10">
      <t>テンプ</t>
    </rPh>
    <rPh sb="10" eb="12">
      <t>ショルイ</t>
    </rPh>
    <rPh sb="13" eb="15">
      <t>ベッピョウ</t>
    </rPh>
    <rPh sb="17" eb="19">
      <t>ヨウシキ</t>
    </rPh>
    <phoneticPr fontId="1"/>
  </si>
  <si>
    <t>1-3</t>
    <phoneticPr fontId="1"/>
  </si>
  <si>
    <t>1-4</t>
    <phoneticPr fontId="1"/>
  </si>
  <si>
    <t>リサイクル説明書添付書類（別表２、様式２）</t>
    <rPh sb="5" eb="8">
      <t>セツメイショ</t>
    </rPh>
    <rPh sb="8" eb="10">
      <t>テンプ</t>
    </rPh>
    <rPh sb="10" eb="12">
      <t>ショルイ</t>
    </rPh>
    <rPh sb="13" eb="15">
      <t>ベッピョウ</t>
    </rPh>
    <rPh sb="17" eb="19">
      <t>ヨウシキ</t>
    </rPh>
    <phoneticPr fontId="1"/>
  </si>
  <si>
    <t>リサイクル説明書添付書類（別表３、様式３）</t>
    <rPh sb="5" eb="8">
      <t>セツメイショ</t>
    </rPh>
    <rPh sb="8" eb="10">
      <t>テンプ</t>
    </rPh>
    <rPh sb="10" eb="12">
      <t>ショルイ</t>
    </rPh>
    <rPh sb="13" eb="15">
      <t>ベッピョウ</t>
    </rPh>
    <rPh sb="17" eb="19">
      <t>ヨウシキ</t>
    </rPh>
    <phoneticPr fontId="1"/>
  </si>
  <si>
    <t>別表１</t>
    <rPh sb="0" eb="2">
      <t>ベッピョウ</t>
    </rPh>
    <phoneticPr fontId="1"/>
  </si>
  <si>
    <t>（Ａ４）</t>
    <phoneticPr fontId="1"/>
  </si>
  <si>
    <t>建築物に係る解体工事</t>
    <rPh sb="0" eb="3">
      <t>ケンチクブツ</t>
    </rPh>
    <rPh sb="4" eb="5">
      <t>カカ</t>
    </rPh>
    <rPh sb="6" eb="8">
      <t>カイタイ</t>
    </rPh>
    <rPh sb="8" eb="10">
      <t>コウジ</t>
    </rPh>
    <phoneticPr fontId="1"/>
  </si>
  <si>
    <t>分別解体等の計画等</t>
    <rPh sb="0" eb="2">
      <t>ブンベツ</t>
    </rPh>
    <rPh sb="2" eb="4">
      <t>カイタイ</t>
    </rPh>
    <rPh sb="4" eb="5">
      <t>トウ</t>
    </rPh>
    <rPh sb="6" eb="8">
      <t>ケイカク</t>
    </rPh>
    <rPh sb="8" eb="9">
      <t>トウ</t>
    </rPh>
    <phoneticPr fontId="1"/>
  </si>
  <si>
    <t>建築物の構造</t>
    <rPh sb="0" eb="3">
      <t>ケンチクブツ</t>
    </rPh>
    <rPh sb="4" eb="6">
      <t>コウゾウ</t>
    </rPh>
    <phoneticPr fontId="1"/>
  </si>
  <si>
    <t>建築物の状況</t>
    <rPh sb="0" eb="3">
      <t>ケンチクブツ</t>
    </rPh>
    <rPh sb="4" eb="6">
      <t>ジョウキョウ</t>
    </rPh>
    <phoneticPr fontId="1"/>
  </si>
  <si>
    <t>周辺状況</t>
    <rPh sb="0" eb="2">
      <t>シュウヘン</t>
    </rPh>
    <rPh sb="2" eb="4">
      <t>ジョウキョウ</t>
    </rPh>
    <phoneticPr fontId="1"/>
  </si>
  <si>
    <t>建築物に関する調査の結果</t>
    <rPh sb="0" eb="3">
      <t>ケンチクブツ</t>
    </rPh>
    <rPh sb="4" eb="5">
      <t>カン</t>
    </rPh>
    <rPh sb="7" eb="9">
      <t>チョウサ</t>
    </rPh>
    <rPh sb="10" eb="12">
      <t>ケッカ</t>
    </rPh>
    <phoneticPr fontId="1"/>
  </si>
  <si>
    <t>木造</t>
    <rPh sb="0" eb="2">
      <t>モクゾウ</t>
    </rPh>
    <phoneticPr fontId="1"/>
  </si>
  <si>
    <t>鉄骨鉄筋コンクリート造</t>
    <rPh sb="0" eb="2">
      <t>テッコツ</t>
    </rPh>
    <rPh sb="2" eb="4">
      <t>テッキン</t>
    </rPh>
    <rPh sb="10" eb="11">
      <t>ツク</t>
    </rPh>
    <phoneticPr fontId="1"/>
  </si>
  <si>
    <t>鉄筋コンクリート造</t>
    <rPh sb="0" eb="2">
      <t>テッキン</t>
    </rPh>
    <rPh sb="8" eb="9">
      <t>ツク</t>
    </rPh>
    <phoneticPr fontId="1"/>
  </si>
  <si>
    <t>鉄骨造</t>
    <rPh sb="0" eb="2">
      <t>テッコツ</t>
    </rPh>
    <rPh sb="2" eb="3">
      <t>ツク</t>
    </rPh>
    <phoneticPr fontId="1"/>
  </si>
  <si>
    <t>コンクリートブロック造</t>
    <rPh sb="10" eb="11">
      <t>ツク</t>
    </rPh>
    <phoneticPr fontId="1"/>
  </si>
  <si>
    <t>その他（　　　　　　　　）</t>
    <rPh sb="2" eb="3">
      <t>タ</t>
    </rPh>
    <phoneticPr fontId="1"/>
  </si>
  <si>
    <t>築年数</t>
    <rPh sb="0" eb="1">
      <t>チク</t>
    </rPh>
    <rPh sb="1" eb="3">
      <t>ネンスウ</t>
    </rPh>
    <phoneticPr fontId="1"/>
  </si>
  <si>
    <t>年、棟数</t>
    <rPh sb="0" eb="1">
      <t>ネン</t>
    </rPh>
    <rPh sb="2" eb="3">
      <t>トウ</t>
    </rPh>
    <rPh sb="3" eb="4">
      <t>スウ</t>
    </rPh>
    <phoneticPr fontId="1"/>
  </si>
  <si>
    <t>棟</t>
    <rPh sb="0" eb="1">
      <t>トウ</t>
    </rPh>
    <phoneticPr fontId="1"/>
  </si>
  <si>
    <t>その他</t>
    <rPh sb="2" eb="3">
      <t>タ</t>
    </rPh>
    <phoneticPr fontId="1"/>
  </si>
  <si>
    <t>その他　（　　　　　　　　　　　　　　　　　　　　　　　　　　　　　）</t>
    <rPh sb="2" eb="3">
      <t>タ</t>
    </rPh>
    <phoneticPr fontId="1"/>
  </si>
  <si>
    <t>その他　（　　　　　　　　　　　　　　　　　　　　　　　　　　　　　）</t>
    <phoneticPr fontId="1"/>
  </si>
  <si>
    <t>周辺にある施設</t>
    <rPh sb="0" eb="2">
      <t>シュウヘン</t>
    </rPh>
    <rPh sb="5" eb="7">
      <t>シセツ</t>
    </rPh>
    <phoneticPr fontId="1"/>
  </si>
  <si>
    <t>住宅</t>
    <rPh sb="0" eb="2">
      <t>ジュウタク</t>
    </rPh>
    <phoneticPr fontId="1"/>
  </si>
  <si>
    <t>商業施設</t>
    <rPh sb="0" eb="2">
      <t>ショウギョウ</t>
    </rPh>
    <rPh sb="2" eb="4">
      <t>シセツ</t>
    </rPh>
    <phoneticPr fontId="1"/>
  </si>
  <si>
    <t>学校</t>
    <rPh sb="0" eb="2">
      <t>ガッコウ</t>
    </rPh>
    <phoneticPr fontId="1"/>
  </si>
  <si>
    <t>病院</t>
    <rPh sb="0" eb="2">
      <t>ビョウイン</t>
    </rPh>
    <phoneticPr fontId="1"/>
  </si>
  <si>
    <t>その他（　　　　　）</t>
    <rPh sb="2" eb="3">
      <t>タ</t>
    </rPh>
    <phoneticPr fontId="1"/>
  </si>
  <si>
    <t>敷地境界との最短距離　約</t>
    <rPh sb="0" eb="2">
      <t>シキチ</t>
    </rPh>
    <rPh sb="2" eb="4">
      <t>キョウカイ</t>
    </rPh>
    <rPh sb="6" eb="8">
      <t>サイタン</t>
    </rPh>
    <rPh sb="8" eb="10">
      <t>キョリ</t>
    </rPh>
    <rPh sb="11" eb="12">
      <t>ヤク</t>
    </rPh>
    <phoneticPr fontId="1"/>
  </si>
  <si>
    <t>ｍ</t>
    <phoneticPr fontId="1"/>
  </si>
  <si>
    <t>作業場所</t>
    <rPh sb="0" eb="2">
      <t>サギョウ</t>
    </rPh>
    <rPh sb="2" eb="4">
      <t>バショ</t>
    </rPh>
    <phoneticPr fontId="1"/>
  </si>
  <si>
    <t>搬入経路</t>
    <rPh sb="0" eb="2">
      <t>ハンニュウ</t>
    </rPh>
    <rPh sb="2" eb="4">
      <t>ケイロ</t>
    </rPh>
    <phoneticPr fontId="1"/>
  </si>
  <si>
    <t>残存物品</t>
    <rPh sb="0" eb="2">
      <t>ザンゾン</t>
    </rPh>
    <rPh sb="2" eb="4">
      <t>ブッピン</t>
    </rPh>
    <phoneticPr fontId="1"/>
  </si>
  <si>
    <t>特定建設資材
への付着物</t>
    <rPh sb="0" eb="2">
      <t>トクテイ</t>
    </rPh>
    <rPh sb="2" eb="4">
      <t>ケンセツ</t>
    </rPh>
    <rPh sb="4" eb="6">
      <t>シザイ</t>
    </rPh>
    <rPh sb="9" eb="11">
      <t>フチャク</t>
    </rPh>
    <rPh sb="11" eb="12">
      <t>ブツ</t>
    </rPh>
    <phoneticPr fontId="1"/>
  </si>
  <si>
    <t>無）</t>
    <rPh sb="0" eb="1">
      <t>ナシ</t>
    </rPh>
    <phoneticPr fontId="1"/>
  </si>
  <si>
    <t xml:space="preserve"> 特定建設資材への付着（</t>
    <phoneticPr fontId="1"/>
  </si>
  <si>
    <t>工事着手前に実施する措置の内容</t>
    <phoneticPr fontId="1"/>
  </si>
  <si>
    <t>飛散性石綿（特定建設資材に吹付けられた石綿等）</t>
    <rPh sb="0" eb="2">
      <t>ヒサン</t>
    </rPh>
    <rPh sb="2" eb="3">
      <t>セイ</t>
    </rPh>
    <rPh sb="3" eb="5">
      <t>セキメン</t>
    </rPh>
    <rPh sb="6" eb="8">
      <t>トクテイ</t>
    </rPh>
    <rPh sb="8" eb="10">
      <t>ケンセツ</t>
    </rPh>
    <rPh sb="10" eb="12">
      <t>シザイ</t>
    </rPh>
    <rPh sb="13" eb="15">
      <t>フキツ</t>
    </rPh>
    <rPh sb="19" eb="21">
      <t>セキメン</t>
    </rPh>
    <rPh sb="21" eb="22">
      <t>トウ</t>
    </rPh>
    <phoneticPr fontId="1"/>
  </si>
  <si>
    <t>飛散性石綿（鉄骨等に吹付けられた石綿、石綿を</t>
    <rPh sb="0" eb="2">
      <t>ヒサン</t>
    </rPh>
    <rPh sb="2" eb="3">
      <t>セイ</t>
    </rPh>
    <rPh sb="3" eb="5">
      <t>セキメン</t>
    </rPh>
    <rPh sb="6" eb="8">
      <t>テッコツ</t>
    </rPh>
    <rPh sb="8" eb="9">
      <t>トウ</t>
    </rPh>
    <rPh sb="10" eb="12">
      <t>フキツ</t>
    </rPh>
    <rPh sb="16" eb="18">
      <t>セキメン</t>
    </rPh>
    <rPh sb="19" eb="21">
      <t>セキメン</t>
    </rPh>
    <phoneticPr fontId="1"/>
  </si>
  <si>
    <t>含有する断熱材・保温材・耐火被覆材等）</t>
    <rPh sb="0" eb="2">
      <t>ガンユウ</t>
    </rPh>
    <rPh sb="4" eb="7">
      <t>ダンネツザイ</t>
    </rPh>
    <rPh sb="8" eb="11">
      <t>ホオンザイ</t>
    </rPh>
    <rPh sb="12" eb="14">
      <t>タイカ</t>
    </rPh>
    <rPh sb="14" eb="16">
      <t>ヒフク</t>
    </rPh>
    <rPh sb="16" eb="17">
      <t>ザイ</t>
    </rPh>
    <rPh sb="17" eb="18">
      <t>トウ</t>
    </rPh>
    <phoneticPr fontId="1"/>
  </si>
  <si>
    <t>石綿含有建材（スレート・カラーベスト等）</t>
    <rPh sb="0" eb="2">
      <t>セキメン</t>
    </rPh>
    <rPh sb="2" eb="4">
      <t>ガンユウ</t>
    </rPh>
    <rPh sb="4" eb="6">
      <t>ケンザイ</t>
    </rPh>
    <rPh sb="18" eb="19">
      <t>トウ</t>
    </rPh>
    <phoneticPr fontId="1"/>
  </si>
  <si>
    <t>その他 （                  ）</t>
    <rPh sb="2" eb="3">
      <t>ホカ</t>
    </rPh>
    <phoneticPr fontId="1"/>
  </si>
  <si>
    <t>無</t>
    <rPh sb="0" eb="1">
      <t>ナシ</t>
    </rPh>
    <phoneticPr fontId="1"/>
  </si>
  <si>
    <t>　（業務用のエアコン・冷凍冷蔵機器のうち</t>
    <phoneticPr fontId="1"/>
  </si>
  <si>
    <t>フロン（フロン排出抑制法）</t>
    <rPh sb="7" eb="9">
      <t>ハイシュツ</t>
    </rPh>
    <rPh sb="9" eb="11">
      <t>ヨクセイ</t>
    </rPh>
    <rPh sb="11" eb="12">
      <t>ホウ</t>
    </rPh>
    <phoneticPr fontId="1"/>
  </si>
  <si>
    <t>石綿（大気汚染防止法・安全衛生法石綿則）</t>
    <rPh sb="0" eb="2">
      <t>セキメン</t>
    </rPh>
    <rPh sb="3" eb="5">
      <t>タイキ</t>
    </rPh>
    <rPh sb="5" eb="7">
      <t>オセン</t>
    </rPh>
    <rPh sb="7" eb="10">
      <t>ボウシホウ</t>
    </rPh>
    <rPh sb="11" eb="13">
      <t>アンゼン</t>
    </rPh>
    <rPh sb="13" eb="15">
      <t>エイセイ</t>
    </rPh>
    <rPh sb="15" eb="16">
      <t>ホウ</t>
    </rPh>
    <rPh sb="16" eb="18">
      <t>セキメン</t>
    </rPh>
    <rPh sb="18" eb="19">
      <t>ソク</t>
    </rPh>
    <phoneticPr fontId="1"/>
  </si>
  <si>
    <t>他法令関係</t>
    <rPh sb="0" eb="1">
      <t>ホカ</t>
    </rPh>
    <rPh sb="1" eb="3">
      <t>ホウレイ</t>
    </rPh>
    <rPh sb="3" eb="5">
      <t>カンケイ</t>
    </rPh>
    <phoneticPr fontId="1"/>
  </si>
  <si>
    <t>建築物に関する調査の結果及び工事着手前に実施する措置の内容</t>
    <rPh sb="0" eb="3">
      <t>ケンチクブツ</t>
    </rPh>
    <rPh sb="4" eb="5">
      <t>カン</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1"/>
  </si>
  <si>
    <t>有 （　　　　　　　　　　　　　　　）</t>
    <rPh sb="0" eb="1">
      <t>アリ</t>
    </rPh>
    <phoneticPr fontId="1"/>
  </si>
  <si>
    <t>十分</t>
    <rPh sb="0" eb="2">
      <t>ジュウブン</t>
    </rPh>
    <phoneticPr fontId="1"/>
  </si>
  <si>
    <t>不十分</t>
    <rPh sb="0" eb="3">
      <t>フジュウブン</t>
    </rPh>
    <phoneticPr fontId="1"/>
  </si>
  <si>
    <t>その他　（　　　　　　　　　　　　　　）</t>
    <phoneticPr fontId="1"/>
  </si>
  <si>
    <t>通学路</t>
    <rPh sb="0" eb="3">
      <t>ツウガクロ</t>
    </rPh>
    <phoneticPr fontId="1"/>
  </si>
  <si>
    <t>前面道路の幅員　約</t>
    <rPh sb="0" eb="2">
      <t>ゼンメン</t>
    </rPh>
    <rPh sb="2" eb="4">
      <t>ドウロ</t>
    </rPh>
    <rPh sb="5" eb="7">
      <t>フクイン</t>
    </rPh>
    <rPh sb="8" eb="9">
      <t>ヤク</t>
    </rPh>
    <phoneticPr fontId="1"/>
  </si>
  <si>
    <t>障害物</t>
    <rPh sb="0" eb="3">
      <t>ショウガイブツ</t>
    </rPh>
    <phoneticPr fontId="1"/>
  </si>
  <si>
    <t>有 （　　　　　）</t>
    <rPh sb="0" eb="1">
      <t>アリ</t>
    </rPh>
    <phoneticPr fontId="1"/>
  </si>
  <si>
    <t>フロン類が使われているもの）</t>
    <rPh sb="3" eb="4">
      <t>ルイ</t>
    </rPh>
    <rPh sb="5" eb="6">
      <t>ツカ</t>
    </rPh>
    <phoneticPr fontId="1"/>
  </si>
  <si>
    <t>工程</t>
    <rPh sb="0" eb="2">
      <t>コウテイ</t>
    </rPh>
    <phoneticPr fontId="1"/>
  </si>
  <si>
    <t>作業内容</t>
    <rPh sb="0" eb="2">
      <t>サギョウ</t>
    </rPh>
    <rPh sb="2" eb="4">
      <t>ナイヨウ</t>
    </rPh>
    <phoneticPr fontId="1"/>
  </si>
  <si>
    <t>分別解体等の方法</t>
    <rPh sb="0" eb="2">
      <t>ブンベツ</t>
    </rPh>
    <rPh sb="2" eb="4">
      <t>カイタイ</t>
    </rPh>
    <rPh sb="4" eb="5">
      <t>トウ</t>
    </rPh>
    <rPh sb="6" eb="8">
      <t>ホウホウ</t>
    </rPh>
    <phoneticPr fontId="1"/>
  </si>
  <si>
    <t>①建築設備・内装材等</t>
    <rPh sb="1" eb="3">
      <t>ケンチク</t>
    </rPh>
    <rPh sb="3" eb="5">
      <t>セツビ</t>
    </rPh>
    <rPh sb="6" eb="8">
      <t>ナイソウ</t>
    </rPh>
    <rPh sb="8" eb="9">
      <t>ザイ</t>
    </rPh>
    <rPh sb="9" eb="10">
      <t>トウ</t>
    </rPh>
    <phoneticPr fontId="1"/>
  </si>
  <si>
    <t>②屋根ふき材</t>
    <rPh sb="1" eb="3">
      <t>ヤネ</t>
    </rPh>
    <rPh sb="5" eb="6">
      <t>ザイ</t>
    </rPh>
    <phoneticPr fontId="1"/>
  </si>
  <si>
    <t>③外装材・上部構造部分</t>
    <rPh sb="1" eb="4">
      <t>ガイソウザイ</t>
    </rPh>
    <rPh sb="5" eb="7">
      <t>ジョウブ</t>
    </rPh>
    <rPh sb="7" eb="9">
      <t>コウゾウ</t>
    </rPh>
    <rPh sb="9" eb="11">
      <t>ブブン</t>
    </rPh>
    <phoneticPr fontId="1"/>
  </si>
  <si>
    <t>④基礎・基礎ぐい</t>
    <rPh sb="1" eb="3">
      <t>キソ</t>
    </rPh>
    <rPh sb="4" eb="6">
      <t>キソ</t>
    </rPh>
    <phoneticPr fontId="1"/>
  </si>
  <si>
    <t>⑤その他
（　　　　　　　　　　）</t>
    <rPh sb="3" eb="4">
      <t>タ</t>
    </rPh>
    <phoneticPr fontId="1"/>
  </si>
  <si>
    <t>建築設備・内装材等の取り外し</t>
    <rPh sb="0" eb="2">
      <t>ケンチク</t>
    </rPh>
    <rPh sb="2" eb="4">
      <t>セツビ</t>
    </rPh>
    <rPh sb="5" eb="7">
      <t>ナイソウ</t>
    </rPh>
    <rPh sb="7" eb="8">
      <t>ザイ</t>
    </rPh>
    <rPh sb="8" eb="9">
      <t>トウ</t>
    </rPh>
    <rPh sb="10" eb="11">
      <t>ト</t>
    </rPh>
    <rPh sb="12" eb="13">
      <t>ハズ</t>
    </rPh>
    <phoneticPr fontId="1"/>
  </si>
  <si>
    <t>その他の取り壊し</t>
    <rPh sb="2" eb="3">
      <t>タ</t>
    </rPh>
    <rPh sb="4" eb="5">
      <t>ト</t>
    </rPh>
    <rPh sb="6" eb="7">
      <t>コワ</t>
    </rPh>
    <phoneticPr fontId="1"/>
  </si>
  <si>
    <t>基礎・基礎ぐいの取り壊し</t>
    <rPh sb="0" eb="2">
      <t>キソ</t>
    </rPh>
    <rPh sb="3" eb="5">
      <t>キソ</t>
    </rPh>
    <rPh sb="8" eb="9">
      <t>ト</t>
    </rPh>
    <rPh sb="10" eb="11">
      <t>コワ</t>
    </rPh>
    <phoneticPr fontId="1"/>
  </si>
  <si>
    <t>外装材・上部構造部分の取り壊し</t>
    <rPh sb="0" eb="3">
      <t>ガイソウザイ</t>
    </rPh>
    <rPh sb="4" eb="6">
      <t>ジョウブ</t>
    </rPh>
    <rPh sb="6" eb="8">
      <t>コウゾウ</t>
    </rPh>
    <rPh sb="8" eb="10">
      <t>ブブン</t>
    </rPh>
    <rPh sb="11" eb="12">
      <t>ト</t>
    </rPh>
    <rPh sb="13" eb="14">
      <t>コワ</t>
    </rPh>
    <phoneticPr fontId="1"/>
  </si>
  <si>
    <t>屋根ふき材の取り外し</t>
    <rPh sb="0" eb="2">
      <t>ヤネ</t>
    </rPh>
    <rPh sb="4" eb="5">
      <t>ザイ</t>
    </rPh>
    <rPh sb="6" eb="7">
      <t>ト</t>
    </rPh>
    <rPh sb="8" eb="9">
      <t>ハズ</t>
    </rPh>
    <phoneticPr fontId="1"/>
  </si>
  <si>
    <t>手作業</t>
    <rPh sb="0" eb="3">
      <t>テサギョウ</t>
    </rPh>
    <phoneticPr fontId="1"/>
  </si>
  <si>
    <t>手作業・機械作業の併用</t>
    <rPh sb="0" eb="3">
      <t>テサギョウ</t>
    </rPh>
    <rPh sb="4" eb="6">
      <t>キカイ</t>
    </rPh>
    <rPh sb="6" eb="8">
      <t>サギョウ</t>
    </rPh>
    <rPh sb="9" eb="11">
      <t>ヘイヨウ</t>
    </rPh>
    <phoneticPr fontId="1"/>
  </si>
  <si>
    <t>併用の場合の理由（　　　　　　　）</t>
    <rPh sb="0" eb="2">
      <t>ヘイヨウ</t>
    </rPh>
    <rPh sb="3" eb="5">
      <t>バアイ</t>
    </rPh>
    <rPh sb="6" eb="8">
      <t>リユウ</t>
    </rPh>
    <phoneticPr fontId="1"/>
  </si>
  <si>
    <t>工程ごとの作業内容及び解体方法</t>
    <rPh sb="0" eb="2">
      <t>コウテイ</t>
    </rPh>
    <rPh sb="5" eb="7">
      <t>サギョウ</t>
    </rPh>
    <rPh sb="7" eb="9">
      <t>ナイヨウ</t>
    </rPh>
    <rPh sb="9" eb="10">
      <t>オヨ</t>
    </rPh>
    <rPh sb="11" eb="13">
      <t>カイタイ</t>
    </rPh>
    <rPh sb="13" eb="15">
      <t>ホウホウ</t>
    </rPh>
    <phoneticPr fontId="1"/>
  </si>
  <si>
    <t>トン</t>
    <phoneticPr fontId="1"/>
  </si>
  <si>
    <t>建築物に用いられた建設資材の量の見込み</t>
    <rPh sb="0" eb="3">
      <t>ケンチクブツ</t>
    </rPh>
    <rPh sb="4" eb="5">
      <t>モチ</t>
    </rPh>
    <rPh sb="9" eb="11">
      <t>ケンセツ</t>
    </rPh>
    <rPh sb="11" eb="13">
      <t>シザイ</t>
    </rPh>
    <rPh sb="14" eb="15">
      <t>リョウ</t>
    </rPh>
    <rPh sb="16" eb="18">
      <t>ミコ</t>
    </rPh>
    <phoneticPr fontId="1"/>
  </si>
  <si>
    <t>内装材に木材が含まれる場合</t>
    <rPh sb="0" eb="2">
      <t>ナイソウ</t>
    </rPh>
    <rPh sb="2" eb="3">
      <t>ザイ</t>
    </rPh>
    <rPh sb="4" eb="6">
      <t>モクザイ</t>
    </rPh>
    <rPh sb="7" eb="8">
      <t>フク</t>
    </rPh>
    <rPh sb="11" eb="13">
      <t>バアイ</t>
    </rPh>
    <phoneticPr fontId="1"/>
  </si>
  <si>
    <t>工事の工程の順序</t>
    <rPh sb="0" eb="2">
      <t>コウジ</t>
    </rPh>
    <rPh sb="3" eb="5">
      <t>コウテイ</t>
    </rPh>
    <rPh sb="6" eb="8">
      <t>ジュンジョ</t>
    </rPh>
    <phoneticPr fontId="1"/>
  </si>
  <si>
    <t>上の工程における①→②→③→④の順序</t>
    <rPh sb="0" eb="1">
      <t>ウエ</t>
    </rPh>
    <rPh sb="2" eb="4">
      <t>コウテイ</t>
    </rPh>
    <rPh sb="16" eb="18">
      <t>ジュンジョ</t>
    </rPh>
    <phoneticPr fontId="1"/>
  </si>
  <si>
    <t>その他 （　　　　　　　　　　　　　　　　　　　）</t>
    <rPh sb="2" eb="3">
      <t>タ</t>
    </rPh>
    <phoneticPr fontId="1"/>
  </si>
  <si>
    <t>その他の場合の理由 （　　　　　　　　　　　　　　　　　　　　　　　　）</t>
    <rPh sb="2" eb="3">
      <t>タ</t>
    </rPh>
    <rPh sb="4" eb="6">
      <t>バアイ</t>
    </rPh>
    <rPh sb="7" eb="9">
      <t>リユウ</t>
    </rPh>
    <phoneticPr fontId="1"/>
  </si>
  <si>
    <t>不可の場合の理由 （　　　　　　　　　　　　　　　　　　　　　　　　）</t>
    <rPh sb="0" eb="2">
      <t>フカ</t>
    </rPh>
    <rPh sb="3" eb="5">
      <t>バアイ</t>
    </rPh>
    <rPh sb="6" eb="8">
      <t>リユウ</t>
    </rPh>
    <phoneticPr fontId="1"/>
  </si>
  <si>
    <t>①の工程における木材の分別に支障となる建設資材の事前の取り外し</t>
    <rPh sb="2" eb="4">
      <t>コウテイ</t>
    </rPh>
    <rPh sb="8" eb="10">
      <t>モクザイ</t>
    </rPh>
    <rPh sb="11" eb="13">
      <t>ブンベツ</t>
    </rPh>
    <rPh sb="14" eb="16">
      <t>シショウ</t>
    </rPh>
    <rPh sb="19" eb="21">
      <t>ケンセツ</t>
    </rPh>
    <rPh sb="21" eb="23">
      <t>シザイ</t>
    </rPh>
    <rPh sb="24" eb="26">
      <t>ジゼン</t>
    </rPh>
    <rPh sb="27" eb="28">
      <t>ト</t>
    </rPh>
    <rPh sb="29" eb="30">
      <t>ハズ</t>
    </rPh>
    <phoneticPr fontId="1"/>
  </si>
  <si>
    <t>可</t>
    <rPh sb="0" eb="1">
      <t>カ</t>
    </rPh>
    <phoneticPr fontId="1"/>
  </si>
  <si>
    <t>不可</t>
    <rPh sb="0" eb="2">
      <t>フカ</t>
    </rPh>
    <phoneticPr fontId="1"/>
  </si>
  <si>
    <t>④</t>
    <phoneticPr fontId="1"/>
  </si>
  <si>
    <t>⑤</t>
    <phoneticPr fontId="1"/>
  </si>
  <si>
    <t>コンクリート塊</t>
    <rPh sb="6" eb="7">
      <t>カタマリ</t>
    </rPh>
    <phoneticPr fontId="1"/>
  </si>
  <si>
    <t>建設発生木材</t>
    <rPh sb="0" eb="2">
      <t>ケンセツ</t>
    </rPh>
    <rPh sb="2" eb="4">
      <t>ハッセイ</t>
    </rPh>
    <rPh sb="4" eb="6">
      <t>モクザイ</t>
    </rPh>
    <phoneticPr fontId="1"/>
  </si>
  <si>
    <t>ｱｽﾌｧﾙﾄ・ｺﾝｸﾘｰﾄ塊</t>
    <rPh sb="13" eb="14">
      <t>カタマリ</t>
    </rPh>
    <phoneticPr fontId="1"/>
  </si>
  <si>
    <t>量の見込み</t>
    <rPh sb="0" eb="1">
      <t>リョウ</t>
    </rPh>
    <rPh sb="2" eb="4">
      <t>ミコ</t>
    </rPh>
    <phoneticPr fontId="1"/>
  </si>
  <si>
    <t>発生が見込まれる部分（注）</t>
    <rPh sb="0" eb="2">
      <t>ハッセイ</t>
    </rPh>
    <rPh sb="3" eb="5">
      <t>ミコ</t>
    </rPh>
    <rPh sb="8" eb="10">
      <t>ブブン</t>
    </rPh>
    <rPh sb="11" eb="12">
      <t>チュウ</t>
    </rPh>
    <phoneticPr fontId="1"/>
  </si>
  <si>
    <t>特定建設資材廃棄物の種類ごとの量の見込み及びその発生が見込まれる建築物の部分</t>
    <rPh sb="0" eb="2">
      <t>トクテイ</t>
    </rPh>
    <rPh sb="2" eb="4">
      <t>ケンセツ</t>
    </rPh>
    <rPh sb="4" eb="6">
      <t>シザイ</t>
    </rPh>
    <rPh sb="6" eb="9">
      <t>ハイキブツ</t>
    </rPh>
    <rPh sb="10" eb="12">
      <t>シュルイ</t>
    </rPh>
    <rPh sb="15" eb="16">
      <t>リョウ</t>
    </rPh>
    <rPh sb="17" eb="19">
      <t>ミコ</t>
    </rPh>
    <rPh sb="20" eb="21">
      <t>オヨ</t>
    </rPh>
    <rPh sb="24" eb="26">
      <t>ハッセイ</t>
    </rPh>
    <rPh sb="27" eb="29">
      <t>ミコ</t>
    </rPh>
    <rPh sb="32" eb="35">
      <t>ケンチクブツ</t>
    </rPh>
    <rPh sb="36" eb="38">
      <t>ブブン</t>
    </rPh>
    <phoneticPr fontId="1"/>
  </si>
  <si>
    <t>廃棄物発生見込量</t>
    <rPh sb="0" eb="3">
      <t>ハイキブツ</t>
    </rPh>
    <rPh sb="3" eb="5">
      <t>ハッセイ</t>
    </rPh>
    <rPh sb="5" eb="7">
      <t>ミコ</t>
    </rPh>
    <rPh sb="7" eb="8">
      <t>リョウ</t>
    </rPh>
    <phoneticPr fontId="1"/>
  </si>
  <si>
    <t>（注）①建築設備・内装材等　②屋根ふき材　③外装材・上部構造部分　④基礎・基礎ぐい　⑤その他</t>
    <rPh sb="1" eb="2">
      <t>チュウ</t>
    </rPh>
    <rPh sb="4" eb="6">
      <t>ケンチク</t>
    </rPh>
    <rPh sb="6" eb="8">
      <t>セツビ</t>
    </rPh>
    <rPh sb="9" eb="11">
      <t>ナイソウ</t>
    </rPh>
    <rPh sb="11" eb="12">
      <t>ザイ</t>
    </rPh>
    <rPh sb="12" eb="13">
      <t>トウ</t>
    </rPh>
    <rPh sb="15" eb="17">
      <t>ヤネ</t>
    </rPh>
    <rPh sb="19" eb="20">
      <t>ザイ</t>
    </rPh>
    <rPh sb="22" eb="25">
      <t>ガイソウザイ</t>
    </rPh>
    <rPh sb="26" eb="28">
      <t>ジョウブ</t>
    </rPh>
    <rPh sb="28" eb="30">
      <t>コウゾウ</t>
    </rPh>
    <rPh sb="30" eb="32">
      <t>ブブン</t>
    </rPh>
    <rPh sb="34" eb="36">
      <t>キソ</t>
    </rPh>
    <rPh sb="37" eb="39">
      <t>キソ</t>
    </rPh>
    <rPh sb="45" eb="46">
      <t>タ</t>
    </rPh>
    <phoneticPr fontId="1"/>
  </si>
  <si>
    <t>様式１</t>
    <rPh sb="0" eb="2">
      <t>ヨウシキ</t>
    </rPh>
    <phoneticPr fontId="1"/>
  </si>
  <si>
    <t>（建築物に係る解体工事の場合）</t>
    <rPh sb="1" eb="4">
      <t>ケンチクブツ</t>
    </rPh>
    <rPh sb="5" eb="6">
      <t>カカ</t>
    </rPh>
    <rPh sb="7" eb="9">
      <t>カイタイ</t>
    </rPh>
    <rPh sb="9" eb="11">
      <t>コウジ</t>
    </rPh>
    <rPh sb="12" eb="14">
      <t>バアイ</t>
    </rPh>
    <phoneticPr fontId="1"/>
  </si>
  <si>
    <t>特　記　事　項</t>
    <rPh sb="0" eb="1">
      <t>トク</t>
    </rPh>
    <rPh sb="2" eb="3">
      <t>キ</t>
    </rPh>
    <rPh sb="4" eb="5">
      <t>コト</t>
    </rPh>
    <rPh sb="6" eb="7">
      <t>コウ</t>
    </rPh>
    <phoneticPr fontId="1"/>
  </si>
  <si>
    <t>工程ごとの作業内容及び解体方法　　　</t>
    <rPh sb="0" eb="2">
      <t>コウテイ</t>
    </rPh>
    <rPh sb="5" eb="7">
      <t>サギョウ</t>
    </rPh>
    <rPh sb="7" eb="9">
      <t>ナイヨウ</t>
    </rPh>
    <rPh sb="9" eb="10">
      <t>オヨ</t>
    </rPh>
    <rPh sb="11" eb="13">
      <t>カイタイ</t>
    </rPh>
    <rPh sb="13" eb="15">
      <t>ホウホウ</t>
    </rPh>
    <phoneticPr fontId="1"/>
  </si>
  <si>
    <t>⑤その他</t>
    <rPh sb="3" eb="4">
      <t>タ</t>
    </rPh>
    <phoneticPr fontId="1"/>
  </si>
  <si>
    <t>（　　　　　　　　　　　）</t>
    <phoneticPr fontId="1"/>
  </si>
  <si>
    <t>注）該当する項目の□にチェックマークを記入する。</t>
    <rPh sb="0" eb="1">
      <t>チュウ</t>
    </rPh>
    <rPh sb="2" eb="4">
      <t>ガイトウ</t>
    </rPh>
    <rPh sb="6" eb="8">
      <t>コウモク</t>
    </rPh>
    <rPh sb="19" eb="21">
      <t>キニュウ</t>
    </rPh>
    <phoneticPr fontId="1"/>
  </si>
  <si>
    <t>　分別解体等の方法</t>
    <rPh sb="1" eb="3">
      <t>ブンベツ</t>
    </rPh>
    <rPh sb="3" eb="5">
      <t>カイタイ</t>
    </rPh>
    <rPh sb="5" eb="6">
      <t>トウ</t>
    </rPh>
    <rPh sb="7" eb="9">
      <t>ホウホウ</t>
    </rPh>
    <phoneticPr fontId="1"/>
  </si>
  <si>
    <t>　円（税抜き）</t>
    <rPh sb="1" eb="2">
      <t>エン</t>
    </rPh>
    <rPh sb="3" eb="4">
      <t>ゼイ</t>
    </rPh>
    <rPh sb="4" eb="5">
      <t>ヌ</t>
    </rPh>
    <phoneticPr fontId="1"/>
  </si>
  <si>
    <t>　再資源化等をするための施設の名称及び所在地</t>
    <rPh sb="1" eb="5">
      <t>サイシゲンカ</t>
    </rPh>
    <rPh sb="5" eb="6">
      <t>トウ</t>
    </rPh>
    <rPh sb="12" eb="14">
      <t>シセツ</t>
    </rPh>
    <rPh sb="15" eb="17">
      <t>メイショウ</t>
    </rPh>
    <rPh sb="17" eb="18">
      <t>オヨ</t>
    </rPh>
    <rPh sb="19" eb="22">
      <t>ショザイチ</t>
    </rPh>
    <phoneticPr fontId="1"/>
  </si>
  <si>
    <t>裏面のとおり</t>
    <rPh sb="0" eb="2">
      <t>リメン</t>
    </rPh>
    <phoneticPr fontId="1"/>
  </si>
  <si>
    <t>　特定建設資材廃棄物の再資源化等に要する費用</t>
    <rPh sb="1" eb="3">
      <t>トクテイ</t>
    </rPh>
    <rPh sb="3" eb="5">
      <t>ケンセツ</t>
    </rPh>
    <rPh sb="5" eb="7">
      <t>シザイ</t>
    </rPh>
    <rPh sb="7" eb="10">
      <t>ハイキブツ</t>
    </rPh>
    <rPh sb="11" eb="15">
      <t>サイシゲンカ</t>
    </rPh>
    <rPh sb="15" eb="16">
      <t>トウ</t>
    </rPh>
    <rPh sb="17" eb="18">
      <t>ヨウ</t>
    </rPh>
    <rPh sb="20" eb="22">
      <t>ヒヨウ</t>
    </rPh>
    <phoneticPr fontId="1"/>
  </si>
  <si>
    <t>　解体工事に要する費用</t>
    <rPh sb="1" eb="3">
      <t>カイタイ</t>
    </rPh>
    <rPh sb="3" eb="5">
      <t>コウジ</t>
    </rPh>
    <rPh sb="6" eb="7">
      <t>ヨウ</t>
    </rPh>
    <rPh sb="9" eb="11">
      <t>ヒヨウ</t>
    </rPh>
    <phoneticPr fontId="1"/>
  </si>
  <si>
    <t>（書ききれない場合は別紙に記載）</t>
    <rPh sb="1" eb="2">
      <t>カ</t>
    </rPh>
    <rPh sb="7" eb="9">
      <t>バアイ</t>
    </rPh>
    <rPh sb="10" eb="12">
      <t>ベッシ</t>
    </rPh>
    <rPh sb="13" eb="15">
      <t>キサイ</t>
    </rPh>
    <phoneticPr fontId="1"/>
  </si>
  <si>
    <t>※請負人が選択した施設を記載（品目ごとに複数記入可）</t>
    <rPh sb="1" eb="3">
      <t>ウケオイ</t>
    </rPh>
    <rPh sb="3" eb="4">
      <t>ニン</t>
    </rPh>
    <rPh sb="5" eb="7">
      <t>センタク</t>
    </rPh>
    <rPh sb="9" eb="11">
      <t>シセツ</t>
    </rPh>
    <rPh sb="12" eb="14">
      <t>キサイ</t>
    </rPh>
    <rPh sb="15" eb="17">
      <t>ヒンモク</t>
    </rPh>
    <rPh sb="20" eb="22">
      <t>フクスウ</t>
    </rPh>
    <rPh sb="22" eb="24">
      <t>キニュウ</t>
    </rPh>
    <rPh sb="24" eb="25">
      <t>カ</t>
    </rPh>
    <phoneticPr fontId="1"/>
  </si>
  <si>
    <t>特定建設資材廃棄物の種類</t>
    <rPh sb="0" eb="2">
      <t>トクテイ</t>
    </rPh>
    <rPh sb="2" eb="4">
      <t>ケンセツ</t>
    </rPh>
    <rPh sb="4" eb="6">
      <t>シザイ</t>
    </rPh>
    <rPh sb="6" eb="9">
      <t>ハイキブツ</t>
    </rPh>
    <rPh sb="10" eb="12">
      <t>シュルイ</t>
    </rPh>
    <phoneticPr fontId="1"/>
  </si>
  <si>
    <t>施 設 の 名 称</t>
    <rPh sb="0" eb="1">
      <t>セ</t>
    </rPh>
    <rPh sb="2" eb="3">
      <t>セツ</t>
    </rPh>
    <rPh sb="6" eb="7">
      <t>メイ</t>
    </rPh>
    <rPh sb="8" eb="9">
      <t>ショウ</t>
    </rPh>
    <phoneticPr fontId="1"/>
  </si>
  <si>
    <t>所　在　地</t>
    <rPh sb="0" eb="1">
      <t>トコロ</t>
    </rPh>
    <rPh sb="2" eb="3">
      <t>ザイ</t>
    </rPh>
    <rPh sb="4" eb="5">
      <t>チ</t>
    </rPh>
    <phoneticPr fontId="1"/>
  </si>
  <si>
    <t>別表２</t>
    <rPh sb="0" eb="2">
      <t>ベッピョウ</t>
    </rPh>
    <phoneticPr fontId="1"/>
  </si>
  <si>
    <t>建築物に係る新築工事等（新築・増築・修繕・模様替）</t>
    <rPh sb="0" eb="3">
      <t>ケンチクブツ</t>
    </rPh>
    <rPh sb="4" eb="5">
      <t>カカ</t>
    </rPh>
    <rPh sb="6" eb="8">
      <t>シンチク</t>
    </rPh>
    <rPh sb="8" eb="10">
      <t>コウジ</t>
    </rPh>
    <rPh sb="10" eb="11">
      <t>トウ</t>
    </rPh>
    <rPh sb="12" eb="14">
      <t>シンチク</t>
    </rPh>
    <rPh sb="15" eb="17">
      <t>ゾウチク</t>
    </rPh>
    <rPh sb="18" eb="20">
      <t>シュウゼン</t>
    </rPh>
    <rPh sb="21" eb="23">
      <t>モヨウ</t>
    </rPh>
    <rPh sb="23" eb="24">
      <t>ガ</t>
    </rPh>
    <phoneticPr fontId="1"/>
  </si>
  <si>
    <t>使用する特定建設資材の種類</t>
    <rPh sb="0" eb="2">
      <t>シヨウ</t>
    </rPh>
    <rPh sb="4" eb="6">
      <t>トクテイ</t>
    </rPh>
    <rPh sb="6" eb="8">
      <t>ケンセツ</t>
    </rPh>
    <rPh sb="8" eb="10">
      <t>シザイ</t>
    </rPh>
    <rPh sb="11" eb="13">
      <t>シュルイ</t>
    </rPh>
    <phoneticPr fontId="1"/>
  </si>
  <si>
    <t>コンクリート</t>
    <phoneticPr fontId="1"/>
  </si>
  <si>
    <t>コンクリート及び鉄から成る建設資材</t>
    <rPh sb="6" eb="7">
      <t>オヨ</t>
    </rPh>
    <rPh sb="8" eb="9">
      <t>テツ</t>
    </rPh>
    <rPh sb="11" eb="12">
      <t>ナ</t>
    </rPh>
    <rPh sb="13" eb="15">
      <t>ケンセツ</t>
    </rPh>
    <rPh sb="15" eb="17">
      <t>シザイ</t>
    </rPh>
    <phoneticPr fontId="1"/>
  </si>
  <si>
    <t>アスファルト・コンクリート</t>
    <phoneticPr fontId="1"/>
  </si>
  <si>
    <t>木材</t>
    <rPh sb="0" eb="2">
      <t>モクザイ</t>
    </rPh>
    <phoneticPr fontId="1"/>
  </si>
  <si>
    <t>特定建設資材への付着物（修繕・模様替工事のみ）</t>
    <rPh sb="0" eb="2">
      <t>トクテイ</t>
    </rPh>
    <rPh sb="2" eb="4">
      <t>ケンセツ</t>
    </rPh>
    <rPh sb="4" eb="6">
      <t>シザイ</t>
    </rPh>
    <rPh sb="8" eb="10">
      <t>フチャク</t>
    </rPh>
    <rPh sb="10" eb="11">
      <t>ブツ</t>
    </rPh>
    <rPh sb="12" eb="14">
      <t>シュウゼン</t>
    </rPh>
    <rPh sb="15" eb="17">
      <t>モヨウ</t>
    </rPh>
    <rPh sb="17" eb="18">
      <t>ガ</t>
    </rPh>
    <rPh sb="18" eb="20">
      <t>コウジ</t>
    </rPh>
    <phoneticPr fontId="1"/>
  </si>
  <si>
    <t>石綿含有建材（石綿含有ビニル床タイル等）</t>
    <rPh sb="0" eb="2">
      <t>セキメン</t>
    </rPh>
    <rPh sb="2" eb="4">
      <t>ガンユウ</t>
    </rPh>
    <rPh sb="4" eb="6">
      <t>ケンザイ</t>
    </rPh>
    <rPh sb="7" eb="9">
      <t>セキメン</t>
    </rPh>
    <rPh sb="9" eb="11">
      <t>ガンユウ</t>
    </rPh>
    <rPh sb="14" eb="15">
      <t>ユカ</t>
    </rPh>
    <rPh sb="18" eb="19">
      <t>トウ</t>
    </rPh>
    <phoneticPr fontId="1"/>
  </si>
  <si>
    <t>他法令関係（修繕・模様替工事のみ）</t>
    <rPh sb="0" eb="1">
      <t>ホカ</t>
    </rPh>
    <rPh sb="1" eb="3">
      <t>ホウレイ</t>
    </rPh>
    <rPh sb="3" eb="5">
      <t>カンケイ</t>
    </rPh>
    <rPh sb="6" eb="8">
      <t>シュウゼン</t>
    </rPh>
    <rPh sb="9" eb="11">
      <t>モヨウ</t>
    </rPh>
    <rPh sb="11" eb="12">
      <t>ガ</t>
    </rPh>
    <rPh sb="12" eb="14">
      <t>コウジ</t>
    </rPh>
    <phoneticPr fontId="1"/>
  </si>
  <si>
    <t>①造成等</t>
    <rPh sb="1" eb="3">
      <t>ゾウセイ</t>
    </rPh>
    <rPh sb="3" eb="4">
      <t>トウ</t>
    </rPh>
    <phoneticPr fontId="1"/>
  </si>
  <si>
    <t>工程ごとの作業内容</t>
    <rPh sb="0" eb="2">
      <t>コウテイ</t>
    </rPh>
    <rPh sb="5" eb="7">
      <t>サギョウ</t>
    </rPh>
    <rPh sb="7" eb="9">
      <t>ナイヨウ</t>
    </rPh>
    <phoneticPr fontId="1"/>
  </si>
  <si>
    <t>②基礎・基礎ぐい</t>
    <rPh sb="1" eb="3">
      <t>キソ</t>
    </rPh>
    <rPh sb="4" eb="6">
      <t>キソ</t>
    </rPh>
    <phoneticPr fontId="1"/>
  </si>
  <si>
    <t>③上部構造部分・外装</t>
    <rPh sb="1" eb="3">
      <t>ジョウブ</t>
    </rPh>
    <rPh sb="3" eb="5">
      <t>コウゾウ</t>
    </rPh>
    <rPh sb="5" eb="7">
      <t>ブブン</t>
    </rPh>
    <rPh sb="8" eb="10">
      <t>ガイソウ</t>
    </rPh>
    <phoneticPr fontId="1"/>
  </si>
  <si>
    <t>④屋根</t>
    <rPh sb="1" eb="3">
      <t>ヤネ</t>
    </rPh>
    <phoneticPr fontId="1"/>
  </si>
  <si>
    <t>⑤建築設備・内装等</t>
    <rPh sb="1" eb="3">
      <t>ケンチク</t>
    </rPh>
    <rPh sb="3" eb="5">
      <t>セツビ</t>
    </rPh>
    <rPh sb="6" eb="8">
      <t>ナイソウ</t>
    </rPh>
    <rPh sb="8" eb="9">
      <t>トウ</t>
    </rPh>
    <phoneticPr fontId="1"/>
  </si>
  <si>
    <t>⑥その他
（　　　　　　　　　　）</t>
    <rPh sb="3" eb="4">
      <t>タ</t>
    </rPh>
    <phoneticPr fontId="1"/>
  </si>
  <si>
    <t>☑</t>
    <phoneticPr fontId="1"/>
  </si>
  <si>
    <t>□欄には、該当箇所に「✓」を付すこと。</t>
    <rPh sb="1" eb="2">
      <t>ラン</t>
    </rPh>
    <rPh sb="5" eb="7">
      <t>ガイトウ</t>
    </rPh>
    <rPh sb="7" eb="9">
      <t>カショ</t>
    </rPh>
    <rPh sb="14" eb="15">
      <t>フ</t>
    </rPh>
    <phoneticPr fontId="1"/>
  </si>
  <si>
    <t>造成等の工事</t>
    <rPh sb="0" eb="2">
      <t>ゾウセイ</t>
    </rPh>
    <rPh sb="2" eb="3">
      <t>トウ</t>
    </rPh>
    <rPh sb="4" eb="6">
      <t>コウジ</t>
    </rPh>
    <phoneticPr fontId="1"/>
  </si>
  <si>
    <t>基礎・基礎ぐいの工事</t>
    <rPh sb="0" eb="2">
      <t>キソ</t>
    </rPh>
    <rPh sb="3" eb="5">
      <t>キソ</t>
    </rPh>
    <rPh sb="8" eb="10">
      <t>コウジ</t>
    </rPh>
    <phoneticPr fontId="1"/>
  </si>
  <si>
    <t>上部構造部分・外装の工事</t>
    <rPh sb="0" eb="2">
      <t>ジョウブ</t>
    </rPh>
    <rPh sb="2" eb="4">
      <t>コウゾウ</t>
    </rPh>
    <rPh sb="4" eb="6">
      <t>ブブン</t>
    </rPh>
    <rPh sb="7" eb="9">
      <t>ガイソウ</t>
    </rPh>
    <rPh sb="10" eb="12">
      <t>コウジ</t>
    </rPh>
    <phoneticPr fontId="1"/>
  </si>
  <si>
    <t>屋根の工事</t>
    <rPh sb="0" eb="2">
      <t>ヤネ</t>
    </rPh>
    <rPh sb="3" eb="5">
      <t>コウジ</t>
    </rPh>
    <phoneticPr fontId="1"/>
  </si>
  <si>
    <t>建築設備・内装等の工事</t>
    <rPh sb="0" eb="2">
      <t>ケンチク</t>
    </rPh>
    <rPh sb="2" eb="4">
      <t>セツビ</t>
    </rPh>
    <rPh sb="5" eb="7">
      <t>ナイソウ</t>
    </rPh>
    <rPh sb="7" eb="8">
      <t>トウ</t>
    </rPh>
    <rPh sb="9" eb="11">
      <t>コウジ</t>
    </rPh>
    <phoneticPr fontId="1"/>
  </si>
  <si>
    <t>その他の工事</t>
    <rPh sb="2" eb="3">
      <t>タ</t>
    </rPh>
    <rPh sb="4" eb="6">
      <t>コウジ</t>
    </rPh>
    <phoneticPr fontId="1"/>
  </si>
  <si>
    <t>特定建設資材廃棄物の種類ごとの量の見込み並びに特定建設資材が使用される建築物の部分及び特定建設資材廃棄物の発生が見込まれる建築物の部分</t>
    <rPh sb="0" eb="2">
      <t>トクテイ</t>
    </rPh>
    <rPh sb="2" eb="4">
      <t>ケンセツ</t>
    </rPh>
    <rPh sb="4" eb="6">
      <t>シザイ</t>
    </rPh>
    <rPh sb="6" eb="9">
      <t>ハイキブツ</t>
    </rPh>
    <rPh sb="10" eb="12">
      <t>シュルイ</t>
    </rPh>
    <rPh sb="15" eb="16">
      <t>リョウ</t>
    </rPh>
    <rPh sb="17" eb="19">
      <t>ミコ</t>
    </rPh>
    <rPh sb="20" eb="21">
      <t>ナラ</t>
    </rPh>
    <rPh sb="23" eb="25">
      <t>トクテイ</t>
    </rPh>
    <rPh sb="25" eb="27">
      <t>ケンセツ</t>
    </rPh>
    <rPh sb="27" eb="29">
      <t>シザイ</t>
    </rPh>
    <rPh sb="30" eb="32">
      <t>シヨウ</t>
    </rPh>
    <rPh sb="35" eb="38">
      <t>ケンチクブツ</t>
    </rPh>
    <rPh sb="39" eb="41">
      <t>ブブン</t>
    </rPh>
    <rPh sb="41" eb="42">
      <t>オヨ</t>
    </rPh>
    <rPh sb="43" eb="45">
      <t>トクテイ</t>
    </rPh>
    <rPh sb="45" eb="47">
      <t>ケンセツ</t>
    </rPh>
    <rPh sb="47" eb="49">
      <t>シザイ</t>
    </rPh>
    <rPh sb="49" eb="52">
      <t>ハイキブツ</t>
    </rPh>
    <rPh sb="53" eb="55">
      <t>ハッセイ</t>
    </rPh>
    <rPh sb="56" eb="58">
      <t>ミコ</t>
    </rPh>
    <rPh sb="61" eb="64">
      <t>ケンチクブツ</t>
    </rPh>
    <rPh sb="65" eb="67">
      <t>ブブン</t>
    </rPh>
    <phoneticPr fontId="1"/>
  </si>
  <si>
    <t>使用する部分又は発生が見込まれる部分（注）</t>
    <rPh sb="0" eb="2">
      <t>シヨウ</t>
    </rPh>
    <rPh sb="4" eb="6">
      <t>ブブン</t>
    </rPh>
    <rPh sb="6" eb="7">
      <t>マタ</t>
    </rPh>
    <rPh sb="8" eb="10">
      <t>ハッセイ</t>
    </rPh>
    <rPh sb="11" eb="13">
      <t>ミコ</t>
    </rPh>
    <rPh sb="16" eb="18">
      <t>ブブン</t>
    </rPh>
    <rPh sb="19" eb="20">
      <t>チュウ</t>
    </rPh>
    <phoneticPr fontId="1"/>
  </si>
  <si>
    <t>⑥</t>
    <phoneticPr fontId="1"/>
  </si>
  <si>
    <t>（注）①造成等　②基礎　③上部構造部分・外装　④屋根　⑤建築設備・内装等　⑥その他</t>
    <rPh sb="1" eb="2">
      <t>チュウ</t>
    </rPh>
    <rPh sb="4" eb="6">
      <t>ゾウセイ</t>
    </rPh>
    <rPh sb="6" eb="7">
      <t>トウ</t>
    </rPh>
    <rPh sb="9" eb="11">
      <t>キソ</t>
    </rPh>
    <rPh sb="13" eb="15">
      <t>ジョウブ</t>
    </rPh>
    <rPh sb="15" eb="17">
      <t>コウゾウ</t>
    </rPh>
    <rPh sb="17" eb="19">
      <t>ブブン</t>
    </rPh>
    <rPh sb="20" eb="22">
      <t>ガイソウ</t>
    </rPh>
    <rPh sb="24" eb="26">
      <t>ヤネ</t>
    </rPh>
    <rPh sb="28" eb="30">
      <t>ケンチク</t>
    </rPh>
    <rPh sb="30" eb="32">
      <t>セツビ</t>
    </rPh>
    <rPh sb="33" eb="35">
      <t>ナイソウ</t>
    </rPh>
    <rPh sb="35" eb="36">
      <t>トウ</t>
    </rPh>
    <rPh sb="40" eb="41">
      <t>タ</t>
    </rPh>
    <phoneticPr fontId="1"/>
  </si>
  <si>
    <t>様式２</t>
    <rPh sb="0" eb="2">
      <t>ヨウシキ</t>
    </rPh>
    <phoneticPr fontId="1"/>
  </si>
  <si>
    <t>（建築物に係る新築工事等の場合）</t>
    <rPh sb="1" eb="4">
      <t>ケンチクブツ</t>
    </rPh>
    <rPh sb="5" eb="6">
      <t>カカ</t>
    </rPh>
    <rPh sb="7" eb="9">
      <t>シンチク</t>
    </rPh>
    <rPh sb="9" eb="11">
      <t>コウジ</t>
    </rPh>
    <rPh sb="11" eb="12">
      <t>トウ</t>
    </rPh>
    <rPh sb="13" eb="15">
      <t>バアイ</t>
    </rPh>
    <phoneticPr fontId="1"/>
  </si>
  <si>
    <t>特定建設資材廃棄物の発生見込み</t>
    <rPh sb="0" eb="2">
      <t>トクテイ</t>
    </rPh>
    <rPh sb="2" eb="4">
      <t>ケンセツ</t>
    </rPh>
    <rPh sb="4" eb="6">
      <t>シザイ</t>
    </rPh>
    <rPh sb="6" eb="9">
      <t>ハイキブツ</t>
    </rPh>
    <rPh sb="10" eb="12">
      <t>ハッセイ</t>
    </rPh>
    <rPh sb="12" eb="14">
      <t>ミコ</t>
    </rPh>
    <phoneticPr fontId="1"/>
  </si>
  <si>
    <t>なし</t>
    <phoneticPr fontId="1"/>
  </si>
  <si>
    <t>別表３</t>
    <rPh sb="0" eb="2">
      <t>ベッピョウ</t>
    </rPh>
    <phoneticPr fontId="1"/>
  </si>
  <si>
    <t>建築物以外のものに係る解体工事又は新築工事等（土木工事等）</t>
    <rPh sb="0" eb="3">
      <t>ケンチクブツ</t>
    </rPh>
    <rPh sb="3" eb="5">
      <t>イガイ</t>
    </rPh>
    <rPh sb="9" eb="10">
      <t>カカ</t>
    </rPh>
    <rPh sb="11" eb="13">
      <t>カイタイ</t>
    </rPh>
    <rPh sb="13" eb="15">
      <t>コウジ</t>
    </rPh>
    <rPh sb="15" eb="16">
      <t>マタ</t>
    </rPh>
    <rPh sb="17" eb="19">
      <t>シンチク</t>
    </rPh>
    <rPh sb="19" eb="21">
      <t>コウジ</t>
    </rPh>
    <rPh sb="21" eb="22">
      <t>トウ</t>
    </rPh>
    <rPh sb="23" eb="25">
      <t>ドボク</t>
    </rPh>
    <rPh sb="25" eb="27">
      <t>コウジ</t>
    </rPh>
    <rPh sb="27" eb="28">
      <t>トウ</t>
    </rPh>
    <phoneticPr fontId="1"/>
  </si>
  <si>
    <t>工作物の構造
（解体工事のみ）</t>
    <rPh sb="0" eb="3">
      <t>コウサクブツ</t>
    </rPh>
    <rPh sb="4" eb="6">
      <t>コウゾウ</t>
    </rPh>
    <rPh sb="8" eb="10">
      <t>カイタイ</t>
    </rPh>
    <rPh sb="10" eb="12">
      <t>コウジ</t>
    </rPh>
    <phoneticPr fontId="1"/>
  </si>
  <si>
    <t>その他（　　　　　　　　　　　　　　）</t>
    <rPh sb="2" eb="3">
      <t>タ</t>
    </rPh>
    <phoneticPr fontId="1"/>
  </si>
  <si>
    <t>工事の種類</t>
    <rPh sb="0" eb="2">
      <t>コウジ</t>
    </rPh>
    <rPh sb="3" eb="5">
      <t>シュルイ</t>
    </rPh>
    <phoneticPr fontId="1"/>
  </si>
  <si>
    <t>新築工事</t>
    <rPh sb="0" eb="2">
      <t>シンチク</t>
    </rPh>
    <rPh sb="2" eb="4">
      <t>コウジ</t>
    </rPh>
    <phoneticPr fontId="1"/>
  </si>
  <si>
    <t>維持・修繕工事</t>
    <rPh sb="0" eb="2">
      <t>イジ</t>
    </rPh>
    <rPh sb="3" eb="5">
      <t>シュウゼン</t>
    </rPh>
    <rPh sb="5" eb="7">
      <t>コウジ</t>
    </rPh>
    <phoneticPr fontId="1"/>
  </si>
  <si>
    <t>解体工事</t>
    <rPh sb="0" eb="2">
      <t>カイタイ</t>
    </rPh>
    <rPh sb="2" eb="4">
      <t>コウジ</t>
    </rPh>
    <phoneticPr fontId="1"/>
  </si>
  <si>
    <t>電気</t>
    <rPh sb="0" eb="2">
      <t>デンキ</t>
    </rPh>
    <phoneticPr fontId="1"/>
  </si>
  <si>
    <t>水道</t>
    <rPh sb="0" eb="2">
      <t>スイドウ</t>
    </rPh>
    <phoneticPr fontId="1"/>
  </si>
  <si>
    <t>ガス</t>
    <phoneticPr fontId="1"/>
  </si>
  <si>
    <t>下水道</t>
    <rPh sb="0" eb="3">
      <t>ゲスイドウ</t>
    </rPh>
    <phoneticPr fontId="1"/>
  </si>
  <si>
    <t>鉄道</t>
    <rPh sb="0" eb="2">
      <t>テツドウ</t>
    </rPh>
    <phoneticPr fontId="1"/>
  </si>
  <si>
    <t>その他 （        　　　　　　　　　　　　          ）</t>
    <rPh sb="2" eb="3">
      <t>ホカ</t>
    </rPh>
    <phoneticPr fontId="1"/>
  </si>
  <si>
    <t>使用する特定建設資材の種類
（新築・維持・修繕工事のみ）</t>
    <rPh sb="0" eb="2">
      <t>シヨウ</t>
    </rPh>
    <rPh sb="4" eb="6">
      <t>トクテイ</t>
    </rPh>
    <rPh sb="6" eb="8">
      <t>ケンセツ</t>
    </rPh>
    <rPh sb="8" eb="10">
      <t>シザイ</t>
    </rPh>
    <rPh sb="11" eb="13">
      <t>シュルイ</t>
    </rPh>
    <rPh sb="15" eb="17">
      <t>シンチク</t>
    </rPh>
    <rPh sb="18" eb="20">
      <t>イジ</t>
    </rPh>
    <rPh sb="21" eb="23">
      <t>シュウゼン</t>
    </rPh>
    <rPh sb="23" eb="25">
      <t>コウジ</t>
    </rPh>
    <phoneticPr fontId="1"/>
  </si>
  <si>
    <t>工作物に関する調査の結果</t>
    <rPh sb="0" eb="3">
      <t>コウサクブツ</t>
    </rPh>
    <rPh sb="4" eb="5">
      <t>カン</t>
    </rPh>
    <rPh sb="7" eb="9">
      <t>チョウサ</t>
    </rPh>
    <rPh sb="10" eb="12">
      <t>ケッカ</t>
    </rPh>
    <phoneticPr fontId="1"/>
  </si>
  <si>
    <t>工作物の状況</t>
    <rPh sb="0" eb="3">
      <t>コウサクブツ</t>
    </rPh>
    <rPh sb="4" eb="6">
      <t>ジョウキョウ</t>
    </rPh>
    <phoneticPr fontId="1"/>
  </si>
  <si>
    <t>特定建設資材への付着物（解体・維持・修繕工事のみ）</t>
    <rPh sb="0" eb="2">
      <t>トクテイ</t>
    </rPh>
    <rPh sb="2" eb="4">
      <t>ケンセツ</t>
    </rPh>
    <rPh sb="4" eb="6">
      <t>シザイ</t>
    </rPh>
    <rPh sb="8" eb="10">
      <t>フチャク</t>
    </rPh>
    <rPh sb="10" eb="11">
      <t>ブツ</t>
    </rPh>
    <rPh sb="12" eb="14">
      <t>カイタイ</t>
    </rPh>
    <rPh sb="15" eb="17">
      <t>イジ</t>
    </rPh>
    <rPh sb="18" eb="20">
      <t>シュウゼン</t>
    </rPh>
    <rPh sb="20" eb="22">
      <t>コウジ</t>
    </rPh>
    <phoneticPr fontId="1"/>
  </si>
  <si>
    <t>他法令関係（解体・維持・修繕工事のみ）</t>
    <rPh sb="0" eb="1">
      <t>ホカ</t>
    </rPh>
    <rPh sb="1" eb="3">
      <t>ホウレイ</t>
    </rPh>
    <rPh sb="3" eb="5">
      <t>カンケイ</t>
    </rPh>
    <rPh sb="6" eb="8">
      <t>カイタイ</t>
    </rPh>
    <rPh sb="9" eb="11">
      <t>イジ</t>
    </rPh>
    <rPh sb="12" eb="14">
      <t>シュウゼン</t>
    </rPh>
    <rPh sb="14" eb="16">
      <t>コウジ</t>
    </rPh>
    <phoneticPr fontId="1"/>
  </si>
  <si>
    <t>①仮設</t>
    <rPh sb="1" eb="3">
      <t>カセツ</t>
    </rPh>
    <phoneticPr fontId="1"/>
  </si>
  <si>
    <t>②土工</t>
    <rPh sb="1" eb="3">
      <t>ドコウ</t>
    </rPh>
    <phoneticPr fontId="1"/>
  </si>
  <si>
    <t>③基礎</t>
    <rPh sb="1" eb="3">
      <t>キソ</t>
    </rPh>
    <phoneticPr fontId="1"/>
  </si>
  <si>
    <t>④本体構造</t>
    <rPh sb="1" eb="3">
      <t>ホンタイ</t>
    </rPh>
    <rPh sb="3" eb="5">
      <t>コウゾウ</t>
    </rPh>
    <phoneticPr fontId="1"/>
  </si>
  <si>
    <t>⑤本体付属品</t>
    <rPh sb="1" eb="3">
      <t>ホンタイ</t>
    </rPh>
    <rPh sb="3" eb="5">
      <t>フゾク</t>
    </rPh>
    <rPh sb="5" eb="6">
      <t>ヒン</t>
    </rPh>
    <phoneticPr fontId="1"/>
  </si>
  <si>
    <t>仮設工事</t>
    <rPh sb="0" eb="2">
      <t>カセツ</t>
    </rPh>
    <rPh sb="2" eb="4">
      <t>コウジ</t>
    </rPh>
    <phoneticPr fontId="1"/>
  </si>
  <si>
    <t>分別解体等の方法
（解体工事のみ）</t>
    <rPh sb="0" eb="2">
      <t>ブンベツ</t>
    </rPh>
    <rPh sb="2" eb="4">
      <t>カイタイ</t>
    </rPh>
    <rPh sb="4" eb="5">
      <t>トウ</t>
    </rPh>
    <rPh sb="6" eb="8">
      <t>ホウホウ</t>
    </rPh>
    <rPh sb="10" eb="12">
      <t>カイタイ</t>
    </rPh>
    <rPh sb="12" eb="14">
      <t>コウジ</t>
    </rPh>
    <phoneticPr fontId="1"/>
  </si>
  <si>
    <t>土工事</t>
    <rPh sb="0" eb="3">
      <t>ドコウジ</t>
    </rPh>
    <phoneticPr fontId="1"/>
  </si>
  <si>
    <t>基礎工事</t>
    <rPh sb="0" eb="2">
      <t>キソ</t>
    </rPh>
    <rPh sb="2" eb="4">
      <t>コウジ</t>
    </rPh>
    <phoneticPr fontId="1"/>
  </si>
  <si>
    <t>本体構造の工事</t>
    <rPh sb="0" eb="2">
      <t>ホンタイ</t>
    </rPh>
    <rPh sb="2" eb="4">
      <t>コウゾウ</t>
    </rPh>
    <rPh sb="5" eb="7">
      <t>コウジ</t>
    </rPh>
    <phoneticPr fontId="1"/>
  </si>
  <si>
    <t>本体付属品の工事</t>
    <rPh sb="0" eb="2">
      <t>ホンタイ</t>
    </rPh>
    <rPh sb="2" eb="4">
      <t>フゾク</t>
    </rPh>
    <rPh sb="4" eb="5">
      <t>ヒン</t>
    </rPh>
    <rPh sb="6" eb="8">
      <t>コウジ</t>
    </rPh>
    <phoneticPr fontId="1"/>
  </si>
  <si>
    <t>上の工程における⑤→④→③の順序</t>
    <rPh sb="0" eb="1">
      <t>ウエ</t>
    </rPh>
    <rPh sb="2" eb="4">
      <t>コウテイ</t>
    </rPh>
    <rPh sb="14" eb="16">
      <t>ジュンジョ</t>
    </rPh>
    <phoneticPr fontId="1"/>
  </si>
  <si>
    <t>工事の工程の順序
（解体工事のみ）</t>
    <rPh sb="0" eb="2">
      <t>コウジ</t>
    </rPh>
    <rPh sb="3" eb="5">
      <t>コウテイ</t>
    </rPh>
    <rPh sb="6" eb="8">
      <t>ジュンジョ</t>
    </rPh>
    <rPh sb="10" eb="12">
      <t>カイタイ</t>
    </rPh>
    <rPh sb="12" eb="14">
      <t>コウジ</t>
    </rPh>
    <phoneticPr fontId="1"/>
  </si>
  <si>
    <t>工作物に用いられた建設資材の
量の見込み（解体工事のみ）</t>
    <rPh sb="0" eb="3">
      <t>コウサクブツ</t>
    </rPh>
    <rPh sb="4" eb="5">
      <t>モチ</t>
    </rPh>
    <rPh sb="9" eb="11">
      <t>ケンセツ</t>
    </rPh>
    <rPh sb="11" eb="13">
      <t>シザイ</t>
    </rPh>
    <rPh sb="15" eb="16">
      <t>リョウ</t>
    </rPh>
    <rPh sb="17" eb="19">
      <t>ミコ</t>
    </rPh>
    <rPh sb="21" eb="23">
      <t>カイタイ</t>
    </rPh>
    <rPh sb="23" eb="25">
      <t>コウジ</t>
    </rPh>
    <phoneticPr fontId="1"/>
  </si>
  <si>
    <t>特定建設資材廃棄物の種類ごとの量の見込み（全工事）並びに特定建設資材が使用される工作物の部分（新築・維持・修繕工事のみ）及び特定建設資材廃棄物の発生が見込まれる工作物の部分（維持・修繕・解体工事のみ）</t>
    <rPh sb="0" eb="2">
      <t>トクテイ</t>
    </rPh>
    <rPh sb="2" eb="4">
      <t>ケンセツ</t>
    </rPh>
    <rPh sb="4" eb="6">
      <t>シザイ</t>
    </rPh>
    <rPh sb="6" eb="9">
      <t>ハイキブツ</t>
    </rPh>
    <rPh sb="10" eb="12">
      <t>シュルイ</t>
    </rPh>
    <rPh sb="15" eb="16">
      <t>リョウ</t>
    </rPh>
    <rPh sb="17" eb="19">
      <t>ミコ</t>
    </rPh>
    <rPh sb="21" eb="22">
      <t>ゼン</t>
    </rPh>
    <rPh sb="22" eb="24">
      <t>コウジ</t>
    </rPh>
    <rPh sb="25" eb="26">
      <t>ナラ</t>
    </rPh>
    <rPh sb="28" eb="30">
      <t>トクテイ</t>
    </rPh>
    <rPh sb="30" eb="32">
      <t>ケンセツ</t>
    </rPh>
    <rPh sb="32" eb="34">
      <t>シザイ</t>
    </rPh>
    <rPh sb="35" eb="37">
      <t>シヨウ</t>
    </rPh>
    <rPh sb="40" eb="43">
      <t>コウサクブツ</t>
    </rPh>
    <rPh sb="44" eb="46">
      <t>ブブン</t>
    </rPh>
    <rPh sb="47" eb="49">
      <t>シンチク</t>
    </rPh>
    <rPh sb="50" eb="52">
      <t>イジ</t>
    </rPh>
    <rPh sb="53" eb="55">
      <t>シュウゼン</t>
    </rPh>
    <rPh sb="55" eb="57">
      <t>コウジ</t>
    </rPh>
    <rPh sb="60" eb="61">
      <t>オヨ</t>
    </rPh>
    <rPh sb="62" eb="64">
      <t>トクテイ</t>
    </rPh>
    <rPh sb="64" eb="66">
      <t>ケンセツ</t>
    </rPh>
    <rPh sb="66" eb="68">
      <t>シザイ</t>
    </rPh>
    <rPh sb="68" eb="71">
      <t>ハイキブツ</t>
    </rPh>
    <rPh sb="72" eb="74">
      <t>ハッセイ</t>
    </rPh>
    <rPh sb="75" eb="77">
      <t>ミコ</t>
    </rPh>
    <rPh sb="80" eb="83">
      <t>コウサクブツ</t>
    </rPh>
    <rPh sb="84" eb="86">
      <t>ブブン</t>
    </rPh>
    <rPh sb="87" eb="89">
      <t>イジ</t>
    </rPh>
    <rPh sb="90" eb="92">
      <t>シュウゼン</t>
    </rPh>
    <rPh sb="93" eb="95">
      <t>カイタイ</t>
    </rPh>
    <rPh sb="95" eb="97">
      <t>コウジ</t>
    </rPh>
    <phoneticPr fontId="1"/>
  </si>
  <si>
    <t>使用する部分又は発生が
見込まれる部分（注）</t>
    <rPh sb="0" eb="2">
      <t>シヨウ</t>
    </rPh>
    <rPh sb="4" eb="6">
      <t>ブブン</t>
    </rPh>
    <rPh sb="6" eb="7">
      <t>マタ</t>
    </rPh>
    <rPh sb="8" eb="10">
      <t>ハッセイ</t>
    </rPh>
    <rPh sb="12" eb="14">
      <t>ミコ</t>
    </rPh>
    <rPh sb="17" eb="19">
      <t>ブブン</t>
    </rPh>
    <rPh sb="20" eb="21">
      <t>チュウ</t>
    </rPh>
    <phoneticPr fontId="1"/>
  </si>
  <si>
    <t>（注）①仮設　②土工　③基礎　④本体構造　⑤本体付属品　⑥その他</t>
    <rPh sb="1" eb="2">
      <t>チュウ</t>
    </rPh>
    <rPh sb="4" eb="6">
      <t>カセツ</t>
    </rPh>
    <rPh sb="8" eb="10">
      <t>ドコウ</t>
    </rPh>
    <rPh sb="12" eb="14">
      <t>キソ</t>
    </rPh>
    <rPh sb="16" eb="18">
      <t>ホンタイ</t>
    </rPh>
    <rPh sb="18" eb="20">
      <t>コウゾウ</t>
    </rPh>
    <rPh sb="22" eb="24">
      <t>ホンタイ</t>
    </rPh>
    <rPh sb="24" eb="26">
      <t>フゾク</t>
    </rPh>
    <rPh sb="26" eb="27">
      <t>ヒン</t>
    </rPh>
    <rPh sb="31" eb="32">
      <t>タ</t>
    </rPh>
    <phoneticPr fontId="1"/>
  </si>
  <si>
    <t>様式３</t>
    <rPh sb="0" eb="2">
      <t>ヨウシキ</t>
    </rPh>
    <phoneticPr fontId="1"/>
  </si>
  <si>
    <t>（建築物以外のものに係る解体工事又は新築工事等（土木工事等）の場合）</t>
    <rPh sb="1" eb="4">
      <t>ケンチクブツ</t>
    </rPh>
    <rPh sb="4" eb="6">
      <t>イガイ</t>
    </rPh>
    <rPh sb="10" eb="11">
      <t>カカ</t>
    </rPh>
    <rPh sb="12" eb="14">
      <t>カイタイ</t>
    </rPh>
    <rPh sb="14" eb="16">
      <t>コウジ</t>
    </rPh>
    <rPh sb="16" eb="17">
      <t>マタ</t>
    </rPh>
    <rPh sb="18" eb="20">
      <t>シンチク</t>
    </rPh>
    <rPh sb="20" eb="22">
      <t>コウジ</t>
    </rPh>
    <rPh sb="22" eb="23">
      <t>トウ</t>
    </rPh>
    <rPh sb="24" eb="26">
      <t>ドボク</t>
    </rPh>
    <rPh sb="26" eb="28">
      <t>コウジ</t>
    </rPh>
    <rPh sb="28" eb="29">
      <t>トウ</t>
    </rPh>
    <rPh sb="31" eb="33">
      <t>バアイ</t>
    </rPh>
    <phoneticPr fontId="1"/>
  </si>
  <si>
    <t>⑥その他</t>
    <rPh sb="3" eb="4">
      <t>タ</t>
    </rPh>
    <phoneticPr fontId="1"/>
  </si>
  <si>
    <t>工作物に関する調査の結果及び工事着手前に実施する措置の内容</t>
    <rPh sb="0" eb="3">
      <t>コウサクブツ</t>
    </rPh>
    <rPh sb="4" eb="5">
      <t>カン</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1"/>
  </si>
  <si>
    <t>現場代理人の兼任届</t>
    <phoneticPr fontId="1"/>
  </si>
  <si>
    <t>工事打合簿</t>
    <rPh sb="0" eb="2">
      <t>コウジ</t>
    </rPh>
    <rPh sb="2" eb="4">
      <t>ウチアワ</t>
    </rPh>
    <rPh sb="4" eb="5">
      <t>ボ</t>
    </rPh>
    <phoneticPr fontId="1"/>
  </si>
  <si>
    <t>令和　 　年　　月　　日</t>
    <phoneticPr fontId="1"/>
  </si>
  <si>
    <t>フロー図（条件明示）</t>
    <rPh sb="3" eb="4">
      <t>ズ</t>
    </rPh>
    <rPh sb="5" eb="7">
      <t>ジョウケン</t>
    </rPh>
    <rPh sb="7" eb="9">
      <t>メイジ</t>
    </rPh>
    <phoneticPr fontId="1"/>
  </si>
  <si>
    <t>有</t>
    <rPh sb="0" eb="1">
      <t>アリ</t>
    </rPh>
    <phoneticPr fontId="1"/>
  </si>
  <si>
    <t>無</t>
    <rPh sb="0" eb="1">
      <t>ナシ</t>
    </rPh>
    <phoneticPr fontId="1"/>
  </si>
  <si>
    <t>条件明示
の必要性</t>
    <rPh sb="0" eb="2">
      <t>ジョウケン</t>
    </rPh>
    <rPh sb="2" eb="4">
      <t>メイジ</t>
    </rPh>
    <rPh sb="6" eb="9">
      <t>ヒツヨウセイ</t>
    </rPh>
    <phoneticPr fontId="1"/>
  </si>
  <si>
    <t>貸与状況</t>
    <rPh sb="0" eb="2">
      <t>タイヨ</t>
    </rPh>
    <rPh sb="2" eb="4">
      <t>ジョウキョウ</t>
    </rPh>
    <phoneticPr fontId="1"/>
  </si>
  <si>
    <t>資料名</t>
    <rPh sb="0" eb="2">
      <t>シリョウ</t>
    </rPh>
    <rPh sb="2" eb="3">
      <t>メイ</t>
    </rPh>
    <phoneticPr fontId="1"/>
  </si>
  <si>
    <t>資料中の確認したい事項</t>
    <rPh sb="0" eb="2">
      <t>シリョウ</t>
    </rPh>
    <rPh sb="2" eb="3">
      <t>チュウ</t>
    </rPh>
    <rPh sb="4" eb="6">
      <t>カクニン</t>
    </rPh>
    <rPh sb="9" eb="11">
      <t>ジコウ</t>
    </rPh>
    <phoneticPr fontId="1"/>
  </si>
  <si>
    <t>フロー図（資料貸与）</t>
    <rPh sb="3" eb="4">
      <t>ズ</t>
    </rPh>
    <rPh sb="5" eb="7">
      <t>シリョウ</t>
    </rPh>
    <rPh sb="7" eb="9">
      <t>タイヨ</t>
    </rPh>
    <phoneticPr fontId="1"/>
  </si>
  <si>
    <t>資料貸与
の必要性</t>
    <rPh sb="0" eb="2">
      <t>シリョウ</t>
    </rPh>
    <rPh sb="2" eb="4">
      <t>タイヨ</t>
    </rPh>
    <rPh sb="6" eb="9">
      <t>ヒツヨウセイ</t>
    </rPh>
    <phoneticPr fontId="1"/>
  </si>
  <si>
    <t>フロー図（設計図書）</t>
    <rPh sb="3" eb="4">
      <t>ズ</t>
    </rPh>
    <rPh sb="5" eb="7">
      <t>セッケイ</t>
    </rPh>
    <rPh sb="7" eb="9">
      <t>トショ</t>
    </rPh>
    <phoneticPr fontId="1"/>
  </si>
  <si>
    <t>事実の有無</t>
    <rPh sb="0" eb="2">
      <t>ジジツ</t>
    </rPh>
    <rPh sb="3" eb="5">
      <t>ウム</t>
    </rPh>
    <phoneticPr fontId="1"/>
  </si>
  <si>
    <t>条件変更確認請求通知</t>
    <rPh sb="6" eb="8">
      <t>セイキュウ</t>
    </rPh>
    <phoneticPr fontId="1"/>
  </si>
  <si>
    <t>工事名称</t>
    <rPh sb="2" eb="4">
      <t>メイショウ</t>
    </rPh>
    <phoneticPr fontId="4"/>
  </si>
  <si>
    <t>　大気汚染防止法第１８条の１５第１項の規定により、当該解体等工事の事前調査の</t>
    <rPh sb="1" eb="3">
      <t>タイキ</t>
    </rPh>
    <rPh sb="3" eb="5">
      <t>オセン</t>
    </rPh>
    <rPh sb="5" eb="8">
      <t>ボウシホウ</t>
    </rPh>
    <rPh sb="8" eb="9">
      <t>ダイ</t>
    </rPh>
    <rPh sb="11" eb="12">
      <t>ジョウ</t>
    </rPh>
    <rPh sb="15" eb="16">
      <t>ダイ</t>
    </rPh>
    <rPh sb="17" eb="18">
      <t>コウ</t>
    </rPh>
    <rPh sb="19" eb="21">
      <t>キテイ</t>
    </rPh>
    <rPh sb="25" eb="27">
      <t>トウガイ</t>
    </rPh>
    <rPh sb="27" eb="29">
      <t>カイタイ</t>
    </rPh>
    <rPh sb="29" eb="30">
      <t>トウ</t>
    </rPh>
    <rPh sb="30" eb="32">
      <t>コウジ</t>
    </rPh>
    <rPh sb="33" eb="35">
      <t>ジゼン</t>
    </rPh>
    <rPh sb="35" eb="37">
      <t>チョウサ</t>
    </rPh>
    <phoneticPr fontId="7"/>
  </si>
  <si>
    <t>結果等に係る事項について下記のとおり説明します。</t>
    <rPh sb="7" eb="8">
      <t>カカ</t>
    </rPh>
    <rPh sb="9" eb="11">
      <t>ジコウ</t>
    </rPh>
    <rPh sb="15" eb="17">
      <t>カキ</t>
    </rPh>
    <rPh sb="21" eb="23">
      <t>セツメイ</t>
    </rPh>
    <phoneticPr fontId="7"/>
  </si>
  <si>
    <t>路線等の名称</t>
    <rPh sb="0" eb="2">
      <t>ロセン</t>
    </rPh>
    <rPh sb="2" eb="3">
      <t>トウ</t>
    </rPh>
    <rPh sb="4" eb="6">
      <t>メイショウ</t>
    </rPh>
    <phoneticPr fontId="7"/>
  </si>
  <si>
    <t>説明内容　（施行規則第１６条の７）</t>
    <rPh sb="0" eb="2">
      <t>セツメイ</t>
    </rPh>
    <rPh sb="2" eb="4">
      <t>ナイヨウ</t>
    </rPh>
    <rPh sb="6" eb="8">
      <t>セコウ</t>
    </rPh>
    <rPh sb="8" eb="10">
      <t>キソク</t>
    </rPh>
    <rPh sb="10" eb="11">
      <t>ダイ</t>
    </rPh>
    <rPh sb="13" eb="14">
      <t>ジョウ</t>
    </rPh>
    <phoneticPr fontId="7"/>
  </si>
  <si>
    <t>事前調査を終了した年月日</t>
    <rPh sb="0" eb="2">
      <t>ジゼン</t>
    </rPh>
    <rPh sb="2" eb="4">
      <t>チョウサ</t>
    </rPh>
    <rPh sb="5" eb="7">
      <t>シュウリョウ</t>
    </rPh>
    <rPh sb="9" eb="12">
      <t>ネンガッピ</t>
    </rPh>
    <phoneticPr fontId="1"/>
  </si>
  <si>
    <t>事前調査の方法</t>
    <rPh sb="0" eb="2">
      <t>ジゼン</t>
    </rPh>
    <rPh sb="2" eb="4">
      <t>チョウサ</t>
    </rPh>
    <rPh sb="5" eb="7">
      <t>ホウホウ</t>
    </rPh>
    <phoneticPr fontId="1"/>
  </si>
  <si>
    <t>設計図書その他書面による調査</t>
    <rPh sb="0" eb="2">
      <t>セッケイ</t>
    </rPh>
    <rPh sb="2" eb="4">
      <t>トショ</t>
    </rPh>
    <rPh sb="6" eb="7">
      <t>タ</t>
    </rPh>
    <rPh sb="7" eb="9">
      <t>ショメン</t>
    </rPh>
    <rPh sb="12" eb="14">
      <t>チョウサ</t>
    </rPh>
    <phoneticPr fontId="1"/>
  </si>
  <si>
    <t>目視による調査</t>
    <rPh sb="0" eb="2">
      <t>モクシ</t>
    </rPh>
    <rPh sb="5" eb="7">
      <t>チョウサ</t>
    </rPh>
    <phoneticPr fontId="1"/>
  </si>
  <si>
    <t>分析調査による調査</t>
    <rPh sb="0" eb="2">
      <t>ブンセキ</t>
    </rPh>
    <rPh sb="2" eb="4">
      <t>チョウサ</t>
    </rPh>
    <rPh sb="7" eb="9">
      <t>チョウサ</t>
    </rPh>
    <phoneticPr fontId="1"/>
  </si>
  <si>
    <t>事前調査の結果</t>
    <rPh sb="0" eb="2">
      <t>ジゼン</t>
    </rPh>
    <rPh sb="2" eb="4">
      <t>チョウサ</t>
    </rPh>
    <rPh sb="5" eb="7">
      <t>ケッカ</t>
    </rPh>
    <phoneticPr fontId="1"/>
  </si>
  <si>
    <r>
      <t>当該解体等工事が特定工事</t>
    </r>
    <r>
      <rPr>
        <vertAlign val="superscript"/>
        <sz val="12"/>
        <rFont val="ＭＳ 明朝"/>
        <family val="1"/>
        <charset val="128"/>
      </rPr>
      <t>※１</t>
    </r>
    <r>
      <rPr>
        <sz val="12"/>
        <rFont val="ＭＳ 明朝"/>
        <family val="1"/>
        <charset val="128"/>
      </rPr>
      <t>に該当しない</t>
    </r>
    <rPh sb="0" eb="2">
      <t>トウガイ</t>
    </rPh>
    <rPh sb="2" eb="4">
      <t>カイタイ</t>
    </rPh>
    <rPh sb="4" eb="5">
      <t>トウ</t>
    </rPh>
    <rPh sb="5" eb="7">
      <t>コウジ</t>
    </rPh>
    <rPh sb="8" eb="10">
      <t>トクテイ</t>
    </rPh>
    <rPh sb="10" eb="12">
      <t>コウジ</t>
    </rPh>
    <rPh sb="15" eb="17">
      <t>ガイトウ</t>
    </rPh>
    <phoneticPr fontId="1"/>
  </si>
  <si>
    <r>
      <t>当該解体等工事が特定工事</t>
    </r>
    <r>
      <rPr>
        <vertAlign val="superscript"/>
        <sz val="12"/>
        <rFont val="ＭＳ 明朝"/>
        <family val="1"/>
        <charset val="128"/>
      </rPr>
      <t>※１</t>
    </r>
    <r>
      <rPr>
        <sz val="12"/>
        <rFont val="ＭＳ 明朝"/>
        <family val="1"/>
        <charset val="128"/>
      </rPr>
      <t>に該当する（別添１による）</t>
    </r>
    <rPh sb="0" eb="2">
      <t>トウガイ</t>
    </rPh>
    <rPh sb="2" eb="4">
      <t>カイタイ</t>
    </rPh>
    <rPh sb="4" eb="5">
      <t>トウ</t>
    </rPh>
    <rPh sb="5" eb="7">
      <t>コウジ</t>
    </rPh>
    <rPh sb="8" eb="10">
      <t>トクテイ</t>
    </rPh>
    <rPh sb="10" eb="12">
      <t>コウジ</t>
    </rPh>
    <rPh sb="15" eb="17">
      <t>ガイトウ</t>
    </rPh>
    <rPh sb="20" eb="22">
      <t>ベッテン</t>
    </rPh>
    <phoneticPr fontId="1"/>
  </si>
  <si>
    <r>
      <t>当該解体等工事が届出対象特定工事</t>
    </r>
    <r>
      <rPr>
        <vertAlign val="superscript"/>
        <sz val="12"/>
        <rFont val="ＭＳ 明朝"/>
        <family val="1"/>
        <charset val="128"/>
      </rPr>
      <t>※２</t>
    </r>
    <r>
      <rPr>
        <sz val="12"/>
        <rFont val="ＭＳ 明朝"/>
        <family val="1"/>
        <charset val="128"/>
      </rPr>
      <t>に該当する（別添２による）</t>
    </r>
    <rPh sb="0" eb="2">
      <t>トウガイ</t>
    </rPh>
    <rPh sb="2" eb="4">
      <t>カイタイ</t>
    </rPh>
    <rPh sb="4" eb="5">
      <t>トウ</t>
    </rPh>
    <rPh sb="5" eb="7">
      <t>コウジ</t>
    </rPh>
    <rPh sb="8" eb="10">
      <t>トドケデ</t>
    </rPh>
    <rPh sb="10" eb="12">
      <t>タイショウ</t>
    </rPh>
    <rPh sb="12" eb="14">
      <t>トクテイ</t>
    </rPh>
    <rPh sb="14" eb="16">
      <t>コウジ</t>
    </rPh>
    <rPh sb="19" eb="21">
      <t>ガイトウ</t>
    </rPh>
    <rPh sb="24" eb="26">
      <t>ベッテン</t>
    </rPh>
    <phoneticPr fontId="1"/>
  </si>
  <si>
    <t>※１ 特定工事とは、特定粉じん排出等作業を伴う建設工事をいう。</t>
    <rPh sb="3" eb="5">
      <t>トクテイ</t>
    </rPh>
    <rPh sb="5" eb="7">
      <t>コウジ</t>
    </rPh>
    <rPh sb="10" eb="12">
      <t>トクテイ</t>
    </rPh>
    <rPh sb="12" eb="13">
      <t>フン</t>
    </rPh>
    <rPh sb="15" eb="17">
      <t>ハイシュツ</t>
    </rPh>
    <rPh sb="17" eb="18">
      <t>トウ</t>
    </rPh>
    <rPh sb="18" eb="20">
      <t>サギョウ</t>
    </rPh>
    <rPh sb="21" eb="22">
      <t>トモナ</t>
    </rPh>
    <rPh sb="23" eb="25">
      <t>ケンセツ</t>
    </rPh>
    <rPh sb="25" eb="27">
      <t>コウジ</t>
    </rPh>
    <phoneticPr fontId="1"/>
  </si>
  <si>
    <t>※２ 届出対象特定工事とは、石綿を多量に発生し、又は飛散させる原因となる吹付け石綿・石綿</t>
    <rPh sb="3" eb="5">
      <t>トドケデ</t>
    </rPh>
    <rPh sb="5" eb="7">
      <t>タイショウ</t>
    </rPh>
    <rPh sb="7" eb="9">
      <t>トクテイ</t>
    </rPh>
    <rPh sb="9" eb="11">
      <t>コウジ</t>
    </rPh>
    <rPh sb="14" eb="16">
      <t>セキメン</t>
    </rPh>
    <rPh sb="17" eb="19">
      <t>タリョウ</t>
    </rPh>
    <rPh sb="20" eb="22">
      <t>ハッセイ</t>
    </rPh>
    <rPh sb="24" eb="25">
      <t>マタ</t>
    </rPh>
    <rPh sb="26" eb="28">
      <t>ヒサン</t>
    </rPh>
    <rPh sb="31" eb="33">
      <t>ゲンイン</t>
    </rPh>
    <rPh sb="36" eb="38">
      <t>フキツ</t>
    </rPh>
    <rPh sb="39" eb="41">
      <t>セキメン</t>
    </rPh>
    <rPh sb="42" eb="44">
      <t>セキメン</t>
    </rPh>
    <phoneticPr fontId="1"/>
  </si>
  <si>
    <t>　  含有保温材・断熱材・耐火被覆材の除去、封じ込め又は囲い込みを行う建設工事</t>
    <rPh sb="3" eb="5">
      <t>ガンユウ</t>
    </rPh>
    <rPh sb="5" eb="8">
      <t>ホオンザイ</t>
    </rPh>
    <rPh sb="9" eb="12">
      <t>ダンネツザイ</t>
    </rPh>
    <rPh sb="13" eb="15">
      <t>タイカ</t>
    </rPh>
    <rPh sb="15" eb="17">
      <t>ヒフク</t>
    </rPh>
    <rPh sb="17" eb="18">
      <t>ザイ</t>
    </rPh>
    <rPh sb="19" eb="21">
      <t>ジョキョ</t>
    </rPh>
    <rPh sb="22" eb="23">
      <t>フウ</t>
    </rPh>
    <rPh sb="24" eb="25">
      <t>コ</t>
    </rPh>
    <rPh sb="26" eb="27">
      <t>マタ</t>
    </rPh>
    <rPh sb="28" eb="29">
      <t>カコ</t>
    </rPh>
    <rPh sb="30" eb="31">
      <t>コミ</t>
    </rPh>
    <rPh sb="33" eb="34">
      <t>オコナ</t>
    </rPh>
    <rPh sb="35" eb="37">
      <t>ケンセツ</t>
    </rPh>
    <rPh sb="37" eb="39">
      <t>コウジ</t>
    </rPh>
    <phoneticPr fontId="1"/>
  </si>
  <si>
    <t>商号又は氏名</t>
    <rPh sb="0" eb="2">
      <t>ショウゴウ</t>
    </rPh>
    <rPh sb="2" eb="3">
      <t>マタ</t>
    </rPh>
    <rPh sb="4" eb="6">
      <t>シメイ</t>
    </rPh>
    <phoneticPr fontId="12"/>
  </si>
  <si>
    <t>代表者氏名</t>
    <rPh sb="0" eb="3">
      <t>ダイヒョウシャ</t>
    </rPh>
    <rPh sb="3" eb="5">
      <t>シメイ</t>
    </rPh>
    <phoneticPr fontId="12"/>
  </si>
  <si>
    <t>[担当者名・連絡先等]</t>
    <rPh sb="1" eb="4">
      <t>タントウシャ</t>
    </rPh>
    <rPh sb="4" eb="5">
      <t>メイ</t>
    </rPh>
    <rPh sb="6" eb="9">
      <t>レンラクサキ</t>
    </rPh>
    <rPh sb="9" eb="10">
      <t>トウ</t>
    </rPh>
    <phoneticPr fontId="1"/>
  </si>
  <si>
    <t>会社名、部・課名</t>
    <rPh sb="0" eb="2">
      <t>カイシャ</t>
    </rPh>
    <rPh sb="2" eb="3">
      <t>メイ</t>
    </rPh>
    <rPh sb="4" eb="5">
      <t>ブ</t>
    </rPh>
    <rPh sb="6" eb="7">
      <t>カ</t>
    </rPh>
    <rPh sb="7" eb="8">
      <t>メイ</t>
    </rPh>
    <phoneticPr fontId="1"/>
  </si>
  <si>
    <t>7-1</t>
    <phoneticPr fontId="1"/>
  </si>
  <si>
    <t>7-2</t>
    <phoneticPr fontId="1"/>
  </si>
  <si>
    <t>大気汚染防止法第18条の15第1項に関する説明書</t>
    <rPh sb="0" eb="2">
      <t>タイキ</t>
    </rPh>
    <rPh sb="2" eb="4">
      <t>オセン</t>
    </rPh>
    <rPh sb="4" eb="6">
      <t>ボウシ</t>
    </rPh>
    <rPh sb="6" eb="7">
      <t>ホウ</t>
    </rPh>
    <rPh sb="7" eb="8">
      <t>ダイ</t>
    </rPh>
    <rPh sb="10" eb="11">
      <t>ジョウ</t>
    </rPh>
    <rPh sb="14" eb="15">
      <t>ダイ</t>
    </rPh>
    <rPh sb="16" eb="17">
      <t>コウ</t>
    </rPh>
    <rPh sb="18" eb="19">
      <t>カン</t>
    </rPh>
    <rPh sb="21" eb="24">
      <t>セツメイショ</t>
    </rPh>
    <phoneticPr fontId="1"/>
  </si>
  <si>
    <t>大気汚染防止法第18条の15第5項に関する掲示</t>
    <rPh sb="0" eb="2">
      <t>タイキ</t>
    </rPh>
    <rPh sb="2" eb="4">
      <t>オセン</t>
    </rPh>
    <rPh sb="4" eb="6">
      <t>ボウシ</t>
    </rPh>
    <rPh sb="6" eb="7">
      <t>ホウ</t>
    </rPh>
    <rPh sb="7" eb="8">
      <t>ダイ</t>
    </rPh>
    <rPh sb="10" eb="11">
      <t>ジョウ</t>
    </rPh>
    <rPh sb="14" eb="15">
      <t>ダイ</t>
    </rPh>
    <rPh sb="16" eb="17">
      <t>コウ</t>
    </rPh>
    <rPh sb="18" eb="19">
      <t>カン</t>
    </rPh>
    <rPh sb="21" eb="23">
      <t>ケイジ</t>
    </rPh>
    <phoneticPr fontId="1"/>
  </si>
  <si>
    <t>用紙サイズ　：</t>
    <rPh sb="0" eb="2">
      <t>ヨウシ</t>
    </rPh>
    <phoneticPr fontId="1"/>
  </si>
  <si>
    <t>JIS Ａ列３判の用紙に相当する、長さ４２.０センチメートル、幅２９.７センチメートル以上</t>
    <rPh sb="5" eb="6">
      <t>レツ</t>
    </rPh>
    <rPh sb="7" eb="8">
      <t>バン</t>
    </rPh>
    <rPh sb="9" eb="11">
      <t>ヨウシ</t>
    </rPh>
    <rPh sb="12" eb="14">
      <t>ソウトウ</t>
    </rPh>
    <rPh sb="17" eb="18">
      <t>ナガ</t>
    </rPh>
    <rPh sb="31" eb="32">
      <t>ハバ</t>
    </rPh>
    <rPh sb="43" eb="45">
      <t>イジョウ</t>
    </rPh>
    <phoneticPr fontId="1"/>
  </si>
  <si>
    <t>又は長さ２９.7センチメートル、幅４２．０センチメートル以上（施行規則第16条の9）</t>
    <rPh sb="16" eb="17">
      <t>ハバ</t>
    </rPh>
    <rPh sb="28" eb="30">
      <t>イジョウ</t>
    </rPh>
    <rPh sb="31" eb="33">
      <t>セコウ</t>
    </rPh>
    <rPh sb="33" eb="35">
      <t>キソク</t>
    </rPh>
    <rPh sb="35" eb="36">
      <t>ダイ</t>
    </rPh>
    <rPh sb="38" eb="39">
      <t>ジョウ</t>
    </rPh>
    <phoneticPr fontId="1"/>
  </si>
  <si>
    <t>文字の大きさに規定はないが、公衆に見やすいよう配慮すること</t>
    <rPh sb="0" eb="2">
      <t>モジ</t>
    </rPh>
    <rPh sb="3" eb="4">
      <t>オオ</t>
    </rPh>
    <rPh sb="7" eb="9">
      <t>キテイ</t>
    </rPh>
    <rPh sb="14" eb="16">
      <t>コウシュウ</t>
    </rPh>
    <rPh sb="17" eb="18">
      <t>ミ</t>
    </rPh>
    <rPh sb="23" eb="25">
      <t>ハイリョ</t>
    </rPh>
    <phoneticPr fontId="1"/>
  </si>
  <si>
    <t>【参考様式２】</t>
    <rPh sb="1" eb="3">
      <t>サンコウ</t>
    </rPh>
    <rPh sb="3" eb="5">
      <t>ヨウシキ</t>
    </rPh>
    <phoneticPr fontId="1"/>
  </si>
  <si>
    <t>大気汚染防止法第１８条の１５第１項による事前調査結果について</t>
    <rPh sb="0" eb="2">
      <t>タイキ</t>
    </rPh>
    <rPh sb="2" eb="4">
      <t>オセン</t>
    </rPh>
    <rPh sb="4" eb="7">
      <t>ボウシホウ</t>
    </rPh>
    <rPh sb="7" eb="8">
      <t>ダイ</t>
    </rPh>
    <rPh sb="10" eb="11">
      <t>ジョウ</t>
    </rPh>
    <rPh sb="14" eb="15">
      <t>ダイ</t>
    </rPh>
    <rPh sb="16" eb="17">
      <t>コウ</t>
    </rPh>
    <rPh sb="20" eb="22">
      <t>ジゼン</t>
    </rPh>
    <rPh sb="22" eb="24">
      <t>チョウサ</t>
    </rPh>
    <rPh sb="24" eb="26">
      <t>ケッカ</t>
    </rPh>
    <phoneticPr fontId="1"/>
  </si>
  <si>
    <t>　大気汚染防止法第１８条の１５第１項による事前調査結果を同法同条第５項の規定により掲示します。（施行規則第１６条の１０）</t>
    <rPh sb="1" eb="3">
      <t>タイキ</t>
    </rPh>
    <rPh sb="3" eb="5">
      <t>オセン</t>
    </rPh>
    <rPh sb="5" eb="8">
      <t>ボウシホウ</t>
    </rPh>
    <rPh sb="8" eb="9">
      <t>ダイ</t>
    </rPh>
    <rPh sb="11" eb="12">
      <t>ジョウ</t>
    </rPh>
    <rPh sb="15" eb="16">
      <t>ダイ</t>
    </rPh>
    <rPh sb="17" eb="18">
      <t>コウ</t>
    </rPh>
    <rPh sb="21" eb="23">
      <t>ジゼン</t>
    </rPh>
    <rPh sb="23" eb="25">
      <t>チョウサ</t>
    </rPh>
    <rPh sb="25" eb="27">
      <t>ケッカ</t>
    </rPh>
    <rPh sb="28" eb="30">
      <t>ドウホウ</t>
    </rPh>
    <rPh sb="30" eb="32">
      <t>ドウジョウ</t>
    </rPh>
    <rPh sb="32" eb="33">
      <t>ダイ</t>
    </rPh>
    <rPh sb="34" eb="35">
      <t>コウ</t>
    </rPh>
    <rPh sb="36" eb="38">
      <t>キテイ</t>
    </rPh>
    <rPh sb="41" eb="43">
      <t>ケイジ</t>
    </rPh>
    <rPh sb="48" eb="50">
      <t>セコウ</t>
    </rPh>
    <rPh sb="50" eb="52">
      <t>キソク</t>
    </rPh>
    <rPh sb="52" eb="53">
      <t>ダイ</t>
    </rPh>
    <rPh sb="55" eb="56">
      <t>ジョウ</t>
    </rPh>
    <phoneticPr fontId="1"/>
  </si>
  <si>
    <t>代表者氏名：</t>
    <rPh sb="0" eb="3">
      <t>ダイヒョウシャ</t>
    </rPh>
    <rPh sb="3" eb="5">
      <t>シメイ</t>
    </rPh>
    <phoneticPr fontId="12"/>
  </si>
  <si>
    <t>名称：</t>
    <rPh sb="0" eb="2">
      <t>メイショウ</t>
    </rPh>
    <phoneticPr fontId="12"/>
  </si>
  <si>
    <t>住所：</t>
    <rPh sb="0" eb="2">
      <t>ジュウショ</t>
    </rPh>
    <phoneticPr fontId="12"/>
  </si>
  <si>
    <t>（請負者）</t>
    <rPh sb="1" eb="3">
      <t>ウケオイ</t>
    </rPh>
    <rPh sb="3" eb="4">
      <t>シャ</t>
    </rPh>
    <phoneticPr fontId="12"/>
  </si>
  <si>
    <t>事前調査を行った者</t>
    <rPh sb="0" eb="2">
      <t>ジゼン</t>
    </rPh>
    <rPh sb="2" eb="4">
      <t>チョウサ</t>
    </rPh>
    <rPh sb="5" eb="6">
      <t>オコナ</t>
    </rPh>
    <rPh sb="8" eb="9">
      <t>モノ</t>
    </rPh>
    <phoneticPr fontId="7"/>
  </si>
  <si>
    <t>１.</t>
    <phoneticPr fontId="1"/>
  </si>
  <si>
    <t>２.</t>
    <phoneticPr fontId="1"/>
  </si>
  <si>
    <t>事前調査を終了した年月日</t>
    <rPh sb="0" eb="2">
      <t>ジゼン</t>
    </rPh>
    <rPh sb="2" eb="4">
      <t>チョウサ</t>
    </rPh>
    <rPh sb="5" eb="7">
      <t>シュウリョウ</t>
    </rPh>
    <rPh sb="9" eb="12">
      <t>ネンガッピ</t>
    </rPh>
    <phoneticPr fontId="7"/>
  </si>
  <si>
    <t>３.</t>
    <phoneticPr fontId="1"/>
  </si>
  <si>
    <t>事前調査の方法</t>
    <rPh sb="0" eb="2">
      <t>ジゼン</t>
    </rPh>
    <rPh sb="2" eb="4">
      <t>チョウサ</t>
    </rPh>
    <rPh sb="5" eb="7">
      <t>ホウホウ</t>
    </rPh>
    <phoneticPr fontId="7"/>
  </si>
  <si>
    <t>４.</t>
    <phoneticPr fontId="1"/>
  </si>
  <si>
    <t>事前調査の結果</t>
    <rPh sb="0" eb="2">
      <t>ジゼン</t>
    </rPh>
    <rPh sb="2" eb="4">
      <t>チョウサ</t>
    </rPh>
    <rPh sb="5" eb="7">
      <t>ケッカ</t>
    </rPh>
    <phoneticPr fontId="7"/>
  </si>
  <si>
    <t>当該解体等工事が特定工事に該当する</t>
    <rPh sb="0" eb="2">
      <t>トウガイ</t>
    </rPh>
    <rPh sb="2" eb="4">
      <t>カイタイ</t>
    </rPh>
    <rPh sb="4" eb="5">
      <t>トウ</t>
    </rPh>
    <rPh sb="5" eb="7">
      <t>コウジ</t>
    </rPh>
    <rPh sb="8" eb="10">
      <t>トクテイ</t>
    </rPh>
    <rPh sb="10" eb="12">
      <t>コウジ</t>
    </rPh>
    <rPh sb="13" eb="15">
      <t>ガイトウ</t>
    </rPh>
    <phoneticPr fontId="1"/>
  </si>
  <si>
    <t>（特定建築材料の種類：</t>
    <rPh sb="1" eb="3">
      <t>トクテイ</t>
    </rPh>
    <rPh sb="3" eb="5">
      <t>ケンチク</t>
    </rPh>
    <rPh sb="5" eb="7">
      <t>ザイリョウ</t>
    </rPh>
    <rPh sb="8" eb="10">
      <t>シュルイ</t>
    </rPh>
    <phoneticPr fontId="1"/>
  </si>
  <si>
    <t>）</t>
    <phoneticPr fontId="1"/>
  </si>
  <si>
    <t>当該解体等工事が届出対象特定工事に該当する</t>
    <rPh sb="0" eb="2">
      <t>トウガイ</t>
    </rPh>
    <rPh sb="2" eb="4">
      <t>カイタイ</t>
    </rPh>
    <rPh sb="4" eb="5">
      <t>トウ</t>
    </rPh>
    <rPh sb="5" eb="7">
      <t>コウジ</t>
    </rPh>
    <rPh sb="8" eb="10">
      <t>トドケデ</t>
    </rPh>
    <rPh sb="10" eb="12">
      <t>タイショウ</t>
    </rPh>
    <rPh sb="12" eb="14">
      <t>トクテイ</t>
    </rPh>
    <rPh sb="14" eb="16">
      <t>コウジ</t>
    </rPh>
    <rPh sb="17" eb="19">
      <t>ガイトウ</t>
    </rPh>
    <phoneticPr fontId="1"/>
  </si>
  <si>
    <t>当該解体等工事が特定工事に該当しない</t>
    <rPh sb="0" eb="2">
      <t>トウガイ</t>
    </rPh>
    <rPh sb="2" eb="4">
      <t>カイタイ</t>
    </rPh>
    <rPh sb="4" eb="5">
      <t>トウ</t>
    </rPh>
    <rPh sb="5" eb="7">
      <t>コウジ</t>
    </rPh>
    <rPh sb="8" eb="10">
      <t>トクテイ</t>
    </rPh>
    <rPh sb="10" eb="12">
      <t>コウジ</t>
    </rPh>
    <rPh sb="13" eb="15">
      <t>ガイトウ</t>
    </rPh>
    <phoneticPr fontId="1"/>
  </si>
  <si>
    <t>上下水道部</t>
    <rPh sb="0" eb="2">
      <t>ジョウゲ</t>
    </rPh>
    <rPh sb="2" eb="4">
      <t>スイドウ</t>
    </rPh>
    <rPh sb="4" eb="5">
      <t>ブ</t>
    </rPh>
    <phoneticPr fontId="1"/>
  </si>
  <si>
    <t>(1) 　実施工程表　　　　　　　　・・・・・・・・・・・・・・・・・</t>
    <phoneticPr fontId="1"/>
  </si>
  <si>
    <t>(2) 　現場組織表　　　　　　　　・・・・・・・・・・・・・・・・・</t>
    <phoneticPr fontId="1"/>
  </si>
  <si>
    <t>(3)　 安全管理　　　　　　　　　・・・・・・・・・・・・・・・・・</t>
    <phoneticPr fontId="1"/>
  </si>
  <si>
    <t>(4) 　指定機械及び主要機械　　　・・・・・・・・・・・・・・・・・</t>
    <phoneticPr fontId="1"/>
  </si>
  <si>
    <t>(5) 　主要資材　　　　　　　　　・・・・・・・・・・・・・・・・・</t>
    <phoneticPr fontId="1"/>
  </si>
  <si>
    <r>
      <t>(6)</t>
    </r>
    <r>
      <rPr>
        <sz val="11"/>
        <color theme="1"/>
        <rFont val="ＭＳ 明朝"/>
        <family val="1"/>
        <charset val="128"/>
      </rPr>
      <t xml:space="preserve"> </t>
    </r>
    <r>
      <rPr>
        <sz val="11"/>
        <color rgb="FF000000"/>
        <rFont val="ＭＳ 明朝"/>
        <family val="1"/>
        <charset val="128"/>
      </rPr>
      <t xml:space="preserve">  施工方法(主要機械、仮設備計画、工事用地等を含む) 　 ・・・・</t>
    </r>
    <phoneticPr fontId="1"/>
  </si>
  <si>
    <t>(7)　 施工管理計画              ・・・・・・・・・・・・・・・・・</t>
    <phoneticPr fontId="1"/>
  </si>
  <si>
    <t>(8)   緊急時の体制及び対応　　　・・・・・・・・・・・・・・・・・</t>
    <phoneticPr fontId="1"/>
  </si>
  <si>
    <t>(9)   交通管理　　　　　　　　　・・・・・・・・・・・・・・・・・</t>
    <phoneticPr fontId="1"/>
  </si>
  <si>
    <t>(10)  環境対策　　　　　　　　　・・・・・・・・・・・・・・・・・</t>
    <phoneticPr fontId="1"/>
  </si>
  <si>
    <t>(11)  現場作業環境の整備　　　　・・・・・・・・・・・・・・・・・</t>
    <phoneticPr fontId="1"/>
  </si>
  <si>
    <t>(12)  再生資源の利用の促進と建設副産物の適正処理方法　　・・・・・</t>
    <phoneticPr fontId="1"/>
  </si>
  <si>
    <t>施工計画書（表紙）</t>
    <rPh sb="6" eb="8">
      <t>ヒョウシ</t>
    </rPh>
    <phoneticPr fontId="1"/>
  </si>
  <si>
    <t>備考)</t>
    <phoneticPr fontId="1"/>
  </si>
  <si>
    <t>1 段階確認が良好の場合は、確認方法、実施年月日を記入する。</t>
    <phoneticPr fontId="1"/>
  </si>
  <si>
    <t>2 段階確認において問題が生じた場合は、確認方法欄に手直し等の指示事項を記入すること。</t>
    <phoneticPr fontId="1"/>
  </si>
  <si>
    <t>3 確認方法欄は、監督員は「臨場」・「机上」、工事監督支援業務により確認した場合は「施工管理」と記入する。</t>
    <rPh sb="23" eb="25">
      <t>コウジ</t>
    </rPh>
    <rPh sb="25" eb="27">
      <t>カントク</t>
    </rPh>
    <rPh sb="27" eb="29">
      <t>シエン</t>
    </rPh>
    <phoneticPr fontId="1"/>
  </si>
  <si>
    <t>施工状況把握報告書</t>
    <rPh sb="0" eb="2">
      <t>セコウ</t>
    </rPh>
    <rPh sb="2" eb="4">
      <t>ジョウキョウ</t>
    </rPh>
    <rPh sb="4" eb="6">
      <t>ハアク</t>
    </rPh>
    <phoneticPr fontId="1"/>
  </si>
  <si>
    <t>(臨場･施工管理)</t>
    <phoneticPr fontId="1"/>
  </si>
  <si>
    <t>1 施工状況把握が良好の場合は、確認方法、実施年月日を記入する。</t>
    <rPh sb="2" eb="4">
      <t>セコウ</t>
    </rPh>
    <rPh sb="4" eb="6">
      <t>ジョウキョウ</t>
    </rPh>
    <rPh sb="6" eb="8">
      <t>ハアク</t>
    </rPh>
    <phoneticPr fontId="1"/>
  </si>
  <si>
    <t>2 施工状況把握において問題が生じた場合は、確認方法欄に手直し等の指示事項を記入すること。</t>
    <rPh sb="2" eb="4">
      <t>セコウ</t>
    </rPh>
    <rPh sb="4" eb="6">
      <t>ジョウキョウ</t>
    </rPh>
    <rPh sb="6" eb="8">
      <t>ハアク</t>
    </rPh>
    <phoneticPr fontId="1"/>
  </si>
  <si>
    <t>3 確認方法欄は、監督員は「臨場」、工事監督支援業務により確認した場合は「施工管理」と記入する。</t>
    <rPh sb="18" eb="20">
      <t>コウジ</t>
    </rPh>
    <rPh sb="20" eb="22">
      <t>カントク</t>
    </rPh>
    <rPh sb="22" eb="24">
      <t>シエン</t>
    </rPh>
    <phoneticPr fontId="1"/>
  </si>
  <si>
    <t>創意工夫・社会性に関する実施状況</t>
    <rPh sb="5" eb="8">
      <t>シャカイセイ</t>
    </rPh>
    <rPh sb="9" eb="10">
      <t>カン</t>
    </rPh>
    <rPh sb="12" eb="14">
      <t>ジッシ</t>
    </rPh>
    <rPh sb="14" eb="16">
      <t>ジョウキョウ</t>
    </rPh>
    <phoneticPr fontId="1"/>
  </si>
  <si>
    <t>創意工夫</t>
    <rPh sb="0" eb="2">
      <t>ソウイ</t>
    </rPh>
    <rPh sb="2" eb="4">
      <t>クフウ</t>
    </rPh>
    <phoneticPr fontId="1"/>
  </si>
  <si>
    <t>社会性等</t>
    <rPh sb="0" eb="3">
      <t>シャカイセイ</t>
    </rPh>
    <rPh sb="3" eb="4">
      <t>トウ</t>
    </rPh>
    <phoneticPr fontId="1"/>
  </si>
  <si>
    <t>施工</t>
    <rPh sb="0" eb="2">
      <t>セコウ</t>
    </rPh>
    <phoneticPr fontId="1"/>
  </si>
  <si>
    <t>新技術活用</t>
    <rPh sb="0" eb="3">
      <t>シンギジュツ</t>
    </rPh>
    <rPh sb="3" eb="5">
      <t>カツヨウ</t>
    </rPh>
    <phoneticPr fontId="1"/>
  </si>
  <si>
    <t>品質</t>
    <rPh sb="0" eb="2">
      <t>ヒンシツ</t>
    </rPh>
    <phoneticPr fontId="1"/>
  </si>
  <si>
    <t>安全衛生</t>
    <rPh sb="0" eb="2">
      <t>アンゼン</t>
    </rPh>
    <rPh sb="2" eb="4">
      <t>エイセイ</t>
    </rPh>
    <phoneticPr fontId="1"/>
  </si>
  <si>
    <t>その他</t>
    <rPh sb="2" eb="3">
      <t>タ</t>
    </rPh>
    <phoneticPr fontId="1"/>
  </si>
  <si>
    <t>地域への貢献、地域とのコミュニケーション等</t>
    <rPh sb="0" eb="2">
      <t>チイキ</t>
    </rPh>
    <rPh sb="4" eb="6">
      <t>コウケン</t>
    </rPh>
    <rPh sb="7" eb="9">
      <t>チイキ</t>
    </rPh>
    <rPh sb="20" eb="21">
      <t>トウ</t>
    </rPh>
    <phoneticPr fontId="1"/>
  </si>
  <si>
    <t>1.施工に伴う器具・工具・装置等に関する工夫又は設備据付後の試運転調整に関する工夫</t>
    <phoneticPr fontId="1"/>
  </si>
  <si>
    <t>2.ｺﾝｸﾘｰﾄ二次製品などの代替材の利用に関する工夫</t>
    <phoneticPr fontId="1"/>
  </si>
  <si>
    <t>3.土工、地盤改良、橋梁架設、舗装、ｺﾝｸﾘｰﾄ打設等の施工に関する工夫</t>
    <phoneticPr fontId="1"/>
  </si>
  <si>
    <t>4.部材並びに機材等の運搬及び吊り方式などの施工方法に関する工夫</t>
    <phoneticPr fontId="1"/>
  </si>
  <si>
    <t>5.設備工事における加工や組立等又は、電気工事における配線や配管等に関する工夫</t>
    <phoneticPr fontId="1"/>
  </si>
  <si>
    <t>6.給排水工事や衛生設備工事等における配管又はポンプ類の凍結防止、配管のつなぎ等に関する工夫</t>
    <phoneticPr fontId="1"/>
  </si>
  <si>
    <t>7.照明などの視界の確保に関する工夫</t>
    <phoneticPr fontId="1"/>
  </si>
  <si>
    <t>8.仮排水、仮道路、迂回路等の計画的な施工に関する工夫</t>
    <phoneticPr fontId="1"/>
  </si>
  <si>
    <t>9.運搬車両、施工機械等に関する工夫</t>
    <phoneticPr fontId="1"/>
  </si>
  <si>
    <t>18.ＮＥＴＩＳ登録技術の活用</t>
    <phoneticPr fontId="1"/>
  </si>
  <si>
    <t>24.安全を確保するための仮設備などに関する工夫</t>
    <phoneticPr fontId="1"/>
  </si>
  <si>
    <t xml:space="preserve"> 1.現場事務所や作業現場の環境を周辺地域との景観に合わせる等、周辺地域との調和を図る</t>
    <phoneticPr fontId="1"/>
  </si>
  <si>
    <t xml:space="preserve"> 3.地域生活に密着したゴミ拾い(自治会等による清掃活動)、道路清掃等のボランティア活動等への参加</t>
    <phoneticPr fontId="1"/>
  </si>
  <si>
    <t xml:space="preserve"> 4.地域が主催するイベントへの参加</t>
    <phoneticPr fontId="1"/>
  </si>
  <si>
    <t xml:space="preserve"> 6.周辺環境への配慮に関する取り組み</t>
    <phoneticPr fontId="1"/>
  </si>
  <si>
    <t>15-1</t>
    <phoneticPr fontId="1"/>
  </si>
  <si>
    <t>工事作業所災害防止協議会兼施工体系図</t>
    <rPh sb="0" eb="2">
      <t>コウジ</t>
    </rPh>
    <rPh sb="2" eb="4">
      <t>サギョウ</t>
    </rPh>
    <rPh sb="4" eb="5">
      <t>ショ</t>
    </rPh>
    <rPh sb="5" eb="7">
      <t>サイガイ</t>
    </rPh>
    <rPh sb="7" eb="9">
      <t>ボウシ</t>
    </rPh>
    <rPh sb="9" eb="12">
      <t>キョウギカイ</t>
    </rPh>
    <rPh sb="12" eb="13">
      <t>ケン</t>
    </rPh>
    <rPh sb="13" eb="15">
      <t>セコウ</t>
    </rPh>
    <rPh sb="15" eb="18">
      <t>タイケイズ</t>
    </rPh>
    <phoneticPr fontId="1"/>
  </si>
  <si>
    <t>施工体系図</t>
    <rPh sb="2" eb="5">
      <t>タイケイズ</t>
    </rPh>
    <phoneticPr fontId="1"/>
  </si>
  <si>
    <t>施工体制台帳</t>
    <rPh sb="2" eb="4">
      <t>タイセイ</t>
    </rPh>
    <rPh sb="4" eb="6">
      <t>ダイチョウ</t>
    </rPh>
    <phoneticPr fontId="1"/>
  </si>
  <si>
    <t>15-2</t>
    <phoneticPr fontId="1"/>
  </si>
  <si>
    <t>15-3</t>
    <phoneticPr fontId="1"/>
  </si>
  <si>
    <t>再下請負通知書</t>
    <rPh sb="1" eb="2">
      <t>シタ</t>
    </rPh>
    <rPh sb="2" eb="4">
      <t>ウケオイ</t>
    </rPh>
    <rPh sb="4" eb="6">
      <t>ツウチ</t>
    </rPh>
    <rPh sb="6" eb="7">
      <t>ショ</t>
    </rPh>
    <phoneticPr fontId="1"/>
  </si>
  <si>
    <t>作業員名簿</t>
    <rPh sb="0" eb="3">
      <t>サギョウイン</t>
    </rPh>
    <rPh sb="3" eb="5">
      <t>メイボ</t>
    </rPh>
    <phoneticPr fontId="1"/>
  </si>
  <si>
    <t>15-4</t>
    <phoneticPr fontId="1"/>
  </si>
  <si>
    <t>17-1</t>
    <phoneticPr fontId="1"/>
  </si>
  <si>
    <t>17-2</t>
    <phoneticPr fontId="1"/>
  </si>
  <si>
    <t>令和　　年　　月　　日　</t>
    <rPh sb="0" eb="2">
      <t>レイワ</t>
    </rPh>
    <rPh sb="4" eb="5">
      <t>ネン</t>
    </rPh>
    <rPh sb="7" eb="8">
      <t>ガツ</t>
    </rPh>
    <rPh sb="10" eb="11">
      <t>ヒ</t>
    </rPh>
    <phoneticPr fontId="1"/>
  </si>
  <si>
    <t>建設業退職金共済制度加入労働者数報告書(元請け)</t>
    <rPh sb="0" eb="3">
      <t>ケンセツギョウ</t>
    </rPh>
    <rPh sb="3" eb="6">
      <t>タイショクキン</t>
    </rPh>
    <rPh sb="6" eb="8">
      <t>キョウサイ</t>
    </rPh>
    <rPh sb="8" eb="10">
      <t>セイド</t>
    </rPh>
    <rPh sb="10" eb="12">
      <t>カニュウ</t>
    </rPh>
    <rPh sb="12" eb="15">
      <t>ロウドウシャ</t>
    </rPh>
    <rPh sb="15" eb="16">
      <t>スウ</t>
    </rPh>
    <rPh sb="16" eb="19">
      <t>ホウコクショ</t>
    </rPh>
    <rPh sb="20" eb="22">
      <t>モトウ</t>
    </rPh>
    <phoneticPr fontId="1"/>
  </si>
  <si>
    <t>建設業退職金共済制度加入労働者数報告書(下請け)</t>
    <rPh sb="0" eb="3">
      <t>ケンセツギョウ</t>
    </rPh>
    <rPh sb="3" eb="6">
      <t>タイショクキン</t>
    </rPh>
    <rPh sb="6" eb="8">
      <t>キョウサイ</t>
    </rPh>
    <rPh sb="8" eb="10">
      <t>セイド</t>
    </rPh>
    <rPh sb="10" eb="12">
      <t>カニュウ</t>
    </rPh>
    <rPh sb="12" eb="15">
      <t>ロウドウシャ</t>
    </rPh>
    <rPh sb="15" eb="16">
      <t>スウ</t>
    </rPh>
    <rPh sb="16" eb="19">
      <t>ホウコクショ</t>
    </rPh>
    <rPh sb="20" eb="22">
      <t>シタウ</t>
    </rPh>
    <phoneticPr fontId="1"/>
  </si>
  <si>
    <t xml:space="preserve">令和　　年　　月　　日 </t>
    <rPh sb="0" eb="2">
      <t>レイワ</t>
    </rPh>
    <rPh sb="4" eb="5">
      <t>ネン</t>
    </rPh>
    <rPh sb="7" eb="8">
      <t>ガツ</t>
    </rPh>
    <rPh sb="10" eb="11">
      <t>ヒ</t>
    </rPh>
    <phoneticPr fontId="1"/>
  </si>
  <si>
    <t>（あて先）</t>
    <rPh sb="3" eb="4">
      <t>サキ</t>
    </rPh>
    <phoneticPr fontId="1"/>
  </si>
  <si>
    <t>建設発生土集計表</t>
    <rPh sb="0" eb="2">
      <t>ケンセツ</t>
    </rPh>
    <rPh sb="2" eb="5">
      <t>ハッセイド</t>
    </rPh>
    <rPh sb="5" eb="8">
      <t>シュウケイヒョウ</t>
    </rPh>
    <phoneticPr fontId="1"/>
  </si>
  <si>
    <t>土の単位体積重量</t>
    <rPh sb="0" eb="1">
      <t>ツチ</t>
    </rPh>
    <rPh sb="2" eb="4">
      <t>タンイ</t>
    </rPh>
    <rPh sb="4" eb="6">
      <t>タイセキ</t>
    </rPh>
    <rPh sb="6" eb="8">
      <t>ジュウリョウ</t>
    </rPh>
    <phoneticPr fontId="1"/>
  </si>
  <si>
    <t>t/㎥</t>
    <phoneticPr fontId="1"/>
  </si>
  <si>
    <t>建設廃棄物処理集計表</t>
    <rPh sb="0" eb="2">
      <t>ケンセツ</t>
    </rPh>
    <rPh sb="2" eb="5">
      <t>ハイキブツ</t>
    </rPh>
    <rPh sb="5" eb="7">
      <t>ショリ</t>
    </rPh>
    <rPh sb="7" eb="10">
      <t>シュウケイヒョウ</t>
    </rPh>
    <phoneticPr fontId="7"/>
  </si>
  <si>
    <t>の単位体積重量</t>
    <rPh sb="1" eb="3">
      <t>タンイ</t>
    </rPh>
    <rPh sb="3" eb="5">
      <t>タイセキ</t>
    </rPh>
    <rPh sb="5" eb="7">
      <t>ジュウリョウ</t>
    </rPh>
    <phoneticPr fontId="1"/>
  </si>
  <si>
    <t>累計</t>
    <rPh sb="0" eb="2">
      <t>ルイケイ</t>
    </rPh>
    <phoneticPr fontId="1"/>
  </si>
  <si>
    <t>前金払請求書</t>
    <rPh sb="0" eb="2">
      <t>マエキン</t>
    </rPh>
    <rPh sb="2" eb="3">
      <t>ハラ</t>
    </rPh>
    <rPh sb="3" eb="6">
      <t>セイキュウショ</t>
    </rPh>
    <phoneticPr fontId="1"/>
  </si>
  <si>
    <t>中間前金払認定請求書</t>
    <rPh sb="0" eb="2">
      <t>チュウカン</t>
    </rPh>
    <rPh sb="2" eb="4">
      <t>マエキン</t>
    </rPh>
    <rPh sb="4" eb="5">
      <t>ハラ</t>
    </rPh>
    <rPh sb="5" eb="7">
      <t>ニンテイ</t>
    </rPh>
    <rPh sb="7" eb="10">
      <t>セイキュウショ</t>
    </rPh>
    <phoneticPr fontId="1"/>
  </si>
  <si>
    <t>中間前金払請求書</t>
    <rPh sb="0" eb="2">
      <t>チュウカン</t>
    </rPh>
    <rPh sb="2" eb="4">
      <t>マエキン</t>
    </rPh>
    <rPh sb="4" eb="5">
      <t>ハラ</t>
    </rPh>
    <rPh sb="5" eb="8">
      <t>セイキュウショ</t>
    </rPh>
    <phoneticPr fontId="1"/>
  </si>
  <si>
    <t>部分払請求書</t>
    <rPh sb="0" eb="2">
      <t>ブブン</t>
    </rPh>
    <rPh sb="2" eb="3">
      <t>ハラ</t>
    </rPh>
    <rPh sb="3" eb="6">
      <t>セイキュウショ</t>
    </rPh>
    <phoneticPr fontId="1"/>
  </si>
  <si>
    <t>請求書</t>
    <rPh sb="0" eb="3">
      <t>セイキュウショ</t>
    </rPh>
    <phoneticPr fontId="1"/>
  </si>
  <si>
    <t>△△△△建設株式会社〇〇支店</t>
    <rPh sb="12" eb="14">
      <t>シテン</t>
    </rPh>
    <phoneticPr fontId="1"/>
  </si>
  <si>
    <t>元請名・事業者ID</t>
    <rPh sb="0" eb="1">
      <t>モト</t>
    </rPh>
    <rPh sb="2" eb="3">
      <t>メイ</t>
    </rPh>
    <rPh sb="4" eb="7">
      <t>ジギョウシャ</t>
    </rPh>
    <phoneticPr fontId="7"/>
  </si>
  <si>
    <t>令和　　年　　　月　　　日</t>
    <rPh sb="0" eb="2">
      <t>レイワ</t>
    </rPh>
    <phoneticPr fontId="1"/>
  </si>
  <si>
    <t>適格請求書
発行事業者
登録番号</t>
    <rPh sb="0" eb="2">
      <t>テキカク</t>
    </rPh>
    <rPh sb="2" eb="5">
      <t>セイキュウショ</t>
    </rPh>
    <rPh sb="6" eb="8">
      <t>ハッコウ</t>
    </rPh>
    <rPh sb="8" eb="11">
      <t>ジギョウシャ</t>
    </rPh>
    <rPh sb="12" eb="14">
      <t>トウロク</t>
    </rPh>
    <rPh sb="14" eb="16">
      <t>バンゴウ</t>
    </rPh>
    <phoneticPr fontId="1"/>
  </si>
  <si>
    <t>T0000000000013</t>
    <phoneticPr fontId="1"/>
  </si>
  <si>
    <t>☐【免税事業者】（免税事業者の場合、レ点をつける）</t>
  </si>
  <si>
    <t>適格請求書
発行事業者
登録番号</t>
    <rPh sb="0" eb="2">
      <t>テキカク</t>
    </rPh>
    <rPh sb="2" eb="5">
      <t>セイキュウショ</t>
    </rPh>
    <rPh sb="6" eb="8">
      <t>ハッコウ</t>
    </rPh>
    <rPh sb="8" eb="11">
      <t>ジギョウシャ</t>
    </rPh>
    <rPh sb="12" eb="14">
      <t>トウロク</t>
    </rPh>
    <rPh sb="14" eb="16">
      <t>バンゴウ</t>
    </rPh>
    <phoneticPr fontId="1"/>
  </si>
  <si>
    <t>取引年月日</t>
    <rPh sb="0" eb="2">
      <t>トリヒキ</t>
    </rPh>
    <phoneticPr fontId="12"/>
  </si>
  <si>
    <t>令和  年  月  日</t>
    <rPh sb="0" eb="2">
      <t>レイワ</t>
    </rPh>
    <rPh sb="4" eb="5">
      <t>ネン</t>
    </rPh>
    <rPh sb="7" eb="8">
      <t>ガツ</t>
    </rPh>
    <rPh sb="10" eb="11">
      <t>ヒ</t>
    </rPh>
    <phoneticPr fontId="12"/>
  </si>
  <si>
    <t>（※引渡し完了年月日）</t>
    <rPh sb="2" eb="4">
      <t>ヒキワタ</t>
    </rPh>
    <rPh sb="5" eb="7">
      <t>カンリョウ</t>
    </rPh>
    <rPh sb="7" eb="10">
      <t>ネンガッピ</t>
    </rPh>
    <phoneticPr fontId="12"/>
  </si>
  <si>
    <t>うち取引にかかる消費税及び地方消費税の額（10%）</t>
    <rPh sb="2" eb="4">
      <t>トリヒキ</t>
    </rPh>
    <rPh sb="8" eb="11">
      <t>ショウヒゼイ</t>
    </rPh>
    <rPh sb="11" eb="12">
      <t>オヨ</t>
    </rPh>
    <rPh sb="13" eb="15">
      <t>チホウ</t>
    </rPh>
    <rPh sb="15" eb="18">
      <t>ショウヒゼイ</t>
    </rPh>
    <rPh sb="19" eb="20">
      <t>ガク</t>
    </rPh>
    <phoneticPr fontId="12"/>
  </si>
  <si>
    <t>金</t>
    <rPh sb="0" eb="1">
      <t>キン</t>
    </rPh>
    <phoneticPr fontId="12"/>
  </si>
  <si>
    <t>円</t>
    <rPh sb="0" eb="1">
      <t>エン</t>
    </rPh>
    <phoneticPr fontId="12"/>
  </si>
  <si>
    <t>令和　　　年　　　月　　　日　</t>
    <phoneticPr fontId="12"/>
  </si>
  <si>
    <t>　　　３　各回の支払いにおいて、取引にかかる消費税及び地方消費税の額に</t>
    <rPh sb="5" eb="7">
      <t>カクカイ</t>
    </rPh>
    <rPh sb="8" eb="10">
      <t>シハラ</t>
    </rPh>
    <rPh sb="16" eb="18">
      <t>トリヒキ</t>
    </rPh>
    <rPh sb="22" eb="25">
      <t>ショウヒゼイ</t>
    </rPh>
    <rPh sb="25" eb="26">
      <t>オヨ</t>
    </rPh>
    <rPh sb="27" eb="29">
      <t>チホウ</t>
    </rPh>
    <rPh sb="29" eb="32">
      <t>ショウヒゼイ</t>
    </rPh>
    <rPh sb="33" eb="34">
      <t>ガク</t>
    </rPh>
    <phoneticPr fontId="12"/>
  </si>
  <si>
    <t>　　　　　相当する金額を受領した場合は、金額及び適用税率を（）を付して、</t>
    <rPh sb="5" eb="7">
      <t>ソウトウ</t>
    </rPh>
    <rPh sb="9" eb="11">
      <t>キンガク</t>
    </rPh>
    <rPh sb="12" eb="14">
      <t>ジュリョウ</t>
    </rPh>
    <rPh sb="16" eb="18">
      <t>バアイ</t>
    </rPh>
    <rPh sb="20" eb="22">
      <t>キンガク</t>
    </rPh>
    <rPh sb="22" eb="23">
      <t>オヨ</t>
    </rPh>
    <rPh sb="24" eb="26">
      <t>テキヨウ</t>
    </rPh>
    <rPh sb="26" eb="28">
      <t>ゼイリツ</t>
    </rPh>
    <rPh sb="32" eb="33">
      <t>フ</t>
    </rPh>
    <phoneticPr fontId="12"/>
  </si>
  <si>
    <t>　　　　　内書すること。</t>
    <rPh sb="5" eb="6">
      <t>ナイ</t>
    </rPh>
    <rPh sb="6" eb="7">
      <t>ショ</t>
    </rPh>
    <phoneticPr fontId="12"/>
  </si>
  <si>
    <t>出来形検査年月日</t>
    <rPh sb="0" eb="3">
      <t>デキガタ</t>
    </rPh>
    <rPh sb="3" eb="5">
      <t>ケンサ</t>
    </rPh>
    <rPh sb="5" eb="8">
      <t>ネンガッピ</t>
    </rPh>
    <phoneticPr fontId="12"/>
  </si>
  <si>
    <t>前金払
（　①　）</t>
    <rPh sb="0" eb="1">
      <t>マエ</t>
    </rPh>
    <rPh sb="1" eb="2">
      <t>キン</t>
    </rPh>
    <rPh sb="2" eb="3">
      <t>ハラ</t>
    </rPh>
    <phoneticPr fontId="12"/>
  </si>
  <si>
    <t>支払限度額</t>
    <rPh sb="0" eb="2">
      <t>シハライ</t>
    </rPh>
    <rPh sb="2" eb="4">
      <t>ゲンド</t>
    </rPh>
    <rPh sb="4" eb="5">
      <t>ガク</t>
    </rPh>
    <phoneticPr fontId="12"/>
  </si>
  <si>
    <r>
      <t>出来形の
9</t>
    </r>
    <r>
      <rPr>
        <sz val="11"/>
        <color theme="1"/>
        <rFont val="ＭＳ 明朝"/>
        <family val="1"/>
        <charset val="128"/>
      </rPr>
      <t>/10の金額</t>
    </r>
    <rPh sb="0" eb="2">
      <t>デキ</t>
    </rPh>
    <rPh sb="2" eb="3">
      <t>ガタ</t>
    </rPh>
    <rPh sb="10" eb="12">
      <t>キンガク</t>
    </rPh>
    <phoneticPr fontId="12"/>
  </si>
  <si>
    <t>部 分 払    受領済金額</t>
    <rPh sb="0" eb="1">
      <t>ブ</t>
    </rPh>
    <rPh sb="2" eb="3">
      <t>ブン</t>
    </rPh>
    <rPh sb="4" eb="5">
      <t>ハラ</t>
    </rPh>
    <rPh sb="9" eb="11">
      <t>ジュリョウ</t>
    </rPh>
    <rPh sb="11" eb="12">
      <t>スミ</t>
    </rPh>
    <rPh sb="12" eb="13">
      <t>キン</t>
    </rPh>
    <rPh sb="13" eb="14">
      <t>ガク</t>
    </rPh>
    <phoneticPr fontId="12"/>
  </si>
  <si>
    <t>回数</t>
    <rPh sb="0" eb="2">
      <t>カイスウ</t>
    </rPh>
    <phoneticPr fontId="1"/>
  </si>
  <si>
    <t>うち、取引にかかる消費税
及び地方消費税の額</t>
    <rPh sb="3" eb="5">
      <t>トリヒキ</t>
    </rPh>
    <rPh sb="9" eb="12">
      <t>ショウヒゼイ</t>
    </rPh>
    <rPh sb="13" eb="14">
      <t>オヨ</t>
    </rPh>
    <rPh sb="15" eb="17">
      <t>チホウ</t>
    </rPh>
    <rPh sb="17" eb="20">
      <t>ショウヒゼイ</t>
    </rPh>
    <rPh sb="21" eb="22">
      <t>ガク</t>
    </rPh>
    <phoneticPr fontId="1"/>
  </si>
  <si>
    <t>適用税率</t>
    <rPh sb="0" eb="2">
      <t>テキヨウ</t>
    </rPh>
    <rPh sb="2" eb="4">
      <t>ゼイリツ</t>
    </rPh>
    <phoneticPr fontId="1"/>
  </si>
  <si>
    <t>請求額（①＋②）
（課税仕入額）</t>
    <rPh sb="0" eb="2">
      <t>セイキュウ</t>
    </rPh>
    <rPh sb="2" eb="3">
      <t>ガク</t>
    </rPh>
    <rPh sb="10" eb="12">
      <t>カゼイ</t>
    </rPh>
    <rPh sb="12" eb="14">
      <t>シイレ</t>
    </rPh>
    <rPh sb="14" eb="15">
      <t>ガク</t>
    </rPh>
    <phoneticPr fontId="1"/>
  </si>
  <si>
    <t>今回請求額
（　②　）</t>
    <phoneticPr fontId="1"/>
  </si>
  <si>
    <t>金</t>
    <rPh sb="0" eb="1">
      <t>キン</t>
    </rPh>
    <phoneticPr fontId="1"/>
  </si>
  <si>
    <t>円</t>
    <rPh sb="0" eb="1">
      <t>エン</t>
    </rPh>
    <phoneticPr fontId="1"/>
  </si>
  <si>
    <t>前 金 払
受領年月日</t>
    <rPh sb="0" eb="1">
      <t>マエ</t>
    </rPh>
    <rPh sb="2" eb="3">
      <t>カネ</t>
    </rPh>
    <rPh sb="4" eb="5">
      <t>ハラ</t>
    </rPh>
    <rPh sb="6" eb="7">
      <t>ウケ</t>
    </rPh>
    <rPh sb="7" eb="8">
      <t>リョウ</t>
    </rPh>
    <rPh sb="8" eb="11">
      <t>ネンガッピ</t>
    </rPh>
    <phoneticPr fontId="12"/>
  </si>
  <si>
    <t>年　　　月　　　日　</t>
    <rPh sb="0" eb="1">
      <t>ネン</t>
    </rPh>
    <rPh sb="4" eb="5">
      <t>ガツ</t>
    </rPh>
    <rPh sb="8" eb="9">
      <t>ニチ</t>
    </rPh>
    <phoneticPr fontId="1"/>
  </si>
  <si>
    <t>３．契約締結年月日</t>
    <rPh sb="2" eb="4">
      <t>ケイヤク</t>
    </rPh>
    <rPh sb="4" eb="6">
      <t>テイケツ</t>
    </rPh>
    <rPh sb="6" eb="9">
      <t>ネンガッピ</t>
    </rPh>
    <phoneticPr fontId="12"/>
  </si>
  <si>
    <t>４．請 負 代 金 額</t>
    <rPh sb="2" eb="3">
      <t>ショウ</t>
    </rPh>
    <rPh sb="4" eb="5">
      <t>フ</t>
    </rPh>
    <rPh sb="6" eb="7">
      <t>ダイ</t>
    </rPh>
    <rPh sb="8" eb="9">
      <t>キン</t>
    </rPh>
    <rPh sb="10" eb="11">
      <t>ガク</t>
    </rPh>
    <phoneticPr fontId="12"/>
  </si>
  <si>
    <t>５．支　払　方　法</t>
    <rPh sb="2" eb="3">
      <t>ササ</t>
    </rPh>
    <rPh sb="4" eb="5">
      <t>バライ</t>
    </rPh>
    <rPh sb="6" eb="7">
      <t>カタ</t>
    </rPh>
    <rPh sb="8" eb="9">
      <t>ホウ</t>
    </rPh>
    <phoneticPr fontId="12"/>
  </si>
  <si>
    <t>※なお、上表に対応する消費税及び地方消費税の額並びに適用税率は、以下のとおりである。</t>
    <phoneticPr fontId="1"/>
  </si>
  <si>
    <t>下記のとおり請負代金を前払いしてください。</t>
    <rPh sb="0" eb="2">
      <t>カキ</t>
    </rPh>
    <rPh sb="6" eb="8">
      <t>ウケオイ</t>
    </rPh>
    <rPh sb="8" eb="10">
      <t>ダイキン</t>
    </rPh>
    <rPh sb="11" eb="12">
      <t>マエ</t>
    </rPh>
    <rPh sb="12" eb="13">
      <t>ハラ</t>
    </rPh>
    <phoneticPr fontId="12"/>
  </si>
  <si>
    <t>請負者</t>
    <phoneticPr fontId="1"/>
  </si>
  <si>
    <t>住所又は
所在地</t>
    <rPh sb="0" eb="2">
      <t>ジュウショ</t>
    </rPh>
    <rPh sb="2" eb="3">
      <t>マタ</t>
    </rPh>
    <phoneticPr fontId="1"/>
  </si>
  <si>
    <t>商号又は
名称</t>
    <rPh sb="0" eb="2">
      <t>ショウゴウ</t>
    </rPh>
    <rPh sb="2" eb="3">
      <t>マタ</t>
    </rPh>
    <rPh sb="5" eb="7">
      <t>メイショウ</t>
    </rPh>
    <phoneticPr fontId="1"/>
  </si>
  <si>
    <t>拾万</t>
    <rPh sb="0" eb="1">
      <t>ジュウ</t>
    </rPh>
    <rPh sb="1" eb="2">
      <t>ヨロズ</t>
    </rPh>
    <phoneticPr fontId="12"/>
  </si>
  <si>
    <t>拾</t>
    <phoneticPr fontId="12"/>
  </si>
  <si>
    <t>回部分払金</t>
    <rPh sb="0" eb="1">
      <t>カイ</t>
    </rPh>
    <rPh sb="1" eb="3">
      <t>ブブン</t>
    </rPh>
    <rPh sb="3" eb="4">
      <t>ハラ</t>
    </rPh>
    <rPh sb="4" eb="5">
      <t>キン</t>
    </rPh>
    <phoneticPr fontId="12"/>
  </si>
  <si>
    <t>パーセントに対する請負代金の</t>
    <rPh sb="6" eb="7">
      <t>タイ</t>
    </rPh>
    <rPh sb="9" eb="11">
      <t>ウケオイ</t>
    </rPh>
    <rPh sb="11" eb="13">
      <t>ダイキン</t>
    </rPh>
    <phoneticPr fontId="12"/>
  </si>
  <si>
    <t>第</t>
  </si>
  <si>
    <t>拾</t>
    <rPh sb="0" eb="1">
      <t>ヒロ</t>
    </rPh>
    <phoneticPr fontId="12"/>
  </si>
  <si>
    <t>下記のとおり請負代金を中間前払いしてください。</t>
    <rPh sb="0" eb="2">
      <t>カキ</t>
    </rPh>
    <rPh sb="6" eb="8">
      <t>ウケオイ</t>
    </rPh>
    <rPh sb="8" eb="10">
      <t>ダイキン</t>
    </rPh>
    <rPh sb="11" eb="13">
      <t>チュウカン</t>
    </rPh>
    <rPh sb="13" eb="14">
      <t>マエ</t>
    </rPh>
    <rPh sb="14" eb="15">
      <t>ハラ</t>
    </rPh>
    <phoneticPr fontId="12"/>
  </si>
  <si>
    <t>ただし、下記工事の中間前払金</t>
    <rPh sb="4" eb="6">
      <t>カキ</t>
    </rPh>
    <rPh sb="6" eb="8">
      <t>コウジ</t>
    </rPh>
    <rPh sb="9" eb="11">
      <t>チュウカン</t>
    </rPh>
    <rPh sb="11" eb="12">
      <t>マエ</t>
    </rPh>
    <rPh sb="12" eb="13">
      <t>バライ</t>
    </rPh>
    <rPh sb="13" eb="14">
      <t>キン</t>
    </rPh>
    <phoneticPr fontId="12"/>
  </si>
  <si>
    <t>工　事　番　号</t>
    <rPh sb="0" eb="1">
      <t>コウ</t>
    </rPh>
    <rPh sb="2" eb="3">
      <t>コト</t>
    </rPh>
    <rPh sb="4" eb="5">
      <t>バン</t>
    </rPh>
    <rPh sb="6" eb="7">
      <t>ゴウ</t>
    </rPh>
    <phoneticPr fontId="12"/>
  </si>
  <si>
    <t>自</t>
    <rPh sb="0" eb="1">
      <t>ジ</t>
    </rPh>
    <phoneticPr fontId="12"/>
  </si>
  <si>
    <t>至</t>
    <rPh sb="0" eb="1">
      <t>イタ</t>
    </rPh>
    <phoneticPr fontId="12"/>
  </si>
  <si>
    <t>請負代金額（工期が複数年の場合は出来形予定額）の</t>
    <rPh sb="0" eb="2">
      <t>ウケオイ</t>
    </rPh>
    <rPh sb="2" eb="4">
      <t>ダイキン</t>
    </rPh>
    <rPh sb="4" eb="5">
      <t>ガク</t>
    </rPh>
    <rPh sb="6" eb="8">
      <t>コウキ</t>
    </rPh>
    <rPh sb="9" eb="11">
      <t>フクスウ</t>
    </rPh>
    <rPh sb="11" eb="12">
      <t>ネン</t>
    </rPh>
    <rPh sb="13" eb="15">
      <t>バアイ</t>
    </rPh>
    <rPh sb="16" eb="19">
      <t>デキガタ</t>
    </rPh>
    <rPh sb="19" eb="21">
      <t>ヨテイ</t>
    </rPh>
    <rPh sb="21" eb="22">
      <t>ガク</t>
    </rPh>
    <phoneticPr fontId="12"/>
  </si>
  <si>
    <t>下記工事について、中間前払金を請求したいので認定してください。</t>
    <rPh sb="0" eb="2">
      <t>カキ</t>
    </rPh>
    <rPh sb="2" eb="4">
      <t>コウジ</t>
    </rPh>
    <rPh sb="9" eb="11">
      <t>チュウカン</t>
    </rPh>
    <rPh sb="11" eb="13">
      <t>マエバラ</t>
    </rPh>
    <rPh sb="13" eb="14">
      <t>キン</t>
    </rPh>
    <rPh sb="15" eb="17">
      <t>セイキュウ</t>
    </rPh>
    <rPh sb="22" eb="24">
      <t>ニンテイ</t>
    </rPh>
    <phoneticPr fontId="12"/>
  </si>
  <si>
    <t>住所又は
所在地</t>
    <phoneticPr fontId="1"/>
  </si>
  <si>
    <t>商号又は
名称</t>
    <phoneticPr fontId="1"/>
  </si>
  <si>
    <t>代表者氏名</t>
    <phoneticPr fontId="12"/>
  </si>
  <si>
    <t>代表者氏名</t>
    <phoneticPr fontId="1"/>
  </si>
  <si>
    <t>検査の結果、合格のときは、工事目的物を引き渡します。</t>
    <rPh sb="0" eb="2">
      <t>ケンサ</t>
    </rPh>
    <rPh sb="3" eb="5">
      <t>ケッカ</t>
    </rPh>
    <rPh sb="6" eb="8">
      <t>ゴウカク</t>
    </rPh>
    <rPh sb="13" eb="15">
      <t>コウジ</t>
    </rPh>
    <rPh sb="15" eb="18">
      <t>モクテキブツ</t>
    </rPh>
    <rPh sb="19" eb="20">
      <t>ヒ</t>
    </rPh>
    <rPh sb="21" eb="22">
      <t>ワタ</t>
    </rPh>
    <phoneticPr fontId="1"/>
  </si>
  <si>
    <t>5「机上」確認については、メールによる提出も可とする。</t>
    <rPh sb="5" eb="7">
      <t>カクニン</t>
    </rPh>
    <phoneticPr fontId="1"/>
  </si>
  <si>
    <t>材料確認書</t>
    <phoneticPr fontId="1"/>
  </si>
  <si>
    <t>材料確認書</t>
    <rPh sb="0" eb="2">
      <t>ザイリョウ</t>
    </rPh>
    <rPh sb="2" eb="4">
      <t>カクニン</t>
    </rPh>
    <rPh sb="4" eb="5">
      <t>ショ</t>
    </rPh>
    <phoneticPr fontId="4"/>
  </si>
  <si>
    <t>確認年月日</t>
    <rPh sb="0" eb="2">
      <t>カクニン</t>
    </rPh>
    <rPh sb="2" eb="3">
      <t>ネン</t>
    </rPh>
    <rPh sb="3" eb="4">
      <t>ツキ</t>
    </rPh>
    <rPh sb="4" eb="5">
      <t>ヒ</t>
    </rPh>
    <phoneticPr fontId="4"/>
  </si>
  <si>
    <t>備考</t>
    <rPh sb="0" eb="2">
      <t>ビコウ</t>
    </rPh>
    <phoneticPr fontId="4"/>
  </si>
  <si>
    <t>1 設計図書において、監督員の確認を受けて使用すべきものと、指定された工事材料を対象し、確認結果が良好の場合は、確認
　方法、実施 年月日を記入する。</t>
    <rPh sb="44" eb="46">
      <t>カクニン</t>
    </rPh>
    <rPh sb="46" eb="48">
      <t>ケッカ</t>
    </rPh>
    <rPh sb="49" eb="51">
      <t>リョウコウ</t>
    </rPh>
    <rPh sb="52" eb="54">
      <t>バアイ</t>
    </rPh>
    <rPh sb="56" eb="58">
      <t>カクニン</t>
    </rPh>
    <rPh sb="60" eb="62">
      <t>ホウホウ</t>
    </rPh>
    <rPh sb="63" eb="65">
      <t>ジッシ</t>
    </rPh>
    <rPh sb="66" eb="69">
      <t>ネンガッピ</t>
    </rPh>
    <rPh sb="70" eb="72">
      <t>キニュウ</t>
    </rPh>
    <phoneticPr fontId="4"/>
  </si>
  <si>
    <t>4「臨場」確認の立会状況写真は、本書への添付は必要ない。</t>
    <rPh sb="5" eb="7">
      <t>カクニン</t>
    </rPh>
    <rPh sb="16" eb="18">
      <t>ホンショ</t>
    </rPh>
    <phoneticPr fontId="1"/>
  </si>
  <si>
    <t>2 確認方法欄は、監督員は、「臨場」、「机上」、工事監督支援業務により確認した場合は、「施工管理」と記入する。</t>
    <rPh sb="2" eb="4">
      <t>カクニン</t>
    </rPh>
    <rPh sb="4" eb="6">
      <t>ホウホウ</t>
    </rPh>
    <rPh sb="6" eb="7">
      <t>ラン</t>
    </rPh>
    <rPh sb="9" eb="12">
      <t>カントクイン</t>
    </rPh>
    <rPh sb="15" eb="17">
      <t>リンジョウ</t>
    </rPh>
    <rPh sb="20" eb="22">
      <t>キジョウ</t>
    </rPh>
    <rPh sb="24" eb="26">
      <t>コウジ</t>
    </rPh>
    <rPh sb="26" eb="28">
      <t>カントク</t>
    </rPh>
    <rPh sb="28" eb="30">
      <t>シエン</t>
    </rPh>
    <rPh sb="30" eb="32">
      <t>ギョウム</t>
    </rPh>
    <rPh sb="35" eb="37">
      <t>カクニン</t>
    </rPh>
    <rPh sb="39" eb="41">
      <t>バアイ</t>
    </rPh>
    <rPh sb="50" eb="52">
      <t>キニュウ</t>
    </rPh>
    <phoneticPr fontId="4"/>
  </si>
  <si>
    <t>（照査完了、報告）</t>
    <rPh sb="1" eb="3">
      <t>ショウサ</t>
    </rPh>
    <rPh sb="3" eb="5">
      <t>カンリョウ</t>
    </rPh>
    <rPh sb="6" eb="8">
      <t>ホウコク</t>
    </rPh>
    <phoneticPr fontId="1"/>
  </si>
  <si>
    <t>資料の有無</t>
    <rPh sb="0" eb="2">
      <t>シリョウ</t>
    </rPh>
    <rPh sb="3" eb="5">
      <t>ウム</t>
    </rPh>
    <phoneticPr fontId="1"/>
  </si>
  <si>
    <t>（請求通知で確認、
　照査項目一覧表添付）</t>
    <rPh sb="1" eb="3">
      <t>セイキュウ</t>
    </rPh>
    <rPh sb="3" eb="5">
      <t>ツウチ</t>
    </rPh>
    <rPh sb="6" eb="8">
      <t>カクニン</t>
    </rPh>
    <rPh sb="11" eb="13">
      <t>ショウサ</t>
    </rPh>
    <rPh sb="13" eb="15">
      <t>コウモク</t>
    </rPh>
    <rPh sb="15" eb="17">
      <t>イチラン</t>
    </rPh>
    <rPh sb="17" eb="18">
      <t>ヒョウ</t>
    </rPh>
    <rPh sb="18" eb="20">
      <t>テンプ</t>
    </rPh>
    <phoneticPr fontId="1"/>
  </si>
  <si>
    <t>（請求通知で確認、照査項目一覧表添付）</t>
    <phoneticPr fontId="1"/>
  </si>
  <si>
    <t>一号特定技能外国人の
従事状況(有無)</t>
    <rPh sb="0" eb="2">
      <t>イチゴウ</t>
    </rPh>
    <rPh sb="2" eb="4">
      <t>トクテイ</t>
    </rPh>
    <rPh sb="4" eb="6">
      <t>ギノウ</t>
    </rPh>
    <rPh sb="6" eb="8">
      <t>ガイコク</t>
    </rPh>
    <rPh sb="8" eb="9">
      <t>ジン</t>
    </rPh>
    <rPh sb="11" eb="13">
      <t>ジュウジ</t>
    </rPh>
    <rPh sb="13" eb="15">
      <t>ジョウキョウ</t>
    </rPh>
    <rPh sb="16" eb="18">
      <t>ウム</t>
    </rPh>
    <phoneticPr fontId="7"/>
  </si>
  <si>
    <t>外国人技能実習生の
従事状況(有無)</t>
    <rPh sb="0" eb="2">
      <t>ガイコク</t>
    </rPh>
    <rPh sb="2" eb="3">
      <t>ジン</t>
    </rPh>
    <rPh sb="3" eb="5">
      <t>ギノウ</t>
    </rPh>
    <rPh sb="5" eb="8">
      <t>ジッシュウセイ</t>
    </rPh>
    <rPh sb="10" eb="12">
      <t>ジュウジ</t>
    </rPh>
    <rPh sb="12" eb="14">
      <t>ジョウキョウ</t>
    </rPh>
    <rPh sb="15" eb="17">
      <t>ウム</t>
    </rPh>
    <phoneticPr fontId="7"/>
  </si>
  <si>
    <r>
      <t>前 金</t>
    </r>
    <r>
      <rPr>
        <sz val="11"/>
        <color theme="1"/>
        <rFont val="ＭＳ 明朝"/>
        <family val="1"/>
        <charset val="128"/>
      </rPr>
      <t xml:space="preserve"> 払    受 領 額</t>
    </r>
    <rPh sb="0" eb="1">
      <t>マエ</t>
    </rPh>
    <rPh sb="2" eb="3">
      <t>キン</t>
    </rPh>
    <rPh sb="4" eb="5">
      <t>ハラ</t>
    </rPh>
    <rPh sb="9" eb="10">
      <t>ウケ</t>
    </rPh>
    <rPh sb="11" eb="12">
      <t>リョウ</t>
    </rPh>
    <rPh sb="13" eb="14">
      <t>ガク</t>
    </rPh>
    <phoneticPr fontId="12"/>
  </si>
  <si>
    <t>別表２（建築物に係る新築工事等（新築・増築・修繕・模様替））</t>
    <rPh sb="0" eb="2">
      <t>ベッピョウ</t>
    </rPh>
    <phoneticPr fontId="1"/>
  </si>
  <si>
    <t>別表１（建築物に係る解体工事）</t>
    <rPh sb="0" eb="2">
      <t>ベッピョウ</t>
    </rPh>
    <phoneticPr fontId="1"/>
  </si>
  <si>
    <t>(14)  その他　　　　　　　　　　・・・・・・・・・・・・・・・・・</t>
  </si>
  <si>
    <t>(13)  法定休日・所定休日（週休二日の導入）　　・・・・・・・・・・</t>
    <rPh sb="6" eb="8">
      <t>ホウテイ</t>
    </rPh>
    <rPh sb="8" eb="10">
      <t>キュウジツ</t>
    </rPh>
    <rPh sb="11" eb="13">
      <t>ショテイ</t>
    </rPh>
    <rPh sb="13" eb="15">
      <t>キュウジツ</t>
    </rPh>
    <rPh sb="16" eb="18">
      <t>シュウキュウ</t>
    </rPh>
    <rPh sb="18" eb="20">
      <t>フツカ</t>
    </rPh>
    <rPh sb="21" eb="23">
      <t>ドウニュウ</t>
    </rPh>
    <phoneticPr fontId="1"/>
  </si>
  <si>
    <t>*</t>
    <phoneticPr fontId="1"/>
  </si>
  <si>
    <t>習</t>
    <rPh sb="0" eb="1">
      <t>シュウ</t>
    </rPh>
    <phoneticPr fontId="1"/>
  </si>
  <si>
    <t>工事提出書類一覧表　　　　　　　　</t>
    <phoneticPr fontId="1"/>
  </si>
  <si>
    <t>様式１（建築物に係る解体工事）</t>
    <rPh sb="0" eb="2">
      <t>ヨウシキ</t>
    </rPh>
    <phoneticPr fontId="1"/>
  </si>
  <si>
    <t>様式２（建築物に係る新築工事等（新築・増築・修繕・模様替））</t>
    <rPh sb="0" eb="2">
      <t>ヨウシキ</t>
    </rPh>
    <phoneticPr fontId="1"/>
  </si>
  <si>
    <t>6 工事完成後、記載内容を確認のうえで、監督員は記名を行う。</t>
    <rPh sb="4" eb="6">
      <t>カンセイ</t>
    </rPh>
    <phoneticPr fontId="1"/>
  </si>
  <si>
    <t>5 工事完成後、記載内容を確認のうえで、監督員は記名を行う。</t>
    <rPh sb="4" eb="6">
      <t>カンセイ</t>
    </rPh>
    <phoneticPr fontId="1"/>
  </si>
  <si>
    <t>事前調査を行った者の氏名及び資格</t>
    <rPh sb="0" eb="2">
      <t>ジゼン</t>
    </rPh>
    <rPh sb="2" eb="4">
      <t>チョウサ</t>
    </rPh>
    <rPh sb="5" eb="6">
      <t>オコナ</t>
    </rPh>
    <rPh sb="8" eb="9">
      <t>モノ</t>
    </rPh>
    <rPh sb="10" eb="12">
      <t>シメイ</t>
    </rPh>
    <rPh sb="12" eb="13">
      <t>オヨ</t>
    </rPh>
    <rPh sb="14" eb="16">
      <t>シカク</t>
    </rPh>
    <phoneticPr fontId="1"/>
  </si>
  <si>
    <t>17.特殊な工法や材料を用いた施工</t>
    <phoneticPr fontId="1"/>
  </si>
  <si>
    <t>18.優れた技術力又は能力として評価する技術を用いた施工</t>
    <phoneticPr fontId="1"/>
  </si>
  <si>
    <t>16.遠隔臨場を実施した工事</t>
    <rPh sb="3" eb="5">
      <t>エンカク</t>
    </rPh>
    <rPh sb="5" eb="7">
      <t>リンジョウ</t>
    </rPh>
    <rPh sb="8" eb="10">
      <t>ジッシ</t>
    </rPh>
    <rPh sb="12" eb="14">
      <t>コウジ</t>
    </rPh>
    <phoneticPr fontId="1"/>
  </si>
  <si>
    <t>19.ＮＥＴＩＳ登録技術の活用（請負者からの提案によるもの）</t>
    <phoneticPr fontId="1"/>
  </si>
  <si>
    <t>20.土工、設備、電気の品質向上に関する工夫</t>
    <phoneticPr fontId="1"/>
  </si>
  <si>
    <t>21.ｺﾝｸﾘｰﾄの材料、打設、養生に関する工夫</t>
    <phoneticPr fontId="1"/>
  </si>
  <si>
    <t>22.鉄筋、PＣケーブル、コンクリート二次製品の使用材料に関する工夫</t>
    <phoneticPr fontId="1"/>
  </si>
  <si>
    <t>23.配筋、溶接作業等に関する工夫</t>
    <phoneticPr fontId="1"/>
  </si>
  <si>
    <t>24.建設業労働災害防止協議会が定める指針に基づく安全衛生教育の実施</t>
    <phoneticPr fontId="1"/>
  </si>
  <si>
    <t>25.安全を確保するための仮設備などに関する工夫
（落下物、墜落、転落、挟まれ、看板、立入禁止柵、手摺り、足場等）</t>
    <phoneticPr fontId="1"/>
  </si>
  <si>
    <t>26.安全教育、技術向上委員会、安全パトロールに関する工夫</t>
    <phoneticPr fontId="1"/>
  </si>
  <si>
    <t>27.現場事務所、労務者宿舎等の空間及び設備等に関する工夫</t>
    <phoneticPr fontId="1"/>
  </si>
  <si>
    <t>28.有毒ガス並びに可燃ガスの処理及び粉塵防止並びに作業中の換気等に関する工夫</t>
    <phoneticPr fontId="1"/>
  </si>
  <si>
    <t>29.一般車両突入時の被害軽減方策又は一般交通の安全確保に関する工夫</t>
    <phoneticPr fontId="1"/>
  </si>
  <si>
    <t>30.厳しい作業環境の改善に関する工夫</t>
    <phoneticPr fontId="1"/>
  </si>
  <si>
    <t>31.環境保全に関する工夫</t>
    <phoneticPr fontId="1"/>
  </si>
  <si>
    <t>32.建設キャリアアップシステムの活用</t>
    <rPh sb="3" eb="5">
      <t>ケンセツ</t>
    </rPh>
    <rPh sb="17" eb="19">
      <t>カツヨウ</t>
    </rPh>
    <phoneticPr fontId="1"/>
  </si>
  <si>
    <t>＊＊合計＊＊</t>
    <phoneticPr fontId="1"/>
  </si>
  <si>
    <t>（直接工事費のうち、材料費</t>
    <rPh sb="1" eb="3">
      <t>チョクセツ</t>
    </rPh>
    <rPh sb="3" eb="6">
      <t>コウジヒ</t>
    </rPh>
    <rPh sb="10" eb="13">
      <t>ザイリョウヒ</t>
    </rPh>
    <phoneticPr fontId="1"/>
  </si>
  <si>
    <t>（直接工事費のうち、労務費</t>
    <rPh sb="10" eb="12">
      <t>ロウム</t>
    </rPh>
    <phoneticPr fontId="1"/>
  </si>
  <si>
    <t>（現場管理費のうち、法定福利費</t>
    <rPh sb="1" eb="3">
      <t>ゲンバ</t>
    </rPh>
    <rPh sb="3" eb="5">
      <t>カンリ</t>
    </rPh>
    <rPh sb="10" eb="12">
      <t>ホウテイ</t>
    </rPh>
    <rPh sb="12" eb="14">
      <t>フクリ</t>
    </rPh>
    <phoneticPr fontId="1"/>
  </si>
  <si>
    <t>（現場管理費のうち、建設業退職金共済契約に係る掛金</t>
    <rPh sb="1" eb="3">
      <t>ゲンバ</t>
    </rPh>
    <rPh sb="3" eb="5">
      <t>カンリ</t>
    </rPh>
    <rPh sb="10" eb="13">
      <t>ケンセツギョウ</t>
    </rPh>
    <rPh sb="13" eb="16">
      <t>タイショクキン</t>
    </rPh>
    <rPh sb="16" eb="18">
      <t>キョウサイ</t>
    </rPh>
    <rPh sb="18" eb="20">
      <t>ケイヤク</t>
    </rPh>
    <rPh sb="21" eb="22">
      <t>カカ</t>
    </rPh>
    <rPh sb="23" eb="25">
      <t>カケキン</t>
    </rPh>
    <phoneticPr fontId="1"/>
  </si>
  <si>
    <t>（工事原価のうち、安全衛生経費</t>
    <rPh sb="1" eb="3">
      <t>コウジ</t>
    </rPh>
    <rPh sb="3" eb="5">
      <t>ゲンカ</t>
    </rPh>
    <rPh sb="9" eb="11">
      <t>アンゼン</t>
    </rPh>
    <rPh sb="11" eb="13">
      <t>エイセイ</t>
    </rPh>
    <rPh sb="13" eb="15">
      <t>ケイヒ</t>
    </rPh>
    <phoneticPr fontId="1"/>
  </si>
  <si>
    <t>※　括弧内の材料費、労務費、法定福利費、安全衛生経費、建設業退職金共済契約に係る掛金については、別紙としてもよい。</t>
    <rPh sb="2" eb="4">
      <t>カッコ</t>
    </rPh>
    <rPh sb="4" eb="5">
      <t>ナイ</t>
    </rPh>
    <rPh sb="6" eb="9">
      <t>ザイリョウヒ</t>
    </rPh>
    <rPh sb="10" eb="13">
      <t>ロウムヒ</t>
    </rPh>
    <rPh sb="14" eb="16">
      <t>ホウテイ</t>
    </rPh>
    <rPh sb="16" eb="18">
      <t>フクリ</t>
    </rPh>
    <rPh sb="18" eb="19">
      <t>ヒ</t>
    </rPh>
    <rPh sb="20" eb="22">
      <t>アンゼン</t>
    </rPh>
    <rPh sb="22" eb="24">
      <t>エイセイ</t>
    </rPh>
    <rPh sb="24" eb="26">
      <t>ケイヒ</t>
    </rPh>
    <rPh sb="27" eb="30">
      <t>ケンセツギョウ</t>
    </rPh>
    <rPh sb="30" eb="33">
      <t>タイショクキン</t>
    </rPh>
    <rPh sb="33" eb="35">
      <t>キョウサイ</t>
    </rPh>
    <rPh sb="35" eb="37">
      <t>ケイヤク</t>
    </rPh>
    <rPh sb="38" eb="39">
      <t>カカ</t>
    </rPh>
    <rPh sb="40" eb="42">
      <t>カケキン</t>
    </rPh>
    <rPh sb="48" eb="50">
      <t>ベッシ</t>
    </rPh>
    <phoneticPr fontId="4"/>
  </si>
  <si>
    <t>円）※</t>
    <phoneticPr fontId="1"/>
  </si>
  <si>
    <t>円）※</t>
    <rPh sb="0" eb="1">
      <t>エン</t>
    </rPh>
    <phoneticPr fontId="4"/>
  </si>
  <si>
    <t>費目・工種・種別・細別</t>
    <rPh sb="0" eb="2">
      <t>ヒモク</t>
    </rPh>
    <rPh sb="3" eb="5">
      <t>コウシュ</t>
    </rPh>
    <rPh sb="6" eb="8">
      <t>シュベツ</t>
    </rPh>
    <rPh sb="9" eb="11">
      <t>サイベツ</t>
    </rPh>
    <phoneticPr fontId="4"/>
  </si>
  <si>
    <t>R8.4月現在</t>
    <rPh sb="4" eb="5">
      <t>ツキ</t>
    </rPh>
    <rPh sb="5" eb="7">
      <t>ゲンザイ</t>
    </rPh>
    <phoneticPr fontId="1"/>
  </si>
  <si>
    <t>（R8.4修正）</t>
    <phoneticPr fontId="1"/>
  </si>
  <si>
    <t>　建設工事に係る資材の再資源化等に関する法律（平成12年法律第104号）第13条第１項及び特定建設資材に係る分別解体等に関する省令（平成14年国土交通省令第17号）第7条の規定に基づき、契約書において記載すべき事項の内容は、次のとおりとする。</t>
    <rPh sb="1" eb="3">
      <t>ケンセツ</t>
    </rPh>
    <rPh sb="3" eb="5">
      <t>コウジ</t>
    </rPh>
    <rPh sb="6" eb="7">
      <t>カカ</t>
    </rPh>
    <rPh sb="8" eb="10">
      <t>シザイ</t>
    </rPh>
    <rPh sb="11" eb="15">
      <t>サイシゲンカ</t>
    </rPh>
    <rPh sb="15" eb="16">
      <t>トウ</t>
    </rPh>
    <rPh sb="17" eb="18">
      <t>カン</t>
    </rPh>
    <rPh sb="20" eb="22">
      <t>ホウリツ</t>
    </rPh>
    <rPh sb="23" eb="25">
      <t>ヘイセイ</t>
    </rPh>
    <rPh sb="27" eb="28">
      <t>ネン</t>
    </rPh>
    <rPh sb="28" eb="30">
      <t>ホウリツ</t>
    </rPh>
    <rPh sb="30" eb="31">
      <t>ダイ</t>
    </rPh>
    <rPh sb="34" eb="35">
      <t>ゴウ</t>
    </rPh>
    <rPh sb="36" eb="37">
      <t>ダイ</t>
    </rPh>
    <rPh sb="39" eb="40">
      <t>ジョウ</t>
    </rPh>
    <rPh sb="40" eb="41">
      <t>ダイ</t>
    </rPh>
    <rPh sb="42" eb="43">
      <t>コウ</t>
    </rPh>
    <rPh sb="43" eb="44">
      <t>オヨ</t>
    </rPh>
    <rPh sb="45" eb="47">
      <t>トクテイ</t>
    </rPh>
    <rPh sb="47" eb="49">
      <t>ケンセツ</t>
    </rPh>
    <rPh sb="49" eb="51">
      <t>シザイ</t>
    </rPh>
    <rPh sb="52" eb="53">
      <t>カカ</t>
    </rPh>
    <rPh sb="54" eb="56">
      <t>ブンベツ</t>
    </rPh>
    <rPh sb="56" eb="58">
      <t>カイタイ</t>
    </rPh>
    <rPh sb="58" eb="59">
      <t>トウ</t>
    </rPh>
    <rPh sb="60" eb="61">
      <t>カン</t>
    </rPh>
    <rPh sb="63" eb="65">
      <t>ショウレイ</t>
    </rPh>
    <rPh sb="66" eb="68">
      <t>ヘイセイ</t>
    </rPh>
    <rPh sb="70" eb="71">
      <t>ネン</t>
    </rPh>
    <rPh sb="71" eb="73">
      <t>コクド</t>
    </rPh>
    <rPh sb="73" eb="75">
      <t>コウツウ</t>
    </rPh>
    <rPh sb="75" eb="77">
      <t>ショウレイ</t>
    </rPh>
    <rPh sb="77" eb="78">
      <t>ダイ</t>
    </rPh>
    <rPh sb="80" eb="81">
      <t>ゴウ</t>
    </rPh>
    <rPh sb="82" eb="83">
      <t>ダイ</t>
    </rPh>
    <rPh sb="84" eb="85">
      <t>ジョウ</t>
    </rPh>
    <rPh sb="86" eb="88">
      <t>キテイ</t>
    </rPh>
    <rPh sb="89" eb="90">
      <t>モト</t>
    </rPh>
    <rPh sb="93" eb="96">
      <t>ケイヤクショ</t>
    </rPh>
    <rPh sb="100" eb="102">
      <t>キサイ</t>
    </rPh>
    <rPh sb="105" eb="107">
      <t>ジコウ</t>
    </rPh>
    <rPh sb="108" eb="110">
      <t>ナイヨウ</t>
    </rPh>
    <rPh sb="112" eb="113">
      <t>ツギ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</si>
</sst>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5" formatCode="&quot;¥&quot;#,##0;&quot;¥&quot;\-#,##0"/>
    <numFmt numFmtId="6" formatCode="&quot;¥&quot;#,##0;[Red]&quot;¥&quot;\-#,##0"/>
    <numFmt numFmtId="41" formatCode="_ * #,##0_ ;_ * \-#,##0_ ;_ * &quot;-&quot;_ ;_ @_ "/>
    <numFmt numFmtId="176" formatCode="#,###&quot;　円&quot;"/>
    <numFmt numFmtId="177" formatCode="&quot;¥&quot;#,###&quot;.－&quot;"/>
    <numFmt numFmtId="178" formatCode="[$-411]ggge&quot;年&quot;m&quot;月&quot;d&quot;日&quot;;@"/>
    <numFmt numFmtId="179" formatCode="&quot;¥&quot;#,###&quot;-&quot;"/>
    <numFmt numFmtId="180" formatCode="&quot;第&quot;#######&quot;号&quot;"/>
    <numFmt numFmtId="181" formatCode="[$-411]ge\.m\.d;@"/>
    <numFmt numFmtId="182" formatCode="0_ "/>
    <numFmt numFmtId="183" formatCode="0.0_ "/>
    <numFmt numFmtId="184" formatCode="0.0"/>
    <numFmt numFmtId="185" formatCode="#,##0&quot;円&quot;"/>
    <numFmt numFmtId="186" formatCode="&quot;至　&quot;[$-411]ggge&quot;年&quot;m&quot;月&quot;d&quot;日&quot;"/>
    <numFmt numFmtId="187" formatCode="&quot;自　&quot;[$-411]ggge&quot;年&quot;m&quot;月&quot;d&quot;日&quot;"/>
    <numFmt numFmtId="188" formatCode="##."/>
    <numFmt numFmtId="189" formatCode="0.00_ "/>
    <numFmt numFmtId="190" formatCode="&quot;第  &quot;#,##0"/>
    <numFmt numFmtId="191" formatCode="&quot;¥&quot;#,###&quot;－&quot;"/>
    <numFmt numFmtId="192" formatCode="ggge&quot;年&quot;m&quot;月&quot;"/>
    <numFmt numFmtId="193" formatCode="&quot;金&quot;#,###&quot;円&quot;"/>
    <numFmt numFmtId="194" formatCode="&quot;氏名&quot;##"/>
    <numFmt numFmtId="195" formatCode="&quot;金　&quot;#,###&quot;　円&quot;"/>
    <numFmt numFmtId="196" formatCode="&quot;第　&quot;####&quot;　番&quot;"/>
    <numFmt numFmtId="197" formatCode="&quot;第　&quot;####&quot;　号&quot;"/>
    <numFmt numFmtId="198" formatCode="#,##0_);[Red]\(#,##0\)"/>
    <numFmt numFmtId="199" formatCode="&quot;金 &quot;#,###&quot; 円&quot;"/>
    <numFmt numFmtId="200" formatCode="#,##0_ "/>
    <numFmt numFmtId="201" formatCode="###&quot;％&quot;"/>
    <numFmt numFmtId="202" formatCode="&quot;(&quot;ggge&quot;年&quot;m&quot;月&quot;d&quot;日現在)&quot;"/>
    <numFmt numFmtId="203" formatCode="ggge&quot;年&quot;m&quot;月&quot;d&quot;日から&quot;"/>
    <numFmt numFmtId="204" formatCode="ggge&quot;年&quot;m&quot;月&quot;d&quot;日まで&quot;"/>
    <numFmt numFmtId="205" formatCode="&quot;(&quot;ggge&quot;年&quot;m&quot;月&quot;d&quot;日)作成&quot;"/>
    <numFmt numFmtId="206" formatCode="0000"/>
    <numFmt numFmtId="207" formatCode="##&quot;歳&quot;"/>
  </numFmts>
  <fonts count="98">
    <font>
      <sz val="11"/>
      <color theme="1"/>
      <name val="ＭＳ Ｐゴシック"/>
      <family val="2"/>
      <charset val="128"/>
    </font>
    <font>
      <sz val="6"/>
      <name val="ＭＳ Ｐゴシック"/>
      <family val="2"/>
      <charset val="128"/>
    </font>
    <font>
      <sz val="12"/>
      <color theme="1"/>
      <name val="ＭＳ 明朝"/>
      <family val="1"/>
      <charset val="128"/>
    </font>
    <font>
      <sz val="16"/>
      <color theme="1"/>
      <name val="ＭＳ 明朝"/>
      <family val="1"/>
      <charset val="128"/>
    </font>
    <font>
      <sz val="6"/>
      <name val="游ゴシック"/>
      <family val="2"/>
      <charset val="128"/>
      <scheme val="minor"/>
    </font>
    <font>
      <sz val="10.5"/>
      <name val="ＭＳ 明朝"/>
      <family val="1"/>
      <charset val="128"/>
    </font>
    <font>
      <sz val="14"/>
      <name val="ＭＳ 明朝"/>
      <family val="1"/>
      <charset val="128"/>
    </font>
    <font>
      <sz val="6"/>
      <name val="ＭＳ Ｐゴシック"/>
      <family val="3"/>
      <charset val="128"/>
    </font>
    <font>
      <b/>
      <sz val="14"/>
      <name val="ＭＳ 明朝"/>
      <family val="1"/>
      <charset val="128"/>
    </font>
    <font>
      <b/>
      <sz val="10.5"/>
      <name val="ＭＳ 明朝"/>
      <family val="1"/>
      <charset val="128"/>
    </font>
    <font>
      <u/>
      <sz val="11"/>
      <color theme="10"/>
      <name val="ＭＳ Ｐゴシック"/>
      <family val="2"/>
      <charset val="128"/>
    </font>
    <font>
      <sz val="10.8"/>
      <name val="游ゴシック"/>
      <family val="3"/>
      <charset val="128"/>
      <scheme val="minor"/>
    </font>
    <font>
      <sz val="6"/>
      <name val="明朝"/>
      <family val="1"/>
      <charset val="128"/>
    </font>
    <font>
      <sz val="12"/>
      <name val="游ゴシック"/>
      <family val="3"/>
      <charset val="128"/>
      <scheme val="minor"/>
    </font>
    <font>
      <sz val="11"/>
      <name val="游ゴシック"/>
      <family val="3"/>
      <charset val="128"/>
      <scheme val="minor"/>
    </font>
    <font>
      <sz val="18"/>
      <name val="游ゴシック"/>
      <family val="3"/>
      <charset val="128"/>
      <scheme val="minor"/>
    </font>
    <font>
      <b/>
      <sz val="16"/>
      <name val="游ゴシック"/>
      <family val="3"/>
      <charset val="128"/>
      <scheme val="minor"/>
    </font>
    <font>
      <sz val="14"/>
      <name val="游ゴシック"/>
      <family val="3"/>
      <charset val="128"/>
      <scheme val="minor"/>
    </font>
    <font>
      <b/>
      <sz val="12"/>
      <name val="游ゴシック"/>
      <family val="3"/>
      <charset val="128"/>
      <scheme val="minor"/>
    </font>
    <font>
      <sz val="8"/>
      <name val="游ゴシック"/>
      <family val="3"/>
      <charset val="128"/>
      <scheme val="minor"/>
    </font>
    <font>
      <i/>
      <sz val="11"/>
      <name val="游ゴシック"/>
      <family val="3"/>
      <charset val="128"/>
      <scheme val="minor"/>
    </font>
    <font>
      <sz val="11"/>
      <name val="明朝"/>
      <family val="1"/>
      <charset val="128"/>
    </font>
    <font>
      <sz val="9"/>
      <name val="游ゴシック"/>
      <family val="3"/>
      <charset val="128"/>
      <scheme val="minor"/>
    </font>
    <font>
      <sz val="10"/>
      <name val="游ゴシック"/>
      <family val="3"/>
      <charset val="128"/>
      <scheme val="minor"/>
    </font>
    <font>
      <sz val="10.5"/>
      <color theme="1"/>
      <name val="ＭＳ 明朝"/>
      <family val="1"/>
      <charset val="128"/>
    </font>
    <font>
      <sz val="11"/>
      <name val="ＭＳ Ｐゴシック"/>
      <family val="3"/>
      <charset val="128"/>
    </font>
    <font>
      <sz val="8"/>
      <color theme="1"/>
      <name val="ＭＳ 明朝"/>
      <family val="1"/>
      <charset val="128"/>
    </font>
    <font>
      <sz val="9"/>
      <color rgb="FF000000"/>
      <name val="ＭＳ 明朝"/>
      <family val="1"/>
      <charset val="128"/>
    </font>
    <font>
      <sz val="8"/>
      <color rgb="FF000000"/>
      <name val="ＭＳ 明朝"/>
      <family val="1"/>
      <charset val="128"/>
    </font>
    <font>
      <sz val="9"/>
      <color theme="1"/>
      <name val="ＭＳ 明朝"/>
      <family val="1"/>
      <charset val="128"/>
    </font>
    <font>
      <sz val="10.5"/>
      <color rgb="FF000000"/>
      <name val="ＭＳ 明朝"/>
      <family val="1"/>
      <charset val="128"/>
    </font>
    <font>
      <sz val="11"/>
      <color rgb="FF000000"/>
      <name val="ＭＳ 明朝"/>
      <family val="1"/>
      <charset val="128"/>
    </font>
    <font>
      <sz val="11"/>
      <name val="ＭＳ 明朝"/>
      <family val="1"/>
      <charset val="128"/>
    </font>
    <font>
      <sz val="11"/>
      <color theme="1"/>
      <name val="ＭＳ 明朝"/>
      <family val="1"/>
      <charset val="128"/>
    </font>
    <font>
      <sz val="9"/>
      <name val="ＭＳ 明朝"/>
      <family val="1"/>
      <charset val="128"/>
    </font>
    <font>
      <sz val="8"/>
      <name val="ＭＳ 明朝"/>
      <family val="1"/>
      <charset val="128"/>
    </font>
    <font>
      <sz val="10"/>
      <color theme="1"/>
      <name val="ＭＳ 明朝"/>
      <family val="1"/>
      <charset val="128"/>
    </font>
    <font>
      <sz val="18"/>
      <color theme="1"/>
      <name val="ＭＳ 明朝"/>
      <family val="1"/>
      <charset val="128"/>
    </font>
    <font>
      <sz val="10"/>
      <name val="ＭＳ 明朝"/>
      <family val="1"/>
      <charset val="128"/>
    </font>
    <font>
      <sz val="14"/>
      <color theme="1"/>
      <name val="ＭＳ 明朝"/>
      <family val="1"/>
      <charset val="128"/>
    </font>
    <font>
      <sz val="7"/>
      <color theme="1"/>
      <name val="ＭＳ 明朝"/>
      <family val="1"/>
      <charset val="128"/>
    </font>
    <font>
      <sz val="12"/>
      <color rgb="FF000000"/>
      <name val="ＭＳ 明朝"/>
      <family val="1"/>
      <charset val="128"/>
    </font>
    <font>
      <sz val="6"/>
      <color theme="1"/>
      <name val="ＭＳ 明朝"/>
      <family val="1"/>
      <charset val="128"/>
    </font>
    <font>
      <sz val="7"/>
      <name val="ＭＳ 明朝"/>
      <family val="1"/>
      <charset val="128"/>
    </font>
    <font>
      <sz val="11"/>
      <color theme="1"/>
      <name val="ＭＳ Ｐゴシック"/>
      <family val="2"/>
      <charset val="128"/>
    </font>
    <font>
      <sz val="9"/>
      <color theme="1"/>
      <name val="ＭＳ Ｐゴシック"/>
      <family val="2"/>
      <charset val="128"/>
    </font>
    <font>
      <sz val="11"/>
      <color theme="1"/>
      <name val="ＭＳ Ｐゴシック"/>
      <family val="3"/>
      <charset val="128"/>
    </font>
    <font>
      <b/>
      <sz val="14"/>
      <color theme="1"/>
      <name val="ＭＳ 明朝"/>
      <family val="1"/>
      <charset val="128"/>
    </font>
    <font>
      <sz val="20"/>
      <name val="ＭＳ 明朝"/>
      <family val="1"/>
      <charset val="128"/>
    </font>
    <font>
      <sz val="10.8"/>
      <name val="ＭＳ 明朝"/>
      <family val="1"/>
      <charset val="128"/>
    </font>
    <font>
      <b/>
      <sz val="14"/>
      <color indexed="8"/>
      <name val="ＭＳ 明朝"/>
      <family val="1"/>
      <charset val="128"/>
    </font>
    <font>
      <sz val="11"/>
      <color indexed="8"/>
      <name val="ＭＳ 明朝"/>
      <family val="1"/>
      <charset val="128"/>
    </font>
    <font>
      <b/>
      <sz val="18"/>
      <color theme="1"/>
      <name val="ＭＳ 明朝"/>
      <family val="1"/>
      <charset val="128"/>
    </font>
    <font>
      <sz val="12"/>
      <name val="ＭＳ 明朝"/>
      <family val="1"/>
      <charset val="128"/>
    </font>
    <font>
      <b/>
      <sz val="10"/>
      <name val="ＭＳ 明朝"/>
      <family val="1"/>
      <charset val="128"/>
    </font>
    <font>
      <sz val="13"/>
      <name val="ＭＳ 明朝"/>
      <family val="1"/>
      <charset val="128"/>
    </font>
    <font>
      <b/>
      <sz val="11"/>
      <name val="ＭＳ 明朝"/>
      <family val="1"/>
      <charset val="128"/>
    </font>
    <font>
      <sz val="6"/>
      <name val="ＭＳ 明朝"/>
      <family val="1"/>
      <charset val="128"/>
    </font>
    <font>
      <b/>
      <sz val="16"/>
      <name val="ＭＳ 明朝"/>
      <family val="1"/>
      <charset val="128"/>
    </font>
    <font>
      <sz val="8"/>
      <color theme="1"/>
      <name val="ＭＳ Ｐゴシック"/>
      <family val="2"/>
      <charset val="128"/>
    </font>
    <font>
      <sz val="11"/>
      <color theme="0"/>
      <name val="ＭＳ 明朝"/>
      <family val="1"/>
      <charset val="128"/>
    </font>
    <font>
      <b/>
      <sz val="24"/>
      <name val="ＭＳ 明朝"/>
      <family val="1"/>
      <charset val="128"/>
    </font>
    <font>
      <sz val="12"/>
      <color theme="1"/>
      <name val="ＭＳ Ｐ明朝"/>
      <family val="1"/>
      <charset val="128"/>
    </font>
    <font>
      <sz val="10"/>
      <color theme="1"/>
      <name val="ＭＳ Ｐゴシック"/>
      <family val="2"/>
      <charset val="128"/>
    </font>
    <font>
      <sz val="18"/>
      <name val="ＭＳ 明朝"/>
      <family val="1"/>
      <charset val="128"/>
    </font>
    <font>
      <sz val="16"/>
      <name val="ＭＳ 明朝"/>
      <family val="1"/>
      <charset val="128"/>
    </font>
    <font>
      <sz val="12"/>
      <color theme="1"/>
      <name val="ＭＳ Ｐゴシック"/>
      <family val="2"/>
      <charset val="128"/>
    </font>
    <font>
      <sz val="11"/>
      <name val="ＭＳ Ｐ明朝"/>
      <family val="1"/>
      <charset val="128"/>
    </font>
    <font>
      <sz val="10.8"/>
      <name val="ＭＳ Ｐ明朝"/>
      <family val="1"/>
      <charset val="128"/>
    </font>
    <font>
      <sz val="11"/>
      <name val="ＭＳ Ｐゴシック"/>
      <family val="2"/>
      <charset val="128"/>
    </font>
    <font>
      <sz val="10.8"/>
      <color theme="0"/>
      <name val="游ゴシック"/>
      <family val="3"/>
      <charset val="128"/>
      <scheme val="minor"/>
    </font>
    <font>
      <sz val="8"/>
      <color theme="0"/>
      <name val="游ゴシック"/>
      <family val="3"/>
      <charset val="128"/>
      <scheme val="minor"/>
    </font>
    <font>
      <sz val="10"/>
      <color theme="0"/>
      <name val="游ゴシック"/>
      <family val="3"/>
      <charset val="128"/>
      <scheme val="minor"/>
    </font>
    <font>
      <sz val="11"/>
      <color theme="0"/>
      <name val="ＭＳ Ｐゴシック"/>
      <family val="2"/>
      <charset val="128"/>
    </font>
    <font>
      <u/>
      <sz val="6"/>
      <color theme="1"/>
      <name val="ＭＳ 明朝"/>
      <family val="1"/>
      <charset val="128"/>
    </font>
    <font>
      <b/>
      <sz val="9"/>
      <color indexed="81"/>
      <name val="MS P ゴシック"/>
      <family val="3"/>
      <charset val="128"/>
    </font>
    <font>
      <sz val="9"/>
      <color indexed="81"/>
      <name val="MS P ゴシック"/>
      <family val="3"/>
      <charset val="128"/>
    </font>
    <font>
      <sz val="18"/>
      <color theme="1"/>
      <name val="ＭＳ Ｐゴシック"/>
      <family val="2"/>
      <charset val="128"/>
    </font>
    <font>
      <sz val="10"/>
      <color theme="1"/>
      <name val="ＭＳ Ｐ明朝"/>
      <family val="1"/>
      <charset val="128"/>
    </font>
    <font>
      <b/>
      <sz val="18"/>
      <color theme="1"/>
      <name val="ＭＳ Ｐ明朝"/>
      <family val="1"/>
      <charset val="128"/>
    </font>
    <font>
      <sz val="18"/>
      <color theme="1"/>
      <name val="ＭＳ Ｐ明朝"/>
      <family val="1"/>
      <charset val="128"/>
    </font>
    <font>
      <sz val="9"/>
      <color theme="1"/>
      <name val="ＭＳ Ｐ明朝"/>
      <family val="1"/>
      <charset val="128"/>
    </font>
    <font>
      <sz val="8"/>
      <color theme="1"/>
      <name val="ＭＳ Ｐ明朝"/>
      <family val="1"/>
      <charset val="128"/>
    </font>
    <font>
      <sz val="11"/>
      <color theme="1"/>
      <name val="ＭＳ Ｐ明朝"/>
      <family val="1"/>
      <charset val="128"/>
    </font>
    <font>
      <sz val="9"/>
      <color theme="0"/>
      <name val="ＭＳ Ｐ明朝"/>
      <family val="1"/>
      <charset val="128"/>
    </font>
    <font>
      <sz val="10"/>
      <color theme="0"/>
      <name val="ＭＳ Ｐ明朝"/>
      <family val="1"/>
      <charset val="128"/>
    </font>
    <font>
      <sz val="16"/>
      <color theme="1"/>
      <name val="ＭＳ Ｐ明朝"/>
      <family val="1"/>
      <charset val="128"/>
    </font>
    <font>
      <sz val="14"/>
      <color theme="1"/>
      <name val="ＭＳ Ｐ明朝"/>
      <family val="1"/>
      <charset val="128"/>
    </font>
    <font>
      <vertAlign val="superscript"/>
      <sz val="12"/>
      <name val="ＭＳ 明朝"/>
      <family val="1"/>
      <charset val="128"/>
    </font>
    <font>
      <b/>
      <sz val="26"/>
      <color theme="1"/>
      <name val="ＭＳ 明朝"/>
      <family val="1"/>
      <charset val="128"/>
    </font>
    <font>
      <sz val="14"/>
      <color theme="1"/>
      <name val="ＭＳ Ｐゴシック"/>
      <family val="2"/>
      <charset val="128"/>
    </font>
    <font>
      <b/>
      <sz val="18"/>
      <color rgb="FF000000"/>
      <name val="ＭＳ 明朝"/>
      <family val="1"/>
      <charset val="128"/>
    </font>
    <font>
      <sz val="16"/>
      <color rgb="FF000000"/>
      <name val="ＭＳ 明朝"/>
      <family val="1"/>
      <charset val="128"/>
    </font>
    <font>
      <sz val="8"/>
      <color theme="0"/>
      <name val="ＭＳ 明朝"/>
      <family val="1"/>
      <charset val="128"/>
    </font>
    <font>
      <b/>
      <sz val="20"/>
      <name val="ＭＳ 明朝"/>
      <family val="1"/>
      <charset val="128"/>
    </font>
    <font>
      <b/>
      <sz val="11"/>
      <color theme="1"/>
      <name val="ＭＳ 明朝"/>
      <family val="1"/>
      <charset val="128"/>
    </font>
    <font>
      <sz val="10"/>
      <color rgb="FFFF0000"/>
      <name val="ＭＳ 明朝"/>
      <family val="1"/>
      <charset val="128"/>
    </font>
    <font>
      <sz val="8"/>
      <name val="ＭＳ Ｐ明朝"/>
      <family val="1"/>
      <charset val="128"/>
    </font>
  </fonts>
  <fills count="7">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rgb="FFFFFF99"/>
        <bgColor indexed="64"/>
      </patternFill>
    </fill>
    <fill>
      <patternFill patternType="solid">
        <fgColor rgb="FF00B0F0"/>
        <bgColor indexed="64"/>
      </patternFill>
    </fill>
    <fill>
      <patternFill patternType="solid">
        <fgColor theme="5" tint="0.79998168889431442"/>
        <bgColor indexed="64"/>
      </patternFill>
    </fill>
  </fills>
  <borders count="209">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bottom style="dotted">
        <color indexed="64"/>
      </bottom>
      <diagonal/>
    </border>
    <border>
      <left style="medium">
        <color indexed="64"/>
      </left>
      <right/>
      <top style="medium">
        <color indexed="64"/>
      </top>
      <bottom/>
      <diagonal/>
    </border>
    <border>
      <left/>
      <right/>
      <top style="medium">
        <color indexed="64"/>
      </top>
      <bottom/>
      <diagonal/>
    </border>
    <border>
      <left/>
      <right/>
      <top style="dotted">
        <color indexed="64"/>
      </top>
      <bottom style="dotted">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auto="1"/>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auto="1"/>
      </bottom>
      <diagonal/>
    </border>
    <border>
      <left/>
      <right/>
      <top style="hair">
        <color indexed="64"/>
      </top>
      <bottom style="thin">
        <color auto="1"/>
      </bottom>
      <diagonal/>
    </border>
    <border>
      <left/>
      <right style="hair">
        <color auto="1"/>
      </right>
      <top style="hair">
        <color indexed="64"/>
      </top>
      <bottom style="thin">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right style="thin">
        <color indexed="64"/>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auto="1"/>
      </bottom>
      <diagonal/>
    </border>
    <border>
      <left/>
      <right style="thin">
        <color indexed="64"/>
      </right>
      <top/>
      <bottom style="hair">
        <color auto="1"/>
      </bottom>
      <diagonal/>
    </border>
    <border>
      <left style="hair">
        <color auto="1"/>
      </left>
      <right/>
      <top style="thin">
        <color auto="1"/>
      </top>
      <bottom/>
      <diagonal/>
    </border>
    <border>
      <left/>
      <right style="hair">
        <color auto="1"/>
      </right>
      <top style="thin">
        <color indexed="64"/>
      </top>
      <bottom/>
      <diagonal/>
    </border>
    <border>
      <left/>
      <right style="hair">
        <color auto="1"/>
      </right>
      <top/>
      <bottom style="thin">
        <color auto="1"/>
      </bottom>
      <diagonal/>
    </border>
    <border>
      <left style="thin">
        <color indexed="64"/>
      </left>
      <right style="hair">
        <color auto="1"/>
      </right>
      <top style="hair">
        <color indexed="64"/>
      </top>
      <bottom/>
      <diagonal/>
    </border>
    <border>
      <left style="thin">
        <color indexed="64"/>
      </left>
      <right style="hair">
        <color auto="1"/>
      </right>
      <top/>
      <bottom/>
      <diagonal/>
    </border>
    <border>
      <left style="thin">
        <color indexed="64"/>
      </left>
      <right style="hair">
        <color auto="1"/>
      </right>
      <top/>
      <bottom style="hair">
        <color indexed="64"/>
      </bottom>
      <diagonal/>
    </border>
    <border>
      <left style="thin">
        <color indexed="64"/>
      </left>
      <right style="hair">
        <color auto="1"/>
      </right>
      <top/>
      <bottom style="thin">
        <color indexed="64"/>
      </bottom>
      <diagonal/>
    </border>
    <border>
      <left style="hair">
        <color auto="1"/>
      </left>
      <right/>
      <top/>
      <bottom style="thin">
        <color indexed="64"/>
      </bottom>
      <diagonal/>
    </border>
    <border>
      <left style="thin">
        <color indexed="64"/>
      </left>
      <right style="hair">
        <color auto="1"/>
      </right>
      <top style="thin">
        <color indexed="64"/>
      </top>
      <bottom/>
      <diagonal/>
    </border>
    <border>
      <left style="hair">
        <color indexed="64"/>
      </left>
      <right style="hair">
        <color auto="1"/>
      </right>
      <top style="thin">
        <color indexed="64"/>
      </top>
      <bottom/>
      <diagonal/>
    </border>
    <border>
      <left style="hair">
        <color indexed="64"/>
      </left>
      <right style="hair">
        <color auto="1"/>
      </right>
      <top/>
      <bottom/>
      <diagonal/>
    </border>
    <border>
      <left style="hair">
        <color indexed="64"/>
      </left>
      <right style="hair">
        <color auto="1"/>
      </right>
      <top/>
      <bottom style="thin">
        <color auto="1"/>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hair">
        <color indexed="64"/>
      </left>
      <right style="thin">
        <color indexed="64"/>
      </right>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dotted">
        <color indexed="64"/>
      </right>
      <top style="hair">
        <color indexed="64"/>
      </top>
      <bottom style="hair">
        <color indexed="64"/>
      </bottom>
      <diagonal/>
    </border>
    <border>
      <left style="dotted">
        <color indexed="64"/>
      </left>
      <right style="hair">
        <color auto="1"/>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right/>
      <top/>
      <bottom style="double">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right style="hair">
        <color auto="1"/>
      </right>
      <top style="hair">
        <color indexed="64"/>
      </top>
      <bottom style="double">
        <color indexed="64"/>
      </bottom>
      <diagonal/>
    </border>
    <border>
      <left style="double">
        <color indexed="64"/>
      </left>
      <right/>
      <top style="hair">
        <color indexed="64"/>
      </top>
      <bottom style="double">
        <color indexed="64"/>
      </bottom>
      <diagonal/>
    </border>
    <border>
      <left style="thin">
        <color indexed="64"/>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auto="1"/>
      </left>
      <right/>
      <top style="double">
        <color indexed="64"/>
      </top>
      <bottom style="thin">
        <color indexed="64"/>
      </bottom>
      <diagonal/>
    </border>
    <border>
      <left/>
      <right/>
      <top style="double">
        <color indexed="64"/>
      </top>
      <bottom style="thin">
        <color indexed="64"/>
      </bottom>
      <diagonal/>
    </border>
    <border>
      <left/>
      <right style="hair">
        <color auto="1"/>
      </right>
      <top style="double">
        <color indexed="64"/>
      </top>
      <bottom style="thin">
        <color indexed="64"/>
      </bottom>
      <diagonal/>
    </border>
    <border>
      <left/>
      <right style="thin">
        <color indexed="64"/>
      </right>
      <top style="double">
        <color indexed="64"/>
      </top>
      <bottom style="thin">
        <color indexed="64"/>
      </bottom>
      <diagonal/>
    </border>
    <border diagonalDown="1">
      <left style="hair">
        <color auto="1"/>
      </left>
      <right/>
      <top style="double">
        <color indexed="64"/>
      </top>
      <bottom style="thin">
        <color indexed="64"/>
      </bottom>
      <diagonal style="hair">
        <color auto="1"/>
      </diagonal>
    </border>
    <border diagonalDown="1">
      <left/>
      <right/>
      <top style="double">
        <color indexed="64"/>
      </top>
      <bottom style="thin">
        <color indexed="64"/>
      </bottom>
      <diagonal style="hair">
        <color auto="1"/>
      </diagonal>
    </border>
    <border diagonalDown="1">
      <left/>
      <right style="hair">
        <color auto="1"/>
      </right>
      <top style="double">
        <color indexed="64"/>
      </top>
      <bottom style="thin">
        <color indexed="64"/>
      </bottom>
      <diagonal style="hair">
        <color auto="1"/>
      </diagonal>
    </border>
    <border diagonalDown="1">
      <left style="double">
        <color indexed="64"/>
      </left>
      <right/>
      <top style="double">
        <color indexed="64"/>
      </top>
      <bottom style="thin">
        <color indexed="64"/>
      </bottom>
      <diagonal style="hair">
        <color indexed="64"/>
      </diagonal>
    </border>
    <border diagonalDown="1">
      <left/>
      <right style="thin">
        <color indexed="64"/>
      </right>
      <top style="double">
        <color indexed="64"/>
      </top>
      <bottom style="thin">
        <color indexed="64"/>
      </bottom>
      <diagonal style="hair">
        <color indexed="64"/>
      </diagonal>
    </border>
    <border>
      <left style="hair">
        <color auto="1"/>
      </left>
      <right/>
      <top style="hair">
        <color auto="1"/>
      </top>
      <bottom style="dotted">
        <color auto="1"/>
      </bottom>
      <diagonal/>
    </border>
    <border>
      <left/>
      <right/>
      <top style="hair">
        <color auto="1"/>
      </top>
      <bottom style="dotted">
        <color auto="1"/>
      </bottom>
      <diagonal/>
    </border>
    <border>
      <left/>
      <right style="hair">
        <color auto="1"/>
      </right>
      <top style="hair">
        <color auto="1"/>
      </top>
      <bottom style="dotted">
        <color auto="1"/>
      </bottom>
      <diagonal/>
    </border>
    <border>
      <left style="hair">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auto="1"/>
      </right>
      <top style="hair">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auto="1"/>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hair">
        <color auto="1"/>
      </right>
      <top/>
      <bottom style="thin">
        <color indexed="64"/>
      </bottom>
      <diagonal style="hair">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medium">
        <color indexed="64"/>
      </top>
      <bottom style="hair">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hair">
        <color indexed="64"/>
      </top>
      <bottom style="hair">
        <color indexed="64"/>
      </bottom>
      <diagonal/>
    </border>
    <border>
      <left style="hair">
        <color auto="1"/>
      </left>
      <right style="hair">
        <color auto="1"/>
      </right>
      <top style="thin">
        <color indexed="64"/>
      </top>
      <bottom style="thin">
        <color indexed="64"/>
      </bottom>
      <diagonal/>
    </border>
    <border>
      <left/>
      <right style="hair">
        <color auto="1"/>
      </right>
      <top style="thin">
        <color indexed="64"/>
      </top>
      <bottom style="thin">
        <color indexed="64"/>
      </bottom>
      <diagonal/>
    </border>
    <border>
      <left style="hair">
        <color auto="1"/>
      </left>
      <right/>
      <top style="thin">
        <color indexed="64"/>
      </top>
      <bottom style="thin">
        <color indexed="64"/>
      </bottom>
      <diagonal/>
    </border>
  </borders>
  <cellStyleXfs count="7">
    <xf numFmtId="0" fontId="0" fillId="0" borderId="0">
      <alignment vertical="center"/>
    </xf>
    <xf numFmtId="0" fontId="10" fillId="0" borderId="0" applyNumberFormat="0" applyFill="0" applyBorder="0" applyAlignment="0" applyProtection="0">
      <alignment vertical="center"/>
    </xf>
    <xf numFmtId="0" fontId="25" fillId="0" borderId="0">
      <alignment vertical="center"/>
    </xf>
    <xf numFmtId="38" fontId="44" fillId="0" borderId="0" applyFont="0" applyFill="0" applyBorder="0" applyAlignment="0" applyProtection="0">
      <alignment vertical="center"/>
    </xf>
    <xf numFmtId="0" fontId="46" fillId="0" borderId="0">
      <alignment vertical="center"/>
    </xf>
    <xf numFmtId="0" fontId="25" fillId="0" borderId="0">
      <alignment vertical="center"/>
    </xf>
    <xf numFmtId="0" fontId="25" fillId="0" borderId="0">
      <alignment vertical="center"/>
    </xf>
  </cellStyleXfs>
  <cellXfs count="3082">
    <xf numFmtId="0" fontId="0" fillId="0" borderId="0" xfId="0">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horizontal="left"/>
    </xf>
    <xf numFmtId="0" fontId="2" fillId="0" borderId="0" xfId="0" applyFont="1" applyFill="1" applyAlignment="1">
      <alignment horizontal="left" vertical="center"/>
    </xf>
    <xf numFmtId="0" fontId="5" fillId="0" borderId="0" xfId="0" applyFont="1" applyBorder="1" applyAlignment="1"/>
    <xf numFmtId="49" fontId="5" fillId="0" borderId="0" xfId="0" applyNumberFormat="1" applyFont="1" applyBorder="1" applyAlignment="1"/>
    <xf numFmtId="49" fontId="5" fillId="0" borderId="0" xfId="0" applyNumberFormat="1" applyFont="1" applyAlignment="1"/>
    <xf numFmtId="0" fontId="5" fillId="0" borderId="16" xfId="0" applyFont="1" applyBorder="1" applyAlignment="1">
      <alignment horizontal="left"/>
    </xf>
    <xf numFmtId="0" fontId="5" fillId="0" borderId="20" xfId="0" applyFont="1" applyBorder="1" applyAlignment="1">
      <alignment horizontal="left"/>
    </xf>
    <xf numFmtId="0" fontId="5" fillId="0" borderId="23" xfId="0" applyFont="1" applyBorder="1" applyAlignment="1">
      <alignment horizontal="left"/>
    </xf>
    <xf numFmtId="49" fontId="9" fillId="0" borderId="0" xfId="0" applyNumberFormat="1" applyFont="1" applyAlignment="1"/>
    <xf numFmtId="0" fontId="19" fillId="0" borderId="0" xfId="0" applyFont="1" applyFill="1" applyBorder="1" applyAlignment="1">
      <alignment horizontal="center"/>
    </xf>
    <xf numFmtId="177" fontId="19" fillId="0" borderId="0" xfId="0" applyNumberFormat="1" applyFont="1" applyFill="1" applyBorder="1" applyAlignment="1">
      <alignment vertical="center"/>
    </xf>
    <xf numFmtId="0" fontId="11" fillId="0" borderId="0" xfId="0" applyFont="1" applyFill="1" applyBorder="1" applyAlignment="1"/>
    <xf numFmtId="41" fontId="14" fillId="0" borderId="0" xfId="0" applyNumberFormat="1" applyFont="1" applyFill="1" applyBorder="1" applyAlignment="1">
      <alignment horizontal="center" vertical="center"/>
    </xf>
    <xf numFmtId="0" fontId="14" fillId="0" borderId="0" xfId="0" applyFont="1" applyFill="1" applyBorder="1" applyAlignment="1">
      <alignment vertical="center"/>
    </xf>
    <xf numFmtId="0" fontId="14" fillId="0" borderId="0" xfId="0" applyNumberFormat="1" applyFont="1" applyFill="1" applyBorder="1" applyAlignment="1">
      <alignment vertical="center"/>
    </xf>
    <xf numFmtId="0" fontId="14" fillId="0" borderId="0" xfId="0" applyFont="1" applyFill="1" applyBorder="1" applyAlignment="1"/>
    <xf numFmtId="3" fontId="11" fillId="0" borderId="0" xfId="0" applyNumberFormat="1" applyFont="1" applyFill="1" applyBorder="1" applyAlignment="1">
      <alignment horizontal="center" vertical="center" shrinkToFit="1"/>
    </xf>
    <xf numFmtId="0" fontId="11" fillId="0" borderId="0" xfId="0" applyNumberFormat="1" applyFont="1" applyFill="1" applyBorder="1" applyAlignment="1">
      <alignment vertical="center"/>
    </xf>
    <xf numFmtId="0" fontId="11" fillId="0" borderId="0" xfId="0" applyFont="1" applyFill="1" applyBorder="1" applyAlignment="1">
      <alignment vertical="center"/>
    </xf>
    <xf numFmtId="0" fontId="0" fillId="0" borderId="0" xfId="0" applyBorder="1" applyAlignment="1">
      <alignment vertical="center"/>
    </xf>
    <xf numFmtId="0" fontId="5" fillId="0" borderId="64" xfId="2" applyFont="1" applyBorder="1" applyAlignment="1">
      <alignment vertical="center"/>
    </xf>
    <xf numFmtId="0" fontId="5" fillId="0" borderId="65" xfId="2" applyFont="1" applyBorder="1" applyAlignment="1">
      <alignment vertical="center"/>
    </xf>
    <xf numFmtId="0" fontId="5" fillId="0" borderId="65" xfId="2" applyFont="1" applyBorder="1" applyAlignment="1">
      <alignment horizontal="right" vertical="center"/>
    </xf>
    <xf numFmtId="0" fontId="5" fillId="0" borderId="0" xfId="2" applyFont="1" applyBorder="1" applyAlignment="1">
      <alignment horizontal="justify" vertical="center"/>
    </xf>
    <xf numFmtId="0" fontId="8" fillId="0" borderId="0" xfId="2" applyFont="1" applyBorder="1" applyAlignment="1">
      <alignment horizontal="center" vertical="center"/>
    </xf>
    <xf numFmtId="0" fontId="5" fillId="0" borderId="0" xfId="2" applyFont="1" applyBorder="1" applyAlignment="1">
      <alignment horizontal="left" vertical="center" wrapText="1"/>
    </xf>
    <xf numFmtId="0" fontId="5" fillId="0" borderId="0" xfId="2" applyFont="1" applyBorder="1" applyAlignment="1">
      <alignment horizontal="left" vertical="center" wrapText="1" indent="2"/>
    </xf>
    <xf numFmtId="0" fontId="5" fillId="0" borderId="17" xfId="2" applyFont="1" applyBorder="1" applyAlignment="1">
      <alignment horizontal="left" vertical="center" wrapText="1" indent="1"/>
    </xf>
    <xf numFmtId="0" fontId="5" fillId="0" borderId="16" xfId="2" applyFont="1" applyBorder="1" applyAlignment="1">
      <alignment horizontal="left" vertical="center" indent="1"/>
    </xf>
    <xf numFmtId="0" fontId="5" fillId="0" borderId="17" xfId="2" applyFont="1" applyBorder="1" applyAlignment="1">
      <alignment horizontal="left" vertical="center" indent="1"/>
    </xf>
    <xf numFmtId="0" fontId="32" fillId="0" borderId="0" xfId="2" applyFont="1">
      <alignment vertical="center"/>
    </xf>
    <xf numFmtId="0" fontId="32" fillId="0" borderId="21" xfId="2" applyFont="1" applyBorder="1">
      <alignment vertical="center"/>
    </xf>
    <xf numFmtId="0" fontId="32" fillId="0" borderId="0" xfId="2" applyFont="1" applyBorder="1">
      <alignment vertical="center"/>
    </xf>
    <xf numFmtId="0" fontId="32" fillId="0" borderId="39" xfId="2" applyFont="1" applyBorder="1">
      <alignment vertical="center"/>
    </xf>
    <xf numFmtId="0" fontId="32" fillId="0" borderId="0" xfId="2" applyFont="1" applyBorder="1" applyAlignment="1">
      <alignment horizontal="left" vertical="center" indent="2"/>
    </xf>
    <xf numFmtId="0" fontId="32" fillId="0" borderId="66" xfId="2" applyFont="1" applyBorder="1" applyAlignment="1">
      <alignment vertical="center"/>
    </xf>
    <xf numFmtId="0" fontId="32" fillId="0" borderId="0" xfId="2" applyFont="1" applyBorder="1" applyAlignment="1">
      <alignment vertical="center"/>
    </xf>
    <xf numFmtId="0" fontId="32" fillId="0" borderId="18" xfId="2" applyFont="1" applyBorder="1">
      <alignment vertical="center"/>
    </xf>
    <xf numFmtId="0" fontId="5" fillId="0" borderId="0" xfId="2" applyFont="1" applyAlignment="1">
      <alignment horizontal="justify" vertical="center"/>
    </xf>
    <xf numFmtId="0" fontId="32" fillId="0" borderId="17" xfId="2" applyFont="1" applyBorder="1">
      <alignment vertical="center"/>
    </xf>
    <xf numFmtId="0" fontId="32" fillId="0" borderId="38" xfId="2" applyFont="1" applyBorder="1">
      <alignment vertical="center"/>
    </xf>
    <xf numFmtId="0" fontId="35" fillId="0" borderId="0" xfId="2" applyFont="1" applyBorder="1" applyAlignment="1">
      <alignment horizontal="center" vertical="center" wrapText="1"/>
    </xf>
    <xf numFmtId="0" fontId="32" fillId="0" borderId="21" xfId="2" applyFont="1" applyBorder="1" applyAlignment="1">
      <alignment vertical="center"/>
    </xf>
    <xf numFmtId="0" fontId="32" fillId="0" borderId="25" xfId="2" applyFont="1" applyBorder="1" applyAlignment="1">
      <alignment vertical="center"/>
    </xf>
    <xf numFmtId="0" fontId="37" fillId="0" borderId="0" xfId="0" applyFont="1" applyAlignment="1">
      <alignment horizontal="centerContinuous" vertical="center"/>
    </xf>
    <xf numFmtId="0" fontId="32" fillId="0" borderId="0" xfId="2" applyFont="1" applyAlignment="1">
      <alignment horizontal="centerContinuous" vertical="center"/>
    </xf>
    <xf numFmtId="0" fontId="33" fillId="0" borderId="0" xfId="0" applyFont="1">
      <alignment vertical="center"/>
    </xf>
    <xf numFmtId="0" fontId="39" fillId="0" borderId="0" xfId="0" applyFont="1" applyAlignment="1">
      <alignment horizontal="centerContinuous" vertical="center"/>
    </xf>
    <xf numFmtId="0" fontId="33" fillId="0" borderId="0" xfId="0" applyFont="1" applyAlignment="1">
      <alignment horizontal="centerContinuous" vertical="center"/>
    </xf>
    <xf numFmtId="0" fontId="36" fillId="0" borderId="60" xfId="0" applyFont="1" applyBorder="1" applyAlignment="1">
      <alignment horizontal="center" vertical="center" wrapText="1"/>
    </xf>
    <xf numFmtId="0" fontId="36" fillId="0" borderId="61" xfId="0" applyFont="1" applyBorder="1" applyAlignment="1">
      <alignment horizontal="center" vertical="center" wrapText="1"/>
    </xf>
    <xf numFmtId="0" fontId="36" fillId="0" borderId="0" xfId="0" applyFont="1" applyAlignment="1">
      <alignment horizontal="left" vertical="center" indent="2"/>
    </xf>
    <xf numFmtId="0" fontId="36" fillId="0" borderId="0" xfId="0" applyFont="1" applyAlignment="1">
      <alignment horizontal="left" vertical="center"/>
    </xf>
    <xf numFmtId="0" fontId="36" fillId="0" borderId="56" xfId="0" applyFont="1" applyBorder="1" applyAlignment="1">
      <alignment horizontal="center" vertical="center" wrapText="1"/>
    </xf>
    <xf numFmtId="0" fontId="29" fillId="0" borderId="0" xfId="0" applyFont="1" applyAlignment="1">
      <alignment horizontal="left" vertical="center" indent="1"/>
    </xf>
    <xf numFmtId="0" fontId="24" fillId="0" borderId="0" xfId="0" applyFont="1" applyAlignment="1">
      <alignment horizontal="left" vertical="center" indent="10"/>
    </xf>
    <xf numFmtId="0" fontId="29" fillId="0" borderId="0" xfId="0" applyFont="1" applyAlignment="1">
      <alignment horizontal="left" vertical="center" indent="10"/>
    </xf>
    <xf numFmtId="0" fontId="29" fillId="0" borderId="0" xfId="0" applyFont="1" applyAlignment="1">
      <alignment horizontal="left" vertical="center" indent="15"/>
    </xf>
    <xf numFmtId="0" fontId="32" fillId="0" borderId="24" xfId="2" applyFont="1" applyBorder="1">
      <alignment vertical="center"/>
    </xf>
    <xf numFmtId="0" fontId="32" fillId="0" borderId="3" xfId="2" applyFont="1" applyBorder="1">
      <alignment vertical="center"/>
    </xf>
    <xf numFmtId="0" fontId="32" fillId="0" borderId="40" xfId="2" applyFont="1" applyBorder="1">
      <alignment vertical="center"/>
    </xf>
    <xf numFmtId="0" fontId="27" fillId="0" borderId="0" xfId="0" applyFont="1" applyBorder="1" applyAlignment="1">
      <alignment horizontal="left" vertical="center"/>
    </xf>
    <xf numFmtId="0" fontId="26" fillId="0" borderId="0" xfId="0" applyFont="1" applyBorder="1" applyAlignment="1">
      <alignment horizontal="left" vertical="center"/>
    </xf>
    <xf numFmtId="0" fontId="29" fillId="0" borderId="0" xfId="0" applyFont="1" applyBorder="1" applyAlignment="1">
      <alignment horizontal="left" vertical="center"/>
    </xf>
    <xf numFmtId="0" fontId="29" fillId="0" borderId="40" xfId="0" applyFont="1" applyBorder="1" applyAlignment="1">
      <alignment horizontal="left" vertical="center"/>
    </xf>
    <xf numFmtId="0" fontId="30" fillId="0" borderId="0" xfId="0" applyFont="1" applyBorder="1" applyAlignment="1">
      <alignment horizontal="left" vertical="center"/>
    </xf>
    <xf numFmtId="0" fontId="30" fillId="0" borderId="40" xfId="0" applyFont="1" applyBorder="1" applyAlignment="1">
      <alignment horizontal="left" vertical="center"/>
    </xf>
    <xf numFmtId="0" fontId="2" fillId="0" borderId="0" xfId="0" applyFont="1" applyBorder="1" applyAlignment="1">
      <alignment horizontal="left" vertical="center"/>
    </xf>
    <xf numFmtId="0" fontId="32" fillId="0" borderId="41" xfId="2" applyFont="1" applyBorder="1">
      <alignment vertical="center"/>
    </xf>
    <xf numFmtId="0" fontId="32" fillId="0" borderId="42" xfId="2" applyFont="1" applyBorder="1">
      <alignment vertical="center"/>
    </xf>
    <xf numFmtId="0" fontId="32" fillId="0" borderId="2" xfId="2" applyFont="1" applyBorder="1">
      <alignment vertical="center"/>
    </xf>
    <xf numFmtId="0" fontId="26" fillId="0" borderId="0" xfId="0" applyFont="1" applyAlignment="1">
      <alignment vertical="center"/>
    </xf>
    <xf numFmtId="0" fontId="28" fillId="0" borderId="0" xfId="0" applyFont="1" applyAlignment="1">
      <alignment vertical="center"/>
    </xf>
    <xf numFmtId="0" fontId="30" fillId="0" borderId="0" xfId="0" applyFont="1" applyAlignment="1">
      <alignment vertical="center"/>
    </xf>
    <xf numFmtId="0" fontId="36" fillId="0" borderId="0" xfId="0" applyFont="1" applyBorder="1" applyAlignment="1">
      <alignment vertical="center"/>
    </xf>
    <xf numFmtId="0" fontId="32" fillId="0" borderId="1" xfId="2" applyFont="1" applyBorder="1">
      <alignment vertical="center"/>
    </xf>
    <xf numFmtId="0" fontId="33" fillId="0" borderId="24" xfId="0" applyFont="1" applyBorder="1" applyAlignment="1">
      <alignment vertical="center"/>
    </xf>
    <xf numFmtId="0" fontId="32" fillId="0" borderId="0" xfId="2" applyFont="1" applyAlignment="1">
      <alignment vertical="top"/>
    </xf>
    <xf numFmtId="0" fontId="2" fillId="0" borderId="0" xfId="0" applyFont="1" applyAlignment="1">
      <alignment horizontal="left" vertical="center" indent="1"/>
    </xf>
    <xf numFmtId="0" fontId="30" fillId="0" borderId="0" xfId="0" applyFont="1" applyAlignment="1">
      <alignment horizontal="right" vertical="center"/>
    </xf>
    <xf numFmtId="0" fontId="5" fillId="0" borderId="0" xfId="2" applyFont="1" applyBorder="1" applyAlignment="1">
      <alignment horizontal="justify" vertical="center" wrapText="1"/>
    </xf>
    <xf numFmtId="0" fontId="5" fillId="0" borderId="0" xfId="2" applyFont="1" applyBorder="1" applyAlignment="1">
      <alignment horizontal="left" vertical="center" indent="1"/>
    </xf>
    <xf numFmtId="178" fontId="5" fillId="0" borderId="0" xfId="2" applyNumberFormat="1" applyFont="1" applyBorder="1" applyAlignment="1">
      <alignment horizontal="right" vertical="center" wrapText="1" indent="1"/>
    </xf>
    <xf numFmtId="0" fontId="2" fillId="0" borderId="0" xfId="0" applyFont="1" applyFill="1" applyAlignment="1">
      <alignment horizontal="center" vertical="center"/>
    </xf>
    <xf numFmtId="0" fontId="5" fillId="0" borderId="0" xfId="2" applyFont="1" applyBorder="1" applyAlignment="1">
      <alignment horizontal="left" vertical="center" wrapText="1" indent="1"/>
    </xf>
    <xf numFmtId="0" fontId="9" fillId="0" borderId="0" xfId="2" applyFont="1" applyBorder="1" applyAlignment="1">
      <alignment horizontal="justify" vertical="center" wrapText="1"/>
    </xf>
    <xf numFmtId="0" fontId="5" fillId="0" borderId="23" xfId="2" applyFont="1" applyBorder="1" applyAlignment="1">
      <alignment horizontal="center" vertical="center" wrapText="1"/>
    </xf>
    <xf numFmtId="0" fontId="5" fillId="0" borderId="25" xfId="2" applyFont="1" applyBorder="1" applyAlignment="1">
      <alignment horizontal="center" vertical="center" wrapText="1"/>
    </xf>
    <xf numFmtId="0" fontId="5" fillId="0" borderId="24" xfId="2" applyFont="1" applyBorder="1" applyAlignment="1">
      <alignment horizontal="center" vertical="center" wrapText="1"/>
    </xf>
    <xf numFmtId="0" fontId="32" fillId="0" borderId="0" xfId="2" applyFont="1" applyAlignment="1">
      <alignment vertical="center"/>
    </xf>
    <xf numFmtId="0" fontId="33" fillId="0" borderId="0" xfId="0" applyFont="1" applyBorder="1" applyAlignment="1">
      <alignment vertical="center"/>
    </xf>
    <xf numFmtId="0" fontId="5" fillId="0" borderId="0" xfId="2" applyFont="1" applyBorder="1" applyAlignment="1">
      <alignment vertical="center"/>
    </xf>
    <xf numFmtId="0" fontId="33" fillId="0" borderId="0" xfId="0" applyFont="1" applyAlignment="1">
      <alignment vertical="center"/>
    </xf>
    <xf numFmtId="0" fontId="32" fillId="0" borderId="24" xfId="2" applyFont="1" applyBorder="1" applyAlignment="1">
      <alignment vertical="center"/>
    </xf>
    <xf numFmtId="0" fontId="26" fillId="0" borderId="29" xfId="0" applyFont="1" applyBorder="1" applyAlignment="1">
      <alignment vertical="top"/>
    </xf>
    <xf numFmtId="0" fontId="26" fillId="0" borderId="36" xfId="0" applyFont="1" applyBorder="1" applyAlignment="1">
      <alignment vertical="top"/>
    </xf>
    <xf numFmtId="0" fontId="26" fillId="0" borderId="80" xfId="0" applyFont="1" applyBorder="1" applyAlignment="1">
      <alignment vertical="top"/>
    </xf>
    <xf numFmtId="0" fontId="26" fillId="0" borderId="20" xfId="0" applyFont="1" applyBorder="1" applyAlignment="1">
      <alignment vertical="top"/>
    </xf>
    <xf numFmtId="0" fontId="26" fillId="0" borderId="0" xfId="0" applyFont="1" applyBorder="1" applyAlignment="1">
      <alignment vertical="top"/>
    </xf>
    <xf numFmtId="0" fontId="26" fillId="0" borderId="23" xfId="0" applyFont="1" applyBorder="1" applyAlignment="1">
      <alignment vertical="top"/>
    </xf>
    <xf numFmtId="0" fontId="26" fillId="0" borderId="24" xfId="0" applyFont="1" applyBorder="1" applyAlignment="1">
      <alignment vertical="top"/>
    </xf>
    <xf numFmtId="0" fontId="26" fillId="0" borderId="88" xfId="0" applyFont="1" applyBorder="1" applyAlignment="1">
      <alignment vertical="top"/>
    </xf>
    <xf numFmtId="0" fontId="33" fillId="0" borderId="0" xfId="0" applyFont="1" applyAlignment="1">
      <alignment vertical="top"/>
    </xf>
    <xf numFmtId="0" fontId="26" fillId="0" borderId="93" xfId="0" applyFont="1" applyBorder="1" applyAlignment="1">
      <alignment vertical="top"/>
    </xf>
    <xf numFmtId="0" fontId="26" fillId="0" borderId="33" xfId="0" applyFont="1" applyBorder="1" applyAlignment="1">
      <alignment horizontal="center" vertical="top"/>
    </xf>
    <xf numFmtId="0" fontId="26" fillId="0" borderId="93" xfId="0" applyFont="1" applyBorder="1" applyAlignment="1">
      <alignment horizontal="center" vertical="top"/>
    </xf>
    <xf numFmtId="0" fontId="33" fillId="0" borderId="21" xfId="0" applyFont="1" applyBorder="1" applyAlignment="1">
      <alignment vertical="top"/>
    </xf>
    <xf numFmtId="0" fontId="2" fillId="0" borderId="0" xfId="0" applyFont="1" applyBorder="1" applyAlignment="1">
      <alignment vertical="center"/>
    </xf>
    <xf numFmtId="0" fontId="36" fillId="0" borderId="0" xfId="0" applyFont="1">
      <alignment vertical="center"/>
    </xf>
    <xf numFmtId="0" fontId="36" fillId="0" borderId="23" xfId="0" applyFont="1" applyBorder="1" applyAlignment="1">
      <alignment vertical="center"/>
    </xf>
    <xf numFmtId="0" fontId="36" fillId="0" borderId="24" xfId="0" applyFont="1" applyBorder="1" applyAlignment="1">
      <alignment vertical="center"/>
    </xf>
    <xf numFmtId="0" fontId="36" fillId="0" borderId="20" xfId="0" applyFont="1" applyBorder="1" applyAlignment="1">
      <alignment vertical="center"/>
    </xf>
    <xf numFmtId="0" fontId="32" fillId="0" borderId="45" xfId="2" applyFont="1" applyBorder="1">
      <alignment vertical="center"/>
    </xf>
    <xf numFmtId="0" fontId="33" fillId="0" borderId="16" xfId="0" applyFont="1" applyBorder="1" applyAlignment="1">
      <alignment horizontal="center" vertical="center"/>
    </xf>
    <xf numFmtId="0" fontId="33" fillId="0" borderId="37" xfId="0" applyFont="1" applyBorder="1" applyAlignment="1">
      <alignment horizontal="center" vertical="center"/>
    </xf>
    <xf numFmtId="0" fontId="33" fillId="0" borderId="0" xfId="0" applyFont="1" applyFill="1" applyAlignment="1">
      <alignment vertical="center"/>
    </xf>
    <xf numFmtId="0" fontId="26" fillId="0" borderId="40" xfId="0" applyFont="1" applyBorder="1" applyAlignment="1">
      <alignment horizontal="centerContinuous" vertical="center"/>
    </xf>
    <xf numFmtId="0" fontId="32" fillId="0" borderId="0" xfId="2" applyFont="1" applyBorder="1" applyAlignment="1">
      <alignment horizontal="centerContinuous" vertical="center"/>
    </xf>
    <xf numFmtId="0" fontId="32" fillId="0" borderId="3" xfId="2" applyFont="1" applyBorder="1" applyAlignment="1">
      <alignment horizontal="centerContinuous" vertical="center"/>
    </xf>
    <xf numFmtId="0" fontId="35" fillId="0" borderId="27" xfId="2" applyFont="1" applyBorder="1" applyAlignment="1">
      <alignment vertical="top"/>
    </xf>
    <xf numFmtId="0" fontId="35" fillId="0" borderId="29" xfId="2" applyFont="1" applyBorder="1" applyAlignment="1">
      <alignment vertical="top"/>
    </xf>
    <xf numFmtId="0" fontId="41" fillId="0" borderId="24" xfId="0" applyFont="1" applyBorder="1" applyAlignment="1">
      <alignment horizontal="centerContinuous" vertical="center"/>
    </xf>
    <xf numFmtId="0" fontId="33" fillId="0" borderId="24" xfId="0" applyFont="1" applyBorder="1" applyAlignment="1">
      <alignment horizontal="centerContinuous" vertical="center"/>
    </xf>
    <xf numFmtId="0" fontId="33" fillId="0" borderId="15" xfId="0" applyFont="1" applyBorder="1" applyAlignment="1">
      <alignment vertical="center"/>
    </xf>
    <xf numFmtId="0" fontId="2" fillId="0" borderId="14" xfId="0" applyFont="1" applyBorder="1" applyAlignment="1">
      <alignment horizontal="center" vertical="center" wrapText="1"/>
    </xf>
    <xf numFmtId="0" fontId="26" fillId="0" borderId="0" xfId="0" applyFont="1" applyAlignment="1">
      <alignment vertical="top"/>
    </xf>
    <xf numFmtId="0" fontId="33" fillId="0" borderId="14" xfId="0" applyFont="1" applyBorder="1" applyAlignment="1">
      <alignment vertical="center"/>
    </xf>
    <xf numFmtId="0" fontId="32" fillId="0" borderId="0" xfId="2" applyFont="1" applyFill="1">
      <alignment vertical="center"/>
    </xf>
    <xf numFmtId="0" fontId="49" fillId="0" borderId="0" xfId="0" applyFont="1" applyFill="1" applyBorder="1" applyAlignment="1">
      <alignment horizontal="center"/>
    </xf>
    <xf numFmtId="0" fontId="32" fillId="0" borderId="0" xfId="2" applyFont="1" applyFill="1" applyAlignment="1">
      <alignment horizontal="right" vertical="center"/>
    </xf>
    <xf numFmtId="0" fontId="49" fillId="0" borderId="0" xfId="0" applyFont="1" applyFill="1" applyAlignment="1">
      <alignment horizontal="center"/>
    </xf>
    <xf numFmtId="0" fontId="32" fillId="0" borderId="14" xfId="2" applyFont="1" applyFill="1" applyBorder="1" applyAlignment="1">
      <alignment horizontal="distributed" vertical="center" justifyLastLine="1"/>
    </xf>
    <xf numFmtId="0" fontId="32" fillId="0" borderId="38" xfId="2" applyFont="1" applyFill="1" applyBorder="1">
      <alignment vertical="center"/>
    </xf>
    <xf numFmtId="0" fontId="32" fillId="0" borderId="39" xfId="2" applyFont="1" applyFill="1" applyBorder="1">
      <alignment vertical="center"/>
    </xf>
    <xf numFmtId="0" fontId="32" fillId="0" borderId="37" xfId="2" applyFont="1" applyFill="1" applyBorder="1" applyAlignment="1">
      <alignment horizontal="center" vertical="center"/>
    </xf>
    <xf numFmtId="58" fontId="32" fillId="0" borderId="38" xfId="2" applyNumberFormat="1" applyFont="1" applyFill="1" applyBorder="1" applyAlignment="1">
      <alignment horizontal="center" vertical="center"/>
    </xf>
    <xf numFmtId="58" fontId="32" fillId="0" borderId="38" xfId="2" applyNumberFormat="1" applyFont="1" applyFill="1" applyBorder="1" applyAlignment="1">
      <alignment horizontal="left" vertical="center"/>
    </xf>
    <xf numFmtId="58" fontId="32" fillId="0" borderId="39" xfId="2" applyNumberFormat="1" applyFont="1" applyFill="1" applyBorder="1" applyAlignment="1">
      <alignment horizontal="left" vertical="center"/>
    </xf>
    <xf numFmtId="0" fontId="32" fillId="0" borderId="0" xfId="2" applyFont="1" applyFill="1" applyAlignment="1">
      <alignment vertical="center"/>
    </xf>
    <xf numFmtId="0" fontId="2" fillId="0" borderId="0" xfId="0" applyFont="1" applyAlignment="1"/>
    <xf numFmtId="0" fontId="2" fillId="0" borderId="0" xfId="0" applyFont="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52" fillId="0" borderId="20" xfId="0" applyFont="1" applyBorder="1" applyAlignment="1">
      <alignment horizontal="centerContinuous" vertical="center"/>
    </xf>
    <xf numFmtId="0" fontId="52" fillId="0" borderId="0" xfId="0" applyFont="1" applyAlignment="1">
      <alignment horizontal="centerContinuous" vertical="center"/>
    </xf>
    <xf numFmtId="0" fontId="52" fillId="0" borderId="0" xfId="0" applyFont="1" applyBorder="1" applyAlignment="1">
      <alignment horizontal="centerContinuous" vertical="center"/>
    </xf>
    <xf numFmtId="0" fontId="52" fillId="0" borderId="21" xfId="0" applyFont="1" applyBorder="1" applyAlignment="1">
      <alignment horizontal="centerContinuous" vertical="center"/>
    </xf>
    <xf numFmtId="0" fontId="2" fillId="0" borderId="20" xfId="0" applyFont="1" applyBorder="1">
      <alignment vertical="center"/>
    </xf>
    <xf numFmtId="0" fontId="2" fillId="0" borderId="0" xfId="0" applyFont="1" applyBorder="1">
      <alignment vertical="center"/>
    </xf>
    <xf numFmtId="0" fontId="2" fillId="0" borderId="21" xfId="0" applyFont="1" applyBorder="1">
      <alignment vertical="center"/>
    </xf>
    <xf numFmtId="0" fontId="2" fillId="0" borderId="0" xfId="0" applyFont="1" applyBorder="1" applyAlignment="1">
      <alignment horizontal="right" vertical="center"/>
    </xf>
    <xf numFmtId="0" fontId="2" fillId="0" borderId="0" xfId="0" applyFont="1" applyBorder="1" applyAlignment="1">
      <alignment horizontal="left" vertical="center" indent="1"/>
    </xf>
    <xf numFmtId="0" fontId="2" fillId="0" borderId="20" xfId="0" applyFont="1" applyBorder="1" applyAlignment="1">
      <alignment horizontal="centerContinuous" vertical="center"/>
    </xf>
    <xf numFmtId="0" fontId="2" fillId="0" borderId="0" xfId="0" applyFont="1" applyBorder="1" applyAlignment="1">
      <alignment horizontal="centerContinuous" vertical="center"/>
    </xf>
    <xf numFmtId="0" fontId="2" fillId="0" borderId="21" xfId="0" applyFont="1" applyBorder="1" applyAlignment="1">
      <alignment horizontal="centerContinuous" vertical="center"/>
    </xf>
    <xf numFmtId="0" fontId="2" fillId="0" borderId="84" xfId="0" applyFont="1" applyBorder="1" applyAlignment="1">
      <alignment horizontal="centerContinuous" vertical="center"/>
    </xf>
    <xf numFmtId="0" fontId="2" fillId="0" borderId="29" xfId="0" applyFont="1" applyBorder="1" applyAlignment="1">
      <alignment horizontal="centerContinuous" vertical="center"/>
    </xf>
    <xf numFmtId="0" fontId="2" fillId="0" borderId="85" xfId="0" applyFont="1" applyBorder="1" applyAlignment="1">
      <alignment horizontal="centerContinuous" vertical="center"/>
    </xf>
    <xf numFmtId="0" fontId="2" fillId="0" borderId="84" xfId="0" applyFont="1" applyBorder="1">
      <alignment vertical="center"/>
    </xf>
    <xf numFmtId="0" fontId="2" fillId="0" borderId="36" xfId="0" applyFont="1" applyBorder="1">
      <alignment vertical="center"/>
    </xf>
    <xf numFmtId="0" fontId="2" fillId="0" borderId="29" xfId="0" applyFont="1" applyBorder="1">
      <alignment vertical="center"/>
    </xf>
    <xf numFmtId="0" fontId="2" fillId="0" borderId="85" xfId="0" applyFont="1" applyBorder="1">
      <alignment vertical="center"/>
    </xf>
    <xf numFmtId="0" fontId="2" fillId="0" borderId="73" xfId="0" applyFont="1" applyBorder="1">
      <alignment vertical="center"/>
    </xf>
    <xf numFmtId="0" fontId="2" fillId="0" borderId="28" xfId="0" applyFont="1" applyBorder="1">
      <alignment vertical="center"/>
    </xf>
    <xf numFmtId="0" fontId="2" fillId="0" borderId="27" xfId="0" applyFont="1" applyBorder="1">
      <alignment vertical="center"/>
    </xf>
    <xf numFmtId="0" fontId="2" fillId="0" borderId="80" xfId="0" applyFont="1" applyBorder="1">
      <alignment vertical="center"/>
    </xf>
    <xf numFmtId="0" fontId="2" fillId="0" borderId="82" xfId="0" applyFont="1" applyBorder="1">
      <alignment vertical="center"/>
    </xf>
    <xf numFmtId="0" fontId="2" fillId="0" borderId="32" xfId="0" applyFont="1" applyBorder="1">
      <alignment vertical="center"/>
    </xf>
    <xf numFmtId="0" fontId="2" fillId="0" borderId="31" xfId="0" applyFont="1" applyBorder="1">
      <alignment vertical="center"/>
    </xf>
    <xf numFmtId="0" fontId="2" fillId="0" borderId="31" xfId="0" applyFont="1" applyBorder="1" applyAlignment="1">
      <alignment horizontal="center" vertical="center"/>
    </xf>
    <xf numFmtId="0" fontId="2" fillId="0" borderId="83" xfId="0" applyFont="1" applyBorder="1">
      <alignment vertical="center"/>
    </xf>
    <xf numFmtId="0" fontId="2" fillId="0" borderId="29" xfId="0" applyFont="1" applyBorder="1" applyAlignment="1">
      <alignment horizontal="distributed" vertical="center"/>
    </xf>
    <xf numFmtId="0" fontId="2" fillId="0" borderId="29" xfId="0" applyFont="1" applyBorder="1" applyAlignment="1">
      <alignment horizontal="center" vertical="center"/>
    </xf>
    <xf numFmtId="0" fontId="2" fillId="0" borderId="74" xfId="0" applyFont="1" applyBorder="1">
      <alignment vertical="center"/>
    </xf>
    <xf numFmtId="0" fontId="2" fillId="0" borderId="76" xfId="0" applyFont="1" applyBorder="1">
      <alignment vertical="center"/>
    </xf>
    <xf numFmtId="0" fontId="2" fillId="0" borderId="75" xfId="0" applyFont="1" applyBorder="1">
      <alignment vertical="center"/>
    </xf>
    <xf numFmtId="0" fontId="2" fillId="0" borderId="81" xfId="0" applyFont="1" applyBorder="1">
      <alignment vertical="center"/>
    </xf>
    <xf numFmtId="0" fontId="2" fillId="0" borderId="43" xfId="0" applyFont="1" applyBorder="1" applyAlignment="1">
      <alignment horizontal="right"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47" fillId="0" borderId="0" xfId="0" applyFont="1" applyAlignment="1">
      <alignment horizontal="centerContinuous" vertical="center"/>
    </xf>
    <xf numFmtId="0" fontId="2" fillId="0" borderId="0" xfId="0" applyFont="1" applyAlignment="1">
      <alignment horizontal="right" vertical="center"/>
    </xf>
    <xf numFmtId="181" fontId="33" fillId="0" borderId="16" xfId="0" applyNumberFormat="1" applyFont="1" applyBorder="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distributed" vertical="center"/>
    </xf>
    <xf numFmtId="0" fontId="2" fillId="0" borderId="0" xfId="0" applyFont="1" applyFill="1" applyAlignment="1">
      <alignment horizontal="left" indent="1"/>
    </xf>
    <xf numFmtId="0" fontId="5" fillId="0" borderId="21" xfId="0" applyFont="1" applyBorder="1" applyAlignment="1">
      <alignment horizontal="right" vertical="center"/>
    </xf>
    <xf numFmtId="0" fontId="5" fillId="0" borderId="21" xfId="0" applyFont="1" applyBorder="1" applyAlignment="1">
      <alignment horizontal="center" vertical="center"/>
    </xf>
    <xf numFmtId="0" fontId="53" fillId="0" borderId="0" xfId="0" applyFont="1" applyBorder="1" applyAlignment="1"/>
    <xf numFmtId="0" fontId="2" fillId="0" borderId="0" xfId="0" applyFont="1" applyFill="1" applyAlignment="1">
      <alignment horizontal="centerContinuous" vertical="center"/>
    </xf>
    <xf numFmtId="0" fontId="38" fillId="0" borderId="0" xfId="0" applyFont="1" applyBorder="1" applyAlignment="1"/>
    <xf numFmtId="181" fontId="33" fillId="0" borderId="37" xfId="0" applyNumberFormat="1" applyFont="1" applyBorder="1" applyAlignment="1">
      <alignment horizontal="center" vertical="center"/>
    </xf>
    <xf numFmtId="0" fontId="5" fillId="0" borderId="0" xfId="2" applyFont="1" applyBorder="1" applyAlignment="1">
      <alignment horizontal="justify" vertical="center" wrapText="1"/>
    </xf>
    <xf numFmtId="0" fontId="33" fillId="0" borderId="0" xfId="0" applyFont="1" applyAlignment="1">
      <alignment horizontal="left" vertical="center" indent="1"/>
    </xf>
    <xf numFmtId="0" fontId="36" fillId="0" borderId="0" xfId="0" applyFont="1" applyAlignment="1">
      <alignment horizontal="right" vertical="center"/>
    </xf>
    <xf numFmtId="0" fontId="33" fillId="0" borderId="0" xfId="0" applyFont="1" applyAlignment="1">
      <alignment horizontal="left" vertical="center" indent="1"/>
    </xf>
    <xf numFmtId="0" fontId="33" fillId="0" borderId="27" xfId="0" applyFont="1" applyBorder="1" applyAlignment="1">
      <alignment horizontal="left" vertical="center" indent="1"/>
    </xf>
    <xf numFmtId="0" fontId="33" fillId="0" borderId="0" xfId="0" applyFont="1" applyAlignment="1">
      <alignment vertical="center"/>
    </xf>
    <xf numFmtId="0" fontId="33" fillId="0" borderId="49" xfId="0" applyFont="1" applyBorder="1" applyAlignment="1">
      <alignment horizontal="center" vertical="center"/>
    </xf>
    <xf numFmtId="0" fontId="33" fillId="0" borderId="0" xfId="0" applyFont="1" applyAlignment="1">
      <alignment horizontal="center" vertical="center"/>
    </xf>
    <xf numFmtId="0" fontId="33" fillId="0" borderId="71" xfId="0" applyFont="1" applyBorder="1" applyAlignment="1">
      <alignment horizontal="left" vertical="center" indent="1"/>
    </xf>
    <xf numFmtId="0" fontId="33" fillId="0" borderId="75" xfId="0" applyFont="1" applyBorder="1" applyAlignment="1">
      <alignment horizontal="left" vertical="center" indent="1"/>
    </xf>
    <xf numFmtId="0" fontId="33" fillId="0" borderId="76" xfId="0" applyFont="1" applyBorder="1" applyAlignment="1">
      <alignment horizontal="left" vertical="center" indent="1"/>
    </xf>
    <xf numFmtId="0" fontId="33" fillId="0" borderId="24" xfId="0" applyFont="1" applyBorder="1" applyAlignment="1">
      <alignment horizontal="right" vertical="center"/>
    </xf>
    <xf numFmtId="0" fontId="5" fillId="0" borderId="38" xfId="2" applyFont="1" applyBorder="1" applyAlignment="1">
      <alignment horizontal="left" vertical="center" indent="1"/>
    </xf>
    <xf numFmtId="0" fontId="5" fillId="0" borderId="38" xfId="2" applyFont="1" applyBorder="1" applyAlignment="1">
      <alignment vertical="center"/>
    </xf>
    <xf numFmtId="0" fontId="33" fillId="0" borderId="68" xfId="0" applyFont="1" applyBorder="1" applyAlignment="1">
      <alignment horizontal="center" vertical="center"/>
    </xf>
    <xf numFmtId="0" fontId="32" fillId="0" borderId="0" xfId="0" applyFont="1">
      <alignment vertical="center"/>
    </xf>
    <xf numFmtId="0" fontId="56" fillId="0" borderId="0" xfId="0" applyFont="1" applyAlignment="1">
      <alignment vertical="center"/>
    </xf>
    <xf numFmtId="0" fontId="8" fillId="0" borderId="0" xfId="0" applyFont="1" applyAlignment="1">
      <alignment vertical="center"/>
    </xf>
    <xf numFmtId="0" fontId="32" fillId="0" borderId="0" xfId="0" applyFont="1" applyAlignment="1">
      <alignment horizontal="left" vertical="center"/>
    </xf>
    <xf numFmtId="0" fontId="32" fillId="0" borderId="0" xfId="0" applyFont="1" applyAlignment="1">
      <alignment horizontal="center" vertical="center"/>
    </xf>
    <xf numFmtId="0" fontId="32" fillId="0" borderId="42" xfId="0" applyFont="1" applyBorder="1" applyAlignment="1">
      <alignment vertical="center"/>
    </xf>
    <xf numFmtId="0" fontId="57" fillId="0" borderId="37" xfId="0" applyFont="1" applyBorder="1" applyAlignment="1">
      <alignment horizontal="center" vertical="center" wrapText="1"/>
    </xf>
    <xf numFmtId="0" fontId="38" fillId="0" borderId="117" xfId="0" applyFont="1" applyBorder="1" applyAlignment="1">
      <alignment horizontal="center" vertical="center"/>
    </xf>
    <xf numFmtId="182" fontId="32" fillId="0" borderId="14" xfId="0" applyNumberFormat="1" applyFont="1" applyBorder="1">
      <alignment vertical="center"/>
    </xf>
    <xf numFmtId="0" fontId="32" fillId="0" borderId="14" xfId="0" applyFont="1" applyBorder="1">
      <alignment vertical="center"/>
    </xf>
    <xf numFmtId="0" fontId="32" fillId="0" borderId="37" xfId="0" applyFont="1" applyBorder="1">
      <alignment vertical="center"/>
    </xf>
    <xf numFmtId="0" fontId="32" fillId="0" borderId="120" xfId="0" applyFont="1" applyBorder="1">
      <alignment vertical="center"/>
    </xf>
    <xf numFmtId="0" fontId="38" fillId="0" borderId="121" xfId="0" applyFont="1" applyBorder="1" applyAlignment="1">
      <alignment horizontal="center" vertical="center"/>
    </xf>
    <xf numFmtId="182" fontId="32" fillId="0" borderId="15" xfId="0" applyNumberFormat="1" applyFont="1" applyBorder="1">
      <alignment vertical="center"/>
    </xf>
    <xf numFmtId="0" fontId="32" fillId="0" borderId="15" xfId="0" applyFont="1" applyBorder="1">
      <alignment vertical="center"/>
    </xf>
    <xf numFmtId="0" fontId="32" fillId="0" borderId="16" xfId="0" applyFont="1" applyBorder="1">
      <alignment vertical="center"/>
    </xf>
    <xf numFmtId="0" fontId="32" fillId="0" borderId="122" xfId="0" applyFont="1" applyBorder="1">
      <alignment vertical="center"/>
    </xf>
    <xf numFmtId="0" fontId="32" fillId="3" borderId="121" xfId="0" applyFont="1" applyFill="1" applyBorder="1" applyAlignment="1">
      <alignment horizontal="center" vertical="center"/>
    </xf>
    <xf numFmtId="0" fontId="32" fillId="3" borderId="15" xfId="0" applyFont="1" applyFill="1" applyBorder="1" applyAlignment="1">
      <alignment horizontal="center" vertical="center"/>
    </xf>
    <xf numFmtId="0" fontId="32" fillId="3" borderId="16" xfId="0" applyFont="1" applyFill="1" applyBorder="1" applyAlignment="1">
      <alignment horizontal="center" vertical="center"/>
    </xf>
    <xf numFmtId="0" fontId="32" fillId="3" borderId="122" xfId="0" applyFont="1" applyFill="1" applyBorder="1">
      <alignment vertical="center"/>
    </xf>
    <xf numFmtId="0" fontId="32" fillId="3" borderId="125" xfId="0" applyFont="1" applyFill="1" applyBorder="1" applyAlignment="1">
      <alignment horizontal="center" vertical="center"/>
    </xf>
    <xf numFmtId="0" fontId="32" fillId="3" borderId="126" xfId="0" applyFont="1" applyFill="1" applyBorder="1" applyAlignment="1">
      <alignment horizontal="center" vertical="center"/>
    </xf>
    <xf numFmtId="0" fontId="32" fillId="3" borderId="127" xfId="0" applyFont="1" applyFill="1" applyBorder="1">
      <alignment vertical="center"/>
    </xf>
    <xf numFmtId="0" fontId="35" fillId="0" borderId="42" xfId="0" applyFont="1" applyBorder="1" applyAlignment="1">
      <alignment vertical="center"/>
    </xf>
    <xf numFmtId="0" fontId="34" fillId="0" borderId="0" xfId="0" applyFont="1" applyAlignment="1">
      <alignment horizontal="right" vertical="center"/>
    </xf>
    <xf numFmtId="0" fontId="43" fillId="3" borderId="15" xfId="0" applyFont="1" applyFill="1" applyBorder="1" applyAlignment="1">
      <alignment horizontal="center" vertical="center" shrinkToFit="1"/>
    </xf>
    <xf numFmtId="0" fontId="34" fillId="0" borderId="23" xfId="0" applyFont="1" applyBorder="1" applyAlignment="1">
      <alignment horizontal="center" vertical="center" wrapText="1"/>
    </xf>
    <xf numFmtId="183" fontId="32" fillId="0" borderId="16" xfId="0" applyNumberFormat="1" applyFont="1" applyFill="1" applyBorder="1" applyAlignment="1">
      <alignment horizontal="right" vertical="center"/>
    </xf>
    <xf numFmtId="183" fontId="32" fillId="0" borderId="126" xfId="0" applyNumberFormat="1" applyFont="1" applyFill="1" applyBorder="1" applyAlignment="1">
      <alignment horizontal="right" vertical="center"/>
    </xf>
    <xf numFmtId="0" fontId="32" fillId="0" borderId="42" xfId="0" applyFont="1" applyBorder="1" applyAlignment="1">
      <alignment horizontal="right" vertical="center"/>
    </xf>
    <xf numFmtId="184" fontId="32" fillId="0" borderId="37" xfId="0" applyNumberFormat="1" applyFont="1" applyBorder="1">
      <alignment vertical="center"/>
    </xf>
    <xf numFmtId="184" fontId="32" fillId="0" borderId="16" xfId="0" applyNumberFormat="1" applyFont="1" applyBorder="1">
      <alignment vertical="center"/>
    </xf>
    <xf numFmtId="0" fontId="58" fillId="0" borderId="0" xfId="0" applyFont="1" applyAlignment="1">
      <alignment vertical="center"/>
    </xf>
    <xf numFmtId="0" fontId="38" fillId="0" borderId="0" xfId="0" applyFont="1" applyAlignment="1">
      <alignment vertical="center"/>
    </xf>
    <xf numFmtId="0" fontId="38" fillId="0" borderId="68" xfId="0" applyFont="1" applyBorder="1" applyAlignment="1">
      <alignment horizontal="center" vertical="center"/>
    </xf>
    <xf numFmtId="0" fontId="32" fillId="0" borderId="69" xfId="0" applyFont="1" applyBorder="1">
      <alignment vertical="center"/>
    </xf>
    <xf numFmtId="0" fontId="33" fillId="0" borderId="0" xfId="0" applyFont="1" applyAlignment="1">
      <alignment horizontal="right" vertical="center"/>
    </xf>
    <xf numFmtId="0" fontId="38" fillId="0" borderId="51" xfId="0" applyFont="1" applyBorder="1" applyAlignment="1">
      <alignment horizontal="center" vertical="center" shrinkToFit="1"/>
    </xf>
    <xf numFmtId="0" fontId="32" fillId="0" borderId="28" xfId="0" applyFont="1" applyBorder="1">
      <alignment vertical="center"/>
    </xf>
    <xf numFmtId="0" fontId="32" fillId="0" borderId="28" xfId="0" applyFont="1" applyFill="1" applyBorder="1" applyAlignment="1">
      <alignment horizontal="center" vertical="center"/>
    </xf>
    <xf numFmtId="0" fontId="32" fillId="0" borderId="76" xfId="0" applyFont="1" applyFill="1" applyBorder="1" applyAlignment="1">
      <alignment horizontal="center" vertical="center"/>
    </xf>
    <xf numFmtId="0" fontId="32" fillId="0" borderId="68" xfId="0" applyFont="1" applyFill="1" applyBorder="1" applyAlignment="1">
      <alignment horizontal="center" vertical="center"/>
    </xf>
    <xf numFmtId="0" fontId="32" fillId="0" borderId="5" xfId="0" applyFont="1" applyFill="1" applyBorder="1" applyAlignment="1">
      <alignment horizontal="center" vertical="center"/>
    </xf>
    <xf numFmtId="0" fontId="33" fillId="0" borderId="28" xfId="0" applyFont="1" applyFill="1" applyBorder="1" applyAlignment="1">
      <alignment horizontal="right" vertical="center"/>
    </xf>
    <xf numFmtId="0" fontId="32" fillId="0" borderId="69" xfId="0" applyFont="1" applyFill="1" applyBorder="1" applyAlignment="1">
      <alignment horizontal="right" vertical="center"/>
    </xf>
    <xf numFmtId="0" fontId="32" fillId="0" borderId="52" xfId="0" applyFont="1" applyFill="1" applyBorder="1" applyAlignment="1">
      <alignment horizontal="center" vertical="center"/>
    </xf>
    <xf numFmtId="0" fontId="32" fillId="0" borderId="78" xfId="0" applyFont="1" applyFill="1" applyBorder="1" applyAlignment="1">
      <alignment horizontal="center" vertical="center"/>
    </xf>
    <xf numFmtId="0" fontId="33" fillId="0" borderId="76" xfId="0" applyFont="1" applyFill="1" applyBorder="1" applyAlignment="1">
      <alignment horizontal="right" vertical="center"/>
    </xf>
    <xf numFmtId="0" fontId="32" fillId="0" borderId="50" xfId="0" applyFont="1" applyFill="1" applyBorder="1" applyAlignment="1">
      <alignment horizontal="right" vertical="center"/>
    </xf>
    <xf numFmtId="184" fontId="32" fillId="0" borderId="26" xfId="0" applyNumberFormat="1" applyFont="1" applyBorder="1" applyAlignment="1">
      <alignment horizontal="right" vertical="center"/>
    </xf>
    <xf numFmtId="184" fontId="32" fillId="0" borderId="26" xfId="0" applyNumberFormat="1" applyFont="1" applyFill="1" applyBorder="1" applyAlignment="1">
      <alignment horizontal="right" vertical="center"/>
    </xf>
    <xf numFmtId="184" fontId="32" fillId="0" borderId="26" xfId="0" applyNumberFormat="1" applyFont="1" applyBorder="1" applyAlignment="1">
      <alignment vertical="center"/>
    </xf>
    <xf numFmtId="184" fontId="33" fillId="0" borderId="26" xfId="0" applyNumberFormat="1" applyFont="1" applyFill="1" applyBorder="1" applyAlignment="1">
      <alignment vertical="center"/>
    </xf>
    <xf numFmtId="0" fontId="38" fillId="0" borderId="47" xfId="0" applyFont="1" applyBorder="1" applyAlignment="1">
      <alignment horizontal="center" vertical="center" wrapText="1"/>
    </xf>
    <xf numFmtId="0" fontId="38" fillId="0" borderId="48" xfId="0" applyFont="1" applyBorder="1" applyAlignment="1">
      <alignment horizontal="center" vertical="center"/>
    </xf>
    <xf numFmtId="0" fontId="32" fillId="0" borderId="5" xfId="0" applyFont="1" applyBorder="1" applyAlignment="1">
      <alignment vertical="center" shrinkToFit="1"/>
    </xf>
    <xf numFmtId="0" fontId="34" fillId="0" borderId="22" xfId="0" applyFont="1" applyBorder="1" applyAlignment="1">
      <alignment horizontal="center" vertical="center" wrapText="1"/>
    </xf>
    <xf numFmtId="0" fontId="34" fillId="0" borderId="37" xfId="0" applyFont="1" applyBorder="1" applyAlignment="1">
      <alignment horizontal="center" vertical="center" wrapText="1"/>
    </xf>
    <xf numFmtId="0" fontId="33" fillId="0" borderId="47" xfId="0" applyFont="1" applyBorder="1">
      <alignment vertical="center"/>
    </xf>
    <xf numFmtId="0" fontId="33" fillId="0" borderId="51" xfId="0" applyFont="1" applyBorder="1" applyAlignment="1">
      <alignment horizontal="centerContinuous"/>
    </xf>
    <xf numFmtId="0" fontId="33" fillId="0" borderId="51" xfId="0" applyFont="1" applyBorder="1" applyAlignment="1">
      <alignment horizontal="centerContinuous" vertical="center"/>
    </xf>
    <xf numFmtId="0" fontId="33" fillId="0" borderId="48" xfId="0" applyFont="1" applyBorder="1">
      <alignment vertical="center"/>
    </xf>
    <xf numFmtId="0" fontId="33" fillId="0" borderId="5" xfId="0" applyFont="1" applyBorder="1">
      <alignment vertical="center"/>
    </xf>
    <xf numFmtId="0" fontId="33" fillId="0" borderId="69" xfId="0" applyFont="1" applyBorder="1">
      <alignment vertical="center"/>
    </xf>
    <xf numFmtId="0" fontId="33" fillId="0" borderId="52" xfId="0" applyFont="1" applyBorder="1">
      <alignment vertical="center"/>
    </xf>
    <xf numFmtId="0" fontId="33" fillId="0" borderId="50" xfId="0" applyFont="1" applyBorder="1">
      <alignment vertical="center"/>
    </xf>
    <xf numFmtId="0" fontId="33" fillId="0" borderId="47" xfId="0" applyFont="1" applyBorder="1" applyAlignment="1">
      <alignment horizontal="right" vertical="center"/>
    </xf>
    <xf numFmtId="0" fontId="33" fillId="0" borderId="77" xfId="0" applyFont="1" applyBorder="1" applyAlignment="1">
      <alignment horizontal="left" vertical="center" indent="1"/>
    </xf>
    <xf numFmtId="0" fontId="33" fillId="0" borderId="79" xfId="0" applyFont="1" applyBorder="1">
      <alignment vertical="center"/>
    </xf>
    <xf numFmtId="0" fontId="33" fillId="0" borderId="26" xfId="0" applyFont="1" applyBorder="1" applyAlignment="1">
      <alignment horizontal="left" vertical="center" indent="1"/>
    </xf>
    <xf numFmtId="0" fontId="33" fillId="0" borderId="80" xfId="0" applyFont="1" applyBorder="1">
      <alignment vertical="center"/>
    </xf>
    <xf numFmtId="0" fontId="33" fillId="0" borderId="78" xfId="0" applyFont="1" applyBorder="1" applyAlignment="1">
      <alignment horizontal="left" vertical="center" indent="1"/>
    </xf>
    <xf numFmtId="0" fontId="33" fillId="0" borderId="70" xfId="0" applyFont="1" applyBorder="1" applyAlignment="1">
      <alignment horizontal="left" vertical="center"/>
    </xf>
    <xf numFmtId="0" fontId="33" fillId="0" borderId="72" xfId="0" applyFont="1" applyBorder="1" applyAlignment="1">
      <alignment horizontal="left" vertical="center" indent="1"/>
    </xf>
    <xf numFmtId="0" fontId="33" fillId="0" borderId="74" xfId="0" applyFont="1" applyBorder="1">
      <alignment vertical="center"/>
    </xf>
    <xf numFmtId="0" fontId="33" fillId="0" borderId="47" xfId="0" applyFont="1" applyBorder="1" applyAlignment="1">
      <alignment horizontal="center" vertical="center"/>
    </xf>
    <xf numFmtId="0" fontId="32" fillId="0" borderId="14" xfId="2" applyFont="1" applyFill="1" applyBorder="1" applyAlignment="1">
      <alignment horizontal="center" vertical="center" justifyLastLine="1"/>
    </xf>
    <xf numFmtId="5" fontId="33" fillId="0" borderId="24" xfId="0" applyNumberFormat="1" applyFont="1" applyBorder="1" applyAlignment="1">
      <alignment horizontal="left" vertical="center"/>
    </xf>
    <xf numFmtId="0" fontId="0" fillId="0" borderId="68" xfId="0" applyBorder="1">
      <alignment vertical="center"/>
    </xf>
    <xf numFmtId="0" fontId="49" fillId="0" borderId="0" xfId="0" applyFont="1" applyFill="1" applyBorder="1" applyAlignment="1">
      <alignment horizontal="left" indent="1"/>
    </xf>
    <xf numFmtId="0" fontId="33" fillId="0" borderId="0" xfId="0" applyFont="1" applyAlignment="1">
      <alignment horizontal="left" vertical="center" indent="1"/>
    </xf>
    <xf numFmtId="185" fontId="2" fillId="0" borderId="0" xfId="0" applyNumberFormat="1" applyFont="1" applyFill="1" applyAlignment="1">
      <alignment horizontal="left" vertical="center"/>
    </xf>
    <xf numFmtId="185" fontId="0" fillId="0" borderId="0" xfId="0" applyNumberFormat="1" applyAlignment="1">
      <alignment horizontal="left" vertical="center"/>
    </xf>
    <xf numFmtId="178" fontId="2" fillId="0" borderId="0" xfId="0" applyNumberFormat="1" applyFont="1" applyFill="1" applyAlignment="1">
      <alignment horizontal="distributed" vertical="center"/>
    </xf>
    <xf numFmtId="178" fontId="0" fillId="0" borderId="0" xfId="0" applyNumberFormat="1" applyAlignment="1">
      <alignment horizontal="distributed" vertical="center"/>
    </xf>
    <xf numFmtId="0" fontId="2" fillId="0" borderId="0" xfId="0" applyFont="1" applyFill="1" applyAlignment="1">
      <alignment vertical="center"/>
    </xf>
    <xf numFmtId="0" fontId="2" fillId="0" borderId="0" xfId="0" applyFont="1" applyFill="1" applyAlignment="1">
      <alignment horizontal="left" vertical="center"/>
    </xf>
    <xf numFmtId="0" fontId="0" fillId="0" borderId="0" xfId="0" applyAlignment="1">
      <alignment horizontal="left" vertical="center"/>
    </xf>
    <xf numFmtId="0" fontId="33" fillId="0" borderId="0" xfId="0" applyFont="1" applyAlignment="1">
      <alignment vertical="center"/>
    </xf>
    <xf numFmtId="0" fontId="32" fillId="0" borderId="0" xfId="2" applyFont="1" applyAlignment="1">
      <alignment vertical="center"/>
    </xf>
    <xf numFmtId="0" fontId="26" fillId="0" borderId="26" xfId="0" applyFont="1" applyBorder="1" applyAlignment="1">
      <alignment horizontal="center" vertical="top"/>
    </xf>
    <xf numFmtId="0" fontId="26" fillId="0" borderId="35" xfId="0" applyFont="1" applyBorder="1" applyAlignment="1">
      <alignment vertical="top"/>
    </xf>
    <xf numFmtId="0" fontId="26" fillId="0" borderId="35" xfId="0" applyFont="1" applyBorder="1" applyAlignment="1">
      <alignment horizontal="center" vertical="top"/>
    </xf>
    <xf numFmtId="0" fontId="26" fillId="0" borderId="33" xfId="0" applyFont="1" applyBorder="1" applyAlignment="1">
      <alignment vertical="top"/>
    </xf>
    <xf numFmtId="0" fontId="26" fillId="0" borderId="34" xfId="0" applyFont="1" applyBorder="1" applyAlignment="1">
      <alignment vertical="top"/>
    </xf>
    <xf numFmtId="0" fontId="26" fillId="0" borderId="27" xfId="0" applyFont="1" applyBorder="1" applyAlignment="1">
      <alignment vertical="top"/>
    </xf>
    <xf numFmtId="0" fontId="26" fillId="0" borderId="28" xfId="0" applyFont="1" applyBorder="1" applyAlignment="1">
      <alignment vertical="top"/>
    </xf>
    <xf numFmtId="0" fontId="33" fillId="0" borderId="0" xfId="0" applyFont="1" applyAlignment="1">
      <alignment horizontal="left" vertical="center"/>
    </xf>
    <xf numFmtId="0" fontId="26" fillId="0" borderId="20" xfId="0" applyFont="1" applyBorder="1" applyAlignment="1">
      <alignment horizontal="center" vertical="top"/>
    </xf>
    <xf numFmtId="0" fontId="35" fillId="0" borderId="21" xfId="2" applyFont="1" applyBorder="1" applyAlignment="1">
      <alignment vertical="top"/>
    </xf>
    <xf numFmtId="0" fontId="35" fillId="0" borderId="0" xfId="2" applyFont="1" applyBorder="1" applyAlignment="1">
      <alignment vertical="top"/>
    </xf>
    <xf numFmtId="0" fontId="35" fillId="0" borderId="80" xfId="2" applyFont="1" applyBorder="1" applyAlignment="1">
      <alignment vertical="top"/>
    </xf>
    <xf numFmtId="0" fontId="35" fillId="0" borderId="85" xfId="2" applyFont="1" applyBorder="1" applyAlignment="1">
      <alignment vertical="top"/>
    </xf>
    <xf numFmtId="0" fontId="35" fillId="0" borderId="24" xfId="2" applyFont="1" applyBorder="1" applyAlignment="1">
      <alignment vertical="top"/>
    </xf>
    <xf numFmtId="0" fontId="35" fillId="0" borderId="25" xfId="2" applyFont="1" applyBorder="1" applyAlignment="1">
      <alignment vertical="top"/>
    </xf>
    <xf numFmtId="0" fontId="32" fillId="0" borderId="24" xfId="0" applyFont="1" applyBorder="1" applyAlignment="1">
      <alignment vertical="center"/>
    </xf>
    <xf numFmtId="188" fontId="2" fillId="0" borderId="0" xfId="0" applyNumberFormat="1" applyFont="1" applyFill="1" applyAlignment="1">
      <alignment horizontal="right" vertical="center"/>
    </xf>
    <xf numFmtId="0" fontId="33" fillId="0" borderId="18" xfId="0" applyFont="1" applyBorder="1" applyAlignment="1">
      <alignment vertical="center"/>
    </xf>
    <xf numFmtId="0" fontId="33" fillId="0" borderId="0" xfId="0" applyFont="1" applyAlignment="1">
      <alignment vertical="center"/>
    </xf>
    <xf numFmtId="0" fontId="55" fillId="0" borderId="0" xfId="0" applyFont="1" applyAlignment="1">
      <alignment vertical="center"/>
    </xf>
    <xf numFmtId="0" fontId="2" fillId="0" borderId="73" xfId="0" applyFont="1" applyFill="1" applyBorder="1">
      <alignment vertical="center"/>
    </xf>
    <xf numFmtId="0" fontId="2" fillId="0" borderId="27" xfId="0" applyFont="1" applyFill="1" applyBorder="1">
      <alignment vertical="center"/>
    </xf>
    <xf numFmtId="0" fontId="2" fillId="0" borderId="28" xfId="0" applyFont="1" applyFill="1" applyBorder="1">
      <alignment vertical="center"/>
    </xf>
    <xf numFmtId="0" fontId="2" fillId="0" borderId="74" xfId="0" applyFont="1" applyFill="1" applyBorder="1">
      <alignment vertical="center"/>
    </xf>
    <xf numFmtId="0" fontId="2" fillId="0" borderId="75" xfId="0" applyFont="1" applyFill="1" applyBorder="1">
      <alignment vertical="center"/>
    </xf>
    <xf numFmtId="0" fontId="2" fillId="0" borderId="76" xfId="0" applyFont="1" applyFill="1" applyBorder="1">
      <alignment vertical="center"/>
    </xf>
    <xf numFmtId="0" fontId="33" fillId="0" borderId="0" xfId="0" applyFont="1" applyFill="1">
      <alignment vertical="center"/>
    </xf>
    <xf numFmtId="0" fontId="2" fillId="0" borderId="0" xfId="0" applyFont="1" applyFill="1" applyAlignment="1">
      <alignment horizontal="right" vertical="center" indent="1"/>
    </xf>
    <xf numFmtId="0" fontId="3" fillId="0" borderId="0" xfId="0" applyFont="1" applyAlignment="1">
      <alignment horizontal="centerContinuous" vertical="center"/>
    </xf>
    <xf numFmtId="0" fontId="33" fillId="0" borderId="80" xfId="0" applyFont="1" applyBorder="1" applyAlignment="1">
      <alignment vertical="center"/>
    </xf>
    <xf numFmtId="0" fontId="33" fillId="0" borderId="81" xfId="0" applyFont="1" applyBorder="1" applyAlignment="1">
      <alignment vertical="center"/>
    </xf>
    <xf numFmtId="0" fontId="36" fillId="0" borderId="74" xfId="0" applyFont="1" applyBorder="1" applyAlignment="1">
      <alignment horizontal="centerContinuous" vertical="center"/>
    </xf>
    <xf numFmtId="0" fontId="36" fillId="0" borderId="76" xfId="0" applyFont="1" applyBorder="1" applyAlignment="1">
      <alignment horizontal="centerContinuous" vertical="center"/>
    </xf>
    <xf numFmtId="0" fontId="36" fillId="0" borderId="73" xfId="0" applyFont="1" applyBorder="1" applyAlignment="1">
      <alignment horizontal="centerContinuous" vertical="center"/>
    </xf>
    <xf numFmtId="0" fontId="36" fillId="0" borderId="28" xfId="0" applyFont="1" applyBorder="1" applyAlignment="1">
      <alignment horizontal="centerContinuous" vertical="center"/>
    </xf>
    <xf numFmtId="0" fontId="36" fillId="0" borderId="26" xfId="0" applyFont="1" applyBorder="1" applyAlignment="1">
      <alignment horizontal="centerContinuous" vertical="center"/>
    </xf>
    <xf numFmtId="0" fontId="33" fillId="0" borderId="80" xfId="0" applyFont="1" applyBorder="1" applyAlignment="1">
      <alignment horizontal="centerContinuous" vertical="center"/>
    </xf>
    <xf numFmtId="0" fontId="5" fillId="0" borderId="38" xfId="2" applyFont="1" applyBorder="1" applyAlignment="1">
      <alignment horizontal="justify" vertical="center" wrapText="1"/>
    </xf>
    <xf numFmtId="0" fontId="5" fillId="0" borderId="0" xfId="2" applyFont="1" applyBorder="1" applyAlignment="1">
      <alignment horizontal="left" vertical="center" wrapText="1" indent="1"/>
    </xf>
    <xf numFmtId="0" fontId="5" fillId="0" borderId="0" xfId="2" applyFont="1" applyBorder="1" applyAlignment="1">
      <alignment horizontal="center" vertical="center" wrapText="1"/>
    </xf>
    <xf numFmtId="0" fontId="5" fillId="0" borderId="0" xfId="2" applyFont="1" applyBorder="1" applyAlignment="1">
      <alignment horizontal="left" vertical="center" indent="1"/>
    </xf>
    <xf numFmtId="0" fontId="33" fillId="0" borderId="0" xfId="0" applyFont="1" applyBorder="1" applyAlignment="1">
      <alignment horizontal="center" vertical="center"/>
    </xf>
    <xf numFmtId="0" fontId="33" fillId="0" borderId="0" xfId="0" applyFont="1" applyBorder="1" applyAlignment="1">
      <alignment vertical="center"/>
    </xf>
    <xf numFmtId="0" fontId="0" fillId="0" borderId="5" xfId="0" applyBorder="1" applyAlignment="1">
      <alignment horizontal="center" vertical="center"/>
    </xf>
    <xf numFmtId="0" fontId="11" fillId="0" borderId="0" xfId="0" applyFont="1" applyFill="1" applyAlignment="1"/>
    <xf numFmtId="0" fontId="11" fillId="0" borderId="0" xfId="0" applyFont="1" applyFill="1" applyAlignment="1">
      <alignment horizontal="center"/>
    </xf>
    <xf numFmtId="0" fontId="14" fillId="0" borderId="0" xfId="0" applyFont="1" applyFill="1" applyAlignment="1"/>
    <xf numFmtId="0" fontId="15"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Fill="1" applyAlignment="1">
      <alignment horizontal="left" indent="1"/>
    </xf>
    <xf numFmtId="0" fontId="11" fillId="0" borderId="0" xfId="0" applyFont="1" applyFill="1" applyBorder="1" applyAlignment="1">
      <alignment horizontal="left" indent="1"/>
    </xf>
    <xf numFmtId="0" fontId="11" fillId="0" borderId="0" xfId="0" applyFont="1" applyFill="1" applyBorder="1" applyAlignment="1">
      <alignment horizontal="center"/>
    </xf>
    <xf numFmtId="14" fontId="11" fillId="0" borderId="0" xfId="0" applyNumberFormat="1" applyFont="1" applyFill="1" applyBorder="1" applyAlignment="1">
      <alignment horizontal="center"/>
    </xf>
    <xf numFmtId="0" fontId="11" fillId="0" borderId="27" xfId="0" applyFont="1" applyFill="1" applyBorder="1" applyAlignment="1">
      <alignment horizontal="center"/>
    </xf>
    <xf numFmtId="0" fontId="11" fillId="0" borderId="27" xfId="0" applyFont="1" applyFill="1" applyBorder="1" applyAlignment="1"/>
    <xf numFmtId="0" fontId="11" fillId="0" borderId="0" xfId="0" applyFont="1" applyFill="1" applyBorder="1" applyAlignment="1">
      <alignment horizontal="center" vertical="center" wrapText="1"/>
    </xf>
    <xf numFmtId="177" fontId="11" fillId="0" borderId="0" xfId="0" applyNumberFormat="1" applyFont="1" applyFill="1" applyBorder="1" applyAlignment="1">
      <alignment vertical="center"/>
    </xf>
    <xf numFmtId="0" fontId="19" fillId="0" borderId="0" xfId="0" applyFont="1" applyFill="1" applyBorder="1" applyAlignment="1"/>
    <xf numFmtId="0" fontId="19" fillId="0" borderId="0" xfId="0" applyFont="1" applyFill="1" applyBorder="1" applyAlignment="1">
      <alignment vertical="center"/>
    </xf>
    <xf numFmtId="0" fontId="19" fillId="0" borderId="0" xfId="0" applyFont="1" applyFill="1" applyAlignment="1"/>
    <xf numFmtId="0" fontId="14" fillId="0" borderId="0" xfId="0" applyFont="1" applyFill="1" applyBorder="1" applyAlignment="1">
      <alignment horizontal="center" vertical="center"/>
    </xf>
    <xf numFmtId="0" fontId="14" fillId="0" borderId="39" xfId="0" applyFont="1" applyFill="1" applyBorder="1" applyAlignment="1">
      <alignment horizontal="center" vertical="center" shrinkToFit="1"/>
    </xf>
    <xf numFmtId="0" fontId="14" fillId="0" borderId="17" xfId="0" applyFont="1" applyFill="1" applyBorder="1" applyAlignment="1">
      <alignment horizontal="center" vertical="center" shrinkToFit="1"/>
    </xf>
    <xf numFmtId="0" fontId="22" fillId="0" borderId="0" xfId="0" applyFont="1" applyFill="1" applyAlignment="1">
      <alignment vertical="top"/>
    </xf>
    <xf numFmtId="0" fontId="11" fillId="0" borderId="0" xfId="0" applyFont="1" applyFill="1" applyBorder="1" applyAlignment="1">
      <alignment horizontal="center" vertical="center" shrinkToFit="1"/>
    </xf>
    <xf numFmtId="0" fontId="23" fillId="0" borderId="0" xfId="0" applyFont="1" applyFill="1" applyBorder="1" applyAlignment="1"/>
    <xf numFmtId="0" fontId="23" fillId="0" borderId="0" xfId="0" applyFont="1" applyFill="1" applyAlignment="1"/>
    <xf numFmtId="0" fontId="33" fillId="0" borderId="39" xfId="0" applyFont="1" applyBorder="1" applyAlignment="1">
      <alignment horizontal="center" vertical="center"/>
    </xf>
    <xf numFmtId="0" fontId="0" fillId="0" borderId="0" xfId="0" applyAlignment="1">
      <alignment horizontal="left" vertical="center"/>
    </xf>
    <xf numFmtId="0" fontId="33" fillId="0" borderId="49" xfId="0" applyFont="1" applyBorder="1" applyAlignment="1">
      <alignment horizontal="center" vertical="center"/>
    </xf>
    <xf numFmtId="0" fontId="33" fillId="0" borderId="0" xfId="0" applyFont="1" applyBorder="1" applyAlignment="1">
      <alignment horizontal="center" vertical="center"/>
    </xf>
    <xf numFmtId="0" fontId="33" fillId="0" borderId="0" xfId="0" applyFont="1" applyAlignment="1">
      <alignment horizontal="center" vertical="center"/>
    </xf>
    <xf numFmtId="0" fontId="33" fillId="0" borderId="0" xfId="0" applyFont="1" applyAlignment="1">
      <alignment horizontal="left" vertical="center"/>
    </xf>
    <xf numFmtId="0" fontId="38" fillId="0" borderId="0" xfId="0" applyFont="1" applyBorder="1" applyAlignment="1">
      <alignment horizontal="center" vertical="center"/>
    </xf>
    <xf numFmtId="0" fontId="33" fillId="0" borderId="17" xfId="0" applyFont="1" applyBorder="1" applyAlignment="1">
      <alignment vertical="center" shrinkToFit="1"/>
    </xf>
    <xf numFmtId="0" fontId="33" fillId="0" borderId="17" xfId="0" applyFont="1" applyBorder="1" applyAlignment="1">
      <alignment horizontal="left" vertical="center" shrinkToFit="1"/>
    </xf>
    <xf numFmtId="0" fontId="33" fillId="0" borderId="0" xfId="0" applyFont="1" applyBorder="1" applyAlignment="1">
      <alignment horizontal="left" vertical="center" indent="1"/>
    </xf>
    <xf numFmtId="0" fontId="33" fillId="0" borderId="17" xfId="0" applyFont="1" applyBorder="1" applyAlignment="1">
      <alignment horizontal="left" vertical="center" indent="1"/>
    </xf>
    <xf numFmtId="0" fontId="49" fillId="0" borderId="0" xfId="0" applyFont="1" applyAlignment="1"/>
    <xf numFmtId="0" fontId="49" fillId="0" borderId="0" xfId="0" applyFont="1" applyBorder="1" applyAlignment="1">
      <alignment horizontal="center" vertical="center"/>
    </xf>
    <xf numFmtId="0" fontId="49" fillId="0" borderId="0" xfId="0" applyFont="1" applyBorder="1" applyAlignment="1"/>
    <xf numFmtId="0" fontId="49" fillId="0" borderId="44" xfId="0" applyFont="1" applyBorder="1" applyAlignment="1"/>
    <xf numFmtId="0" fontId="49" fillId="0" borderId="45" xfId="0" applyFont="1" applyBorder="1" applyAlignment="1"/>
    <xf numFmtId="0" fontId="49" fillId="0" borderId="1" xfId="0" applyFont="1" applyBorder="1" applyAlignment="1"/>
    <xf numFmtId="0" fontId="49" fillId="0" borderId="40" xfId="0" applyFont="1" applyBorder="1" applyAlignment="1"/>
    <xf numFmtId="0" fontId="49" fillId="0" borderId="3" xfId="0" applyFont="1" applyBorder="1" applyAlignment="1"/>
    <xf numFmtId="0" fontId="48" fillId="0" borderId="40" xfId="0" applyFont="1" applyBorder="1" applyAlignment="1">
      <alignment horizontal="center" vertical="center"/>
    </xf>
    <xf numFmtId="0" fontId="48" fillId="0" borderId="0" xfId="0" applyFont="1" applyBorder="1" applyAlignment="1">
      <alignment horizontal="center" vertical="center"/>
    </xf>
    <xf numFmtId="0" fontId="48" fillId="0" borderId="0" xfId="0" applyFont="1" applyAlignment="1">
      <alignment horizontal="center" vertical="center"/>
    </xf>
    <xf numFmtId="0" fontId="48" fillId="0" borderId="3" xfId="0" applyFont="1" applyBorder="1" applyAlignment="1">
      <alignment horizontal="center" vertical="center"/>
    </xf>
    <xf numFmtId="0" fontId="49" fillId="0" borderId="40" xfId="0" applyFont="1" applyBorder="1" applyAlignment="1">
      <alignment horizontal="center" vertical="center"/>
    </xf>
    <xf numFmtId="0" fontId="49" fillId="0" borderId="0" xfId="0" applyFont="1" applyAlignment="1">
      <alignment horizontal="center" vertical="center"/>
    </xf>
    <xf numFmtId="0" fontId="49" fillId="0" borderId="3" xfId="0" applyFont="1" applyBorder="1" applyAlignment="1">
      <alignment horizontal="center" vertical="center"/>
    </xf>
    <xf numFmtId="0" fontId="33" fillId="0" borderId="0" xfId="0" applyFont="1" applyAlignment="1"/>
    <xf numFmtId="0" fontId="49" fillId="0" borderId="0" xfId="0" applyFont="1" applyBorder="1" applyAlignment="1"/>
    <xf numFmtId="0" fontId="49" fillId="0" borderId="0" xfId="0" applyFont="1" applyAlignment="1"/>
    <xf numFmtId="0" fontId="49" fillId="0" borderId="0" xfId="0" applyFont="1" applyBorder="1" applyAlignment="1">
      <alignment horizontal="left" indent="1" shrinkToFit="1"/>
    </xf>
    <xf numFmtId="0" fontId="49" fillId="0" borderId="3" xfId="0" applyFont="1" applyBorder="1" applyAlignment="1">
      <alignment horizontal="left" indent="1" shrinkToFit="1"/>
    </xf>
    <xf numFmtId="0" fontId="49" fillId="0" borderId="0" xfId="0" applyFont="1" applyBorder="1" applyAlignment="1">
      <alignment horizontal="center"/>
    </xf>
    <xf numFmtId="0" fontId="53" fillId="0" borderId="40" xfId="0" applyFont="1" applyBorder="1" applyAlignment="1">
      <alignment horizontal="center" vertical="center"/>
    </xf>
    <xf numFmtId="0" fontId="53" fillId="0" borderId="0" xfId="0" applyFont="1" applyBorder="1" applyAlignment="1">
      <alignment horizontal="center" vertical="center"/>
    </xf>
    <xf numFmtId="0" fontId="53" fillId="0" borderId="0" xfId="0" applyFont="1" applyAlignment="1">
      <alignment horizontal="center" vertical="center"/>
    </xf>
    <xf numFmtId="0" fontId="53" fillId="0" borderId="3" xfId="0" applyFont="1" applyBorder="1" applyAlignment="1">
      <alignment horizontal="center" vertical="center"/>
    </xf>
    <xf numFmtId="0" fontId="49" fillId="0" borderId="0" xfId="0" applyFont="1" applyBorder="1" applyAlignment="1">
      <alignment horizontal="center" vertical="center"/>
    </xf>
    <xf numFmtId="0" fontId="53" fillId="0" borderId="0" xfId="0" applyFont="1" applyBorder="1" applyAlignment="1">
      <alignment horizontal="left" vertical="center"/>
    </xf>
    <xf numFmtId="178" fontId="53" fillId="0" borderId="0" xfId="0" applyNumberFormat="1" applyFont="1" applyBorder="1" applyAlignment="1">
      <alignment horizontal="left" vertical="center"/>
    </xf>
    <xf numFmtId="58" fontId="53" fillId="0" borderId="0" xfId="0" applyNumberFormat="1" applyFont="1" applyBorder="1" applyAlignment="1">
      <alignment horizontal="left" vertical="center"/>
    </xf>
    <xf numFmtId="0" fontId="49" fillId="0" borderId="41" xfId="0" applyFont="1" applyBorder="1" applyAlignment="1"/>
    <xf numFmtId="0" fontId="49" fillId="0" borderId="42" xfId="0" applyFont="1" applyBorder="1" applyAlignment="1"/>
    <xf numFmtId="0" fontId="49" fillId="0" borderId="2" xfId="0" applyFont="1" applyBorder="1" applyAlignment="1"/>
    <xf numFmtId="0" fontId="32" fillId="0" borderId="0" xfId="6" applyFont="1" applyAlignment="1">
      <alignment horizontal="left" vertical="center"/>
    </xf>
    <xf numFmtId="0" fontId="65" fillId="0" borderId="0" xfId="6" applyFont="1" applyAlignment="1">
      <alignment horizontal="centerContinuous" vertical="center"/>
    </xf>
    <xf numFmtId="0" fontId="32" fillId="0" borderId="0" xfId="6" applyFont="1" applyAlignment="1">
      <alignment horizontal="centerContinuous" vertical="center"/>
    </xf>
    <xf numFmtId="0" fontId="65" fillId="0" borderId="0" xfId="6" applyFont="1" applyAlignment="1">
      <alignment horizontal="left" vertical="center"/>
    </xf>
    <xf numFmtId="188" fontId="32" fillId="0" borderId="0" xfId="6" applyNumberFormat="1" applyFont="1" applyAlignment="1">
      <alignment horizontal="left" vertical="center"/>
    </xf>
    <xf numFmtId="0" fontId="33" fillId="0" borderId="0" xfId="0" applyFont="1" applyFill="1" applyAlignment="1">
      <alignment horizontal="left" vertical="center"/>
    </xf>
    <xf numFmtId="0" fontId="32" fillId="0" borderId="0" xfId="6" applyFont="1" applyBorder="1" applyAlignment="1">
      <alignment horizontal="distributed" vertical="center"/>
    </xf>
    <xf numFmtId="0" fontId="32" fillId="0" borderId="0" xfId="6" applyFont="1" applyAlignment="1">
      <alignment horizontal="distributed" vertical="center"/>
    </xf>
    <xf numFmtId="0" fontId="32" fillId="0" borderId="0" xfId="6" applyFont="1" applyFill="1" applyAlignment="1">
      <alignment horizontal="left" vertical="center"/>
    </xf>
    <xf numFmtId="0" fontId="32" fillId="0" borderId="0" xfId="6" applyFont="1" applyAlignment="1">
      <alignment horizontal="right" vertical="center"/>
    </xf>
    <xf numFmtId="0" fontId="32" fillId="0" borderId="0" xfId="6" applyFont="1" applyBorder="1" applyAlignment="1">
      <alignment horizontal="left" vertical="center"/>
    </xf>
    <xf numFmtId="0" fontId="32" fillId="0" borderId="0" xfId="6" applyFont="1" applyAlignment="1">
      <alignment horizontal="left" vertical="center"/>
    </xf>
    <xf numFmtId="14" fontId="32" fillId="0" borderId="0" xfId="6" applyNumberFormat="1" applyFont="1" applyAlignment="1">
      <alignment horizontal="left" vertical="center"/>
    </xf>
    <xf numFmtId="0" fontId="64" fillId="0" borderId="40" xfId="0" applyFont="1" applyBorder="1" applyAlignment="1">
      <alignment horizontal="center" vertical="center"/>
    </xf>
    <xf numFmtId="0" fontId="64" fillId="0" borderId="0" xfId="0" applyFont="1" applyBorder="1" applyAlignment="1">
      <alignment horizontal="center" vertical="center"/>
    </xf>
    <xf numFmtId="0" fontId="64" fillId="0" borderId="3" xfId="0" applyFont="1" applyBorder="1" applyAlignment="1">
      <alignment horizontal="center" vertical="center"/>
    </xf>
    <xf numFmtId="190" fontId="49" fillId="0" borderId="0" xfId="0" applyNumberFormat="1" applyFont="1" applyBorder="1" applyAlignment="1">
      <alignment horizontal="center" vertical="center"/>
    </xf>
    <xf numFmtId="0" fontId="49" fillId="0" borderId="0" xfId="0" applyFont="1" applyBorder="1" applyAlignment="1">
      <alignment horizontal="left" vertical="center"/>
    </xf>
    <xf numFmtId="0" fontId="66" fillId="0" borderId="0" xfId="0" applyFont="1" applyAlignment="1">
      <alignment horizontal="distributed" vertical="center" indent="1"/>
    </xf>
    <xf numFmtId="0" fontId="0" fillId="0" borderId="68" xfId="0" applyBorder="1" applyAlignment="1">
      <alignment horizontal="right" vertical="center"/>
    </xf>
    <xf numFmtId="0" fontId="0" fillId="0" borderId="49" xfId="0" applyBorder="1" applyAlignment="1">
      <alignment horizontal="right" vertical="center"/>
    </xf>
    <xf numFmtId="0" fontId="53" fillId="0" borderId="0" xfId="0" applyFont="1" applyBorder="1" applyAlignment="1">
      <alignment horizontal="left" indent="1"/>
    </xf>
    <xf numFmtId="0" fontId="33" fillId="0" borderId="0" xfId="0" applyFont="1" applyAlignment="1">
      <alignment horizontal="left" indent="1" shrinkToFit="1"/>
    </xf>
    <xf numFmtId="14" fontId="49" fillId="0" borderId="0" xfId="0" applyNumberFormat="1" applyFont="1" applyBorder="1" applyAlignment="1">
      <alignment horizontal="left" indent="1" shrinkToFit="1"/>
    </xf>
    <xf numFmtId="0" fontId="33" fillId="0" borderId="3" xfId="0" applyFont="1" applyBorder="1" applyAlignment="1">
      <alignment horizontal="left" indent="1" shrinkToFit="1"/>
    </xf>
    <xf numFmtId="0" fontId="67" fillId="0" borderId="0" xfId="0" applyFont="1" applyAlignment="1">
      <alignment vertical="center"/>
    </xf>
    <xf numFmtId="0" fontId="68" fillId="0" borderId="0" xfId="0" applyFont="1" applyAlignment="1"/>
    <xf numFmtId="0" fontId="68" fillId="0" borderId="0" xfId="0" applyNumberFormat="1" applyFont="1" applyAlignment="1"/>
    <xf numFmtId="0" fontId="64" fillId="0" borderId="0" xfId="0" applyFont="1" applyBorder="1" applyAlignment="1"/>
    <xf numFmtId="182" fontId="49" fillId="0" borderId="0" xfId="0" applyNumberFormat="1" applyFont="1" applyBorder="1" applyAlignment="1">
      <alignment horizontal="center" vertical="center"/>
    </xf>
    <xf numFmtId="0" fontId="49" fillId="0" borderId="0" xfId="0" applyFont="1" applyBorder="1" applyAlignment="1">
      <alignment horizontal="center" vertical="center" wrapText="1"/>
    </xf>
    <xf numFmtId="0" fontId="65" fillId="0" borderId="0" xfId="0" applyNumberFormat="1" applyFont="1" applyBorder="1" applyAlignment="1">
      <alignment horizontal="center" vertical="center"/>
    </xf>
    <xf numFmtId="178" fontId="49" fillId="0" borderId="0" xfId="0" applyNumberFormat="1" applyFont="1" applyBorder="1" applyAlignment="1">
      <alignment horizontal="center" vertical="center"/>
    </xf>
    <xf numFmtId="0" fontId="49" fillId="0" borderId="0" xfId="0" applyNumberFormat="1" applyFont="1" applyBorder="1" applyAlignment="1">
      <alignment horizontal="left" shrinkToFit="1"/>
    </xf>
    <xf numFmtId="0" fontId="49" fillId="0" borderId="3" xfId="0" applyNumberFormat="1" applyFont="1" applyBorder="1" applyAlignment="1">
      <alignment horizontal="left" shrinkToFit="1"/>
    </xf>
    <xf numFmtId="0" fontId="49" fillId="0" borderId="0" xfId="0" applyFont="1" applyBorder="1" applyAlignment="1">
      <alignment horizontal="left" vertical="center" wrapText="1" shrinkToFit="1"/>
    </xf>
    <xf numFmtId="178" fontId="49" fillId="0" borderId="0" xfId="0" applyNumberFormat="1" applyFont="1" applyBorder="1" applyAlignment="1">
      <alignment horizontal="left" vertical="center"/>
    </xf>
    <xf numFmtId="195" fontId="49" fillId="0" borderId="0" xfId="0" applyNumberFormat="1" applyFont="1" applyBorder="1" applyAlignment="1">
      <alignment horizontal="left" vertical="center" wrapText="1"/>
    </xf>
    <xf numFmtId="0" fontId="49" fillId="0" borderId="0" xfId="0" applyFont="1" applyBorder="1" applyAlignment="1">
      <alignment horizontal="center" vertical="center" textRotation="255"/>
    </xf>
    <xf numFmtId="0" fontId="33" fillId="0" borderId="0" xfId="0" applyFont="1" applyBorder="1" applyAlignment="1"/>
    <xf numFmtId="197" fontId="49" fillId="0" borderId="0" xfId="0" applyNumberFormat="1" applyFont="1" applyBorder="1" applyAlignment="1">
      <alignment horizontal="center" vertical="center"/>
    </xf>
    <xf numFmtId="0" fontId="49" fillId="0" borderId="24" xfId="0" applyFont="1" applyBorder="1" applyAlignment="1"/>
    <xf numFmtId="0" fontId="49" fillId="0" borderId="20" xfId="0" applyFont="1" applyBorder="1" applyAlignment="1"/>
    <xf numFmtId="0" fontId="49" fillId="0" borderId="136" xfId="0" applyFont="1" applyBorder="1" applyAlignment="1"/>
    <xf numFmtId="0" fontId="49" fillId="0" borderId="0" xfId="0" applyFont="1" applyBorder="1" applyAlignment="1">
      <alignment vertical="center"/>
    </xf>
    <xf numFmtId="0" fontId="49" fillId="0" borderId="0" xfId="0" applyFont="1" applyBorder="1" applyAlignment="1">
      <alignment horizontal="right" vertical="center"/>
    </xf>
    <xf numFmtId="0" fontId="0" fillId="0" borderId="0" xfId="0" applyAlignment="1">
      <alignment horizontal="left" vertical="center" shrinkToFit="1"/>
    </xf>
    <xf numFmtId="0" fontId="49" fillId="0" borderId="3" xfId="0" applyFont="1" applyBorder="1" applyAlignment="1">
      <alignment horizontal="left" vertical="center" indent="1" shrinkToFit="1"/>
    </xf>
    <xf numFmtId="0" fontId="53" fillId="0" borderId="0" xfId="0" applyNumberFormat="1" applyFont="1" applyBorder="1" applyAlignment="1">
      <alignment horizontal="center" shrinkToFit="1"/>
    </xf>
    <xf numFmtId="0" fontId="49" fillId="0" borderId="37" xfId="0" applyFont="1" applyBorder="1" applyAlignment="1">
      <alignment horizontal="center" vertical="center"/>
    </xf>
    <xf numFmtId="0" fontId="49" fillId="0" borderId="0" xfId="0" applyFont="1" applyAlignment="1">
      <alignment horizontal="right"/>
    </xf>
    <xf numFmtId="0" fontId="10" fillId="0" borderId="0" xfId="1">
      <alignment vertical="center"/>
    </xf>
    <xf numFmtId="0" fontId="10" fillId="0" borderId="0" xfId="1" applyFill="1" applyAlignment="1">
      <alignment horizontal="left" vertical="center" indent="1"/>
    </xf>
    <xf numFmtId="0" fontId="10" fillId="0" borderId="0" xfId="1" applyFill="1">
      <alignment vertical="center"/>
    </xf>
    <xf numFmtId="0" fontId="60" fillId="0" borderId="0" xfId="4" applyFont="1" applyAlignment="1">
      <alignment vertical="center"/>
    </xf>
    <xf numFmtId="0" fontId="60" fillId="0" borderId="0" xfId="4" applyFont="1" applyAlignment="1">
      <alignment horizontal="left" vertical="center"/>
    </xf>
    <xf numFmtId="0" fontId="60" fillId="0" borderId="0" xfId="4" applyFont="1" applyBorder="1" applyAlignment="1">
      <alignment horizontal="left" vertical="center"/>
    </xf>
    <xf numFmtId="0" fontId="60" fillId="0" borderId="0" xfId="4" applyFont="1">
      <alignment vertical="center"/>
    </xf>
    <xf numFmtId="0" fontId="10" fillId="0" borderId="0" xfId="1" applyAlignment="1">
      <alignment horizontal="left" vertical="center"/>
    </xf>
    <xf numFmtId="0" fontId="10" fillId="0" borderId="0" xfId="1" applyAlignment="1">
      <alignment vertical="center"/>
    </xf>
    <xf numFmtId="0" fontId="70" fillId="0" borderId="0" xfId="0" applyFont="1" applyFill="1" applyAlignment="1"/>
    <xf numFmtId="0" fontId="71" fillId="0" borderId="0" xfId="0" applyFont="1" applyFill="1" applyAlignment="1"/>
    <xf numFmtId="0" fontId="11" fillId="0" borderId="0" xfId="0" applyFont="1" applyFill="1" applyAlignment="1" applyProtection="1"/>
    <xf numFmtId="0" fontId="14" fillId="0" borderId="0" xfId="0" applyFont="1" applyFill="1" applyAlignment="1" applyProtection="1"/>
    <xf numFmtId="0" fontId="18" fillId="0" borderId="0" xfId="0" applyFont="1" applyFill="1" applyBorder="1" applyAlignment="1" applyProtection="1">
      <alignment horizontal="center" vertical="center" textRotation="255"/>
    </xf>
    <xf numFmtId="0" fontId="18" fillId="0" borderId="0" xfId="0" applyFont="1" applyFill="1" applyAlignment="1" applyProtection="1">
      <alignment horizontal="center" vertical="center" textRotation="255"/>
    </xf>
    <xf numFmtId="0" fontId="13" fillId="0" borderId="0" xfId="0" applyFont="1" applyFill="1" applyAlignment="1" applyProtection="1">
      <alignment horizontal="center" vertical="center" textRotation="255"/>
    </xf>
    <xf numFmtId="0" fontId="19" fillId="0" borderId="0" xfId="0" applyFont="1" applyFill="1" applyAlignment="1" applyProtection="1"/>
    <xf numFmtId="0" fontId="23" fillId="0" borderId="0" xfId="0" applyFont="1" applyFill="1" applyAlignment="1" applyProtection="1"/>
    <xf numFmtId="0" fontId="10" fillId="0" borderId="0" xfId="1" applyFill="1" applyAlignment="1"/>
    <xf numFmtId="0" fontId="23" fillId="0" borderId="0" xfId="0" applyFont="1" applyFill="1" applyBorder="1" applyAlignment="1" applyProtection="1">
      <alignment horizontal="left"/>
    </xf>
    <xf numFmtId="0" fontId="11" fillId="0" borderId="0" xfId="0" applyFont="1" applyFill="1" applyAlignment="1" applyProtection="1">
      <alignment horizontal="left"/>
    </xf>
    <xf numFmtId="0" fontId="23" fillId="0" borderId="0" xfId="0" applyFont="1" applyFill="1" applyBorder="1" applyAlignment="1" applyProtection="1">
      <alignment horizontal="center"/>
    </xf>
    <xf numFmtId="0" fontId="11" fillId="0" borderId="0" xfId="0" applyFont="1" applyFill="1" applyAlignment="1" applyProtection="1">
      <alignment horizontal="center"/>
    </xf>
    <xf numFmtId="0" fontId="33" fillId="0" borderId="77" xfId="0" applyFont="1" applyBorder="1">
      <alignment vertical="center"/>
    </xf>
    <xf numFmtId="0" fontId="33" fillId="0" borderId="71" xfId="0" applyFont="1" applyBorder="1">
      <alignment vertical="center"/>
    </xf>
    <xf numFmtId="0" fontId="33" fillId="0" borderId="75" xfId="0" applyFont="1" applyBorder="1">
      <alignment vertical="center"/>
    </xf>
    <xf numFmtId="0" fontId="33" fillId="0" borderId="76" xfId="0" applyFont="1" applyBorder="1">
      <alignment vertical="center"/>
    </xf>
    <xf numFmtId="0" fontId="33" fillId="0" borderId="72" xfId="0" applyFont="1" applyBorder="1">
      <alignment vertical="center"/>
    </xf>
    <xf numFmtId="0" fontId="33" fillId="0" borderId="27" xfId="0" applyFont="1" applyBorder="1">
      <alignment vertical="center"/>
    </xf>
    <xf numFmtId="0" fontId="33" fillId="0" borderId="28" xfId="0" applyFont="1" applyBorder="1">
      <alignment vertical="center"/>
    </xf>
    <xf numFmtId="182" fontId="33" fillId="0" borderId="50" xfId="0" applyNumberFormat="1" applyFont="1" applyBorder="1">
      <alignment vertical="center"/>
    </xf>
    <xf numFmtId="0" fontId="70" fillId="0" borderId="0" xfId="0" applyFont="1" applyFill="1" applyAlignment="1" applyProtection="1">
      <protection locked="0"/>
    </xf>
    <xf numFmtId="0" fontId="72" fillId="0" borderId="0" xfId="0" applyFont="1" applyFill="1" applyAlignment="1"/>
    <xf numFmtId="0" fontId="33" fillId="0" borderId="0" xfId="0" applyFont="1" applyAlignment="1" applyProtection="1">
      <alignment vertical="center"/>
    </xf>
    <xf numFmtId="0" fontId="73" fillId="0" borderId="0" xfId="0" applyFont="1">
      <alignment vertical="center"/>
    </xf>
    <xf numFmtId="0" fontId="69" fillId="0" borderId="0" xfId="0" applyFont="1">
      <alignment vertical="center"/>
    </xf>
    <xf numFmtId="0" fontId="32" fillId="0" borderId="0" xfId="4" applyFont="1" applyAlignment="1">
      <alignment vertical="center"/>
    </xf>
    <xf numFmtId="0" fontId="32" fillId="0" borderId="0" xfId="4" applyFont="1" applyFill="1" applyAlignment="1">
      <alignment horizontal="left" vertical="center"/>
    </xf>
    <xf numFmtId="0" fontId="32" fillId="0" borderId="0" xfId="4" applyFont="1" applyAlignment="1">
      <alignment horizontal="left" vertical="center"/>
    </xf>
    <xf numFmtId="0" fontId="32" fillId="0" borderId="0" xfId="4" applyFont="1" applyFill="1" applyBorder="1" applyAlignment="1">
      <alignment horizontal="left" vertical="center"/>
    </xf>
    <xf numFmtId="0" fontId="32" fillId="0" borderId="29" xfId="4" applyFont="1" applyFill="1" applyBorder="1" applyAlignment="1">
      <alignment horizontal="left" vertical="center"/>
    </xf>
    <xf numFmtId="0" fontId="32" fillId="0" borderId="33" xfId="4" applyFont="1" applyFill="1" applyBorder="1" applyAlignment="1">
      <alignment horizontal="left" vertical="center"/>
    </xf>
    <xf numFmtId="0" fontId="32" fillId="0" borderId="31" xfId="4" applyFont="1" applyFill="1" applyBorder="1" applyAlignment="1">
      <alignment horizontal="left" vertical="center"/>
    </xf>
    <xf numFmtId="0" fontId="32" fillId="0" borderId="83" xfId="4" applyFont="1" applyFill="1" applyBorder="1" applyAlignment="1">
      <alignment horizontal="left" vertical="center"/>
    </xf>
    <xf numFmtId="0" fontId="32" fillId="0" borderId="21" xfId="4" applyFont="1" applyFill="1" applyBorder="1" applyAlignment="1">
      <alignment horizontal="left" vertical="center"/>
    </xf>
    <xf numFmtId="0" fontId="32" fillId="0" borderId="90" xfId="4" applyFont="1" applyFill="1" applyBorder="1" applyAlignment="1">
      <alignment horizontal="left" vertical="center"/>
    </xf>
    <xf numFmtId="0" fontId="32" fillId="0" borderId="91" xfId="4" applyFont="1" applyFill="1" applyBorder="1" applyAlignment="1">
      <alignment horizontal="left" vertical="center"/>
    </xf>
    <xf numFmtId="0" fontId="32" fillId="0" borderId="96" xfId="4" applyFont="1" applyFill="1" applyBorder="1" applyAlignment="1">
      <alignment horizontal="left" vertical="center"/>
    </xf>
    <xf numFmtId="0" fontId="32" fillId="0" borderId="13" xfId="4" applyFont="1" applyFill="1" applyBorder="1" applyAlignment="1">
      <alignment horizontal="left" vertical="center"/>
    </xf>
    <xf numFmtId="0" fontId="32" fillId="0" borderId="92" xfId="4" applyFont="1" applyFill="1" applyBorder="1" applyAlignment="1">
      <alignment horizontal="left" vertical="center"/>
    </xf>
    <xf numFmtId="0" fontId="32" fillId="0" borderId="90" xfId="4" applyFont="1" applyFill="1" applyBorder="1" applyAlignment="1">
      <alignment horizontal="left" vertical="top" textRotation="255"/>
    </xf>
    <xf numFmtId="0" fontId="32" fillId="0" borderId="75" xfId="4" applyFont="1" applyFill="1" applyBorder="1" applyAlignment="1">
      <alignment horizontal="left" vertical="center"/>
    </xf>
    <xf numFmtId="0" fontId="32" fillId="0" borderId="16" xfId="4" applyFont="1" applyFill="1" applyBorder="1" applyAlignment="1">
      <alignment horizontal="left" vertical="center"/>
    </xf>
    <xf numFmtId="0" fontId="32" fillId="0" borderId="17" xfId="4" applyFont="1" applyFill="1" applyBorder="1" applyAlignment="1">
      <alignment horizontal="left" vertical="center"/>
    </xf>
    <xf numFmtId="0" fontId="32" fillId="0" borderId="20" xfId="4" applyFont="1" applyFill="1" applyBorder="1" applyAlignment="1">
      <alignment horizontal="left" vertical="center"/>
    </xf>
    <xf numFmtId="0" fontId="32" fillId="0" borderId="23" xfId="4" applyFont="1" applyFill="1" applyBorder="1" applyAlignment="1">
      <alignment horizontal="left" vertical="center"/>
    </xf>
    <xf numFmtId="0" fontId="32" fillId="0" borderId="24" xfId="4" applyFont="1" applyFill="1" applyBorder="1" applyAlignment="1">
      <alignment horizontal="left" vertical="center"/>
    </xf>
    <xf numFmtId="0" fontId="32" fillId="0" borderId="88" xfId="4" applyFont="1" applyFill="1" applyBorder="1" applyAlignment="1">
      <alignment horizontal="left" vertical="center"/>
    </xf>
    <xf numFmtId="0" fontId="32" fillId="0" borderId="35" xfId="4" applyFont="1" applyFill="1" applyBorder="1" applyAlignment="1">
      <alignment horizontal="left" vertical="center"/>
    </xf>
    <xf numFmtId="0" fontId="32" fillId="0" borderId="34" xfId="4" applyFont="1" applyFill="1" applyBorder="1" applyAlignment="1">
      <alignment horizontal="left" vertical="center"/>
    </xf>
    <xf numFmtId="0" fontId="32" fillId="0" borderId="0" xfId="4" applyFont="1" applyBorder="1" applyAlignment="1">
      <alignment horizontal="left" vertical="center"/>
    </xf>
    <xf numFmtId="0" fontId="32" fillId="0" borderId="0" xfId="4" applyFont="1" applyFill="1" applyBorder="1" applyAlignment="1">
      <alignment horizontal="left" vertical="center" textRotation="255"/>
    </xf>
    <xf numFmtId="0" fontId="32" fillId="0" borderId="0" xfId="4" applyFont="1">
      <alignment vertical="center"/>
    </xf>
    <xf numFmtId="0" fontId="32" fillId="0" borderId="0" xfId="4" applyFont="1" applyProtection="1">
      <alignment vertical="center"/>
    </xf>
    <xf numFmtId="0" fontId="32" fillId="0" borderId="0" xfId="0" applyFont="1" applyFill="1" applyAlignment="1" applyProtection="1">
      <alignment vertical="center"/>
    </xf>
    <xf numFmtId="0" fontId="32" fillId="0" borderId="0" xfId="4" applyFont="1" applyFill="1" applyBorder="1" applyAlignment="1" applyProtection="1">
      <alignment horizontal="left"/>
    </xf>
    <xf numFmtId="0" fontId="32" fillId="0" borderId="0" xfId="4" applyFont="1" applyBorder="1" applyAlignment="1" applyProtection="1">
      <alignment horizontal="left"/>
    </xf>
    <xf numFmtId="0" fontId="32" fillId="0" borderId="0" xfId="4" applyFont="1" applyBorder="1" applyAlignment="1" applyProtection="1">
      <alignment vertical="center"/>
    </xf>
    <xf numFmtId="0" fontId="32" fillId="0" borderId="0" xfId="0" applyFont="1" applyFill="1" applyBorder="1" applyAlignment="1" applyProtection="1">
      <alignment vertical="center"/>
    </xf>
    <xf numFmtId="0" fontId="38" fillId="0" borderId="0" xfId="4" applyFont="1" applyFill="1" applyBorder="1" applyAlignment="1" applyProtection="1">
      <alignment horizontal="center" vertical="center"/>
    </xf>
    <xf numFmtId="0" fontId="32" fillId="0" borderId="0" xfId="4" applyFont="1" applyBorder="1" applyAlignment="1" applyProtection="1">
      <alignment horizontal="center" vertical="center"/>
    </xf>
    <xf numFmtId="0" fontId="38" fillId="0" borderId="0" xfId="4" applyFont="1" applyFill="1" applyBorder="1" applyAlignment="1" applyProtection="1">
      <alignment horizontal="right" vertical="center"/>
    </xf>
    <xf numFmtId="0" fontId="32" fillId="0" borderId="0" xfId="4" applyFont="1" applyFill="1" applyBorder="1" applyAlignment="1" applyProtection="1">
      <alignment vertical="center"/>
    </xf>
    <xf numFmtId="0" fontId="38" fillId="0" borderId="0" xfId="4" applyFont="1" applyFill="1" applyBorder="1" applyAlignment="1" applyProtection="1">
      <alignment horizontal="left" vertical="center"/>
    </xf>
    <xf numFmtId="0" fontId="53" fillId="2" borderId="0" xfId="0" applyFont="1" applyFill="1" applyAlignment="1" applyProtection="1">
      <alignment vertical="center"/>
    </xf>
    <xf numFmtId="0" fontId="32" fillId="0" borderId="0" xfId="0" applyFont="1" applyBorder="1" applyAlignment="1" applyProtection="1">
      <alignment vertical="center" shrinkToFit="1"/>
    </xf>
    <xf numFmtId="0" fontId="32" fillId="0" borderId="17" xfId="4" applyFont="1" applyBorder="1" applyProtection="1">
      <alignment vertical="center"/>
    </xf>
    <xf numFmtId="0" fontId="32" fillId="0" borderId="18" xfId="4" applyFont="1" applyBorder="1" applyProtection="1">
      <alignment vertical="center"/>
    </xf>
    <xf numFmtId="0" fontId="32" fillId="0" borderId="0" xfId="4" applyFont="1" applyBorder="1" applyProtection="1">
      <alignment vertical="center"/>
    </xf>
    <xf numFmtId="0" fontId="32" fillId="0" borderId="21" xfId="4" applyFont="1" applyBorder="1" applyProtection="1">
      <alignment vertical="center"/>
    </xf>
    <xf numFmtId="0" fontId="32" fillId="0" borderId="24" xfId="4" applyFont="1" applyBorder="1" applyProtection="1">
      <alignment vertical="center"/>
    </xf>
    <xf numFmtId="0" fontId="32" fillId="0" borderId="25" xfId="4" applyFont="1" applyBorder="1" applyProtection="1">
      <alignment vertical="center"/>
    </xf>
    <xf numFmtId="0" fontId="38" fillId="0" borderId="0" xfId="4" applyFont="1" applyFill="1" applyBorder="1" applyAlignment="1" applyProtection="1">
      <alignment vertical="center"/>
    </xf>
    <xf numFmtId="0" fontId="38" fillId="0" borderId="20" xfId="4" applyFont="1" applyFill="1" applyBorder="1" applyProtection="1">
      <alignment vertical="center"/>
    </xf>
    <xf numFmtId="0" fontId="38" fillId="0" borderId="22" xfId="4" applyFont="1" applyFill="1" applyBorder="1" applyProtection="1">
      <alignment vertical="center"/>
    </xf>
    <xf numFmtId="0" fontId="33" fillId="0" borderId="0" xfId="0" applyFont="1" applyAlignment="1" applyProtection="1">
      <alignment horizontal="center" vertical="center"/>
    </xf>
    <xf numFmtId="181" fontId="33" fillId="0" borderId="0" xfId="0" applyNumberFormat="1" applyFont="1" applyAlignment="1" applyProtection="1">
      <alignment horizontal="center" vertical="center"/>
    </xf>
    <xf numFmtId="0" fontId="33" fillId="0" borderId="0" xfId="0" applyFont="1" applyAlignment="1" applyProtection="1">
      <alignment horizontal="center"/>
    </xf>
    <xf numFmtId="0" fontId="33" fillId="0" borderId="0" xfId="0" applyFont="1" applyProtection="1">
      <alignment vertical="center"/>
    </xf>
    <xf numFmtId="38" fontId="33" fillId="0" borderId="0" xfId="3" applyFont="1" applyAlignment="1" applyProtection="1">
      <alignment vertical="center"/>
    </xf>
    <xf numFmtId="0" fontId="33" fillId="0" borderId="0" xfId="0" applyFont="1" applyAlignment="1" applyProtection="1">
      <alignment horizontal="centerContinuous"/>
    </xf>
    <xf numFmtId="0" fontId="33" fillId="0" borderId="0" xfId="0" applyFont="1" applyBorder="1" applyAlignment="1">
      <alignment horizontal="left" vertical="center" indent="1" shrinkToFit="1"/>
    </xf>
    <xf numFmtId="0" fontId="33" fillId="0" borderId="0" xfId="0" applyFont="1" applyAlignment="1">
      <alignment horizontal="right" vertical="center" indent="1"/>
    </xf>
    <xf numFmtId="0" fontId="10" fillId="0" borderId="4" xfId="1" applyBorder="1" applyAlignment="1">
      <alignment horizontal="right" vertical="center" wrapText="1"/>
    </xf>
    <xf numFmtId="0" fontId="33" fillId="0" borderId="24" xfId="0" applyFont="1" applyBorder="1">
      <alignment vertical="center"/>
    </xf>
    <xf numFmtId="0" fontId="33" fillId="0" borderId="0" xfId="0" applyFont="1" applyBorder="1" applyAlignment="1">
      <alignment horizontal="right" vertical="center"/>
    </xf>
    <xf numFmtId="0" fontId="0" fillId="0" borderId="0" xfId="0" applyBorder="1" applyAlignment="1">
      <alignment horizontal="left" vertical="center" indent="1" shrinkToFit="1"/>
    </xf>
    <xf numFmtId="0" fontId="33" fillId="0" borderId="150" xfId="0" applyFont="1" applyBorder="1" applyAlignment="1">
      <alignment horizontal="left" vertical="center" indent="1"/>
    </xf>
    <xf numFmtId="0" fontId="33" fillId="0" borderId="150" xfId="0" applyFont="1" applyBorder="1" applyAlignment="1">
      <alignment horizontal="center"/>
    </xf>
    <xf numFmtId="0" fontId="33" fillId="0" borderId="24" xfId="0" applyFont="1" applyBorder="1" applyAlignment="1">
      <alignment horizontal="right"/>
    </xf>
    <xf numFmtId="182" fontId="33" fillId="0" borderId="24" xfId="0" applyNumberFormat="1" applyFont="1" applyBorder="1" applyAlignment="1">
      <alignment horizontal="right" indent="1"/>
    </xf>
    <xf numFmtId="0" fontId="33" fillId="0" borderId="0" xfId="0" applyFont="1" applyAlignment="1">
      <alignment horizontal="right"/>
    </xf>
    <xf numFmtId="182" fontId="33" fillId="0" borderId="0" xfId="0" applyNumberFormat="1" applyFont="1" applyAlignment="1">
      <alignment horizontal="right" indent="1"/>
    </xf>
    <xf numFmtId="182" fontId="33" fillId="0" borderId="0" xfId="0" applyNumberFormat="1" applyFont="1" applyAlignment="1">
      <alignment horizontal="right" vertical="center" indent="1"/>
    </xf>
    <xf numFmtId="182" fontId="33" fillId="0" borderId="24" xfId="0" applyNumberFormat="1" applyFont="1" applyBorder="1" applyAlignment="1">
      <alignment horizontal="right" vertical="center" indent="1"/>
    </xf>
    <xf numFmtId="0" fontId="26" fillId="0" borderId="0" xfId="0" applyFont="1" applyAlignment="1">
      <alignment horizontal="centerContinuous" vertical="center"/>
    </xf>
    <xf numFmtId="0" fontId="26" fillId="0" borderId="0" xfId="0" applyFont="1">
      <alignment vertical="center"/>
    </xf>
    <xf numFmtId="0" fontId="26" fillId="0" borderId="0" xfId="0" applyFont="1" applyAlignment="1">
      <alignment horizontal="right" vertical="center"/>
    </xf>
    <xf numFmtId="0" fontId="26" fillId="0" borderId="0" xfId="0" applyFont="1" applyBorder="1">
      <alignment vertical="center"/>
    </xf>
    <xf numFmtId="203" fontId="33" fillId="0" borderId="0" xfId="0" applyNumberFormat="1" applyFont="1" applyAlignment="1">
      <alignment horizontal="left" vertical="center"/>
    </xf>
    <xf numFmtId="0" fontId="26" fillId="0" borderId="21" xfId="0" applyFont="1" applyBorder="1">
      <alignment vertical="center"/>
    </xf>
    <xf numFmtId="0" fontId="26" fillId="0" borderId="75" xfId="0" applyFont="1" applyBorder="1">
      <alignment vertical="center"/>
    </xf>
    <xf numFmtId="0" fontId="26" fillId="0" borderId="75" xfId="0" applyFont="1" applyBorder="1" applyAlignment="1">
      <alignment horizontal="right" vertical="center"/>
    </xf>
    <xf numFmtId="0" fontId="26" fillId="0" borderId="81" xfId="0" applyFont="1" applyBorder="1">
      <alignment vertical="center"/>
    </xf>
    <xf numFmtId="0" fontId="26" fillId="0" borderId="24" xfId="0" applyFont="1" applyBorder="1">
      <alignment vertical="center"/>
    </xf>
    <xf numFmtId="0" fontId="26" fillId="0" borderId="24" xfId="0" applyFont="1" applyBorder="1" applyAlignment="1">
      <alignment horizontal="center" vertical="center"/>
    </xf>
    <xf numFmtId="204" fontId="33" fillId="0" borderId="24" xfId="0" applyNumberFormat="1" applyFont="1" applyBorder="1" applyAlignment="1">
      <alignment horizontal="left" vertical="center"/>
    </xf>
    <xf numFmtId="0" fontId="26" fillId="0" borderId="25" xfId="0" applyFont="1" applyBorder="1">
      <alignment vertical="center"/>
    </xf>
    <xf numFmtId="0" fontId="26" fillId="0" borderId="0" xfId="0" applyFont="1" applyBorder="1" applyAlignment="1">
      <alignment horizontal="distributed" vertical="center"/>
    </xf>
    <xf numFmtId="0" fontId="36" fillId="0" borderId="0" xfId="0" applyFont="1" applyBorder="1" applyAlignment="1">
      <alignment horizontal="distributed" vertical="center"/>
    </xf>
    <xf numFmtId="38" fontId="26" fillId="0" borderId="0" xfId="3" applyFont="1" applyBorder="1" applyAlignment="1">
      <alignment horizontal="right" vertical="center"/>
    </xf>
    <xf numFmtId="38" fontId="33" fillId="0" borderId="0" xfId="3" applyFont="1" applyBorder="1" applyAlignment="1">
      <alignment horizontal="right" vertical="center"/>
    </xf>
    <xf numFmtId="0" fontId="26" fillId="0" borderId="0" xfId="0" applyFont="1" applyBorder="1" applyAlignment="1">
      <alignment horizontal="right" vertical="center"/>
    </xf>
    <xf numFmtId="38" fontId="26" fillId="0" borderId="0" xfId="3" applyFont="1" applyBorder="1" applyAlignment="1">
      <alignment horizontal="right" vertical="center" indent="1"/>
    </xf>
    <xf numFmtId="38" fontId="33" fillId="0" borderId="0" xfId="3" applyFont="1" applyBorder="1" applyAlignment="1">
      <alignment horizontal="right" vertical="center" indent="1"/>
    </xf>
    <xf numFmtId="204" fontId="26" fillId="0" borderId="0" xfId="0" applyNumberFormat="1" applyFont="1" applyBorder="1" applyAlignment="1">
      <alignment horizontal="distributed" vertical="center"/>
    </xf>
    <xf numFmtId="0" fontId="33" fillId="0" borderId="0" xfId="0" applyFont="1" applyBorder="1" applyAlignment="1">
      <alignment horizontal="distributed" vertical="center"/>
    </xf>
    <xf numFmtId="204" fontId="33" fillId="0" borderId="0" xfId="0" applyNumberFormat="1" applyFont="1" applyBorder="1" applyAlignment="1">
      <alignment horizontal="left" vertical="center"/>
    </xf>
    <xf numFmtId="0" fontId="26" fillId="0" borderId="153" xfId="0" applyFont="1" applyBorder="1" applyAlignment="1">
      <alignment vertical="top"/>
    </xf>
    <xf numFmtId="0" fontId="26" fillId="0" borderId="148" xfId="0" applyFont="1" applyBorder="1" applyAlignment="1">
      <alignment vertical="top"/>
    </xf>
    <xf numFmtId="0" fontId="26" fillId="0" borderId="149" xfId="0" applyFont="1" applyBorder="1" applyAlignment="1">
      <alignment vertical="top"/>
    </xf>
    <xf numFmtId="0" fontId="26" fillId="0" borderId="159" xfId="0" applyFont="1" applyBorder="1" applyAlignment="1">
      <alignment vertical="top"/>
    </xf>
    <xf numFmtId="0" fontId="26" fillId="0" borderId="160" xfId="0" applyFont="1" applyBorder="1" applyAlignment="1">
      <alignment vertical="top"/>
    </xf>
    <xf numFmtId="0" fontId="26" fillId="0" borderId="158" xfId="0" applyFont="1" applyBorder="1" applyAlignment="1">
      <alignment vertical="top"/>
    </xf>
    <xf numFmtId="0" fontId="26" fillId="0" borderId="18" xfId="0" applyFont="1" applyBorder="1">
      <alignment vertical="center"/>
    </xf>
    <xf numFmtId="0" fontId="26" fillId="0" borderId="23" xfId="0" applyFont="1" applyBorder="1">
      <alignment vertical="center"/>
    </xf>
    <xf numFmtId="0" fontId="42" fillId="0" borderId="28" xfId="0" applyFont="1" applyBorder="1">
      <alignment vertical="center"/>
    </xf>
    <xf numFmtId="0" fontId="42" fillId="0" borderId="166" xfId="0" applyFont="1" applyBorder="1">
      <alignment vertical="center"/>
    </xf>
    <xf numFmtId="0" fontId="26" fillId="0" borderId="167" xfId="0" applyFont="1" applyBorder="1">
      <alignment vertical="center"/>
    </xf>
    <xf numFmtId="0" fontId="26" fillId="0" borderId="168" xfId="0" applyFont="1" applyBorder="1">
      <alignment vertical="center"/>
    </xf>
    <xf numFmtId="0" fontId="42" fillId="0" borderId="32" xfId="0" applyFont="1" applyBorder="1">
      <alignment vertical="center"/>
    </xf>
    <xf numFmtId="0" fontId="42" fillId="0" borderId="36" xfId="0" applyFont="1" applyBorder="1">
      <alignment vertical="center"/>
    </xf>
    <xf numFmtId="0" fontId="42" fillId="0" borderId="169" xfId="0" applyFont="1" applyBorder="1" applyAlignment="1">
      <alignment vertical="center" shrinkToFit="1"/>
    </xf>
    <xf numFmtId="0" fontId="33" fillId="0" borderId="170" xfId="0" applyFont="1" applyBorder="1" applyAlignment="1">
      <alignment vertical="center" shrinkToFit="1"/>
    </xf>
    <xf numFmtId="0" fontId="42" fillId="0" borderId="171" xfId="0" applyFont="1" applyBorder="1" applyAlignment="1">
      <alignment vertical="center" shrinkToFit="1"/>
    </xf>
    <xf numFmtId="0" fontId="42" fillId="0" borderId="30" xfId="0" applyFont="1" applyBorder="1" applyAlignment="1">
      <alignment vertical="center"/>
    </xf>
    <xf numFmtId="0" fontId="42" fillId="0" borderId="31" xfId="0" applyFont="1" applyBorder="1" applyAlignment="1">
      <alignment vertical="center"/>
    </xf>
    <xf numFmtId="0" fontId="42" fillId="0" borderId="34" xfId="0" applyFont="1" applyBorder="1">
      <alignment vertical="center"/>
    </xf>
    <xf numFmtId="0" fontId="42" fillId="0" borderId="35" xfId="0" applyFont="1" applyBorder="1" applyAlignment="1">
      <alignment vertical="center" shrinkToFit="1"/>
    </xf>
    <xf numFmtId="0" fontId="42" fillId="0" borderId="36" xfId="0" applyFont="1" applyBorder="1" applyAlignment="1">
      <alignment vertical="center" shrinkToFit="1"/>
    </xf>
    <xf numFmtId="0" fontId="42" fillId="0" borderId="32" xfId="0" applyFont="1" applyBorder="1" applyAlignment="1">
      <alignment horizontal="right" vertical="center"/>
    </xf>
    <xf numFmtId="0" fontId="42" fillId="0" borderId="88" xfId="0" applyFont="1" applyBorder="1">
      <alignment vertical="center"/>
    </xf>
    <xf numFmtId="0" fontId="42" fillId="0" borderId="93" xfId="0" applyFont="1" applyBorder="1" applyAlignment="1">
      <alignment vertical="center" shrinkToFit="1"/>
    </xf>
    <xf numFmtId="0" fontId="2" fillId="0" borderId="0" xfId="0" applyFont="1" applyAlignment="1">
      <alignment horizontal="center" vertical="center"/>
    </xf>
    <xf numFmtId="0" fontId="36" fillId="0" borderId="70" xfId="0" applyFont="1" applyBorder="1">
      <alignment vertical="center"/>
    </xf>
    <xf numFmtId="0" fontId="36" fillId="0" borderId="71" xfId="0" applyFont="1" applyBorder="1">
      <alignment vertical="center"/>
    </xf>
    <xf numFmtId="0" fontId="36" fillId="0" borderId="79" xfId="0" applyFont="1" applyBorder="1">
      <alignment vertical="center"/>
    </xf>
    <xf numFmtId="0" fontId="2" fillId="0" borderId="24" xfId="0" applyFont="1" applyBorder="1" applyAlignment="1">
      <alignment horizontal="center" vertical="center"/>
    </xf>
    <xf numFmtId="0" fontId="36" fillId="0" borderId="75" xfId="0" applyFont="1" applyBorder="1">
      <alignment vertical="center"/>
    </xf>
    <xf numFmtId="0" fontId="29" fillId="0" borderId="16" xfId="0" applyFont="1" applyBorder="1">
      <alignment vertical="center"/>
    </xf>
    <xf numFmtId="0" fontId="29" fillId="0" borderId="17" xfId="0" applyFont="1" applyBorder="1">
      <alignment vertical="center"/>
    </xf>
    <xf numFmtId="0" fontId="29" fillId="0" borderId="18" xfId="0" applyFont="1" applyBorder="1">
      <alignment vertical="center"/>
    </xf>
    <xf numFmtId="0" fontId="29" fillId="0" borderId="84" xfId="0" applyFont="1" applyBorder="1">
      <alignment vertical="center"/>
    </xf>
    <xf numFmtId="0" fontId="29" fillId="0" borderId="29" xfId="0" applyFont="1" applyBorder="1">
      <alignment vertical="center"/>
    </xf>
    <xf numFmtId="0" fontId="29" fillId="0" borderId="85" xfId="0" applyFont="1" applyBorder="1">
      <alignment vertical="center"/>
    </xf>
    <xf numFmtId="0" fontId="2" fillId="0" borderId="0" xfId="0" applyFont="1" applyBorder="1" applyAlignment="1">
      <alignment horizontal="right" vertical="center" indent="1" shrinkToFit="1"/>
    </xf>
    <xf numFmtId="0" fontId="33" fillId="0" borderId="0" xfId="0" applyFont="1" applyBorder="1" applyAlignment="1">
      <alignment horizontal="right" vertical="center" indent="1" shrinkToFit="1"/>
    </xf>
    <xf numFmtId="0" fontId="36" fillId="0" borderId="0" xfId="0" applyFont="1" applyBorder="1">
      <alignment vertical="center"/>
    </xf>
    <xf numFmtId="0" fontId="36" fillId="0" borderId="0" xfId="0" applyFont="1" applyBorder="1" applyAlignment="1">
      <alignment horizontal="right" vertical="center" indent="1" shrinkToFit="1"/>
    </xf>
    <xf numFmtId="0" fontId="36" fillId="0" borderId="83" xfId="0" applyFont="1" applyBorder="1" applyAlignment="1">
      <alignment vertical="center"/>
    </xf>
    <xf numFmtId="0" fontId="36" fillId="0" borderId="85" xfId="0" applyFont="1" applyBorder="1" applyAlignment="1">
      <alignment vertical="center"/>
    </xf>
    <xf numFmtId="0" fontId="49" fillId="0" borderId="0" xfId="0" applyFont="1" applyBorder="1" applyAlignment="1"/>
    <xf numFmtId="0" fontId="49" fillId="0" borderId="0" xfId="0" applyFont="1" applyAlignment="1"/>
    <xf numFmtId="0" fontId="32" fillId="0" borderId="52" xfId="2" applyFont="1" applyBorder="1" applyAlignment="1">
      <alignment vertical="center"/>
    </xf>
    <xf numFmtId="0" fontId="32" fillId="0" borderId="5" xfId="2" applyFont="1" applyBorder="1" applyAlignment="1">
      <alignment vertical="center"/>
    </xf>
    <xf numFmtId="0" fontId="32" fillId="0" borderId="26" xfId="2" applyFont="1" applyBorder="1" applyAlignment="1">
      <alignment vertical="center"/>
    </xf>
    <xf numFmtId="0" fontId="32" fillId="0" borderId="69" xfId="2" applyFont="1" applyBorder="1" applyAlignment="1">
      <alignment vertical="center"/>
    </xf>
    <xf numFmtId="0" fontId="32" fillId="0" borderId="50" xfId="2" applyFont="1" applyBorder="1" applyAlignment="1">
      <alignment vertical="center"/>
    </xf>
    <xf numFmtId="0" fontId="60" fillId="0" borderId="0" xfId="0" applyFont="1">
      <alignment vertical="center"/>
    </xf>
    <xf numFmtId="0" fontId="33" fillId="0" borderId="0" xfId="0" applyFont="1" applyAlignment="1">
      <alignment horizontal="center" vertical="center"/>
    </xf>
    <xf numFmtId="0" fontId="33" fillId="0" borderId="0" xfId="0" applyFont="1" applyBorder="1" applyAlignment="1">
      <alignment horizontal="center" vertical="center"/>
    </xf>
    <xf numFmtId="0" fontId="26" fillId="0" borderId="27" xfId="0" applyFont="1" applyBorder="1" applyAlignment="1">
      <alignment vertical="top"/>
    </xf>
    <xf numFmtId="0" fontId="26" fillId="0" borderId="28" xfId="0" applyFont="1" applyBorder="1" applyAlignment="1">
      <alignment vertical="top"/>
    </xf>
    <xf numFmtId="0" fontId="26" fillId="0" borderId="0" xfId="0" applyFont="1" applyBorder="1" applyAlignment="1">
      <alignment horizontal="center" vertical="center"/>
    </xf>
    <xf numFmtId="0" fontId="36" fillId="0" borderId="31" xfId="0" applyFont="1" applyBorder="1" applyAlignment="1">
      <alignment vertical="center"/>
    </xf>
    <xf numFmtId="0" fontId="36" fillId="0" borderId="29" xfId="0" applyFont="1" applyBorder="1" applyAlignment="1">
      <alignment vertical="center"/>
    </xf>
    <xf numFmtId="0" fontId="0" fillId="0" borderId="0" xfId="0" applyAlignment="1">
      <alignment vertical="center" wrapText="1"/>
    </xf>
    <xf numFmtId="0" fontId="78" fillId="0" borderId="0" xfId="0" applyFont="1">
      <alignment vertical="center"/>
    </xf>
    <xf numFmtId="0" fontId="79" fillId="0" borderId="0" xfId="0" applyFont="1" applyAlignment="1">
      <alignment horizontal="centerContinuous" vertical="center"/>
    </xf>
    <xf numFmtId="0" fontId="80" fillId="0" borderId="0" xfId="0" applyFont="1" applyAlignment="1">
      <alignment horizontal="centerContinuous" vertical="center"/>
    </xf>
    <xf numFmtId="0" fontId="81" fillId="0" borderId="0" xfId="0" applyFont="1">
      <alignment vertical="center"/>
    </xf>
    <xf numFmtId="181" fontId="78" fillId="0" borderId="0" xfId="0" applyNumberFormat="1" applyFont="1" applyAlignment="1" applyProtection="1">
      <alignment horizontal="center" vertical="center"/>
      <protection locked="0"/>
    </xf>
    <xf numFmtId="0" fontId="78" fillId="0" borderId="0" xfId="0" applyFont="1" applyAlignment="1"/>
    <xf numFmtId="0" fontId="78" fillId="0" borderId="0" xfId="0" applyFont="1" applyAlignment="1">
      <alignment horizontal="right"/>
    </xf>
    <xf numFmtId="0" fontId="81" fillId="0" borderId="0" xfId="0" applyFont="1" applyAlignment="1">
      <alignment horizontal="right" vertical="center"/>
    </xf>
    <xf numFmtId="0" fontId="78" fillId="0" borderId="0" xfId="0" applyFont="1" applyBorder="1" applyAlignment="1">
      <alignment horizontal="center" vertical="center"/>
    </xf>
    <xf numFmtId="0" fontId="78" fillId="0" borderId="0" xfId="0" applyFont="1" applyBorder="1" applyAlignment="1">
      <alignment horizontal="center" vertical="center" shrinkToFit="1"/>
    </xf>
    <xf numFmtId="0" fontId="83" fillId="0" borderId="0" xfId="0" applyFont="1" applyBorder="1" applyAlignment="1">
      <alignment vertical="center"/>
    </xf>
    <xf numFmtId="0" fontId="82" fillId="0" borderId="0" xfId="0" applyFont="1" applyBorder="1" applyAlignment="1">
      <alignment horizontal="center" vertical="center" shrinkToFit="1"/>
    </xf>
    <xf numFmtId="207" fontId="83" fillId="0" borderId="0" xfId="0" applyNumberFormat="1" applyFont="1" applyBorder="1" applyAlignment="1">
      <alignment horizontal="center" vertical="center"/>
    </xf>
    <xf numFmtId="0" fontId="83" fillId="0" borderId="0" xfId="0" applyFont="1" applyBorder="1" applyAlignment="1">
      <alignment horizontal="center" vertical="center" shrinkToFit="1"/>
    </xf>
    <xf numFmtId="206" fontId="83" fillId="0" borderId="0" xfId="0" applyNumberFormat="1" applyFont="1" applyBorder="1" applyAlignment="1">
      <alignment horizontal="center" vertical="center"/>
    </xf>
    <xf numFmtId="0" fontId="78" fillId="0" borderId="0" xfId="0" applyFont="1" applyBorder="1">
      <alignment vertical="center"/>
    </xf>
    <xf numFmtId="0" fontId="82" fillId="0" borderId="0" xfId="0" applyFont="1" applyBorder="1" applyAlignment="1">
      <alignment horizontal="center" vertical="center"/>
    </xf>
    <xf numFmtId="0" fontId="81" fillId="0" borderId="0" xfId="0" applyFont="1" applyBorder="1" applyAlignment="1">
      <alignment horizontal="center" vertical="center" shrinkToFit="1"/>
    </xf>
    <xf numFmtId="178" fontId="83" fillId="0" borderId="0" xfId="0" applyNumberFormat="1" applyFont="1" applyBorder="1" applyAlignment="1">
      <alignment horizontal="center" vertical="center" shrinkToFit="1"/>
    </xf>
    <xf numFmtId="0" fontId="82" fillId="0" borderId="0" xfId="0" applyFont="1">
      <alignment vertical="center"/>
    </xf>
    <xf numFmtId="0" fontId="82" fillId="0" borderId="0" xfId="0" applyFont="1" applyAlignment="1">
      <alignment horizontal="center" vertical="center"/>
    </xf>
    <xf numFmtId="0" fontId="85" fillId="0" borderId="0" xfId="0" applyFont="1">
      <alignment vertical="center"/>
    </xf>
    <xf numFmtId="0" fontId="85" fillId="0" borderId="0" xfId="0" applyFont="1" applyProtection="1">
      <alignment vertical="center"/>
      <protection locked="0"/>
    </xf>
    <xf numFmtId="0" fontId="78" fillId="0" borderId="0" xfId="0" applyFont="1" applyProtection="1">
      <alignment vertical="center"/>
      <protection locked="0"/>
    </xf>
    <xf numFmtId="0" fontId="33" fillId="0" borderId="0" xfId="0" applyFont="1" applyAlignment="1">
      <alignment horizontal="left" vertical="center" indent="1"/>
    </xf>
    <xf numFmtId="0" fontId="33" fillId="0" borderId="71" xfId="0" applyFont="1" applyBorder="1" applyAlignment="1">
      <alignment horizontal="left" vertical="center" indent="1"/>
    </xf>
    <xf numFmtId="0" fontId="26" fillId="0" borderId="26" xfId="0" applyFont="1" applyBorder="1" applyAlignment="1">
      <alignment horizontal="left" vertical="center" wrapText="1" indent="1"/>
    </xf>
    <xf numFmtId="0" fontId="26" fillId="0" borderId="26" xfId="0" applyFont="1" applyBorder="1" applyAlignment="1">
      <alignment horizontal="left" vertical="center" indent="1"/>
    </xf>
    <xf numFmtId="205" fontId="78" fillId="0" borderId="0" xfId="0" applyNumberFormat="1" applyFont="1" applyAlignment="1" applyProtection="1">
      <alignment horizontal="center" vertical="center"/>
      <protection locked="0"/>
    </xf>
    <xf numFmtId="205" fontId="83" fillId="0" borderId="0" xfId="0" applyNumberFormat="1" applyFont="1" applyAlignment="1" applyProtection="1">
      <alignment horizontal="center" vertical="center"/>
      <protection locked="0"/>
    </xf>
    <xf numFmtId="0" fontId="85" fillId="0" borderId="86" xfId="0" applyFont="1" applyBorder="1" applyProtection="1">
      <alignment vertical="center"/>
      <protection locked="0" hidden="1"/>
    </xf>
    <xf numFmtId="0" fontId="85" fillId="0" borderId="17" xfId="0" applyFont="1" applyBorder="1" applyProtection="1">
      <alignment vertical="center"/>
      <protection locked="0" hidden="1"/>
    </xf>
    <xf numFmtId="0" fontId="85" fillId="0" borderId="87" xfId="0" applyFont="1" applyBorder="1" applyProtection="1">
      <alignment vertical="center"/>
      <protection locked="0" hidden="1"/>
    </xf>
    <xf numFmtId="0" fontId="85" fillId="0" borderId="33" xfId="0" applyFont="1" applyBorder="1" applyProtection="1">
      <alignment vertical="center"/>
      <protection locked="0" hidden="1"/>
    </xf>
    <xf numFmtId="0" fontId="85" fillId="0" borderId="0" xfId="0" applyFont="1" applyBorder="1" applyProtection="1">
      <alignment vertical="center"/>
      <protection locked="0" hidden="1"/>
    </xf>
    <xf numFmtId="0" fontId="85" fillId="0" borderId="34" xfId="0" applyFont="1" applyBorder="1" applyProtection="1">
      <alignment vertical="center"/>
      <protection locked="0" hidden="1"/>
    </xf>
    <xf numFmtId="0" fontId="85" fillId="0" borderId="35" xfId="0" applyFont="1" applyBorder="1" applyProtection="1">
      <alignment vertical="center"/>
      <protection locked="0" hidden="1"/>
    </xf>
    <xf numFmtId="0" fontId="85" fillId="0" borderId="29" xfId="0" applyFont="1" applyBorder="1" applyProtection="1">
      <alignment vertical="center"/>
      <protection locked="0" hidden="1"/>
    </xf>
    <xf numFmtId="0" fontId="85" fillId="0" borderId="36" xfId="0" applyFont="1" applyBorder="1" applyProtection="1">
      <alignment vertical="center"/>
      <protection locked="0" hidden="1"/>
    </xf>
    <xf numFmtId="0" fontId="85" fillId="0" borderId="93" xfId="0" applyFont="1" applyBorder="1" applyProtection="1">
      <alignment vertical="center"/>
      <protection locked="0" hidden="1"/>
    </xf>
    <xf numFmtId="0" fontId="85" fillId="0" borderId="24" xfId="0" applyFont="1" applyBorder="1" applyProtection="1">
      <alignment vertical="center"/>
      <protection locked="0" hidden="1"/>
    </xf>
    <xf numFmtId="0" fontId="85" fillId="0" borderId="88" xfId="0" applyFont="1" applyBorder="1" applyProtection="1">
      <alignment vertical="center"/>
      <protection locked="0" hidden="1"/>
    </xf>
    <xf numFmtId="0" fontId="32" fillId="0" borderId="23" xfId="0" applyFont="1" applyBorder="1" applyAlignment="1" applyProtection="1">
      <alignment vertical="center"/>
    </xf>
    <xf numFmtId="0" fontId="38" fillId="0" borderId="20" xfId="4" applyFont="1" applyFill="1" applyBorder="1" applyAlignment="1" applyProtection="1">
      <alignment horizontal="center" vertical="center" shrinkToFit="1"/>
    </xf>
    <xf numFmtId="0" fontId="32" fillId="0" borderId="20" xfId="0" applyFont="1" applyBorder="1" applyAlignment="1" applyProtection="1">
      <alignment vertical="center"/>
    </xf>
    <xf numFmtId="0" fontId="38" fillId="0" borderId="16" xfId="4" applyFont="1" applyFill="1" applyBorder="1" applyAlignment="1" applyProtection="1">
      <alignment horizontal="center" vertical="center"/>
    </xf>
    <xf numFmtId="0" fontId="38" fillId="0" borderId="17" xfId="4" applyFont="1" applyFill="1" applyBorder="1" applyAlignment="1" applyProtection="1">
      <alignment horizontal="center" vertical="center"/>
    </xf>
    <xf numFmtId="0" fontId="38" fillId="0" borderId="17" xfId="4" applyNumberFormat="1" applyFont="1" applyFill="1" applyBorder="1" applyAlignment="1" applyProtection="1">
      <alignment horizontal="center" vertical="center"/>
    </xf>
    <xf numFmtId="0" fontId="38" fillId="0" borderId="18" xfId="4" applyNumberFormat="1" applyFont="1" applyFill="1" applyBorder="1" applyAlignment="1" applyProtection="1">
      <alignment horizontal="center" vertical="center"/>
    </xf>
    <xf numFmtId="0" fontId="38" fillId="0" borderId="23" xfId="4" applyNumberFormat="1" applyFont="1" applyFill="1" applyBorder="1" applyAlignment="1" applyProtection="1">
      <alignment horizontal="center" vertical="center"/>
    </xf>
    <xf numFmtId="0" fontId="38" fillId="0" borderId="24" xfId="4" applyNumberFormat="1" applyFont="1" applyFill="1" applyBorder="1" applyAlignment="1" applyProtection="1">
      <alignment horizontal="center" vertical="center"/>
    </xf>
    <xf numFmtId="0" fontId="38" fillId="0" borderId="25" xfId="4" applyNumberFormat="1" applyFont="1" applyFill="1" applyBorder="1" applyAlignment="1" applyProtection="1">
      <alignment horizontal="center" vertical="center"/>
    </xf>
    <xf numFmtId="0" fontId="38" fillId="0" borderId="23" xfId="4" applyFont="1" applyFill="1" applyBorder="1" applyAlignment="1" applyProtection="1">
      <alignment horizontal="center" vertical="center"/>
    </xf>
    <xf numFmtId="0" fontId="38" fillId="0" borderId="24" xfId="4" applyFont="1" applyFill="1" applyBorder="1" applyAlignment="1" applyProtection="1">
      <alignment horizontal="center" vertical="center"/>
    </xf>
    <xf numFmtId="0" fontId="38" fillId="0" borderId="16" xfId="4" applyFont="1" applyFill="1" applyBorder="1" applyAlignment="1" applyProtection="1">
      <alignment horizontal="left" vertical="center" indent="1"/>
    </xf>
    <xf numFmtId="0" fontId="38" fillId="0" borderId="17" xfId="4" applyFont="1" applyFill="1" applyBorder="1" applyAlignment="1" applyProtection="1">
      <alignment horizontal="left" vertical="center" indent="1"/>
    </xf>
    <xf numFmtId="0" fontId="38" fillId="0" borderId="0" xfId="4" applyFont="1" applyBorder="1" applyAlignment="1" applyProtection="1">
      <alignment horizontal="center" vertical="center"/>
    </xf>
    <xf numFmtId="0" fontId="32" fillId="0" borderId="0" xfId="0" applyFont="1" applyFill="1" applyBorder="1" applyAlignment="1" applyProtection="1">
      <alignment horizontal="distributed" vertical="center"/>
    </xf>
    <xf numFmtId="0" fontId="32" fillId="0" borderId="0" xfId="0" applyFont="1" applyAlignment="1" applyProtection="1">
      <alignment horizontal="distributed" vertical="center"/>
    </xf>
    <xf numFmtId="0" fontId="58" fillId="0" borderId="0" xfId="4" applyFont="1" applyAlignment="1" applyProtection="1">
      <alignment horizontal="center" vertical="center"/>
    </xf>
    <xf numFmtId="0" fontId="38" fillId="0" borderId="25" xfId="4" applyFont="1" applyFill="1" applyBorder="1" applyAlignment="1" applyProtection="1">
      <alignment horizontal="left" vertical="center" indent="1" shrinkToFit="1"/>
    </xf>
    <xf numFmtId="0" fontId="38" fillId="0" borderId="20" xfId="4" applyFont="1" applyBorder="1" applyAlignment="1" applyProtection="1">
      <alignment horizontal="left" vertical="center" indent="1"/>
    </xf>
    <xf numFmtId="0" fontId="38" fillId="0" borderId="0" xfId="4" applyFont="1" applyBorder="1" applyAlignment="1" applyProtection="1">
      <alignment horizontal="left" vertical="center" indent="1"/>
    </xf>
    <xf numFmtId="0" fontId="38" fillId="0" borderId="21" xfId="4" applyFont="1" applyBorder="1" applyAlignment="1" applyProtection="1">
      <alignment horizontal="left" vertical="center" indent="1"/>
    </xf>
    <xf numFmtId="0" fontId="38" fillId="0" borderId="16" xfId="4" applyFont="1" applyBorder="1" applyAlignment="1" applyProtection="1">
      <alignment horizontal="left" vertical="center" indent="1"/>
    </xf>
    <xf numFmtId="0" fontId="38" fillId="0" borderId="17" xfId="4" applyFont="1" applyBorder="1" applyAlignment="1" applyProtection="1">
      <alignment horizontal="left" vertical="center" indent="1"/>
    </xf>
    <xf numFmtId="0" fontId="38" fillId="0" borderId="18" xfId="4" applyFont="1" applyBorder="1" applyAlignment="1" applyProtection="1">
      <alignment horizontal="left" vertical="center" indent="1"/>
    </xf>
    <xf numFmtId="0" fontId="33" fillId="0" borderId="73" xfId="0" applyFont="1" applyBorder="1" applyAlignment="1">
      <alignment vertical="center"/>
    </xf>
    <xf numFmtId="0" fontId="33" fillId="0" borderId="74" xfId="0" applyFont="1" applyBorder="1" applyAlignment="1">
      <alignment vertical="center"/>
    </xf>
    <xf numFmtId="0" fontId="33" fillId="0" borderId="75" xfId="0" applyFont="1" applyBorder="1" applyAlignment="1">
      <alignment horizontal="center" vertical="center"/>
    </xf>
    <xf numFmtId="0" fontId="32" fillId="0" borderId="0" xfId="4" applyFont="1" applyAlignment="1" applyProtection="1">
      <alignment vertical="center"/>
    </xf>
    <xf numFmtId="49" fontId="49" fillId="0" borderId="0" xfId="0" applyNumberFormat="1" applyFont="1" applyAlignment="1" applyProtection="1">
      <alignment horizontal="center" shrinkToFit="1"/>
    </xf>
    <xf numFmtId="0" fontId="38" fillId="0" borderId="0" xfId="4" applyFont="1" applyAlignment="1" applyProtection="1">
      <alignment horizontal="left"/>
    </xf>
    <xf numFmtId="0" fontId="53" fillId="0" borderId="0" xfId="4" applyFont="1" applyAlignment="1" applyProtection="1">
      <alignment horizontal="left"/>
    </xf>
    <xf numFmtId="0" fontId="38" fillId="0" borderId="24" xfId="4" applyFont="1" applyBorder="1" applyAlignment="1" applyProtection="1">
      <alignment horizontal="left"/>
    </xf>
    <xf numFmtId="0" fontId="38" fillId="0" borderId="0" xfId="4" applyFont="1" applyProtection="1">
      <alignment vertical="center"/>
    </xf>
    <xf numFmtId="0" fontId="38" fillId="0" borderId="17" xfId="4" applyFont="1" applyFill="1" applyBorder="1" applyAlignment="1" applyProtection="1">
      <alignment horizontal="right" vertical="center"/>
    </xf>
    <xf numFmtId="0" fontId="38" fillId="0" borderId="18" xfId="4" applyFont="1" applyFill="1" applyBorder="1" applyAlignment="1" applyProtection="1">
      <alignment horizontal="left" vertical="center" indent="1"/>
    </xf>
    <xf numFmtId="0" fontId="32" fillId="0" borderId="0" xfId="4" applyFont="1" applyFill="1" applyProtection="1">
      <alignment vertical="center"/>
    </xf>
    <xf numFmtId="0" fontId="38" fillId="0" borderId="0" xfId="4" applyFont="1" applyFill="1" applyProtection="1">
      <alignment vertical="center"/>
    </xf>
    <xf numFmtId="0" fontId="38" fillId="0" borderId="23" xfId="4" applyFont="1" applyFill="1" applyBorder="1" applyProtection="1">
      <alignment vertical="center"/>
    </xf>
    <xf numFmtId="0" fontId="32" fillId="0" borderId="0" xfId="4" applyFont="1" applyAlignment="1" applyProtection="1">
      <alignment horizontal="right" vertical="center"/>
    </xf>
    <xf numFmtId="0" fontId="35" fillId="0" borderId="0" xfId="0" applyFont="1" applyBorder="1" applyAlignment="1" applyProtection="1">
      <alignment horizontal="center" vertical="center" wrapText="1"/>
    </xf>
    <xf numFmtId="0" fontId="32" fillId="0" borderId="0" xfId="0" applyFont="1" applyBorder="1" applyAlignment="1" applyProtection="1">
      <alignment horizontal="center" vertical="center" wrapText="1"/>
    </xf>
    <xf numFmtId="0" fontId="32" fillId="0" borderId="0" xfId="0" applyFont="1" applyBorder="1" applyAlignment="1" applyProtection="1">
      <alignment vertical="center"/>
    </xf>
    <xf numFmtId="0" fontId="34" fillId="0" borderId="0" xfId="4" applyFont="1" applyBorder="1" applyAlignment="1" applyProtection="1">
      <alignment horizontal="left" vertical="center" wrapText="1" indent="1"/>
    </xf>
    <xf numFmtId="0" fontId="38" fillId="0" borderId="18" xfId="4" applyFont="1" applyFill="1" applyBorder="1" applyAlignment="1" applyProtection="1">
      <alignment horizontal="center" vertical="center"/>
    </xf>
    <xf numFmtId="0" fontId="38" fillId="0" borderId="25" xfId="4" applyFont="1" applyFill="1" applyBorder="1" applyAlignment="1" applyProtection="1">
      <alignment horizontal="center" vertical="center"/>
    </xf>
    <xf numFmtId="0" fontId="38" fillId="0" borderId="16" xfId="4" applyFont="1" applyBorder="1" applyAlignment="1" applyProtection="1">
      <alignment horizontal="center" vertical="center" shrinkToFit="1"/>
    </xf>
    <xf numFmtId="0" fontId="38" fillId="0" borderId="17" xfId="4" applyFont="1" applyBorder="1" applyAlignment="1" applyProtection="1">
      <alignment horizontal="center" vertical="center" shrinkToFit="1"/>
    </xf>
    <xf numFmtId="0" fontId="38" fillId="0" borderId="18" xfId="4" applyFont="1" applyBorder="1" applyAlignment="1" applyProtection="1">
      <alignment horizontal="center" vertical="center" shrinkToFit="1"/>
    </xf>
    <xf numFmtId="0" fontId="38" fillId="0" borderId="20" xfId="4" applyFont="1" applyFill="1" applyBorder="1" applyAlignment="1" applyProtection="1">
      <alignment horizontal="left" vertical="center"/>
    </xf>
    <xf numFmtId="0" fontId="38" fillId="0" borderId="21" xfId="4" applyFont="1" applyFill="1" applyBorder="1" applyAlignment="1" applyProtection="1">
      <alignment horizontal="left" vertical="center"/>
    </xf>
    <xf numFmtId="0" fontId="38" fillId="0" borderId="23" xfId="4" applyFont="1" applyFill="1" applyBorder="1" applyAlignment="1" applyProtection="1">
      <alignment horizontal="right" vertical="center"/>
    </xf>
    <xf numFmtId="0" fontId="38" fillId="0" borderId="24" xfId="4" applyFont="1" applyFill="1" applyBorder="1" applyAlignment="1" applyProtection="1">
      <alignment horizontal="right" vertical="center"/>
    </xf>
    <xf numFmtId="0" fontId="38" fillId="0" borderId="25" xfId="4" applyFont="1" applyFill="1" applyBorder="1" applyAlignment="1" applyProtection="1">
      <alignment horizontal="right" vertical="center"/>
    </xf>
    <xf numFmtId="0" fontId="38" fillId="0" borderId="23" xfId="4" applyNumberFormat="1" applyFont="1" applyFill="1" applyBorder="1" applyAlignment="1" applyProtection="1">
      <alignment horizontal="left" vertical="center" indent="1"/>
    </xf>
    <xf numFmtId="0" fontId="38" fillId="0" borderId="24" xfId="4" applyNumberFormat="1" applyFont="1" applyFill="1" applyBorder="1" applyAlignment="1" applyProtection="1">
      <alignment horizontal="left" vertical="center" indent="1"/>
    </xf>
    <xf numFmtId="0" fontId="38" fillId="0" borderId="25" xfId="4" applyNumberFormat="1" applyFont="1" applyFill="1" applyBorder="1" applyAlignment="1" applyProtection="1">
      <alignment horizontal="left" vertical="center" indent="1"/>
    </xf>
    <xf numFmtId="0" fontId="38" fillId="0" borderId="16" xfId="4" applyNumberFormat="1" applyFont="1" applyFill="1" applyBorder="1" applyAlignment="1" applyProtection="1">
      <alignment horizontal="center" vertical="center"/>
    </xf>
    <xf numFmtId="0" fontId="38" fillId="0" borderId="16" xfId="4" applyFont="1" applyFill="1" applyBorder="1" applyAlignment="1" applyProtection="1">
      <alignment horizontal="right" vertical="center"/>
    </xf>
    <xf numFmtId="180" fontId="38" fillId="0" borderId="17" xfId="4" applyNumberFormat="1" applyFont="1" applyFill="1" applyBorder="1" applyAlignment="1" applyProtection="1">
      <alignment horizontal="center" vertical="center"/>
    </xf>
    <xf numFmtId="58" fontId="38" fillId="0" borderId="16" xfId="4" applyNumberFormat="1" applyFont="1" applyFill="1" applyBorder="1" applyAlignment="1" applyProtection="1">
      <alignment horizontal="center" vertical="center"/>
    </xf>
    <xf numFmtId="58" fontId="38" fillId="0" borderId="17" xfId="4" applyNumberFormat="1" applyFont="1" applyFill="1" applyBorder="1" applyAlignment="1" applyProtection="1">
      <alignment horizontal="center" vertical="center"/>
    </xf>
    <xf numFmtId="58" fontId="38" fillId="0" borderId="18" xfId="4" applyNumberFormat="1" applyFont="1" applyFill="1" applyBorder="1" applyAlignment="1" applyProtection="1">
      <alignment horizontal="center" vertical="center"/>
    </xf>
    <xf numFmtId="58" fontId="38" fillId="0" borderId="23" xfId="4" applyNumberFormat="1" applyFont="1" applyFill="1" applyBorder="1" applyAlignment="1" applyProtection="1">
      <alignment horizontal="center" vertical="center"/>
    </xf>
    <xf numFmtId="58" fontId="38" fillId="0" borderId="24" xfId="4" applyNumberFormat="1" applyFont="1" applyFill="1" applyBorder="1" applyAlignment="1" applyProtection="1">
      <alignment horizontal="center" vertical="center"/>
    </xf>
    <xf numFmtId="58" fontId="38" fillId="0" borderId="25" xfId="4" applyNumberFormat="1" applyFont="1" applyFill="1" applyBorder="1" applyAlignment="1" applyProtection="1">
      <alignment horizontal="center" vertical="center"/>
    </xf>
    <xf numFmtId="0" fontId="38" fillId="0" borderId="37" xfId="4" applyFont="1" applyFill="1" applyBorder="1" applyAlignment="1" applyProtection="1">
      <alignment horizontal="center" vertical="center"/>
    </xf>
    <xf numFmtId="0" fontId="38" fillId="0" borderId="38" xfId="4" applyFont="1" applyFill="1" applyBorder="1" applyAlignment="1" applyProtection="1">
      <alignment horizontal="center" vertical="center"/>
    </xf>
    <xf numFmtId="0" fontId="38" fillId="0" borderId="39" xfId="4" applyFont="1" applyFill="1" applyBorder="1" applyAlignment="1" applyProtection="1">
      <alignment horizontal="center" vertical="center"/>
    </xf>
    <xf numFmtId="0" fontId="32" fillId="0" borderId="37" xfId="4" applyFont="1" applyBorder="1" applyAlignment="1" applyProtection="1">
      <alignment vertical="center"/>
    </xf>
    <xf numFmtId="0" fontId="69" fillId="0" borderId="38" xfId="0" applyFont="1" applyBorder="1" applyAlignment="1" applyProtection="1">
      <alignment vertical="center"/>
    </xf>
    <xf numFmtId="0" fontId="69" fillId="0" borderId="39" xfId="0" applyFont="1" applyBorder="1" applyAlignment="1" applyProtection="1">
      <alignment vertical="center"/>
    </xf>
    <xf numFmtId="0" fontId="69" fillId="0" borderId="38" xfId="0" applyFont="1" applyBorder="1" applyAlignment="1" applyProtection="1">
      <alignment horizontal="center" vertical="center"/>
    </xf>
    <xf numFmtId="0" fontId="69" fillId="0" borderId="39" xfId="0" applyFont="1" applyBorder="1" applyAlignment="1" applyProtection="1">
      <alignment horizontal="center" vertical="center"/>
    </xf>
    <xf numFmtId="0" fontId="33" fillId="0" borderId="84" xfId="0" applyFont="1" applyBorder="1">
      <alignment vertical="center"/>
    </xf>
    <xf numFmtId="0" fontId="33" fillId="0" borderId="29" xfId="0" applyFont="1" applyBorder="1">
      <alignment vertical="center"/>
    </xf>
    <xf numFmtId="0" fontId="33" fillId="0" borderId="36" xfId="0" applyFont="1" applyBorder="1">
      <alignment vertical="center"/>
    </xf>
    <xf numFmtId="0" fontId="33" fillId="0" borderId="70" xfId="0" applyFont="1" applyBorder="1">
      <alignment vertical="center"/>
    </xf>
    <xf numFmtId="182" fontId="33" fillId="0" borderId="69" xfId="0" applyNumberFormat="1" applyFont="1" applyBorder="1" applyAlignment="1">
      <alignment horizontal="center" vertical="center"/>
    </xf>
    <xf numFmtId="0" fontId="33" fillId="0" borderId="0" xfId="0" applyFont="1" applyAlignment="1">
      <alignment vertical="center"/>
    </xf>
    <xf numFmtId="0" fontId="0" fillId="0" borderId="0" xfId="0" applyAlignment="1">
      <alignment vertical="center"/>
    </xf>
    <xf numFmtId="0" fontId="33" fillId="0" borderId="20" xfId="0" applyFont="1" applyBorder="1" applyAlignment="1">
      <alignment horizontal="center" vertical="center"/>
    </xf>
    <xf numFmtId="0" fontId="33" fillId="0" borderId="16" xfId="0" applyFont="1" applyBorder="1" applyAlignment="1">
      <alignment horizontal="center" vertical="center"/>
    </xf>
    <xf numFmtId="0" fontId="33" fillId="4" borderId="5" xfId="0" applyFont="1" applyFill="1" applyBorder="1" applyAlignment="1">
      <alignment horizontal="center" vertical="center"/>
    </xf>
    <xf numFmtId="58" fontId="33" fillId="4" borderId="69" xfId="0" applyNumberFormat="1" applyFont="1" applyFill="1" applyBorder="1" applyAlignment="1">
      <alignment horizontal="center" vertical="center"/>
    </xf>
    <xf numFmtId="0" fontId="33" fillId="4" borderId="48" xfId="0" applyFont="1" applyFill="1" applyBorder="1" applyAlignment="1">
      <alignment horizontal="left" vertical="center" indent="1"/>
    </xf>
    <xf numFmtId="0" fontId="33" fillId="4" borderId="69" xfId="0" applyFont="1" applyFill="1" applyBorder="1" applyAlignment="1">
      <alignment horizontal="left" vertical="center" indent="1"/>
    </xf>
    <xf numFmtId="0" fontId="33" fillId="4" borderId="50" xfId="0" applyFont="1" applyFill="1" applyBorder="1" applyAlignment="1">
      <alignment horizontal="left" vertical="center" indent="1"/>
    </xf>
    <xf numFmtId="0" fontId="33" fillId="4" borderId="26" xfId="0" applyFont="1" applyFill="1" applyBorder="1">
      <alignment vertical="center"/>
    </xf>
    <xf numFmtId="0" fontId="33" fillId="4" borderId="80" xfId="0" applyFont="1" applyFill="1" applyBorder="1">
      <alignment vertical="center"/>
    </xf>
    <xf numFmtId="0" fontId="33" fillId="4" borderId="78" xfId="0" applyFont="1" applyFill="1" applyBorder="1">
      <alignment vertical="center"/>
    </xf>
    <xf numFmtId="0" fontId="33" fillId="4" borderId="81" xfId="0" applyFont="1" applyFill="1" applyBorder="1">
      <alignment vertical="center"/>
    </xf>
    <xf numFmtId="0" fontId="33" fillId="4" borderId="26" xfId="0" applyFont="1" applyFill="1" applyBorder="1" applyAlignment="1">
      <alignment horizontal="left" vertical="center" indent="1"/>
    </xf>
    <xf numFmtId="0" fontId="33" fillId="4" borderId="78" xfId="0" applyFont="1" applyFill="1" applyBorder="1" applyAlignment="1">
      <alignment horizontal="left" vertical="center" indent="1"/>
    </xf>
    <xf numFmtId="0" fontId="33" fillId="4" borderId="48" xfId="0" applyFont="1" applyFill="1" applyBorder="1" applyAlignment="1">
      <alignment horizontal="center" vertical="center"/>
    </xf>
    <xf numFmtId="0" fontId="33" fillId="4" borderId="27" xfId="0" applyFont="1" applyFill="1" applyBorder="1" applyAlignment="1">
      <alignment horizontal="left" vertical="center" indent="1"/>
    </xf>
    <xf numFmtId="0" fontId="33" fillId="4" borderId="50" xfId="0" applyFont="1" applyFill="1" applyBorder="1" applyAlignment="1">
      <alignment horizontal="center" vertical="center"/>
    </xf>
    <xf numFmtId="0" fontId="33" fillId="4" borderId="112" xfId="0" applyFont="1" applyFill="1" applyBorder="1" applyAlignment="1">
      <alignment horizontal="center" vertical="center"/>
    </xf>
    <xf numFmtId="0" fontId="33" fillId="4" borderId="77" xfId="0" applyFont="1" applyFill="1" applyBorder="1" applyAlignment="1">
      <alignment horizontal="left" vertical="center" indent="1"/>
    </xf>
    <xf numFmtId="0" fontId="33" fillId="4" borderId="71" xfId="0" applyFont="1" applyFill="1" applyBorder="1" applyAlignment="1">
      <alignment horizontal="left" vertical="center" indent="1"/>
    </xf>
    <xf numFmtId="0" fontId="33" fillId="4" borderId="79" xfId="0" applyFont="1" applyFill="1" applyBorder="1">
      <alignment vertical="center"/>
    </xf>
    <xf numFmtId="0" fontId="33" fillId="4" borderId="75" xfId="0" applyFont="1" applyFill="1" applyBorder="1" applyAlignment="1">
      <alignment horizontal="left" vertical="center" indent="1"/>
    </xf>
    <xf numFmtId="0" fontId="0" fillId="4" borderId="5" xfId="0" applyFill="1" applyBorder="1">
      <alignment vertical="center"/>
    </xf>
    <xf numFmtId="181" fontId="0" fillId="4" borderId="5" xfId="0" applyNumberFormat="1" applyFill="1" applyBorder="1" applyAlignment="1">
      <alignment horizontal="center" vertical="center"/>
    </xf>
    <xf numFmtId="181" fontId="0" fillId="4" borderId="69" xfId="0" applyNumberFormat="1" applyFill="1" applyBorder="1" applyAlignment="1">
      <alignment horizontal="center" vertical="center"/>
    </xf>
    <xf numFmtId="0" fontId="0" fillId="4" borderId="52" xfId="0" applyFill="1" applyBorder="1">
      <alignment vertical="center"/>
    </xf>
    <xf numFmtId="181" fontId="0" fillId="4" borderId="52" xfId="0" applyNumberFormat="1" applyFill="1" applyBorder="1" applyAlignment="1">
      <alignment horizontal="center" vertical="center"/>
    </xf>
    <xf numFmtId="181" fontId="0" fillId="4" borderId="50" xfId="0" applyNumberFormat="1" applyFill="1" applyBorder="1" applyAlignment="1">
      <alignment horizontal="center" vertical="center"/>
    </xf>
    <xf numFmtId="0" fontId="64" fillId="0" borderId="0" xfId="0" applyFont="1" applyAlignment="1">
      <alignment vertical="top"/>
    </xf>
    <xf numFmtId="0" fontId="37" fillId="0" borderId="0" xfId="0" applyFont="1" applyAlignment="1">
      <alignment vertical="center"/>
    </xf>
    <xf numFmtId="0" fontId="77" fillId="0" borderId="0" xfId="0" applyFont="1" applyAlignment="1">
      <alignment vertical="center"/>
    </xf>
    <xf numFmtId="0" fontId="65" fillId="0" borderId="0" xfId="0" applyFont="1" applyBorder="1" applyAlignment="1"/>
    <xf numFmtId="0" fontId="0" fillId="0" borderId="0" xfId="0" applyAlignment="1"/>
    <xf numFmtId="0" fontId="65" fillId="0" borderId="0" xfId="0" applyFont="1" applyAlignment="1"/>
    <xf numFmtId="0" fontId="0" fillId="0" borderId="0" xfId="0" applyAlignment="1">
      <alignment vertical="top"/>
    </xf>
    <xf numFmtId="0" fontId="53" fillId="0" borderId="0" xfId="0" applyFont="1" applyAlignment="1"/>
    <xf numFmtId="0" fontId="53" fillId="0" borderId="0" xfId="0" applyFont="1" applyBorder="1" applyAlignment="1">
      <alignment horizontal="center" vertical="center"/>
    </xf>
    <xf numFmtId="0" fontId="53" fillId="0" borderId="0" xfId="5" applyFont="1" applyBorder="1" applyAlignment="1">
      <alignment horizontal="distributed" vertical="center" indent="1"/>
    </xf>
    <xf numFmtId="0" fontId="49" fillId="0" borderId="0" xfId="0" applyFont="1" applyBorder="1" applyAlignment="1">
      <alignment horizontal="center" vertical="center"/>
    </xf>
    <xf numFmtId="193" fontId="53" fillId="0" borderId="0" xfId="0" applyNumberFormat="1" applyFont="1" applyBorder="1" applyAlignment="1">
      <alignment horizontal="left" vertical="center"/>
    </xf>
    <xf numFmtId="0" fontId="53" fillId="0" borderId="0" xfId="0" applyFont="1" applyBorder="1" applyAlignment="1">
      <alignment horizontal="left" vertical="center"/>
    </xf>
    <xf numFmtId="0" fontId="49" fillId="0" borderId="0" xfId="0" applyFont="1" applyAlignment="1"/>
    <xf numFmtId="0" fontId="49" fillId="0" borderId="0" xfId="0" applyFont="1" applyBorder="1" applyAlignment="1">
      <alignment horizontal="left" vertical="center"/>
    </xf>
    <xf numFmtId="0" fontId="33" fillId="0" borderId="0" xfId="0" applyFont="1" applyBorder="1" applyAlignment="1">
      <alignment vertical="center"/>
    </xf>
    <xf numFmtId="0" fontId="0" fillId="0" borderId="5" xfId="0" applyBorder="1" applyAlignment="1">
      <alignment horizontal="center" vertical="center"/>
    </xf>
    <xf numFmtId="0" fontId="78" fillId="0" borderId="0" xfId="0" applyFont="1" applyAlignment="1" applyProtection="1">
      <alignment vertical="center"/>
      <protection locked="0"/>
    </xf>
    <xf numFmtId="205" fontId="83" fillId="0" borderId="0" xfId="0" applyNumberFormat="1" applyFont="1" applyAlignment="1" applyProtection="1">
      <alignment horizontal="left" vertical="center"/>
      <protection locked="0"/>
    </xf>
    <xf numFmtId="205" fontId="83" fillId="0" borderId="0" xfId="0" applyNumberFormat="1" applyFont="1" applyAlignment="1" applyProtection="1">
      <alignment horizontal="right" vertical="center"/>
      <protection locked="0"/>
    </xf>
    <xf numFmtId="0" fontId="53" fillId="0" borderId="0" xfId="5" applyFont="1" applyBorder="1" applyAlignment="1">
      <alignment horizontal="distributed" vertical="center" indent="1"/>
    </xf>
    <xf numFmtId="0" fontId="0" fillId="0" borderId="0" xfId="0" applyFill="1">
      <alignment vertical="center"/>
    </xf>
    <xf numFmtId="0" fontId="33" fillId="0" borderId="39" xfId="0" applyFont="1" applyBorder="1" applyAlignment="1" applyProtection="1">
      <alignment vertical="center"/>
      <protection locked="0"/>
    </xf>
    <xf numFmtId="0" fontId="33" fillId="0" borderId="68" xfId="0" applyFont="1" applyBorder="1" applyAlignment="1">
      <alignment horizontal="right" vertical="center"/>
    </xf>
    <xf numFmtId="0" fontId="33" fillId="0" borderId="49" xfId="0" applyFont="1" applyBorder="1" applyAlignment="1">
      <alignment horizontal="right" vertical="center"/>
    </xf>
    <xf numFmtId="0" fontId="33" fillId="0" borderId="71" xfId="0" applyFont="1" applyFill="1" applyBorder="1" applyAlignment="1" applyProtection="1">
      <alignment vertical="center"/>
    </xf>
    <xf numFmtId="0" fontId="33" fillId="0" borderId="71" xfId="0" applyFont="1" applyBorder="1" applyAlignment="1" applyProtection="1">
      <alignment vertical="center"/>
      <protection locked="0"/>
    </xf>
    <xf numFmtId="0" fontId="33" fillId="0" borderId="90" xfId="0" applyFont="1" applyBorder="1">
      <alignment vertical="center"/>
    </xf>
    <xf numFmtId="0" fontId="33" fillId="0" borderId="68" xfId="0" applyFont="1" applyBorder="1">
      <alignment vertical="center"/>
    </xf>
    <xf numFmtId="0" fontId="33" fillId="0" borderId="89" xfId="0" applyFont="1" applyBorder="1">
      <alignment vertical="center"/>
    </xf>
    <xf numFmtId="0" fontId="33" fillId="0" borderId="32" xfId="0" applyFont="1" applyFill="1" applyBorder="1" applyAlignment="1" applyProtection="1">
      <alignment horizontal="right" vertical="center"/>
      <protection locked="0"/>
    </xf>
    <xf numFmtId="0" fontId="33" fillId="4" borderId="111" xfId="0" applyFont="1" applyFill="1" applyBorder="1" applyAlignment="1" applyProtection="1">
      <alignment horizontal="left" vertical="center"/>
      <protection locked="0"/>
    </xf>
    <xf numFmtId="0" fontId="32" fillId="4" borderId="5" xfId="0" applyFont="1" applyFill="1" applyBorder="1" applyAlignment="1" applyProtection="1">
      <alignment horizontal="right" vertical="center"/>
      <protection locked="0"/>
    </xf>
    <xf numFmtId="0" fontId="33" fillId="4" borderId="5" xfId="0" applyFont="1" applyFill="1" applyBorder="1" applyAlignment="1" applyProtection="1">
      <alignment horizontal="center" vertical="center"/>
      <protection locked="0"/>
    </xf>
    <xf numFmtId="0" fontId="33" fillId="0" borderId="90" xfId="0" applyFont="1" applyBorder="1" applyAlignment="1">
      <alignment horizontal="right" vertical="center"/>
    </xf>
    <xf numFmtId="0" fontId="33" fillId="0" borderId="49" xfId="0" applyFont="1" applyBorder="1">
      <alignment vertical="center"/>
    </xf>
    <xf numFmtId="194" fontId="0" fillId="5" borderId="47" xfId="0" applyNumberFormat="1" applyFill="1" applyBorder="1" applyAlignment="1">
      <alignment horizontal="left" vertical="center"/>
    </xf>
    <xf numFmtId="0" fontId="0" fillId="4" borderId="77" xfId="0" applyFill="1" applyBorder="1">
      <alignment vertical="center"/>
    </xf>
    <xf numFmtId="181" fontId="0" fillId="4" borderId="26" xfId="0" applyNumberFormat="1" applyFill="1" applyBorder="1" applyAlignment="1">
      <alignment horizontal="center" vertical="center"/>
    </xf>
    <xf numFmtId="0" fontId="0" fillId="4" borderId="26" xfId="0" applyFill="1" applyBorder="1" applyAlignment="1">
      <alignment horizontal="left" vertical="center" indent="1"/>
    </xf>
    <xf numFmtId="0" fontId="0" fillId="0" borderId="86" xfId="0" applyBorder="1">
      <alignment vertical="center"/>
    </xf>
    <xf numFmtId="0" fontId="0" fillId="4" borderId="29" xfId="0" applyFill="1" applyBorder="1">
      <alignment vertical="center"/>
    </xf>
    <xf numFmtId="0" fontId="0" fillId="4" borderId="85" xfId="0" applyFill="1" applyBorder="1">
      <alignment vertical="center"/>
    </xf>
    <xf numFmtId="0" fontId="0" fillId="0" borderId="37" xfId="0" applyBorder="1">
      <alignment vertical="center"/>
    </xf>
    <xf numFmtId="0" fontId="0" fillId="0" borderId="38" xfId="0" applyBorder="1">
      <alignment vertical="center"/>
    </xf>
    <xf numFmtId="0" fontId="0" fillId="4" borderId="190" xfId="0" applyFill="1" applyBorder="1">
      <alignment vertical="center"/>
    </xf>
    <xf numFmtId="0" fontId="0" fillId="4" borderId="31" xfId="0" applyFill="1" applyBorder="1">
      <alignment vertical="center"/>
    </xf>
    <xf numFmtId="0" fontId="0" fillId="4" borderId="83" xfId="0" applyFill="1" applyBorder="1">
      <alignment vertical="center"/>
    </xf>
    <xf numFmtId="0" fontId="0" fillId="0" borderId="17" xfId="0" applyBorder="1">
      <alignment vertical="center"/>
    </xf>
    <xf numFmtId="0" fontId="0" fillId="0" borderId="24" xfId="0" applyBorder="1">
      <alignment vertical="center"/>
    </xf>
    <xf numFmtId="0" fontId="0" fillId="4" borderId="69" xfId="0" applyFill="1" applyBorder="1" applyAlignment="1">
      <alignment horizontal="left" vertical="center" indent="1"/>
    </xf>
    <xf numFmtId="0" fontId="0" fillId="0" borderId="35" xfId="0" applyBorder="1" applyAlignment="1">
      <alignment horizontal="center" vertical="center"/>
    </xf>
    <xf numFmtId="0" fontId="0" fillId="4" borderId="26" xfId="0" applyFill="1" applyBorder="1">
      <alignment vertical="center"/>
    </xf>
    <xf numFmtId="0" fontId="0" fillId="0" borderId="26" xfId="0" applyBorder="1" applyAlignment="1">
      <alignment horizontal="center" vertical="center"/>
    </xf>
    <xf numFmtId="0" fontId="0" fillId="0" borderId="0" xfId="0" applyBorder="1">
      <alignment vertical="center"/>
    </xf>
    <xf numFmtId="0" fontId="0" fillId="0" borderId="112" xfId="0" applyBorder="1" applyAlignment="1">
      <alignment horizontal="center" vertical="center"/>
    </xf>
    <xf numFmtId="0" fontId="0" fillId="0" borderId="20" xfId="0" applyBorder="1">
      <alignment vertical="center"/>
    </xf>
    <xf numFmtId="0" fontId="0" fillId="0" borderId="23" xfId="0" applyBorder="1">
      <alignment vertical="center"/>
    </xf>
    <xf numFmtId="0" fontId="33" fillId="0" borderId="6" xfId="0" applyFont="1" applyBorder="1" applyAlignment="1">
      <alignment horizontal="left" vertical="center" wrapText="1"/>
    </xf>
    <xf numFmtId="0" fontId="64" fillId="0" borderId="0" xfId="0" applyFont="1" applyBorder="1" applyAlignment="1">
      <alignment vertical="top"/>
    </xf>
    <xf numFmtId="0" fontId="37" fillId="0" borderId="0" xfId="0" applyFont="1" applyBorder="1" applyAlignment="1">
      <alignment vertical="center"/>
    </xf>
    <xf numFmtId="0" fontId="77" fillId="0" borderId="0" xfId="0" applyFont="1" applyBorder="1" applyAlignment="1">
      <alignment vertical="center"/>
    </xf>
    <xf numFmtId="0" fontId="33" fillId="0" borderId="0" xfId="0" applyFont="1" applyBorder="1" applyAlignment="1">
      <alignment horizontal="left" indent="1" shrinkToFit="1"/>
    </xf>
    <xf numFmtId="0" fontId="53" fillId="0" borderId="0" xfId="0" applyFont="1" applyBorder="1" applyAlignment="1">
      <alignment horizontal="left" vertical="top" wrapText="1"/>
    </xf>
    <xf numFmtId="182" fontId="53" fillId="0" borderId="0" xfId="0" applyNumberFormat="1" applyFont="1" applyBorder="1" applyAlignment="1">
      <alignment horizontal="right" vertical="center"/>
    </xf>
    <xf numFmtId="193" fontId="53" fillId="0" borderId="0" xfId="0" applyNumberFormat="1" applyFont="1" applyBorder="1" applyAlignment="1">
      <alignment vertical="center"/>
    </xf>
    <xf numFmtId="0" fontId="53" fillId="0" borderId="0" xfId="5" applyFont="1" applyBorder="1" applyAlignment="1">
      <alignment vertical="center"/>
    </xf>
    <xf numFmtId="0" fontId="53" fillId="0" borderId="0" xfId="5" applyFont="1" applyBorder="1" applyAlignment="1">
      <alignment horizontal="center" vertical="center"/>
    </xf>
    <xf numFmtId="193" fontId="53" fillId="0" borderId="0" xfId="0" applyNumberFormat="1" applyFont="1" applyBorder="1" applyAlignment="1">
      <alignment horizontal="center" vertical="center"/>
    </xf>
    <xf numFmtId="0" fontId="83" fillId="0" borderId="0" xfId="0" applyFont="1">
      <alignment vertical="center"/>
    </xf>
    <xf numFmtId="0" fontId="83" fillId="0" borderId="0" xfId="0" applyFont="1" applyAlignment="1">
      <alignment horizontal="left" vertical="center"/>
    </xf>
    <xf numFmtId="0" fontId="83" fillId="0" borderId="44" xfId="0" applyFont="1" applyBorder="1">
      <alignment vertical="center"/>
    </xf>
    <xf numFmtId="0" fontId="83" fillId="0" borderId="45" xfId="0" applyFont="1" applyBorder="1">
      <alignment vertical="center"/>
    </xf>
    <xf numFmtId="0" fontId="83" fillId="0" borderId="1" xfId="0" applyFont="1" applyBorder="1">
      <alignment vertical="center"/>
    </xf>
    <xf numFmtId="0" fontId="83" fillId="0" borderId="41" xfId="0" applyFont="1" applyBorder="1">
      <alignment vertical="center"/>
    </xf>
    <xf numFmtId="0" fontId="83" fillId="0" borderId="42" xfId="0" applyFont="1" applyBorder="1">
      <alignment vertical="center"/>
    </xf>
    <xf numFmtId="0" fontId="83" fillId="0" borderId="2" xfId="0" applyFont="1" applyBorder="1">
      <alignment vertical="center"/>
    </xf>
    <xf numFmtId="0" fontId="83" fillId="0" borderId="140" xfId="0" applyFont="1" applyBorder="1">
      <alignment vertical="center"/>
    </xf>
    <xf numFmtId="0" fontId="83" fillId="0" borderId="193" xfId="0" applyFont="1" applyBorder="1">
      <alignment vertical="center"/>
    </xf>
    <xf numFmtId="0" fontId="83" fillId="0" borderId="24" xfId="0" applyFont="1" applyBorder="1">
      <alignment vertical="center"/>
    </xf>
    <xf numFmtId="0" fontId="83" fillId="0" borderId="133" xfId="0" applyFont="1" applyBorder="1">
      <alignment vertical="center"/>
    </xf>
    <xf numFmtId="0" fontId="83" fillId="0" borderId="23" xfId="0" applyFont="1" applyBorder="1">
      <alignment vertical="center"/>
    </xf>
    <xf numFmtId="0" fontId="83" fillId="0" borderId="16" xfId="0" applyFont="1" applyBorder="1">
      <alignment vertical="center"/>
    </xf>
    <xf numFmtId="0" fontId="83" fillId="0" borderId="17" xfId="0" applyFont="1" applyBorder="1">
      <alignment vertical="center"/>
    </xf>
    <xf numFmtId="0" fontId="83" fillId="0" borderId="135" xfId="0" applyFont="1" applyBorder="1">
      <alignment vertical="center"/>
    </xf>
    <xf numFmtId="0" fontId="83" fillId="0" borderId="20" xfId="0" applyFont="1" applyBorder="1">
      <alignment vertical="center"/>
    </xf>
    <xf numFmtId="0" fontId="83" fillId="0" borderId="0" xfId="0" applyFont="1" applyBorder="1">
      <alignment vertical="center"/>
    </xf>
    <xf numFmtId="0" fontId="83" fillId="0" borderId="3" xfId="0" applyFont="1" applyBorder="1">
      <alignment vertical="center"/>
    </xf>
    <xf numFmtId="0" fontId="53" fillId="0" borderId="44" xfId="5" applyFont="1" applyBorder="1" applyAlignment="1">
      <alignment horizontal="distributed" vertical="center" indent="1"/>
    </xf>
    <xf numFmtId="0" fontId="53" fillId="0" borderId="45" xfId="5" applyFont="1" applyBorder="1" applyAlignment="1">
      <alignment horizontal="distributed" vertical="center" indent="1"/>
    </xf>
    <xf numFmtId="0" fontId="83" fillId="0" borderId="21" xfId="0" applyFont="1" applyBorder="1">
      <alignment vertical="center"/>
    </xf>
    <xf numFmtId="0" fontId="83" fillId="0" borderId="18" xfId="0" applyFont="1" applyBorder="1">
      <alignment vertical="center"/>
    </xf>
    <xf numFmtId="0" fontId="83" fillId="0" borderId="25" xfId="0" applyFont="1" applyBorder="1">
      <alignment vertical="center"/>
    </xf>
    <xf numFmtId="0" fontId="83" fillId="0" borderId="0" xfId="0" applyFont="1" applyBorder="1" applyAlignment="1">
      <alignment horizontal="left" vertical="center"/>
    </xf>
    <xf numFmtId="0" fontId="81" fillId="0" borderId="0" xfId="0" applyFont="1" applyBorder="1">
      <alignment vertical="center"/>
    </xf>
    <xf numFmtId="0" fontId="81" fillId="0" borderId="0" xfId="0" applyFont="1" applyBorder="1" applyAlignment="1">
      <alignment horizontal="left" vertical="center"/>
    </xf>
    <xf numFmtId="0" fontId="53" fillId="0" borderId="20" xfId="5" applyFont="1" applyBorder="1" applyAlignment="1">
      <alignment horizontal="left" vertical="center"/>
    </xf>
    <xf numFmtId="0" fontId="38" fillId="0" borderId="20" xfId="5" applyFont="1" applyBorder="1" applyAlignment="1">
      <alignment horizontal="right" vertical="center"/>
    </xf>
    <xf numFmtId="0" fontId="83" fillId="0" borderId="196" xfId="0" applyFont="1" applyBorder="1">
      <alignment vertical="center"/>
    </xf>
    <xf numFmtId="0" fontId="83" fillId="0" borderId="126" xfId="0" applyFont="1" applyBorder="1" applyAlignment="1">
      <alignment vertical="center"/>
    </xf>
    <xf numFmtId="0" fontId="83" fillId="0" borderId="124" xfId="0" applyFont="1" applyBorder="1">
      <alignment vertical="center"/>
    </xf>
    <xf numFmtId="0" fontId="53" fillId="0" borderId="16" xfId="5" applyFont="1" applyBorder="1" applyAlignment="1">
      <alignment horizontal="left" vertical="center"/>
    </xf>
    <xf numFmtId="0" fontId="38" fillId="0" borderId="17" xfId="5" applyFont="1" applyBorder="1" applyAlignment="1">
      <alignment horizontal="distributed" vertical="center" indent="1"/>
    </xf>
    <xf numFmtId="0" fontId="81" fillId="0" borderId="17" xfId="0" applyFont="1" applyBorder="1">
      <alignment vertical="center"/>
    </xf>
    <xf numFmtId="0" fontId="81" fillId="0" borderId="18" xfId="0" applyFont="1" applyBorder="1" applyAlignment="1">
      <alignment horizontal="left" vertical="center"/>
    </xf>
    <xf numFmtId="0" fontId="53" fillId="0" borderId="23" xfId="5" applyFont="1" applyBorder="1" applyAlignment="1">
      <alignment horizontal="left" vertical="center"/>
    </xf>
    <xf numFmtId="0" fontId="83" fillId="0" borderId="24" xfId="0" applyFont="1" applyBorder="1" applyAlignment="1">
      <alignment horizontal="left" vertical="center"/>
    </xf>
    <xf numFmtId="0" fontId="83" fillId="0" borderId="17" xfId="0" applyFont="1" applyBorder="1" applyAlignment="1">
      <alignment horizontal="left" vertical="center"/>
    </xf>
    <xf numFmtId="0" fontId="53" fillId="0" borderId="20" xfId="5" applyFont="1" applyBorder="1" applyAlignment="1">
      <alignment horizontal="center" vertical="center"/>
    </xf>
    <xf numFmtId="0" fontId="53" fillId="0" borderId="17" xfId="5" applyFont="1" applyBorder="1" applyAlignment="1">
      <alignment horizontal="center" vertical="center"/>
    </xf>
    <xf numFmtId="0" fontId="53" fillId="0" borderId="42" xfId="5" applyFont="1" applyBorder="1" applyAlignment="1">
      <alignment horizontal="center" vertical="center"/>
    </xf>
    <xf numFmtId="0" fontId="53" fillId="0" borderId="136" xfId="5" applyFont="1" applyBorder="1" applyAlignment="1">
      <alignment horizontal="center" vertical="center"/>
    </xf>
    <xf numFmtId="0" fontId="53" fillId="0" borderId="23" xfId="5" applyFont="1" applyBorder="1" applyAlignment="1">
      <alignment horizontal="center" vertical="center"/>
    </xf>
    <xf numFmtId="0" fontId="53" fillId="0" borderId="24" xfId="5" applyFont="1" applyBorder="1" applyAlignment="1">
      <alignment horizontal="center" vertical="center"/>
    </xf>
    <xf numFmtId="0" fontId="83" fillId="0" borderId="43" xfId="0" applyFont="1" applyBorder="1">
      <alignment vertical="center"/>
    </xf>
    <xf numFmtId="0" fontId="83" fillId="0" borderId="199" xfId="0" applyFont="1" applyBorder="1">
      <alignment vertical="center"/>
    </xf>
    <xf numFmtId="0" fontId="83" fillId="0" borderId="200" xfId="0" applyFont="1" applyBorder="1">
      <alignment vertical="center"/>
    </xf>
    <xf numFmtId="0" fontId="83" fillId="0" borderId="67" xfId="0" applyFont="1" applyBorder="1">
      <alignment vertical="center"/>
    </xf>
    <xf numFmtId="0" fontId="83" fillId="0" borderId="201" xfId="0" applyFont="1" applyBorder="1">
      <alignment vertical="center"/>
    </xf>
    <xf numFmtId="0" fontId="83" fillId="0" borderId="143" xfId="0" applyFont="1" applyBorder="1" applyAlignment="1">
      <alignment vertical="center"/>
    </xf>
    <xf numFmtId="0" fontId="83" fillId="0" borderId="144" xfId="0" applyFont="1" applyBorder="1" applyAlignment="1">
      <alignment vertical="center"/>
    </xf>
    <xf numFmtId="0" fontId="83" fillId="0" borderId="40" xfId="0" applyFont="1" applyBorder="1" applyAlignment="1">
      <alignment vertical="center"/>
    </xf>
    <xf numFmtId="0" fontId="83" fillId="0" borderId="3" xfId="0" applyFont="1" applyBorder="1" applyAlignment="1">
      <alignment vertical="center"/>
    </xf>
    <xf numFmtId="0" fontId="83" fillId="0" borderId="41" xfId="0" applyFont="1" applyBorder="1" applyAlignment="1">
      <alignment vertical="center"/>
    </xf>
    <xf numFmtId="0" fontId="83" fillId="0" borderId="42" xfId="0" applyFont="1" applyBorder="1" applyAlignment="1">
      <alignment vertical="center"/>
    </xf>
    <xf numFmtId="0" fontId="83" fillId="0" borderId="2" xfId="0" applyFont="1" applyBorder="1" applyAlignment="1">
      <alignment vertical="center"/>
    </xf>
    <xf numFmtId="0" fontId="53" fillId="0" borderId="67" xfId="5" applyFont="1" applyBorder="1" applyAlignment="1">
      <alignment horizontal="center" vertical="center"/>
    </xf>
    <xf numFmtId="0" fontId="53" fillId="0" borderId="44" xfId="5" applyFont="1" applyBorder="1" applyAlignment="1">
      <alignment horizontal="center" vertical="center"/>
    </xf>
    <xf numFmtId="0" fontId="53" fillId="0" borderId="40" xfId="5" applyFont="1" applyBorder="1" applyAlignment="1">
      <alignment horizontal="center" vertical="center"/>
    </xf>
    <xf numFmtId="0" fontId="83" fillId="0" borderId="25" xfId="0" applyFont="1" applyBorder="1" applyAlignment="1">
      <alignment horizontal="right" vertical="center"/>
    </xf>
    <xf numFmtId="0" fontId="62" fillId="0" borderId="0" xfId="0" applyFont="1">
      <alignment vertical="center"/>
    </xf>
    <xf numFmtId="0" fontId="62" fillId="0" borderId="20" xfId="0" applyFont="1" applyBorder="1">
      <alignment vertical="center"/>
    </xf>
    <xf numFmtId="0" fontId="62" fillId="0" borderId="0" xfId="0" applyFont="1" applyBorder="1">
      <alignment vertical="center"/>
    </xf>
    <xf numFmtId="0" fontId="62" fillId="0" borderId="21" xfId="0" applyFont="1" applyBorder="1">
      <alignment vertical="center"/>
    </xf>
    <xf numFmtId="0" fontId="62" fillId="0" borderId="23" xfId="0" applyFont="1" applyBorder="1">
      <alignment vertical="center"/>
    </xf>
    <xf numFmtId="0" fontId="62" fillId="0" borderId="24" xfId="0" applyFont="1" applyBorder="1">
      <alignment vertical="center"/>
    </xf>
    <xf numFmtId="0" fontId="62" fillId="0" borderId="25" xfId="0" applyFont="1" applyBorder="1">
      <alignment vertical="center"/>
    </xf>
    <xf numFmtId="0" fontId="62" fillId="0" borderId="16" xfId="0" applyFont="1" applyBorder="1">
      <alignment vertical="center"/>
    </xf>
    <xf numFmtId="0" fontId="62" fillId="0" borderId="17" xfId="0" applyFont="1" applyBorder="1">
      <alignment vertical="center"/>
    </xf>
    <xf numFmtId="0" fontId="62" fillId="0" borderId="18" xfId="0" applyFont="1" applyBorder="1">
      <alignment vertical="center"/>
    </xf>
    <xf numFmtId="0" fontId="62" fillId="0" borderId="0" xfId="0" applyFont="1" applyBorder="1" applyAlignment="1">
      <alignment vertical="center"/>
    </xf>
    <xf numFmtId="0" fontId="62" fillId="0" borderId="0" xfId="0" applyFont="1" applyBorder="1" applyAlignment="1">
      <alignment horizontal="center" vertical="center"/>
    </xf>
    <xf numFmtId="0" fontId="62" fillId="0" borderId="20" xfId="0" applyFont="1" applyBorder="1" applyAlignment="1">
      <alignment horizontal="center" vertical="center"/>
    </xf>
    <xf numFmtId="0" fontId="62" fillId="0" borderId="16" xfId="0" applyFont="1" applyBorder="1" applyAlignment="1">
      <alignment horizontal="center" vertical="center"/>
    </xf>
    <xf numFmtId="0" fontId="62" fillId="0" borderId="17" xfId="0" applyFont="1" applyBorder="1" applyAlignment="1">
      <alignment vertical="center"/>
    </xf>
    <xf numFmtId="0" fontId="62" fillId="0" borderId="17" xfId="0" applyFont="1" applyBorder="1" applyAlignment="1">
      <alignment horizontal="left" vertical="center"/>
    </xf>
    <xf numFmtId="0" fontId="62" fillId="0" borderId="0" xfId="0" applyFont="1" applyBorder="1" applyAlignment="1">
      <alignment horizontal="left" vertical="center"/>
    </xf>
    <xf numFmtId="0" fontId="62" fillId="0" borderId="0" xfId="0" applyFont="1" applyBorder="1" applyAlignment="1"/>
    <xf numFmtId="0" fontId="62" fillId="0" borderId="0" xfId="0" applyFont="1" applyAlignment="1">
      <alignment horizontal="right" vertical="center"/>
    </xf>
    <xf numFmtId="0" fontId="62" fillId="0" borderId="16" xfId="0" applyFont="1" applyBorder="1" applyAlignment="1">
      <alignment horizontal="center" vertical="center"/>
    </xf>
    <xf numFmtId="0" fontId="49" fillId="0" borderId="0" xfId="0" applyFont="1" applyAlignment="1"/>
    <xf numFmtId="0" fontId="53" fillId="0" borderId="17" xfId="5" applyFont="1" applyBorder="1" applyAlignment="1">
      <alignment horizontal="left" vertical="center"/>
    </xf>
    <xf numFmtId="0" fontId="83" fillId="0" borderId="40" xfId="0" applyFont="1" applyBorder="1">
      <alignment vertical="center"/>
    </xf>
    <xf numFmtId="0" fontId="53" fillId="0" borderId="0" xfId="5" applyFont="1" applyBorder="1" applyAlignment="1">
      <alignment horizontal="left" vertical="center"/>
    </xf>
    <xf numFmtId="200" fontId="87" fillId="0" borderId="0" xfId="0" applyNumberFormat="1" applyFont="1" applyBorder="1" applyAlignment="1">
      <alignment vertical="center"/>
    </xf>
    <xf numFmtId="0" fontId="53" fillId="0" borderId="41" xfId="5" applyFont="1" applyBorder="1" applyAlignment="1">
      <alignment horizontal="distributed" vertical="center" indent="1"/>
    </xf>
    <xf numFmtId="0" fontId="53" fillId="0" borderId="42" xfId="5" applyFont="1" applyBorder="1" applyAlignment="1">
      <alignment horizontal="distributed" vertical="center" indent="1"/>
    </xf>
    <xf numFmtId="0" fontId="83" fillId="0" borderId="0" xfId="0" applyFont="1" applyBorder="1" applyAlignment="1">
      <alignment vertical="center" shrinkToFit="1"/>
    </xf>
    <xf numFmtId="0" fontId="53" fillId="0" borderId="40" xfId="5" applyFont="1" applyBorder="1" applyAlignment="1">
      <alignment horizontal="distributed" vertical="center" indent="1"/>
    </xf>
    <xf numFmtId="0" fontId="83" fillId="0" borderId="17" xfId="0" applyFont="1" applyBorder="1" applyAlignment="1">
      <alignment vertical="center" shrinkToFit="1"/>
    </xf>
    <xf numFmtId="0" fontId="83" fillId="0" borderId="135" xfId="0" applyFont="1" applyBorder="1" applyAlignment="1">
      <alignment vertical="center" shrinkToFit="1"/>
    </xf>
    <xf numFmtId="0" fontId="33" fillId="0" borderId="0" xfId="0" applyFont="1" applyBorder="1" applyAlignment="1">
      <alignment vertical="center"/>
    </xf>
    <xf numFmtId="0" fontId="36" fillId="0" borderId="27" xfId="0" applyFont="1" applyBorder="1" applyAlignment="1">
      <alignment horizontal="center" vertical="center" wrapText="1"/>
    </xf>
    <xf numFmtId="0" fontId="36" fillId="0" borderId="57" xfId="0" applyFont="1" applyBorder="1" applyAlignment="1">
      <alignment horizontal="center" vertical="center" wrapText="1"/>
    </xf>
    <xf numFmtId="0" fontId="36" fillId="0" borderId="26" xfId="0" applyFont="1" applyBorder="1" applyAlignment="1">
      <alignment horizontal="center" vertical="center" wrapText="1"/>
    </xf>
    <xf numFmtId="0" fontId="83" fillId="0" borderId="45" xfId="0" applyFont="1" applyBorder="1" applyAlignment="1">
      <alignment vertical="center"/>
    </xf>
    <xf numFmtId="0" fontId="83" fillId="0" borderId="0" xfId="0" applyFont="1" applyBorder="1" applyAlignment="1"/>
    <xf numFmtId="0" fontId="49" fillId="0" borderId="0" xfId="0" applyFont="1" applyBorder="1" applyAlignment="1">
      <alignment horizontal="center" vertical="center"/>
    </xf>
    <xf numFmtId="0" fontId="0" fillId="0" borderId="0" xfId="0" applyAlignment="1">
      <alignment vertical="center"/>
    </xf>
    <xf numFmtId="0" fontId="53" fillId="0" borderId="0" xfId="0" applyFont="1" applyBorder="1" applyAlignment="1">
      <alignment horizontal="center" vertical="center"/>
    </xf>
    <xf numFmtId="0" fontId="49" fillId="0" borderId="0" xfId="0" applyFont="1" applyAlignment="1">
      <alignment horizontal="center" vertical="center"/>
    </xf>
    <xf numFmtId="0" fontId="49" fillId="0" borderId="0" xfId="0" applyFont="1" applyBorder="1" applyAlignment="1">
      <alignment horizontal="center"/>
    </xf>
    <xf numFmtId="14" fontId="49" fillId="0" borderId="0" xfId="0" applyNumberFormat="1" applyFont="1" applyBorder="1" applyAlignment="1">
      <alignment horizontal="left" indent="1" shrinkToFit="1"/>
    </xf>
    <xf numFmtId="0" fontId="33" fillId="0" borderId="0" xfId="0" applyFont="1" applyAlignment="1">
      <alignment horizontal="left" indent="1" shrinkToFit="1"/>
    </xf>
    <xf numFmtId="0" fontId="33" fillId="0" borderId="3" xfId="0" applyFont="1" applyBorder="1" applyAlignment="1">
      <alignment horizontal="left" indent="1" shrinkToFit="1"/>
    </xf>
    <xf numFmtId="0" fontId="53" fillId="0" borderId="0" xfId="0" applyFont="1" applyBorder="1" applyAlignment="1">
      <alignment horizontal="left" vertical="center"/>
    </xf>
    <xf numFmtId="0" fontId="49" fillId="0" borderId="0" xfId="0" applyFont="1" applyBorder="1" applyAlignment="1">
      <alignment horizontal="left" indent="1" shrinkToFit="1"/>
    </xf>
    <xf numFmtId="0" fontId="49" fillId="0" borderId="0" xfId="0" applyFont="1" applyAlignment="1"/>
    <xf numFmtId="0" fontId="32" fillId="0" borderId="0" xfId="5" applyFont="1" applyBorder="1" applyAlignment="1">
      <alignment horizontal="distributed" vertical="center" indent="1"/>
    </xf>
    <xf numFmtId="0" fontId="32" fillId="0" borderId="37" xfId="5" applyFont="1" applyBorder="1" applyAlignment="1">
      <alignment horizontal="distributed" vertical="center" indent="1"/>
    </xf>
    <xf numFmtId="0" fontId="36" fillId="0" borderId="0" xfId="0" applyFont="1" applyBorder="1" applyAlignment="1">
      <alignment horizontal="center" vertical="center" textRotation="255" wrapText="1"/>
    </xf>
    <xf numFmtId="0" fontId="36" fillId="0" borderId="0" xfId="0" applyFont="1" applyBorder="1" applyAlignment="1">
      <alignment horizontal="left" vertical="center" wrapText="1"/>
    </xf>
    <xf numFmtId="0" fontId="36"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6" fillId="0" borderId="24" xfId="0" applyFont="1" applyBorder="1" applyAlignment="1">
      <alignment horizontal="left" vertical="center" wrapText="1"/>
    </xf>
    <xf numFmtId="0" fontId="36" fillId="0" borderId="20" xfId="0" applyFont="1" applyBorder="1" applyAlignment="1">
      <alignment horizontal="left" vertical="center" wrapText="1"/>
    </xf>
    <xf numFmtId="0" fontId="36" fillId="0" borderId="23" xfId="0" applyFont="1" applyBorder="1" applyAlignment="1">
      <alignment horizontal="left" vertical="center" wrapText="1"/>
    </xf>
    <xf numFmtId="0" fontId="33" fillId="0" borderId="0" xfId="0" applyFont="1" applyBorder="1">
      <alignment vertical="center"/>
    </xf>
    <xf numFmtId="0" fontId="36" fillId="0" borderId="0" xfId="0" applyFont="1" applyBorder="1" applyAlignment="1">
      <alignment vertical="center" wrapText="1"/>
    </xf>
    <xf numFmtId="0" fontId="36" fillId="0" borderId="24" xfId="0" applyFont="1" applyBorder="1" applyAlignment="1">
      <alignment vertical="center" wrapText="1"/>
    </xf>
    <xf numFmtId="0" fontId="36" fillId="0" borderId="23" xfId="0" applyFont="1" applyBorder="1" applyAlignment="1">
      <alignment vertical="center" wrapText="1"/>
    </xf>
    <xf numFmtId="0" fontId="32" fillId="0" borderId="13" xfId="2" applyFont="1" applyBorder="1" applyAlignment="1">
      <alignment vertical="center"/>
    </xf>
    <xf numFmtId="0" fontId="32" fillId="0" borderId="112" xfId="2" applyFont="1" applyBorder="1" applyAlignment="1">
      <alignment vertical="center"/>
    </xf>
    <xf numFmtId="0" fontId="32" fillId="0" borderId="206" xfId="2" applyFont="1" applyBorder="1" applyAlignment="1">
      <alignment horizontal="center" vertical="center" shrinkToFit="1"/>
    </xf>
    <xf numFmtId="0" fontId="32" fillId="0" borderId="190" xfId="2" applyFont="1" applyBorder="1" applyAlignment="1">
      <alignment horizontal="center" vertical="center" shrinkToFit="1"/>
    </xf>
    <xf numFmtId="0" fontId="49" fillId="0" borderId="0" xfId="0" applyFont="1" applyAlignment="1"/>
    <xf numFmtId="0" fontId="32" fillId="0" borderId="0" xfId="2" applyFont="1" applyAlignment="1">
      <alignment vertical="center"/>
    </xf>
    <xf numFmtId="0" fontId="53" fillId="0" borderId="0" xfId="0" applyFont="1" applyBorder="1" applyAlignment="1">
      <alignment vertical="center"/>
    </xf>
    <xf numFmtId="182" fontId="53" fillId="0" borderId="0" xfId="0" applyNumberFormat="1" applyFont="1" applyAlignment="1">
      <alignment vertical="center"/>
    </xf>
    <xf numFmtId="191" fontId="53" fillId="0" borderId="0" xfId="0" applyNumberFormat="1" applyFont="1" applyBorder="1" applyAlignment="1">
      <alignment vertical="center"/>
    </xf>
    <xf numFmtId="0" fontId="49" fillId="0" borderId="0" xfId="0" applyFont="1" applyAlignment="1">
      <alignment vertical="center"/>
    </xf>
    <xf numFmtId="0" fontId="53" fillId="0" borderId="0" xfId="0" applyNumberFormat="1" applyFont="1" applyBorder="1" applyAlignment="1">
      <alignment vertical="center" shrinkToFit="1"/>
    </xf>
    <xf numFmtId="0" fontId="49" fillId="0" borderId="0" xfId="0" applyNumberFormat="1" applyFont="1" applyAlignment="1">
      <alignment vertical="center" shrinkToFit="1"/>
    </xf>
    <xf numFmtId="0" fontId="0" fillId="0" borderId="0" xfId="0" applyAlignment="1">
      <alignment vertical="center" shrinkToFit="1"/>
    </xf>
    <xf numFmtId="6" fontId="53" fillId="0" borderId="0" xfId="0" applyNumberFormat="1" applyFont="1" applyBorder="1" applyAlignment="1">
      <alignment vertical="center" shrinkToFit="1"/>
    </xf>
    <xf numFmtId="182" fontId="38" fillId="0" borderId="0" xfId="0" applyNumberFormat="1" applyFont="1" applyAlignment="1">
      <alignment vertical="center"/>
    </xf>
    <xf numFmtId="182" fontId="32" fillId="0" borderId="0" xfId="0" applyNumberFormat="1" applyFont="1" applyAlignment="1">
      <alignment vertical="center"/>
    </xf>
    <xf numFmtId="0" fontId="49" fillId="0" borderId="42" xfId="0" applyFont="1" applyBorder="1" applyAlignment="1">
      <alignment vertical="center"/>
    </xf>
    <xf numFmtId="0" fontId="34" fillId="0" borderId="0" xfId="0" applyFont="1" applyBorder="1" applyAlignment="1">
      <alignment vertical="center" shrinkToFit="1"/>
    </xf>
    <xf numFmtId="0" fontId="49" fillId="0" borderId="0" xfId="0" applyNumberFormat="1" applyFont="1" applyBorder="1" applyAlignment="1">
      <alignment shrinkToFit="1"/>
    </xf>
    <xf numFmtId="0" fontId="33" fillId="0" borderId="0" xfId="0" applyNumberFormat="1" applyFont="1" applyAlignment="1">
      <alignment shrinkToFit="1"/>
    </xf>
    <xf numFmtId="14" fontId="49" fillId="0" borderId="0" xfId="0" applyNumberFormat="1" applyFont="1" applyBorder="1" applyAlignment="1">
      <alignment shrinkToFit="1"/>
    </xf>
    <xf numFmtId="0" fontId="33" fillId="0" borderId="0" xfId="0" applyFont="1" applyAlignment="1">
      <alignment shrinkToFit="1"/>
    </xf>
    <xf numFmtId="0" fontId="33" fillId="0" borderId="3" xfId="0" applyFont="1" applyBorder="1" applyAlignment="1">
      <alignment shrinkToFit="1"/>
    </xf>
    <xf numFmtId="0" fontId="53" fillId="0" borderId="0" xfId="0" applyNumberFormat="1" applyFont="1" applyFill="1" applyBorder="1" applyAlignment="1">
      <alignment shrinkToFit="1"/>
    </xf>
    <xf numFmtId="0" fontId="49" fillId="0" borderId="0" xfId="0" applyFont="1" applyBorder="1" applyAlignment="1">
      <alignment vertical="center" shrinkToFit="1"/>
    </xf>
    <xf numFmtId="0" fontId="49" fillId="0" borderId="0" xfId="0" applyFont="1" applyBorder="1" applyAlignment="1">
      <alignment shrinkToFit="1"/>
    </xf>
    <xf numFmtId="0" fontId="49" fillId="0" borderId="42" xfId="0" applyFont="1" applyBorder="1" applyAlignment="1">
      <alignment horizontal="left" vertical="center"/>
    </xf>
    <xf numFmtId="0" fontId="49" fillId="0" borderId="42" xfId="0" applyFont="1" applyBorder="1" applyAlignment="1">
      <alignment horizontal="left" vertical="center" shrinkToFit="1"/>
    </xf>
    <xf numFmtId="0" fontId="6" fillId="0" borderId="0" xfId="0" applyFont="1" applyAlignment="1"/>
    <xf numFmtId="0" fontId="6" fillId="0" borderId="0" xfId="0" applyFont="1" applyBorder="1" applyAlignment="1"/>
    <xf numFmtId="0" fontId="6" fillId="0" borderId="0" xfId="0" applyFont="1" applyBorder="1" applyAlignment="1">
      <alignment horizontal="left" vertical="center"/>
    </xf>
    <xf numFmtId="193" fontId="6" fillId="0" borderId="0" xfId="0" applyNumberFormat="1" applyFont="1" applyBorder="1" applyAlignment="1">
      <alignment vertical="center"/>
    </xf>
    <xf numFmtId="0" fontId="6" fillId="0" borderId="0" xfId="0" applyNumberFormat="1" applyFont="1" applyAlignment="1">
      <alignment vertical="center" shrinkToFit="1"/>
    </xf>
    <xf numFmtId="0" fontId="90" fillId="0" borderId="0" xfId="0" applyFont="1" applyAlignment="1">
      <alignment vertical="center" shrinkToFit="1"/>
    </xf>
    <xf numFmtId="178" fontId="6" fillId="0" borderId="0" xfId="0" applyNumberFormat="1" applyFont="1" applyBorder="1" applyAlignment="1">
      <alignment horizontal="left" vertical="center"/>
    </xf>
    <xf numFmtId="58" fontId="6" fillId="0" borderId="0" xfId="0" applyNumberFormat="1" applyFont="1" applyBorder="1" applyAlignment="1">
      <alignment horizontal="left" vertical="center"/>
    </xf>
    <xf numFmtId="0" fontId="6" fillId="0" borderId="0" xfId="0" applyFont="1" applyBorder="1" applyAlignment="1">
      <alignment vertical="center" shrinkToFit="1"/>
    </xf>
    <xf numFmtId="0" fontId="33" fillId="0" borderId="0" xfId="0" applyFont="1" applyBorder="1" applyAlignment="1">
      <alignment vertical="center"/>
    </xf>
    <xf numFmtId="0" fontId="33" fillId="0" borderId="0" xfId="0" applyFont="1" applyAlignment="1">
      <alignment vertical="center"/>
    </xf>
    <xf numFmtId="0" fontId="36" fillId="0" borderId="0" xfId="0" applyFont="1" applyBorder="1" applyAlignment="1">
      <alignment vertical="center"/>
    </xf>
    <xf numFmtId="0" fontId="53" fillId="0" borderId="0" xfId="5" applyFont="1" applyBorder="1" applyAlignment="1">
      <alignment horizontal="left" vertical="center" indent="1"/>
    </xf>
    <xf numFmtId="0" fontId="49" fillId="0" borderId="42" xfId="0" applyFont="1" applyBorder="1" applyAlignment="1">
      <alignment vertical="center" shrinkToFit="1"/>
    </xf>
    <xf numFmtId="0" fontId="65" fillId="0" borderId="0" xfId="0" applyFont="1" applyBorder="1" applyAlignment="1">
      <alignment vertical="center"/>
    </xf>
    <xf numFmtId="0" fontId="65" fillId="0" borderId="0" xfId="0" applyFont="1" applyBorder="1" applyAlignment="1">
      <alignment vertical="center" shrinkToFit="1"/>
    </xf>
    <xf numFmtId="49" fontId="65" fillId="0" borderId="0" xfId="0" applyNumberFormat="1" applyFont="1" applyAlignment="1">
      <alignment horizontal="right" vertical="center"/>
    </xf>
    <xf numFmtId="0" fontId="65" fillId="0" borderId="0" xfId="5" applyFont="1" applyBorder="1" applyAlignment="1">
      <alignment horizontal="left" vertical="center" indent="1"/>
    </xf>
    <xf numFmtId="182" fontId="65" fillId="0" borderId="0" xfId="0" applyNumberFormat="1" applyFont="1" applyAlignment="1">
      <alignment vertical="center"/>
    </xf>
    <xf numFmtId="0" fontId="65" fillId="0" borderId="0" xfId="5" applyFont="1" applyBorder="1" applyAlignment="1">
      <alignment vertical="center"/>
    </xf>
    <xf numFmtId="0" fontId="65" fillId="0" borderId="0" xfId="0" applyFont="1" applyBorder="1" applyAlignment="1">
      <alignment vertical="center" wrapText="1"/>
    </xf>
    <xf numFmtId="0" fontId="65" fillId="0" borderId="0" xfId="0" applyFont="1" applyBorder="1" applyAlignment="1">
      <alignment horizontal="left" vertical="center"/>
    </xf>
    <xf numFmtId="193" fontId="65" fillId="0" borderId="0" xfId="0" applyNumberFormat="1" applyFont="1" applyBorder="1" applyAlignment="1">
      <alignment vertical="center"/>
    </xf>
    <xf numFmtId="0" fontId="65" fillId="0" borderId="0" xfId="5" applyFont="1" applyBorder="1" applyAlignment="1">
      <alignment horizontal="distributed" vertical="center" indent="1"/>
    </xf>
    <xf numFmtId="0" fontId="65" fillId="0" borderId="0" xfId="0" applyFont="1" applyAlignment="1">
      <alignment vertical="center"/>
    </xf>
    <xf numFmtId="6" fontId="65" fillId="0" borderId="0" xfId="0" applyNumberFormat="1" applyFont="1" applyBorder="1" applyAlignment="1">
      <alignment vertical="center" shrinkToFit="1"/>
    </xf>
    <xf numFmtId="0" fontId="65" fillId="0" borderId="0" xfId="0" applyNumberFormat="1" applyFont="1" applyAlignment="1">
      <alignment vertical="center" shrinkToFit="1"/>
    </xf>
    <xf numFmtId="0" fontId="65" fillId="0" borderId="0" xfId="0" applyFont="1" applyAlignment="1">
      <alignment horizontal="left" vertical="center" indent="1"/>
    </xf>
    <xf numFmtId="0" fontId="65" fillId="0" borderId="0" xfId="0" applyNumberFormat="1" applyFont="1" applyBorder="1" applyAlignment="1">
      <alignment vertical="center" shrinkToFit="1"/>
    </xf>
    <xf numFmtId="0" fontId="32" fillId="0" borderId="44" xfId="2" applyFont="1" applyBorder="1" applyAlignment="1">
      <alignment horizontal="left"/>
    </xf>
    <xf numFmtId="0" fontId="53" fillId="0" borderId="24" xfId="2" applyFont="1" applyBorder="1">
      <alignment vertical="center"/>
    </xf>
    <xf numFmtId="0" fontId="91" fillId="0" borderId="40" xfId="0" applyFont="1" applyBorder="1" applyAlignment="1">
      <alignment horizontal="center"/>
    </xf>
    <xf numFmtId="0" fontId="91" fillId="0" borderId="0" xfId="0" applyFont="1" applyBorder="1" applyAlignment="1">
      <alignment horizontal="center"/>
    </xf>
    <xf numFmtId="0" fontId="91" fillId="0" borderId="3" xfId="0" applyFont="1" applyBorder="1" applyAlignment="1">
      <alignment horizontal="center"/>
    </xf>
    <xf numFmtId="0" fontId="2" fillId="0" borderId="24" xfId="0" applyFont="1" applyBorder="1" applyAlignment="1">
      <alignment horizontal="distributed" vertical="center"/>
    </xf>
    <xf numFmtId="5" fontId="53" fillId="0" borderId="24" xfId="2" applyNumberFormat="1" applyFont="1" applyBorder="1" applyAlignment="1">
      <alignment horizontal="left" vertical="center"/>
    </xf>
    <xf numFmtId="0" fontId="31" fillId="0" borderId="0" xfId="0" applyFont="1" applyBorder="1" applyAlignment="1">
      <alignment horizontal="left" vertical="center"/>
    </xf>
    <xf numFmtId="0" fontId="41" fillId="0" borderId="0" xfId="0" applyFont="1" applyBorder="1" applyAlignment="1">
      <alignment horizontal="left" vertical="center"/>
    </xf>
    <xf numFmtId="0" fontId="53" fillId="0" borderId="0" xfId="2" applyFont="1" applyBorder="1">
      <alignment vertical="center"/>
    </xf>
    <xf numFmtId="0" fontId="2" fillId="0" borderId="24" xfId="0" applyFont="1" applyBorder="1" applyAlignment="1">
      <alignment horizontal="right" vertical="center"/>
    </xf>
    <xf numFmtId="0" fontId="53" fillId="0" borderId="0" xfId="2" applyFont="1" applyBorder="1" applyAlignment="1">
      <alignment vertical="center"/>
    </xf>
    <xf numFmtId="178" fontId="2" fillId="0" borderId="0" xfId="0" applyNumberFormat="1" applyFont="1" applyBorder="1" applyAlignment="1">
      <alignment horizontal="distributed" vertical="center"/>
    </xf>
    <xf numFmtId="0" fontId="33" fillId="0" borderId="16" xfId="0" applyFont="1" applyBorder="1" applyAlignment="1">
      <alignment horizontal="center" vertical="center"/>
    </xf>
    <xf numFmtId="0" fontId="33" fillId="0" borderId="15" xfId="0" applyFont="1" applyBorder="1" applyAlignment="1">
      <alignment vertical="center"/>
    </xf>
    <xf numFmtId="0" fontId="60" fillId="0" borderId="0" xfId="2" applyFont="1" applyFill="1">
      <alignment vertical="center"/>
    </xf>
    <xf numFmtId="0" fontId="93" fillId="0" borderId="0" xfId="0" applyFont="1" applyFill="1" applyBorder="1" applyAlignment="1">
      <alignment vertical="top"/>
    </xf>
    <xf numFmtId="0" fontId="73" fillId="0" borderId="0" xfId="0" applyFont="1" applyFill="1" applyBorder="1" applyAlignment="1">
      <alignment vertical="top"/>
    </xf>
    <xf numFmtId="0" fontId="73" fillId="0" borderId="0" xfId="0" applyFont="1" applyFill="1" applyBorder="1" applyAlignment="1">
      <alignment vertical="top" wrapText="1"/>
    </xf>
    <xf numFmtId="0" fontId="0" fillId="0" borderId="0" xfId="0" applyFill="1" applyBorder="1" applyAlignment="1">
      <alignment vertical="top" wrapText="1"/>
    </xf>
    <xf numFmtId="0" fontId="32" fillId="0" borderId="0" xfId="2" applyFont="1" applyFill="1" applyBorder="1">
      <alignment vertical="center"/>
    </xf>
    <xf numFmtId="0" fontId="93" fillId="0" borderId="0" xfId="2" applyFont="1" applyFill="1" applyBorder="1" applyAlignment="1">
      <alignment vertical="top"/>
    </xf>
    <xf numFmtId="0" fontId="35" fillId="0" borderId="0" xfId="2" applyFont="1" applyFill="1" applyBorder="1" applyAlignment="1">
      <alignment vertical="top"/>
    </xf>
    <xf numFmtId="0" fontId="60" fillId="0" borderId="0" xfId="2" applyFont="1" applyFill="1" applyBorder="1" applyAlignment="1">
      <alignment vertical="center"/>
    </xf>
    <xf numFmtId="0" fontId="60" fillId="0" borderId="0" xfId="2" applyFont="1" applyFill="1" applyBorder="1">
      <alignment vertical="center"/>
    </xf>
    <xf numFmtId="0" fontId="32" fillId="0" borderId="0" xfId="2" applyFont="1" applyFill="1" applyBorder="1" applyAlignment="1">
      <alignment vertical="center"/>
    </xf>
    <xf numFmtId="0" fontId="33" fillId="0" borderId="24" xfId="0" applyFont="1" applyBorder="1" applyAlignment="1">
      <alignment vertical="center" shrinkToFit="1"/>
    </xf>
    <xf numFmtId="0" fontId="33" fillId="0" borderId="0" xfId="0" applyFont="1" applyAlignment="1">
      <alignment horizontal="center" vertical="center"/>
    </xf>
    <xf numFmtId="0" fontId="36" fillId="0" borderId="30" xfId="0" applyFont="1" applyBorder="1" applyAlignment="1">
      <alignment horizontal="right" vertical="center"/>
    </xf>
    <xf numFmtId="0" fontId="36" fillId="0" borderId="31" xfId="0" applyFont="1" applyBorder="1" applyAlignment="1">
      <alignment horizontal="right" vertical="center"/>
    </xf>
    <xf numFmtId="0" fontId="36" fillId="0" borderId="30" xfId="0" applyFont="1" applyBorder="1" applyAlignment="1">
      <alignment vertical="center"/>
    </xf>
    <xf numFmtId="0" fontId="36" fillId="0" borderId="31" xfId="0" applyFont="1" applyBorder="1" applyAlignment="1">
      <alignment vertical="center"/>
    </xf>
    <xf numFmtId="0" fontId="33" fillId="0" borderId="31" xfId="0" applyFont="1" applyBorder="1" applyAlignment="1">
      <alignment vertical="center"/>
    </xf>
    <xf numFmtId="0" fontId="36" fillId="0" borderId="93" xfId="0" applyFont="1" applyBorder="1" applyAlignment="1">
      <alignment vertical="center"/>
    </xf>
    <xf numFmtId="0" fontId="33" fillId="0" borderId="29" xfId="0" applyFont="1" applyBorder="1" applyAlignment="1">
      <alignment vertical="center" shrinkToFit="1"/>
    </xf>
    <xf numFmtId="0" fontId="94" fillId="0" borderId="0" xfId="4" applyFont="1" applyAlignment="1">
      <alignment horizontal="center" vertical="center"/>
    </xf>
    <xf numFmtId="0" fontId="94" fillId="0" borderId="0" xfId="4" applyFont="1" applyAlignment="1">
      <alignment vertical="center"/>
    </xf>
    <xf numFmtId="0" fontId="33" fillId="0" borderId="0" xfId="0" applyFont="1" applyAlignment="1">
      <alignment vertical="center"/>
    </xf>
    <xf numFmtId="0" fontId="55" fillId="0" borderId="0" xfId="0" applyFont="1" applyAlignment="1">
      <alignment vertical="center"/>
    </xf>
    <xf numFmtId="0" fontId="33" fillId="0" borderId="80" xfId="0" applyFont="1" applyBorder="1" applyAlignment="1">
      <alignment vertical="center"/>
    </xf>
    <xf numFmtId="0" fontId="33" fillId="4" borderId="75" xfId="0" applyFont="1" applyFill="1" applyBorder="1" applyAlignment="1">
      <alignment horizontal="center" vertical="center"/>
    </xf>
    <xf numFmtId="0" fontId="33" fillId="4" borderId="76" xfId="0" applyFont="1" applyFill="1" applyBorder="1" applyAlignment="1">
      <alignment horizontal="center" vertical="center"/>
    </xf>
    <xf numFmtId="49" fontId="10" fillId="0" borderId="4" xfId="1" applyNumberFormat="1" applyFont="1" applyBorder="1" applyAlignment="1">
      <alignment horizontal="right" vertical="center" wrapText="1"/>
    </xf>
    <xf numFmtId="0" fontId="10" fillId="0" borderId="4" xfId="1" applyFont="1" applyBorder="1" applyAlignment="1">
      <alignment horizontal="right" vertical="center" wrapText="1"/>
    </xf>
    <xf numFmtId="0" fontId="10" fillId="0" borderId="10" xfId="1" applyFont="1" applyBorder="1" applyAlignment="1">
      <alignment horizontal="right" vertical="center" wrapText="1"/>
    </xf>
    <xf numFmtId="0" fontId="33" fillId="0" borderId="12" xfId="0" applyFont="1" applyBorder="1" applyAlignment="1">
      <alignment horizontal="left" vertical="center" wrapText="1"/>
    </xf>
    <xf numFmtId="0" fontId="95" fillId="0" borderId="7" xfId="0" applyFont="1" applyBorder="1" applyAlignment="1">
      <alignment horizontal="right" vertical="center" wrapText="1"/>
    </xf>
    <xf numFmtId="0" fontId="33" fillId="0" borderId="9" xfId="0" applyFont="1" applyBorder="1" applyAlignment="1">
      <alignment horizontal="left" vertical="center" wrapText="1"/>
    </xf>
    <xf numFmtId="178" fontId="33" fillId="4" borderId="50" xfId="0" applyNumberFormat="1" applyFont="1" applyFill="1" applyBorder="1">
      <alignment vertical="center"/>
    </xf>
    <xf numFmtId="0" fontId="32" fillId="0" borderId="28" xfId="0" applyFont="1" applyBorder="1" applyAlignment="1">
      <alignment horizontal="center" vertical="center"/>
    </xf>
    <xf numFmtId="0" fontId="32" fillId="0" borderId="0" xfId="0" applyFont="1" applyBorder="1" applyAlignment="1">
      <alignment vertical="center"/>
    </xf>
    <xf numFmtId="0" fontId="32" fillId="0" borderId="24" xfId="0" applyFont="1" applyBorder="1">
      <alignment vertical="center"/>
    </xf>
    <xf numFmtId="0" fontId="32" fillId="0" borderId="0" xfId="0" applyFont="1" applyAlignment="1">
      <alignment horizontal="center" vertical="center" shrinkToFit="1"/>
    </xf>
    <xf numFmtId="0" fontId="33" fillId="0" borderId="38" xfId="0" applyFont="1" applyBorder="1" applyAlignment="1">
      <alignment vertical="center"/>
    </xf>
    <xf numFmtId="0" fontId="33" fillId="0" borderId="39" xfId="0" applyFont="1" applyBorder="1" applyAlignment="1">
      <alignment vertical="center"/>
    </xf>
    <xf numFmtId="0" fontId="33" fillId="0" borderId="27" xfId="0" applyFont="1" applyBorder="1" applyAlignment="1">
      <alignment vertical="center"/>
    </xf>
    <xf numFmtId="0" fontId="33" fillId="0" borderId="80" xfId="0" applyFont="1" applyBorder="1" applyAlignment="1">
      <alignment vertical="center"/>
    </xf>
    <xf numFmtId="0" fontId="33" fillId="0" borderId="0" xfId="0" applyFont="1" applyAlignment="1">
      <alignment vertical="center"/>
    </xf>
    <xf numFmtId="0" fontId="49" fillId="0" borderId="0" xfId="0" applyFont="1" applyBorder="1" applyAlignment="1">
      <alignment horizontal="center" vertical="center"/>
    </xf>
    <xf numFmtId="0" fontId="53" fillId="0" borderId="0" xfId="0" applyFont="1" applyBorder="1" applyAlignment="1">
      <alignment horizontal="left" indent="1"/>
    </xf>
    <xf numFmtId="0" fontId="33" fillId="0" borderId="0" xfId="0" applyFont="1" applyBorder="1" applyAlignment="1">
      <alignment horizontal="center" vertical="center"/>
    </xf>
    <xf numFmtId="0" fontId="33" fillId="0" borderId="0" xfId="0" applyFont="1" applyAlignment="1">
      <alignment horizontal="center" vertical="center"/>
    </xf>
    <xf numFmtId="0" fontId="38" fillId="0" borderId="0" xfId="0" applyFont="1" applyBorder="1" applyAlignment="1">
      <alignment horizontal="center" vertical="center"/>
    </xf>
    <xf numFmtId="0" fontId="53" fillId="0" borderId="0" xfId="0" applyNumberFormat="1" applyFont="1" applyBorder="1" applyAlignment="1">
      <alignment horizontal="center" shrinkToFit="1"/>
    </xf>
    <xf numFmtId="0" fontId="2" fillId="0" borderId="0" xfId="0" applyFont="1" applyAlignment="1"/>
    <xf numFmtId="0" fontId="49" fillId="0" borderId="0" xfId="0" applyFont="1" applyAlignment="1"/>
    <xf numFmtId="195" fontId="49" fillId="0" borderId="0" xfId="0" applyNumberFormat="1" applyFont="1" applyBorder="1" applyAlignment="1">
      <alignment horizontal="left" vertical="center" wrapText="1"/>
    </xf>
    <xf numFmtId="0" fontId="49" fillId="0" borderId="0" xfId="0" applyFont="1" applyBorder="1" applyAlignment="1">
      <alignment horizontal="left" vertical="center"/>
    </xf>
    <xf numFmtId="0" fontId="2" fillId="0" borderId="26" xfId="0" applyFont="1" applyBorder="1" applyAlignment="1">
      <alignment horizontal="right" vertical="center"/>
    </xf>
    <xf numFmtId="0" fontId="2" fillId="0" borderId="78" xfId="0" applyFont="1" applyBorder="1" applyAlignment="1">
      <alignment horizontal="right" vertical="center"/>
    </xf>
    <xf numFmtId="0" fontId="2" fillId="0" borderId="109" xfId="0" applyFont="1" applyBorder="1" applyAlignment="1">
      <alignment horizontal="right" vertical="center"/>
    </xf>
    <xf numFmtId="0" fontId="2" fillId="0" borderId="110" xfId="0" applyFont="1" applyBorder="1" applyAlignment="1">
      <alignment horizontal="right" vertical="center"/>
    </xf>
    <xf numFmtId="0" fontId="2" fillId="0" borderId="26" xfId="0" applyFont="1" applyBorder="1" applyAlignment="1">
      <alignment horizontal="right" vertical="center" wrapText="1"/>
    </xf>
    <xf numFmtId="0" fontId="33" fillId="0" borderId="75" xfId="0" applyFont="1" applyBorder="1" applyAlignment="1">
      <alignment vertical="center"/>
    </xf>
    <xf numFmtId="0" fontId="66" fillId="0" borderId="28" xfId="0" applyFont="1" applyBorder="1" applyAlignment="1">
      <alignment horizontal="left" vertical="center"/>
    </xf>
    <xf numFmtId="0" fontId="2" fillId="0" borderId="76" xfId="0" applyFont="1" applyBorder="1" applyAlignment="1">
      <alignment horizontal="left" vertical="center"/>
    </xf>
    <xf numFmtId="0" fontId="36" fillId="0" borderId="37" xfId="0" applyFont="1" applyBorder="1" applyAlignment="1">
      <alignment horizontal="centerContinuous" vertical="center"/>
    </xf>
    <xf numFmtId="0" fontId="36" fillId="0" borderId="207" xfId="0" applyFont="1" applyBorder="1" applyAlignment="1">
      <alignment horizontal="centerContinuous" vertical="center"/>
    </xf>
    <xf numFmtId="0" fontId="2" fillId="0" borderId="208" xfId="0" applyFont="1" applyBorder="1" applyAlignment="1">
      <alignment horizontal="right" vertical="center"/>
    </xf>
    <xf numFmtId="0" fontId="2" fillId="0" borderId="207" xfId="0" applyFont="1" applyBorder="1" applyAlignment="1">
      <alignment horizontal="left" vertical="center"/>
    </xf>
    <xf numFmtId="0" fontId="26" fillId="0" borderId="31" xfId="0" applyFont="1" applyBorder="1" applyAlignment="1">
      <alignment vertical="top"/>
    </xf>
    <xf numFmtId="0" fontId="26" fillId="0" borderId="32" xfId="0" applyFont="1" applyBorder="1" applyAlignment="1">
      <alignment vertical="top"/>
    </xf>
    <xf numFmtId="0" fontId="35" fillId="0" borderId="31" xfId="2" applyFont="1" applyBorder="1" applyAlignment="1">
      <alignment vertical="top"/>
    </xf>
    <xf numFmtId="0" fontId="26" fillId="0" borderId="30" xfId="0" applyFont="1" applyBorder="1" applyAlignment="1">
      <alignment horizontal="center" vertical="top"/>
    </xf>
    <xf numFmtId="0" fontId="35" fillId="0" borderId="83" xfId="2" applyFont="1" applyBorder="1" applyAlignment="1">
      <alignment vertical="top"/>
    </xf>
    <xf numFmtId="0" fontId="0" fillId="0" borderId="0" xfId="0" applyAlignment="1">
      <alignment vertical="center"/>
    </xf>
    <xf numFmtId="0" fontId="33" fillId="0" borderId="20" xfId="0" applyFont="1" applyBorder="1" applyAlignment="1">
      <alignment horizontal="center" vertical="center"/>
    </xf>
    <xf numFmtId="0" fontId="38" fillId="0" borderId="0" xfId="0" applyFont="1" applyBorder="1" applyAlignment="1">
      <alignment horizontal="center" vertical="center"/>
    </xf>
    <xf numFmtId="0" fontId="49" fillId="0" borderId="0" xfId="0" applyFont="1" applyAlignment="1"/>
    <xf numFmtId="0" fontId="49" fillId="0" borderId="0" xfId="0" applyFont="1" applyBorder="1" applyAlignment="1">
      <alignment horizontal="left" vertical="center"/>
    </xf>
    <xf numFmtId="0" fontId="49" fillId="0" borderId="0" xfId="0" applyFont="1" applyAlignment="1"/>
    <xf numFmtId="0" fontId="49" fillId="0" borderId="0" xfId="0" applyFont="1" applyBorder="1" applyAlignment="1">
      <alignment horizontal="left" vertical="center"/>
    </xf>
    <xf numFmtId="0" fontId="33" fillId="4" borderId="30" xfId="0" applyFont="1" applyFill="1" applyBorder="1" applyAlignment="1">
      <alignment horizontal="left" vertical="center" indent="1"/>
    </xf>
    <xf numFmtId="0" fontId="33" fillId="4" borderId="31" xfId="0" applyFont="1" applyFill="1" applyBorder="1" applyAlignment="1">
      <alignment horizontal="left" vertical="center" indent="1"/>
    </xf>
    <xf numFmtId="0" fontId="33" fillId="4" borderId="83" xfId="0" applyFont="1" applyFill="1" applyBorder="1">
      <alignment vertical="center"/>
    </xf>
    <xf numFmtId="0" fontId="33" fillId="4" borderId="27" xfId="0" applyFont="1" applyFill="1" applyBorder="1">
      <alignment vertical="center"/>
    </xf>
    <xf numFmtId="0" fontId="33" fillId="4" borderId="71" xfId="0" applyFont="1" applyFill="1" applyBorder="1">
      <alignment vertical="center"/>
    </xf>
    <xf numFmtId="0" fontId="33" fillId="4" borderId="74" xfId="0" applyFont="1" applyFill="1" applyBorder="1">
      <alignment vertical="center"/>
    </xf>
    <xf numFmtId="0" fontId="49" fillId="0" borderId="0" xfId="0" applyFont="1" applyBorder="1" applyAlignment="1">
      <alignment vertical="center" wrapText="1"/>
    </xf>
    <xf numFmtId="195" fontId="49" fillId="0" borderId="67" xfId="0" applyNumberFormat="1" applyFont="1" applyBorder="1" applyAlignment="1">
      <alignment vertical="center" wrapText="1"/>
    </xf>
    <xf numFmtId="195" fontId="49" fillId="0" borderId="0" xfId="0" applyNumberFormat="1" applyFont="1" applyBorder="1" applyAlignment="1">
      <alignment vertical="center" wrapText="1"/>
    </xf>
    <xf numFmtId="0" fontId="49" fillId="0" borderId="24" xfId="0" applyFont="1" applyBorder="1" applyAlignment="1">
      <alignment horizontal="left"/>
    </xf>
    <xf numFmtId="195" fontId="49" fillId="0" borderId="65" xfId="0" applyNumberFormat="1" applyFont="1" applyBorder="1" applyAlignment="1">
      <alignment vertical="center" wrapText="1"/>
    </xf>
    <xf numFmtId="195" fontId="49" fillId="0" borderId="17" xfId="0" applyNumberFormat="1" applyFont="1" applyBorder="1" applyAlignment="1">
      <alignment vertical="center" wrapText="1"/>
    </xf>
    <xf numFmtId="200" fontId="49" fillId="0" borderId="24" xfId="0" applyNumberFormat="1" applyFont="1" applyBorder="1" applyAlignment="1">
      <alignment vertical="center" wrapText="1"/>
    </xf>
    <xf numFmtId="0" fontId="49" fillId="0" borderId="0" xfId="0" applyFont="1" applyAlignment="1"/>
    <xf numFmtId="0" fontId="49" fillId="0" borderId="0" xfId="0" applyFont="1" applyFill="1" applyAlignment="1"/>
    <xf numFmtId="0" fontId="49" fillId="0" borderId="0" xfId="0" applyFont="1" applyAlignment="1"/>
    <xf numFmtId="0" fontId="49" fillId="0" borderId="0" xfId="0" applyFont="1" applyAlignment="1" applyProtection="1">
      <alignment horizontal="center"/>
      <protection locked="0"/>
    </xf>
    <xf numFmtId="0" fontId="49" fillId="0" borderId="3" xfId="0" applyFont="1" applyFill="1" applyBorder="1" applyAlignment="1"/>
    <xf numFmtId="0" fontId="49" fillId="0" borderId="40" xfId="0" applyFont="1" applyFill="1" applyBorder="1" applyAlignment="1"/>
    <xf numFmtId="0" fontId="49" fillId="0" borderId="0" xfId="0" applyFont="1" applyFill="1" applyBorder="1" applyAlignment="1"/>
    <xf numFmtId="0" fontId="49" fillId="0" borderId="0" xfId="0" applyFont="1" applyFill="1" applyBorder="1" applyAlignment="1">
      <alignment horizontal="right" vertical="center"/>
    </xf>
    <xf numFmtId="0" fontId="49" fillId="0" borderId="0" xfId="0" applyFont="1" applyFill="1" applyBorder="1" applyAlignment="1">
      <alignment horizontal="left" vertical="center"/>
    </xf>
    <xf numFmtId="0" fontId="49" fillId="0" borderId="0" xfId="0" applyFont="1" applyFill="1" applyAlignment="1">
      <alignment horizontal="right"/>
    </xf>
    <xf numFmtId="0" fontId="49" fillId="0" borderId="0" xfId="0" applyFont="1" applyFill="1" applyBorder="1" applyAlignment="1">
      <alignment vertical="center" wrapText="1"/>
    </xf>
    <xf numFmtId="0" fontId="0" fillId="0" borderId="0" xfId="0" applyFill="1" applyBorder="1" applyAlignment="1">
      <alignment vertical="center"/>
    </xf>
    <xf numFmtId="178" fontId="49" fillId="0" borderId="0" xfId="0" applyNumberFormat="1" applyFont="1" applyFill="1" applyBorder="1" applyAlignment="1">
      <alignment horizontal="left" vertical="center"/>
    </xf>
    <xf numFmtId="0" fontId="49" fillId="0" borderId="0" xfId="0" applyFont="1" applyFill="1" applyBorder="1" applyAlignment="1">
      <alignment vertical="center"/>
    </xf>
    <xf numFmtId="182" fontId="49" fillId="0" borderId="0" xfId="0" applyNumberFormat="1" applyFont="1" applyFill="1" applyBorder="1" applyAlignment="1">
      <alignment horizontal="center" vertical="center"/>
    </xf>
    <xf numFmtId="0" fontId="33" fillId="0" borderId="0" xfId="0" applyFont="1" applyFill="1" applyBorder="1" applyAlignment="1">
      <alignment horizontal="center" vertical="center"/>
    </xf>
    <xf numFmtId="0" fontId="65" fillId="0" borderId="0" xfId="0" applyNumberFormat="1" applyFont="1" applyFill="1" applyBorder="1" applyAlignment="1">
      <alignment horizontal="center" vertical="center"/>
    </xf>
    <xf numFmtId="0" fontId="32" fillId="0" borderId="0" xfId="0" applyNumberFormat="1" applyFont="1" applyFill="1" applyBorder="1" applyAlignment="1">
      <alignment horizontal="center" vertical="center"/>
    </xf>
    <xf numFmtId="195" fontId="49" fillId="0" borderId="0" xfId="0" applyNumberFormat="1" applyFont="1" applyFill="1" applyBorder="1" applyAlignment="1">
      <alignment horizontal="left" vertical="center"/>
    </xf>
    <xf numFmtId="0" fontId="53" fillId="0" borderId="0" xfId="0" applyFont="1" applyFill="1" applyBorder="1" applyAlignment="1">
      <alignment horizontal="left" indent="1"/>
    </xf>
    <xf numFmtId="0" fontId="49" fillId="0" borderId="3" xfId="0" applyFont="1" applyFill="1" applyBorder="1" applyAlignment="1">
      <alignment horizontal="left" vertical="center" indent="1" shrinkToFit="1"/>
    </xf>
    <xf numFmtId="0" fontId="64" fillId="0" borderId="0" xfId="0" applyFont="1" applyFill="1" applyBorder="1" applyAlignment="1"/>
    <xf numFmtId="0" fontId="49" fillId="0" borderId="0" xfId="0" applyFont="1" applyFill="1" applyBorder="1" applyAlignment="1">
      <alignment horizontal="center" vertical="center" wrapText="1"/>
    </xf>
    <xf numFmtId="0" fontId="49" fillId="0" borderId="132" xfId="0" applyFont="1" applyFill="1" applyBorder="1" applyAlignment="1"/>
    <xf numFmtId="0" fontId="49" fillId="0" borderId="24" xfId="0" applyFont="1" applyFill="1" applyBorder="1" applyAlignment="1"/>
    <xf numFmtId="0" fontId="65" fillId="0" borderId="24" xfId="0" applyNumberFormat="1" applyFont="1" applyFill="1" applyBorder="1" applyAlignment="1">
      <alignment horizontal="center" vertical="center"/>
    </xf>
    <xf numFmtId="0" fontId="32" fillId="0" borderId="24" xfId="0" applyNumberFormat="1" applyFont="1" applyFill="1" applyBorder="1" applyAlignment="1">
      <alignment horizontal="center" vertical="center"/>
    </xf>
    <xf numFmtId="0" fontId="33" fillId="0" borderId="24" xfId="0" applyFont="1" applyFill="1" applyBorder="1" applyAlignment="1">
      <alignment horizontal="center" vertical="center"/>
    </xf>
    <xf numFmtId="0" fontId="49" fillId="0" borderId="133" xfId="0" applyFont="1" applyFill="1" applyBorder="1" applyAlignment="1"/>
    <xf numFmtId="0" fontId="33" fillId="0" borderId="38" xfId="0" applyFont="1" applyFill="1" applyBorder="1" applyAlignment="1">
      <alignment horizontal="left" vertical="center" indent="1"/>
    </xf>
    <xf numFmtId="0" fontId="33" fillId="0" borderId="138" xfId="0" applyFont="1" applyFill="1" applyBorder="1" applyAlignment="1">
      <alignment horizontal="left" vertical="center" indent="1"/>
    </xf>
    <xf numFmtId="0" fontId="49" fillId="0" borderId="17" xfId="0" applyFont="1" applyFill="1" applyBorder="1" applyAlignment="1"/>
    <xf numFmtId="178" fontId="49" fillId="0" borderId="17" xfId="0" applyNumberFormat="1" applyFont="1" applyFill="1" applyBorder="1" applyAlignment="1">
      <alignment horizontal="left" vertical="center"/>
    </xf>
    <xf numFmtId="0" fontId="49" fillId="0" borderId="135" xfId="0" applyFont="1" applyFill="1" applyBorder="1" applyAlignment="1"/>
    <xf numFmtId="178" fontId="49" fillId="0" borderId="24" xfId="0" applyNumberFormat="1" applyFont="1" applyFill="1" applyBorder="1" applyAlignment="1">
      <alignment horizontal="left" vertical="center"/>
    </xf>
    <xf numFmtId="0" fontId="49" fillId="0" borderId="37" xfId="0" applyFont="1" applyFill="1" applyBorder="1" applyAlignment="1"/>
    <xf numFmtId="201" fontId="33" fillId="0" borderId="38" xfId="0" applyNumberFormat="1" applyFont="1" applyFill="1" applyBorder="1" applyAlignment="1">
      <alignment horizontal="right" vertical="center"/>
    </xf>
    <xf numFmtId="0" fontId="49" fillId="0" borderId="38" xfId="0" applyFont="1" applyFill="1" applyBorder="1" applyAlignment="1"/>
    <xf numFmtId="0" fontId="49" fillId="0" borderId="138" xfId="0" applyFont="1" applyFill="1" applyBorder="1" applyAlignment="1"/>
    <xf numFmtId="201" fontId="33" fillId="0" borderId="24" xfId="0" applyNumberFormat="1" applyFont="1" applyFill="1" applyBorder="1" applyAlignment="1">
      <alignment horizontal="right" vertical="center"/>
    </xf>
    <xf numFmtId="0" fontId="49" fillId="0" borderId="0" xfId="0" applyNumberFormat="1" applyFont="1" applyFill="1" applyBorder="1" applyAlignment="1">
      <alignment horizontal="left" vertical="center"/>
    </xf>
    <xf numFmtId="0" fontId="33" fillId="0" borderId="0" xfId="0" applyFont="1" applyFill="1" applyAlignment="1">
      <alignment horizontal="center" vertical="center"/>
    </xf>
    <xf numFmtId="178" fontId="49" fillId="0" borderId="43" xfId="0" applyNumberFormat="1" applyFont="1" applyFill="1" applyBorder="1" applyAlignment="1">
      <alignment horizontal="left" vertical="center"/>
    </xf>
    <xf numFmtId="0" fontId="0" fillId="0" borderId="43" xfId="0" applyFill="1" applyBorder="1" applyAlignment="1">
      <alignment vertical="center"/>
    </xf>
    <xf numFmtId="199" fontId="49" fillId="0" borderId="17" xfId="0" applyNumberFormat="1" applyFont="1" applyFill="1" applyBorder="1" applyAlignment="1" applyProtection="1">
      <alignment horizontal="center" vertical="center"/>
      <protection locked="0"/>
    </xf>
    <xf numFmtId="199" fontId="33" fillId="0" borderId="135" xfId="0" applyNumberFormat="1" applyFont="1" applyFill="1" applyBorder="1" applyAlignment="1" applyProtection="1">
      <alignment horizontal="center" vertical="center"/>
      <protection locked="0"/>
    </xf>
    <xf numFmtId="0" fontId="33" fillId="0" borderId="24" xfId="0" applyFont="1" applyBorder="1" applyAlignment="1">
      <alignment horizontal="left" vertical="center" indent="1"/>
    </xf>
    <xf numFmtId="0" fontId="2" fillId="0" borderId="16" xfId="0" applyFont="1" applyBorder="1" applyAlignment="1">
      <alignment horizontal="center" vertical="center" shrinkToFit="1"/>
    </xf>
    <xf numFmtId="0" fontId="36" fillId="0" borderId="0" xfId="0" applyFont="1" applyBorder="1" applyAlignment="1">
      <alignment horizontal="left" vertical="center" wrapText="1"/>
    </xf>
    <xf numFmtId="0" fontId="36" fillId="0" borderId="20"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0" xfId="0" applyFont="1" applyBorder="1" applyAlignment="1">
      <alignment horizontal="center" vertical="center" wrapText="1"/>
    </xf>
    <xf numFmtId="0" fontId="33" fillId="0" borderId="24" xfId="0" applyFont="1" applyBorder="1" applyAlignment="1">
      <alignment vertical="center"/>
    </xf>
    <xf numFmtId="0" fontId="33" fillId="0" borderId="0" xfId="0" applyFont="1" applyBorder="1" applyAlignment="1">
      <alignment vertical="center"/>
    </xf>
    <xf numFmtId="0" fontId="33" fillId="0" borderId="20" xfId="0" applyFont="1" applyBorder="1">
      <alignment vertical="center"/>
    </xf>
    <xf numFmtId="0" fontId="33" fillId="0" borderId="23" xfId="0" applyFont="1" applyBorder="1">
      <alignment vertical="center"/>
    </xf>
    <xf numFmtId="0" fontId="36" fillId="0" borderId="0" xfId="0" applyFont="1" applyBorder="1" applyAlignment="1">
      <alignment vertical="top" wrapText="1"/>
    </xf>
    <xf numFmtId="0" fontId="36" fillId="0" borderId="0" xfId="0" applyFont="1" applyBorder="1" applyAlignment="1">
      <alignment vertical="center" shrinkToFit="1"/>
    </xf>
    <xf numFmtId="49" fontId="10" fillId="0" borderId="4" xfId="1" applyNumberFormat="1" applyBorder="1" applyAlignment="1">
      <alignment horizontal="right" vertical="center" wrapText="1"/>
    </xf>
    <xf numFmtId="0" fontId="96" fillId="0" borderId="0" xfId="0" applyFont="1">
      <alignment vertical="center"/>
    </xf>
    <xf numFmtId="0" fontId="96" fillId="0" borderId="0" xfId="0" applyFont="1" applyAlignment="1">
      <alignment horizontal="right" vertical="center"/>
    </xf>
    <xf numFmtId="0" fontId="53" fillId="0" borderId="0" xfId="0" applyFont="1" applyBorder="1" applyAlignment="1">
      <alignment horizontal="left" vertical="center"/>
    </xf>
    <xf numFmtId="0" fontId="49" fillId="0" borderId="0" xfId="0" applyFont="1" applyAlignment="1"/>
    <xf numFmtId="0" fontId="97" fillId="0" borderId="0" xfId="0" applyFont="1">
      <alignment vertical="center"/>
    </xf>
    <xf numFmtId="0" fontId="97" fillId="0" borderId="0" xfId="0" applyFont="1" applyAlignment="1">
      <alignment horizontal="center" vertical="center"/>
    </xf>
    <xf numFmtId="0" fontId="35" fillId="0" borderId="0" xfId="0" applyFont="1" applyAlignment="1">
      <alignment vertical="center"/>
    </xf>
    <xf numFmtId="0" fontId="32" fillId="0" borderId="0" xfId="0" applyFont="1" applyAlignment="1">
      <alignment vertical="center"/>
    </xf>
    <xf numFmtId="0" fontId="26" fillId="0" borderId="82" xfId="0" applyFont="1" applyBorder="1" applyAlignment="1">
      <alignment horizontal="center" vertical="top"/>
    </xf>
    <xf numFmtId="49" fontId="54" fillId="0" borderId="0" xfId="0" applyNumberFormat="1" applyFont="1" applyFill="1" applyBorder="1" applyAlignment="1">
      <alignment horizontal="right" vertical="center"/>
    </xf>
    <xf numFmtId="49" fontId="9" fillId="0" borderId="17" xfId="0" applyNumberFormat="1" applyFont="1" applyBorder="1" applyAlignment="1"/>
    <xf numFmtId="49" fontId="9" fillId="0" borderId="17" xfId="0" applyNumberFormat="1" applyFont="1" applyBorder="1" applyAlignment="1">
      <alignment vertical="center"/>
    </xf>
    <xf numFmtId="49" fontId="9" fillId="0" borderId="0" xfId="0" applyNumberFormat="1" applyFont="1" applyBorder="1" applyAlignment="1">
      <alignment vertical="center"/>
    </xf>
    <xf numFmtId="49" fontId="9" fillId="0" borderId="0" xfId="0" applyNumberFormat="1" applyFont="1" applyBorder="1" applyAlignment="1"/>
    <xf numFmtId="49" fontId="54" fillId="0" borderId="0" xfId="0" applyNumberFormat="1" applyFont="1" applyFill="1" applyBorder="1" applyAlignment="1">
      <alignment horizontal="left" vertical="center"/>
    </xf>
    <xf numFmtId="0" fontId="36" fillId="0" borderId="68" xfId="0" applyFont="1" applyBorder="1" applyAlignment="1">
      <alignment horizontal="center" vertical="center" wrapText="1"/>
    </xf>
    <xf numFmtId="0" fontId="36" fillId="0" borderId="49" xfId="0" applyFont="1" applyBorder="1" applyAlignment="1">
      <alignment horizontal="center" vertical="center"/>
    </xf>
    <xf numFmtId="0" fontId="33" fillId="4" borderId="26" xfId="0" applyFont="1" applyFill="1" applyBorder="1" applyAlignment="1">
      <alignment horizontal="left" vertical="center"/>
    </xf>
    <xf numFmtId="0" fontId="0" fillId="4" borderId="80" xfId="0" applyFill="1" applyBorder="1" applyAlignment="1">
      <alignment vertical="center"/>
    </xf>
    <xf numFmtId="0" fontId="33" fillId="4" borderId="78" xfId="0" applyFont="1" applyFill="1" applyBorder="1" applyAlignment="1">
      <alignment horizontal="left" vertical="center"/>
    </xf>
    <xf numFmtId="0" fontId="0" fillId="4" borderId="81" xfId="0" applyFill="1" applyBorder="1" applyAlignment="1">
      <alignment vertical="center"/>
    </xf>
    <xf numFmtId="0" fontId="33" fillId="4" borderId="5" xfId="0" applyFont="1" applyFill="1" applyBorder="1" applyAlignment="1">
      <alignment horizontal="left" vertical="center" wrapText="1" indent="1"/>
    </xf>
    <xf numFmtId="0" fontId="0" fillId="4" borderId="5" xfId="0" applyFill="1" applyBorder="1" applyAlignment="1">
      <alignment horizontal="left" vertical="center" wrapText="1" indent="1"/>
    </xf>
    <xf numFmtId="0" fontId="33" fillId="0" borderId="5" xfId="0" applyFont="1" applyBorder="1" applyAlignment="1">
      <alignment horizontal="left" vertical="center" indent="1"/>
    </xf>
    <xf numFmtId="0" fontId="0" fillId="0" borderId="5" xfId="0" applyBorder="1" applyAlignment="1">
      <alignment horizontal="left" vertical="center" indent="1"/>
    </xf>
    <xf numFmtId="0" fontId="33" fillId="0" borderId="52" xfId="0" applyFont="1" applyBorder="1" applyAlignment="1">
      <alignment horizontal="left" vertical="center" indent="1"/>
    </xf>
    <xf numFmtId="0" fontId="0" fillId="0" borderId="52" xfId="0" applyBorder="1" applyAlignment="1">
      <alignment horizontal="left" vertical="center" indent="1"/>
    </xf>
    <xf numFmtId="0" fontId="33" fillId="4" borderId="0" xfId="0" applyFont="1" applyFill="1" applyBorder="1" applyAlignment="1" applyProtection="1">
      <alignment horizontal="center" vertical="center"/>
      <protection locked="0"/>
    </xf>
    <xf numFmtId="0" fontId="33" fillId="4" borderId="21" xfId="0" applyFont="1" applyFill="1" applyBorder="1" applyAlignment="1" applyProtection="1">
      <alignment horizontal="center" vertical="center"/>
      <protection locked="0"/>
    </xf>
    <xf numFmtId="178" fontId="33" fillId="4" borderId="51" xfId="0" applyNumberFormat="1" applyFont="1" applyFill="1" applyBorder="1" applyAlignment="1" applyProtection="1">
      <alignment horizontal="center" vertical="center"/>
    </xf>
    <xf numFmtId="178" fontId="33" fillId="4" borderId="48" xfId="0" applyNumberFormat="1" applyFont="1" applyFill="1" applyBorder="1" applyAlignment="1" applyProtection="1">
      <alignment horizontal="center" vertical="center"/>
    </xf>
    <xf numFmtId="178" fontId="33" fillId="4" borderId="5" xfId="0" applyNumberFormat="1" applyFont="1" applyFill="1" applyBorder="1" applyAlignment="1" applyProtection="1">
      <alignment horizontal="center" vertical="center"/>
    </xf>
    <xf numFmtId="178" fontId="33" fillId="4" borderId="69" xfId="0" applyNumberFormat="1" applyFont="1" applyFill="1" applyBorder="1" applyAlignment="1" applyProtection="1">
      <alignment horizontal="center" vertical="center"/>
    </xf>
    <xf numFmtId="0" fontId="33" fillId="4" borderId="27" xfId="0" applyFont="1" applyFill="1" applyBorder="1" applyAlignment="1" applyProtection="1">
      <alignment horizontal="center" vertical="center"/>
    </xf>
    <xf numFmtId="0" fontId="0" fillId="4" borderId="80" xfId="0" applyFill="1" applyBorder="1" applyAlignment="1" applyProtection="1">
      <alignment horizontal="center" vertical="center"/>
    </xf>
    <xf numFmtId="0" fontId="33" fillId="0" borderId="0" xfId="0" applyFont="1" applyFill="1" applyAlignment="1" applyProtection="1">
      <alignment vertical="center"/>
    </xf>
    <xf numFmtId="0" fontId="33" fillId="4" borderId="0" xfId="0" applyFont="1" applyFill="1" applyBorder="1" applyAlignment="1" applyProtection="1">
      <alignment vertical="center"/>
    </xf>
    <xf numFmtId="0" fontId="33" fillId="4" borderId="17" xfId="0" applyFont="1" applyFill="1" applyBorder="1" applyAlignment="1" applyProtection="1">
      <alignment vertical="center"/>
    </xf>
    <xf numFmtId="0" fontId="33" fillId="4" borderId="18" xfId="0" applyFont="1" applyFill="1" applyBorder="1" applyAlignment="1" applyProtection="1">
      <alignment vertical="center"/>
    </xf>
    <xf numFmtId="0" fontId="33" fillId="4" borderId="75" xfId="0" applyFont="1" applyFill="1" applyBorder="1" applyAlignment="1" applyProtection="1">
      <alignment vertical="center"/>
    </xf>
    <xf numFmtId="0" fontId="33" fillId="4" borderId="81" xfId="0" applyFont="1" applyFill="1" applyBorder="1" applyAlignment="1" applyProtection="1">
      <alignment vertical="center"/>
    </xf>
    <xf numFmtId="0" fontId="33" fillId="4" borderId="25" xfId="0" applyFont="1" applyFill="1" applyBorder="1" applyAlignment="1" applyProtection="1">
      <alignment vertical="center"/>
    </xf>
    <xf numFmtId="6" fontId="33" fillId="4" borderId="5" xfId="3" applyNumberFormat="1" applyFont="1" applyFill="1" applyBorder="1" applyAlignment="1" applyProtection="1">
      <alignment vertical="center"/>
    </xf>
    <xf numFmtId="6" fontId="33" fillId="4" borderId="69" xfId="3" applyNumberFormat="1" applyFont="1" applyFill="1" applyBorder="1" applyAlignment="1" applyProtection="1">
      <alignment vertical="center"/>
    </xf>
    <xf numFmtId="0" fontId="33" fillId="4" borderId="51" xfId="0" applyFont="1" applyFill="1" applyBorder="1" applyAlignment="1" applyProtection="1">
      <alignment horizontal="center" vertical="center"/>
    </xf>
    <xf numFmtId="0" fontId="33" fillId="4" borderId="48" xfId="0" applyFont="1" applyFill="1" applyBorder="1" applyAlignment="1" applyProtection="1">
      <alignment horizontal="center" vertical="center"/>
    </xf>
    <xf numFmtId="0" fontId="33" fillId="4" borderId="5" xfId="0" applyFont="1" applyFill="1" applyBorder="1" applyAlignment="1" applyProtection="1">
      <alignment horizontal="center" vertical="center"/>
    </xf>
    <xf numFmtId="0" fontId="33" fillId="4" borderId="69" xfId="0" applyFont="1" applyFill="1" applyBorder="1" applyAlignment="1" applyProtection="1">
      <alignment horizontal="center" vertical="center"/>
    </xf>
    <xf numFmtId="0" fontId="33" fillId="4" borderId="52" xfId="0" applyFont="1" applyFill="1" applyBorder="1" applyAlignment="1" applyProtection="1">
      <alignment horizontal="center" vertical="center"/>
    </xf>
    <xf numFmtId="0" fontId="33" fillId="4" borderId="50" xfId="0" applyFont="1" applyFill="1" applyBorder="1" applyAlignment="1" applyProtection="1">
      <alignment horizontal="center" vertical="center"/>
    </xf>
    <xf numFmtId="6" fontId="33" fillId="4" borderId="52" xfId="3" applyNumberFormat="1" applyFont="1" applyFill="1" applyBorder="1" applyAlignment="1" applyProtection="1">
      <alignment vertical="center"/>
    </xf>
    <xf numFmtId="6" fontId="33" fillId="4" borderId="50" xfId="3" applyNumberFormat="1" applyFont="1" applyFill="1" applyBorder="1" applyAlignment="1" applyProtection="1">
      <alignment vertical="center"/>
    </xf>
    <xf numFmtId="0" fontId="47" fillId="0" borderId="42" xfId="0" applyFont="1" applyBorder="1" applyAlignment="1">
      <alignment horizontal="center" vertical="center"/>
    </xf>
    <xf numFmtId="0" fontId="49" fillId="0" borderId="0" xfId="0" applyFont="1" applyAlignment="1">
      <alignment horizontal="left" shrinkToFit="1"/>
    </xf>
    <xf numFmtId="0" fontId="53" fillId="0" borderId="0" xfId="0" applyFont="1" applyFill="1" applyAlignment="1">
      <alignment horizontal="center"/>
    </xf>
    <xf numFmtId="0" fontId="53" fillId="0" borderId="0" xfId="0" applyFont="1" applyFill="1" applyAlignment="1">
      <alignment horizontal="center" vertical="center"/>
    </xf>
    <xf numFmtId="0" fontId="32" fillId="0" borderId="0" xfId="5" applyFont="1" applyBorder="1" applyAlignment="1">
      <alignment horizontal="left" vertical="center" shrinkToFit="1"/>
    </xf>
    <xf numFmtId="0" fontId="53" fillId="0" borderId="0" xfId="0" applyFont="1" applyAlignment="1">
      <alignment horizontal="distributed"/>
    </xf>
    <xf numFmtId="182" fontId="53" fillId="0" borderId="0" xfId="0" applyNumberFormat="1" applyFont="1" applyBorder="1" applyAlignment="1">
      <alignment horizontal="right" vertical="center"/>
    </xf>
    <xf numFmtId="0" fontId="53" fillId="0" borderId="0" xfId="5" applyFont="1" applyBorder="1" applyAlignment="1">
      <alignment horizontal="distributed" vertical="center"/>
    </xf>
    <xf numFmtId="0" fontId="53" fillId="0" borderId="0" xfId="0" applyFont="1" applyBorder="1" applyAlignment="1">
      <alignment horizontal="left" vertical="top" wrapText="1"/>
    </xf>
    <xf numFmtId="0" fontId="53" fillId="0" borderId="0" xfId="0" applyFont="1" applyBorder="1" applyAlignment="1">
      <alignment horizontal="left" vertical="center" wrapText="1" shrinkToFit="1"/>
    </xf>
    <xf numFmtId="0" fontId="53" fillId="0" borderId="0" xfId="0" applyFont="1" applyBorder="1" applyAlignment="1">
      <alignment horizontal="left" vertical="center" wrapText="1"/>
    </xf>
    <xf numFmtId="14" fontId="53" fillId="0" borderId="0" xfId="0" applyNumberFormat="1" applyFont="1" applyBorder="1" applyAlignment="1">
      <alignment horizontal="left" indent="1" shrinkToFit="1"/>
    </xf>
    <xf numFmtId="0" fontId="2" fillId="0" borderId="0" xfId="0" applyFont="1" applyBorder="1" applyAlignment="1">
      <alignment horizontal="left" indent="1" shrinkToFit="1"/>
    </xf>
    <xf numFmtId="0" fontId="49" fillId="0" borderId="0" xfId="0" applyFont="1" applyBorder="1" applyAlignment="1">
      <alignment horizontal="center" vertical="center"/>
    </xf>
    <xf numFmtId="0" fontId="38" fillId="0" borderId="0" xfId="0" applyFont="1" applyBorder="1" applyAlignment="1">
      <alignment horizontal="distributed"/>
    </xf>
    <xf numFmtId="0" fontId="53" fillId="0" borderId="0" xfId="0" applyNumberFormat="1" applyFont="1" applyBorder="1" applyAlignment="1">
      <alignment horizontal="left" indent="1" shrinkToFit="1"/>
    </xf>
    <xf numFmtId="0" fontId="3" fillId="0" borderId="0" xfId="0" applyFont="1" applyBorder="1" applyAlignment="1">
      <alignment horizontal="center" vertical="center"/>
    </xf>
    <xf numFmtId="0" fontId="53" fillId="0" borderId="0" xfId="0" applyNumberFormat="1" applyFont="1" applyFill="1" applyBorder="1" applyAlignment="1">
      <alignment horizontal="right" shrinkToFit="1"/>
    </xf>
    <xf numFmtId="0" fontId="53" fillId="0" borderId="0" xfId="0" applyFont="1" applyBorder="1" applyAlignment="1">
      <alignment horizontal="left" indent="1"/>
    </xf>
    <xf numFmtId="0" fontId="53" fillId="0" borderId="0" xfId="0" applyFont="1" applyBorder="1" applyAlignment="1">
      <alignment horizontal="left" indent="1" shrinkToFit="1"/>
    </xf>
    <xf numFmtId="0" fontId="62" fillId="0" borderId="14" xfId="0" applyFont="1" applyBorder="1" applyAlignment="1">
      <alignment horizontal="center" vertical="center"/>
    </xf>
    <xf numFmtId="200" fontId="87" fillId="0" borderId="24" xfId="0" applyNumberFormat="1" applyFont="1" applyBorder="1" applyAlignment="1">
      <alignment horizontal="right" vertical="center"/>
    </xf>
    <xf numFmtId="0" fontId="62" fillId="0" borderId="0" xfId="0" applyFont="1" applyAlignment="1">
      <alignment horizontal="left" vertical="distributed" wrapText="1"/>
    </xf>
    <xf numFmtId="0" fontId="62" fillId="0" borderId="16" xfId="0" applyFont="1" applyBorder="1" applyAlignment="1">
      <alignment horizontal="distributed" vertical="distributed" textRotation="255" justifyLastLine="1"/>
    </xf>
    <xf numFmtId="0" fontId="62" fillId="0" borderId="18" xfId="0" applyFont="1" applyBorder="1" applyAlignment="1">
      <alignment horizontal="distributed" vertical="distributed" textRotation="255" justifyLastLine="1"/>
    </xf>
    <xf numFmtId="0" fontId="62" fillId="0" borderId="20" xfId="0" applyFont="1" applyBorder="1" applyAlignment="1">
      <alignment horizontal="distributed" vertical="distributed" textRotation="255" justifyLastLine="1"/>
    </xf>
    <xf numFmtId="0" fontId="62" fillId="0" borderId="21" xfId="0" applyFont="1" applyBorder="1" applyAlignment="1">
      <alignment horizontal="distributed" vertical="distributed" textRotation="255" justifyLastLine="1"/>
    </xf>
    <xf numFmtId="0" fontId="62" fillId="0" borderId="23" xfId="0" applyFont="1" applyBorder="1" applyAlignment="1">
      <alignment horizontal="distributed" vertical="distributed" textRotation="255" justifyLastLine="1"/>
    </xf>
    <xf numFmtId="0" fontId="62" fillId="0" borderId="25" xfId="0" applyFont="1" applyBorder="1" applyAlignment="1">
      <alignment horizontal="distributed" vertical="distributed" textRotation="255" justifyLastLine="1"/>
    </xf>
    <xf numFmtId="0" fontId="62" fillId="0" borderId="16" xfId="0" applyFont="1" applyBorder="1" applyAlignment="1">
      <alignment horizontal="center" vertical="center"/>
    </xf>
    <xf numFmtId="0" fontId="62" fillId="0" borderId="17" xfId="0" applyFont="1" applyBorder="1" applyAlignment="1">
      <alignment horizontal="center" vertical="center"/>
    </xf>
    <xf numFmtId="0" fontId="62" fillId="0" borderId="18" xfId="0" applyFont="1" applyBorder="1" applyAlignment="1">
      <alignment horizontal="center" vertical="center"/>
    </xf>
    <xf numFmtId="0" fontId="62" fillId="0" borderId="23" xfId="0" applyFont="1" applyBorder="1" applyAlignment="1">
      <alignment horizontal="center" vertical="center"/>
    </xf>
    <xf numFmtId="0" fontId="62" fillId="0" borderId="24" xfId="0" applyFont="1" applyBorder="1" applyAlignment="1">
      <alignment horizontal="center" vertical="center"/>
    </xf>
    <xf numFmtId="0" fontId="62" fillId="0" borderId="25" xfId="0" applyFont="1" applyBorder="1" applyAlignment="1">
      <alignment horizontal="center" vertical="center"/>
    </xf>
    <xf numFmtId="0" fontId="83" fillId="0" borderId="16" xfId="0" applyFont="1" applyBorder="1" applyAlignment="1">
      <alignment horizontal="center" vertical="center"/>
    </xf>
    <xf numFmtId="0" fontId="83" fillId="0" borderId="17" xfId="0" applyFont="1" applyBorder="1" applyAlignment="1">
      <alignment horizontal="center" vertical="center"/>
    </xf>
    <xf numFmtId="0" fontId="83" fillId="0" borderId="23" xfId="0" applyFont="1" applyBorder="1" applyAlignment="1">
      <alignment horizontal="center" vertical="center"/>
    </xf>
    <xf numFmtId="0" fontId="83" fillId="0" borderId="24" xfId="0" applyFont="1" applyBorder="1" applyAlignment="1">
      <alignment horizontal="center" vertical="center"/>
    </xf>
    <xf numFmtId="0" fontId="83" fillId="0" borderId="44" xfId="0" applyFont="1" applyBorder="1" applyAlignment="1">
      <alignment horizontal="left" vertical="top" wrapText="1"/>
    </xf>
    <xf numFmtId="0" fontId="83" fillId="0" borderId="45" xfId="0" applyFont="1" applyBorder="1" applyAlignment="1">
      <alignment horizontal="left" vertical="top" wrapText="1"/>
    </xf>
    <xf numFmtId="0" fontId="83" fillId="0" borderId="128" xfId="0" applyFont="1" applyBorder="1" applyAlignment="1">
      <alignment horizontal="left" vertical="top" wrapText="1"/>
    </xf>
    <xf numFmtId="0" fontId="83" fillId="0" borderId="40" xfId="0" applyFont="1" applyBorder="1" applyAlignment="1">
      <alignment horizontal="left" vertical="top" wrapText="1"/>
    </xf>
    <xf numFmtId="0" fontId="83" fillId="0" borderId="0" xfId="0" applyFont="1" applyBorder="1" applyAlignment="1">
      <alignment horizontal="left" vertical="top" wrapText="1"/>
    </xf>
    <xf numFmtId="0" fontId="83" fillId="0" borderId="21" xfId="0" applyFont="1" applyBorder="1" applyAlignment="1">
      <alignment horizontal="left" vertical="top" wrapText="1"/>
    </xf>
    <xf numFmtId="0" fontId="83" fillId="0" borderId="132" xfId="0" applyFont="1" applyBorder="1" applyAlignment="1">
      <alignment horizontal="left" vertical="top" wrapText="1"/>
    </xf>
    <xf numFmtId="0" fontId="83" fillId="0" borderId="24" xfId="0" applyFont="1" applyBorder="1" applyAlignment="1">
      <alignment horizontal="left" vertical="top" wrapText="1"/>
    </xf>
    <xf numFmtId="0" fontId="83" fillId="0" borderId="25" xfId="0" applyFont="1" applyBorder="1" applyAlignment="1">
      <alignment horizontal="left" vertical="top" wrapText="1"/>
    </xf>
    <xf numFmtId="0" fontId="83" fillId="0" borderId="44" xfId="0" applyFont="1" applyBorder="1" applyAlignment="1">
      <alignment horizontal="center" vertical="center" textRotation="255" shrinkToFit="1"/>
    </xf>
    <xf numFmtId="0" fontId="83" fillId="0" borderId="1" xfId="0" applyFont="1" applyBorder="1" applyAlignment="1">
      <alignment horizontal="center" vertical="center" textRotation="255" shrinkToFit="1"/>
    </xf>
    <xf numFmtId="0" fontId="83" fillId="0" borderId="40" xfId="0" applyFont="1" applyBorder="1" applyAlignment="1">
      <alignment horizontal="center" vertical="center" textRotation="255" shrinkToFit="1"/>
    </xf>
    <xf numFmtId="0" fontId="83" fillId="0" borderId="3" xfId="0" applyFont="1" applyBorder="1" applyAlignment="1">
      <alignment horizontal="center" vertical="center" textRotation="255" shrinkToFit="1"/>
    </xf>
    <xf numFmtId="0" fontId="83" fillId="0" borderId="41" xfId="0" applyFont="1" applyBorder="1" applyAlignment="1">
      <alignment horizontal="center" vertical="center" textRotation="255" shrinkToFit="1"/>
    </xf>
    <xf numFmtId="0" fontId="83" fillId="0" borderId="2" xfId="0" applyFont="1" applyBorder="1" applyAlignment="1">
      <alignment horizontal="center" vertical="center" textRotation="255" shrinkToFit="1"/>
    </xf>
    <xf numFmtId="0" fontId="86" fillId="0" borderId="0" xfId="0" applyFont="1" applyAlignment="1">
      <alignment horizontal="center" vertical="center"/>
    </xf>
    <xf numFmtId="0" fontId="62" fillId="0" borderId="0" xfId="0" applyFont="1" applyAlignment="1">
      <alignment horizontal="center" vertical="center"/>
    </xf>
    <xf numFmtId="0" fontId="83" fillId="0" borderId="142" xfId="0" applyFont="1" applyBorder="1" applyAlignment="1">
      <alignment horizontal="center" vertical="center" shrinkToFit="1"/>
    </xf>
    <xf numFmtId="0" fontId="83" fillId="0" borderId="143" xfId="0" applyFont="1" applyBorder="1" applyAlignment="1">
      <alignment horizontal="center" vertical="center" shrinkToFit="1"/>
    </xf>
    <xf numFmtId="0" fontId="83" fillId="0" borderId="144" xfId="0" applyFont="1" applyBorder="1" applyAlignment="1">
      <alignment horizontal="center" vertical="center" shrinkToFit="1"/>
    </xf>
    <xf numFmtId="0" fontId="83" fillId="0" borderId="115" xfId="0" applyFont="1" applyBorder="1" applyAlignment="1">
      <alignment horizontal="center" vertical="center"/>
    </xf>
    <xf numFmtId="0" fontId="83" fillId="0" borderId="192" xfId="0" applyFont="1" applyBorder="1" applyAlignment="1">
      <alignment horizontal="center" vertical="center"/>
    </xf>
    <xf numFmtId="0" fontId="83" fillId="0" borderId="114" xfId="0" applyFont="1" applyBorder="1" applyAlignment="1">
      <alignment horizontal="center" vertical="center"/>
    </xf>
    <xf numFmtId="0" fontId="83" fillId="0" borderId="194" xfId="0" applyFont="1" applyBorder="1" applyAlignment="1">
      <alignment horizontal="center" vertical="center"/>
    </xf>
    <xf numFmtId="0" fontId="83" fillId="0" borderId="137" xfId="0" applyFont="1" applyBorder="1" applyAlignment="1">
      <alignment horizontal="left" vertical="top"/>
    </xf>
    <xf numFmtId="0" fontId="83" fillId="0" borderId="38" xfId="0" applyFont="1" applyBorder="1" applyAlignment="1">
      <alignment horizontal="left" vertical="top"/>
    </xf>
    <xf numFmtId="0" fontId="83" fillId="0" borderId="39" xfId="0" applyFont="1" applyBorder="1" applyAlignment="1">
      <alignment horizontal="left" vertical="top"/>
    </xf>
    <xf numFmtId="0" fontId="83" fillId="0" borderId="137" xfId="0" applyFont="1" applyBorder="1" applyAlignment="1">
      <alignment horizontal="left" vertical="top" wrapText="1"/>
    </xf>
    <xf numFmtId="0" fontId="83" fillId="0" borderId="123" xfId="0" applyFont="1" applyBorder="1" applyAlignment="1">
      <alignment horizontal="left" vertical="top"/>
    </xf>
    <xf numFmtId="0" fontId="83" fillId="0" borderId="140" xfId="0" applyFont="1" applyBorder="1" applyAlignment="1">
      <alignment horizontal="left" vertical="top"/>
    </xf>
    <xf numFmtId="0" fontId="83" fillId="0" borderId="124" xfId="0" applyFont="1" applyBorder="1" applyAlignment="1">
      <alignment horizontal="left" vertical="top"/>
    </xf>
    <xf numFmtId="0" fontId="83" fillId="0" borderId="44" xfId="0" applyFont="1" applyBorder="1" applyAlignment="1">
      <alignment horizontal="center" vertical="top"/>
    </xf>
    <xf numFmtId="0" fontId="83" fillId="0" borderId="45" xfId="0" applyFont="1" applyBorder="1" applyAlignment="1">
      <alignment horizontal="center" vertical="top"/>
    </xf>
    <xf numFmtId="0" fontId="83" fillId="0" borderId="1" xfId="0" applyFont="1" applyBorder="1" applyAlignment="1">
      <alignment horizontal="center" vertical="top"/>
    </xf>
    <xf numFmtId="0" fontId="83" fillId="0" borderId="40" xfId="0" applyFont="1" applyBorder="1" applyAlignment="1">
      <alignment horizontal="center" vertical="top"/>
    </xf>
    <xf numFmtId="0" fontId="83" fillId="0" borderId="0" xfId="0" applyFont="1" applyBorder="1" applyAlignment="1">
      <alignment horizontal="center" vertical="top"/>
    </xf>
    <xf numFmtId="0" fontId="83" fillId="0" borderId="3" xfId="0" applyFont="1" applyBorder="1" applyAlignment="1">
      <alignment horizontal="center" vertical="top"/>
    </xf>
    <xf numFmtId="0" fontId="83" fillId="0" borderId="198" xfId="0" applyFont="1" applyBorder="1" applyAlignment="1">
      <alignment horizontal="center" vertical="top"/>
    </xf>
    <xf numFmtId="0" fontId="83" fillId="0" borderId="43" xfId="0" applyFont="1" applyBorder="1" applyAlignment="1">
      <alignment horizontal="center" vertical="top"/>
    </xf>
    <xf numFmtId="0" fontId="83" fillId="0" borderId="199" xfId="0" applyFont="1" applyBorder="1" applyAlignment="1">
      <alignment horizontal="center" vertical="top"/>
    </xf>
    <xf numFmtId="0" fontId="83" fillId="0" borderId="191" xfId="0" applyFont="1" applyBorder="1" applyAlignment="1">
      <alignment horizontal="center" vertical="center"/>
    </xf>
    <xf numFmtId="0" fontId="83" fillId="0" borderId="141" xfId="0" applyFont="1" applyBorder="1" applyAlignment="1">
      <alignment horizontal="center" vertical="center"/>
    </xf>
    <xf numFmtId="0" fontId="83" fillId="0" borderId="45" xfId="0" applyFont="1" applyBorder="1" applyAlignment="1">
      <alignment horizontal="center" vertical="center"/>
    </xf>
    <xf numFmtId="0" fontId="83" fillId="0" borderId="128" xfId="0" applyFont="1" applyBorder="1" applyAlignment="1">
      <alignment horizontal="center" vertical="center"/>
    </xf>
    <xf numFmtId="0" fontId="83" fillId="0" borderId="1" xfId="0" applyFont="1" applyBorder="1" applyAlignment="1">
      <alignment horizontal="center" vertical="center"/>
    </xf>
    <xf numFmtId="0" fontId="83" fillId="0" borderId="143" xfId="0" applyFont="1" applyBorder="1" applyAlignment="1">
      <alignment horizontal="center" vertical="center"/>
    </xf>
    <xf numFmtId="0" fontId="83" fillId="0" borderId="134" xfId="0" applyFont="1" applyBorder="1" applyAlignment="1">
      <alignment horizontal="left" vertical="top" wrapText="1"/>
    </xf>
    <xf numFmtId="0" fontId="83" fillId="0" borderId="18" xfId="0" applyFont="1" applyBorder="1" applyAlignment="1">
      <alignment horizontal="left" vertical="top" wrapText="1"/>
    </xf>
    <xf numFmtId="0" fontId="83" fillId="0" borderId="44" xfId="0" applyFont="1" applyBorder="1" applyAlignment="1">
      <alignment horizontal="left" vertical="center" wrapText="1"/>
    </xf>
    <xf numFmtId="0" fontId="83" fillId="0" borderId="45" xfId="0" applyFont="1" applyBorder="1" applyAlignment="1">
      <alignment horizontal="left" vertical="center" wrapText="1"/>
    </xf>
    <xf numFmtId="0" fontId="83" fillId="0" borderId="1" xfId="0" applyFont="1" applyBorder="1" applyAlignment="1">
      <alignment horizontal="left" vertical="center" wrapText="1"/>
    </xf>
    <xf numFmtId="0" fontId="83" fillId="0" borderId="40" xfId="0" applyFont="1" applyBorder="1" applyAlignment="1">
      <alignment horizontal="left" vertical="center" wrapText="1"/>
    </xf>
    <xf numFmtId="0" fontId="83" fillId="0" borderId="0" xfId="0" applyFont="1" applyBorder="1" applyAlignment="1">
      <alignment horizontal="left" vertical="center" wrapText="1"/>
    </xf>
    <xf numFmtId="0" fontId="83" fillId="0" borderId="3" xfId="0" applyFont="1" applyBorder="1" applyAlignment="1">
      <alignment horizontal="left" vertical="center" wrapText="1"/>
    </xf>
    <xf numFmtId="0" fontId="83" fillId="0" borderId="41" xfId="0" applyFont="1" applyBorder="1" applyAlignment="1">
      <alignment horizontal="left" vertical="center" wrapText="1"/>
    </xf>
    <xf numFmtId="0" fontId="83" fillId="0" borderId="42" xfId="0" applyFont="1" applyBorder="1" applyAlignment="1">
      <alignment horizontal="left" vertical="center" wrapText="1"/>
    </xf>
    <xf numFmtId="0" fontId="83" fillId="0" borderId="2" xfId="0" applyFont="1" applyBorder="1" applyAlignment="1">
      <alignment horizontal="left" vertical="center" wrapText="1"/>
    </xf>
    <xf numFmtId="0" fontId="81" fillId="0" borderId="0" xfId="0" applyFont="1" applyBorder="1" applyAlignment="1">
      <alignment horizontal="left" vertical="center"/>
    </xf>
    <xf numFmtId="0" fontId="81" fillId="0" borderId="21" xfId="0" applyFont="1" applyBorder="1" applyAlignment="1">
      <alignment horizontal="left" vertical="center"/>
    </xf>
    <xf numFmtId="0" fontId="83" fillId="0" borderId="16" xfId="0" applyFont="1" applyBorder="1" applyAlignment="1">
      <alignment horizontal="left" vertical="top" wrapText="1"/>
    </xf>
    <xf numFmtId="0" fontId="83" fillId="0" borderId="17" xfId="0" applyFont="1" applyBorder="1" applyAlignment="1">
      <alignment horizontal="left" vertical="top" wrapText="1"/>
    </xf>
    <xf numFmtId="0" fontId="83" fillId="0" borderId="20" xfId="0" applyFont="1" applyBorder="1" applyAlignment="1">
      <alignment horizontal="left" vertical="top" wrapText="1"/>
    </xf>
    <xf numFmtId="0" fontId="83" fillId="0" borderId="23" xfId="0" applyFont="1" applyBorder="1" applyAlignment="1">
      <alignment horizontal="left" vertical="top" wrapText="1"/>
    </xf>
    <xf numFmtId="0" fontId="83" fillId="0" borderId="134" xfId="0" applyFont="1" applyBorder="1" applyAlignment="1">
      <alignment horizontal="left" vertical="top"/>
    </xf>
    <xf numFmtId="0" fontId="83" fillId="0" borderId="17" xfId="0" applyFont="1" applyBorder="1" applyAlignment="1">
      <alignment horizontal="left" vertical="top"/>
    </xf>
    <xf numFmtId="0" fontId="83" fillId="0" borderId="40" xfId="0" applyFont="1" applyBorder="1" applyAlignment="1">
      <alignment horizontal="left" vertical="top"/>
    </xf>
    <xf numFmtId="0" fontId="83" fillId="0" borderId="0" xfId="0" applyFont="1" applyBorder="1" applyAlignment="1">
      <alignment horizontal="left" vertical="top"/>
    </xf>
    <xf numFmtId="0" fontId="83" fillId="0" borderId="132" xfId="0" applyFont="1" applyBorder="1" applyAlignment="1">
      <alignment horizontal="left" vertical="top"/>
    </xf>
    <xf numFmtId="0" fontId="83" fillId="0" borderId="24" xfId="0" applyFont="1" applyBorder="1" applyAlignment="1">
      <alignment horizontal="left" vertical="top"/>
    </xf>
    <xf numFmtId="0" fontId="81" fillId="0" borderId="17" xfId="0" applyFont="1" applyBorder="1" applyAlignment="1">
      <alignment horizontal="right" vertical="center" shrinkToFit="1"/>
    </xf>
    <xf numFmtId="0" fontId="83" fillId="0" borderId="197" xfId="0" applyFont="1" applyBorder="1" applyAlignment="1">
      <alignment horizontal="center" vertical="center"/>
    </xf>
    <xf numFmtId="0" fontId="83" fillId="0" borderId="195" xfId="0" applyFont="1" applyBorder="1" applyAlignment="1">
      <alignment horizontal="center" vertical="center"/>
    </xf>
    <xf numFmtId="0" fontId="83" fillId="0" borderId="0" xfId="0" applyFont="1" applyAlignment="1">
      <alignment horizontal="right" vertical="center"/>
    </xf>
    <xf numFmtId="0" fontId="83" fillId="0" borderId="142" xfId="0" applyFont="1" applyBorder="1" applyAlignment="1">
      <alignment horizontal="center" vertical="center"/>
    </xf>
    <xf numFmtId="0" fontId="83" fillId="0" borderId="144" xfId="0" applyFont="1" applyBorder="1" applyAlignment="1">
      <alignment horizontal="center" vertical="center"/>
    </xf>
    <xf numFmtId="0" fontId="83" fillId="0" borderId="44" xfId="0" applyFont="1" applyBorder="1" applyAlignment="1">
      <alignment horizontal="center" vertical="center"/>
    </xf>
    <xf numFmtId="0" fontId="83" fillId="0" borderId="41" xfId="0" applyFont="1" applyBorder="1" applyAlignment="1">
      <alignment horizontal="center" vertical="center"/>
    </xf>
    <xf numFmtId="0" fontId="83" fillId="0" borderId="42" xfId="0" applyFont="1" applyBorder="1" applyAlignment="1">
      <alignment horizontal="center" vertical="center"/>
    </xf>
    <xf numFmtId="0" fontId="83" fillId="0" borderId="2" xfId="0" applyFont="1" applyBorder="1" applyAlignment="1">
      <alignment horizontal="center" vertical="center"/>
    </xf>
    <xf numFmtId="0" fontId="83" fillId="0" borderId="191" xfId="0" applyFont="1" applyBorder="1" applyAlignment="1">
      <alignment horizontal="left" vertical="top"/>
    </xf>
    <xf numFmtId="0" fontId="83" fillId="0" borderId="115" xfId="0" applyFont="1" applyBorder="1" applyAlignment="1">
      <alignment horizontal="left" vertical="top"/>
    </xf>
    <xf numFmtId="0" fontId="83" fillId="0" borderId="194" xfId="0" applyFont="1" applyBorder="1" applyAlignment="1">
      <alignment horizontal="left" vertical="top"/>
    </xf>
    <xf numFmtId="0" fontId="83" fillId="0" borderId="16" xfId="0" applyFont="1" applyBorder="1" applyAlignment="1">
      <alignment horizontal="left" vertical="center" shrinkToFit="1"/>
    </xf>
    <xf numFmtId="0" fontId="83" fillId="0" borderId="17" xfId="0" applyFont="1" applyBorder="1" applyAlignment="1">
      <alignment horizontal="left" vertical="center" shrinkToFit="1"/>
    </xf>
    <xf numFmtId="0" fontId="83" fillId="0" borderId="135" xfId="0" applyFont="1" applyBorder="1" applyAlignment="1">
      <alignment horizontal="left" vertical="center" shrinkToFit="1"/>
    </xf>
    <xf numFmtId="0" fontId="83" fillId="0" borderId="18" xfId="0" applyFont="1" applyBorder="1" applyAlignment="1">
      <alignment horizontal="left" vertical="top"/>
    </xf>
    <xf numFmtId="0" fontId="82" fillId="0" borderId="40" xfId="0" applyFont="1" applyBorder="1" applyAlignment="1">
      <alignment horizontal="left" vertical="top" wrapText="1"/>
    </xf>
    <xf numFmtId="0" fontId="82" fillId="0" borderId="0" xfId="0" applyFont="1" applyBorder="1" applyAlignment="1">
      <alignment horizontal="left" vertical="top"/>
    </xf>
    <xf numFmtId="0" fontId="82" fillId="0" borderId="40" xfId="0" applyFont="1" applyBorder="1" applyAlignment="1">
      <alignment horizontal="left" vertical="top"/>
    </xf>
    <xf numFmtId="0" fontId="62" fillId="0" borderId="16" xfId="0" applyFont="1" applyBorder="1" applyAlignment="1">
      <alignment horizontal="center" vertical="center" shrinkToFit="1"/>
    </xf>
    <xf numFmtId="0" fontId="62" fillId="0" borderId="17" xfId="0" applyFont="1" applyBorder="1" applyAlignment="1">
      <alignment horizontal="center" vertical="center" shrinkToFit="1"/>
    </xf>
    <xf numFmtId="0" fontId="62" fillId="0" borderId="18" xfId="0" applyFont="1" applyBorder="1" applyAlignment="1">
      <alignment horizontal="center" vertical="center" shrinkToFit="1"/>
    </xf>
    <xf numFmtId="0" fontId="62" fillId="0" borderId="23" xfId="0" applyFont="1" applyBorder="1" applyAlignment="1">
      <alignment horizontal="center" vertical="center" shrinkToFit="1"/>
    </xf>
    <xf numFmtId="0" fontId="62" fillId="0" borderId="24" xfId="0" applyFont="1" applyBorder="1" applyAlignment="1">
      <alignment horizontal="center" vertical="center" shrinkToFit="1"/>
    </xf>
    <xf numFmtId="0" fontId="62" fillId="0" borderId="25" xfId="0" applyFont="1" applyBorder="1" applyAlignment="1">
      <alignment horizontal="center" vertical="center" shrinkToFit="1"/>
    </xf>
    <xf numFmtId="0" fontId="83" fillId="0" borderId="115" xfId="0" applyFont="1" applyBorder="1" applyAlignment="1">
      <alignment horizontal="left" vertical="center" wrapText="1"/>
    </xf>
    <xf numFmtId="0" fontId="83" fillId="0" borderId="192" xfId="0" applyFont="1" applyBorder="1" applyAlignment="1">
      <alignment horizontal="left" vertical="center" wrapText="1"/>
    </xf>
    <xf numFmtId="0" fontId="83" fillId="0" borderId="44" xfId="0" applyFont="1" applyBorder="1" applyAlignment="1">
      <alignment horizontal="center" vertical="center" wrapText="1"/>
    </xf>
    <xf numFmtId="0" fontId="83" fillId="0" borderId="45" xfId="0" applyFont="1" applyBorder="1" applyAlignment="1">
      <alignment horizontal="center" vertical="center" wrapText="1"/>
    </xf>
    <xf numFmtId="0" fontId="83" fillId="0" borderId="25" xfId="0" applyFont="1" applyBorder="1" applyAlignment="1">
      <alignment horizontal="left" vertical="top"/>
    </xf>
    <xf numFmtId="0" fontId="83" fillId="0" borderId="44" xfId="0" applyFont="1" applyBorder="1" applyAlignment="1">
      <alignment horizontal="center" vertical="top" wrapText="1"/>
    </xf>
    <xf numFmtId="0" fontId="83" fillId="0" borderId="142" xfId="0" applyFont="1" applyBorder="1" applyAlignment="1">
      <alignment horizontal="center" vertical="center" wrapText="1"/>
    </xf>
    <xf numFmtId="0" fontId="83" fillId="0" borderId="115" xfId="0" applyFont="1" applyBorder="1" applyAlignment="1">
      <alignment horizontal="center" vertical="center" wrapText="1"/>
    </xf>
    <xf numFmtId="0" fontId="83" fillId="0" borderId="41" xfId="0" applyFont="1" applyBorder="1" applyAlignment="1">
      <alignment horizontal="center" vertical="top"/>
    </xf>
    <xf numFmtId="0" fontId="83" fillId="0" borderId="42" xfId="0" applyFont="1" applyBorder="1" applyAlignment="1">
      <alignment horizontal="center" vertical="top"/>
    </xf>
    <xf numFmtId="0" fontId="83" fillId="0" borderId="2" xfId="0" applyFont="1" applyBorder="1" applyAlignment="1">
      <alignment horizontal="center" vertical="top"/>
    </xf>
    <xf numFmtId="0" fontId="2" fillId="0" borderId="0" xfId="0" applyFont="1" applyFill="1" applyAlignment="1">
      <alignment horizontal="right" vertical="center"/>
    </xf>
    <xf numFmtId="0" fontId="0" fillId="0" borderId="0" xfId="0" applyAlignment="1">
      <alignment vertical="center"/>
    </xf>
    <xf numFmtId="0" fontId="33" fillId="0" borderId="0" xfId="0" applyFont="1" applyFill="1" applyAlignment="1">
      <alignment wrapText="1"/>
    </xf>
    <xf numFmtId="0" fontId="0" fillId="0" borderId="0" xfId="0" applyFont="1" applyAlignment="1">
      <alignment wrapText="1"/>
    </xf>
    <xf numFmtId="0" fontId="2" fillId="0" borderId="5" xfId="0" applyFont="1" applyFill="1" applyBorder="1" applyAlignment="1">
      <alignment horizontal="left" vertical="center" indent="1" shrinkToFit="1"/>
    </xf>
    <xf numFmtId="0" fontId="0" fillId="0" borderId="5" xfId="0" applyBorder="1" applyAlignment="1">
      <alignment horizontal="left" vertical="center" indent="1" shrinkToFit="1"/>
    </xf>
    <xf numFmtId="0" fontId="2" fillId="0" borderId="5" xfId="0" applyFont="1" applyFill="1" applyBorder="1" applyAlignment="1">
      <alignment horizontal="left" vertical="center" indent="2" shrinkToFit="1"/>
    </xf>
    <xf numFmtId="0" fontId="0" fillId="0" borderId="5" xfId="0" applyBorder="1" applyAlignment="1">
      <alignment horizontal="left" vertical="center" indent="2" shrinkToFit="1"/>
    </xf>
    <xf numFmtId="0" fontId="0" fillId="0" borderId="69" xfId="0" applyBorder="1" applyAlignment="1">
      <alignment horizontal="left" vertical="center" indent="2" shrinkToFit="1"/>
    </xf>
    <xf numFmtId="0" fontId="2" fillId="0" borderId="52" xfId="0" applyFont="1" applyFill="1" applyBorder="1" applyAlignment="1">
      <alignment horizontal="left" vertical="center" indent="1" shrinkToFit="1"/>
    </xf>
    <xf numFmtId="0" fontId="0" fillId="0" borderId="52" xfId="0" applyBorder="1" applyAlignment="1">
      <alignment horizontal="left" vertical="center" indent="1" shrinkToFit="1"/>
    </xf>
    <xf numFmtId="0" fontId="2" fillId="0" borderId="52" xfId="0" applyFont="1" applyFill="1" applyBorder="1" applyAlignment="1">
      <alignment horizontal="left" vertical="center" indent="2" shrinkToFit="1"/>
    </xf>
    <xf numFmtId="0" fontId="0" fillId="0" borderId="52" xfId="0" applyBorder="1" applyAlignment="1">
      <alignment horizontal="left" vertical="center" indent="2" shrinkToFit="1"/>
    </xf>
    <xf numFmtId="0" fontId="0" fillId="0" borderId="50" xfId="0" applyBorder="1" applyAlignment="1">
      <alignment horizontal="left" vertical="center" indent="2" shrinkToFit="1"/>
    </xf>
    <xf numFmtId="38" fontId="2" fillId="0" borderId="0" xfId="3" applyFont="1" applyFill="1" applyAlignment="1">
      <alignment horizontal="right" vertical="center"/>
    </xf>
    <xf numFmtId="38" fontId="0" fillId="0" borderId="0" xfId="3" applyFont="1" applyAlignment="1">
      <alignment horizontal="right" vertical="center"/>
    </xf>
    <xf numFmtId="0" fontId="2" fillId="0" borderId="26" xfId="0" applyFont="1" applyFill="1" applyBorder="1" applyAlignment="1">
      <alignment horizontal="left" vertical="center" indent="1" shrinkToFit="1"/>
    </xf>
    <xf numFmtId="0" fontId="0" fillId="0" borderId="27" xfId="0" applyBorder="1" applyAlignment="1">
      <alignment horizontal="left" vertical="center" indent="1" shrinkToFit="1"/>
    </xf>
    <xf numFmtId="0" fontId="0" fillId="0" borderId="28" xfId="0" applyBorder="1" applyAlignment="1">
      <alignment horizontal="left" vertical="center" indent="1" shrinkToFit="1"/>
    </xf>
    <xf numFmtId="0" fontId="2" fillId="0" borderId="26" xfId="0" applyFont="1" applyFill="1" applyBorder="1" applyAlignment="1">
      <alignment horizontal="left" vertical="center" indent="2" shrinkToFit="1"/>
    </xf>
    <xf numFmtId="0" fontId="0" fillId="0" borderId="27" xfId="0" applyBorder="1" applyAlignment="1">
      <alignment horizontal="left" vertical="center" indent="2" shrinkToFit="1"/>
    </xf>
    <xf numFmtId="0" fontId="0" fillId="0" borderId="80" xfId="0" applyBorder="1" applyAlignment="1">
      <alignment horizontal="left" vertical="center" indent="2" shrinkToFit="1"/>
    </xf>
    <xf numFmtId="0" fontId="29" fillId="0" borderId="51" xfId="0" applyFont="1" applyFill="1" applyBorder="1" applyAlignment="1">
      <alignment horizontal="center" vertical="center"/>
    </xf>
    <xf numFmtId="0" fontId="45" fillId="0" borderId="51" xfId="0" applyFont="1" applyBorder="1" applyAlignment="1">
      <alignment horizontal="center" vertical="center"/>
    </xf>
    <xf numFmtId="0" fontId="45" fillId="0" borderId="48" xfId="0" applyFont="1" applyBorder="1" applyAlignment="1">
      <alignment horizontal="center" vertical="center"/>
    </xf>
    <xf numFmtId="0" fontId="29" fillId="0" borderId="70" xfId="0" applyFont="1" applyFill="1" applyBorder="1" applyAlignment="1">
      <alignment horizontal="center" vertical="center" wrapText="1"/>
    </xf>
    <xf numFmtId="0" fontId="45" fillId="0" borderId="71" xfId="0" applyFont="1" applyBorder="1" applyAlignment="1">
      <alignment horizontal="center" vertical="center" wrapText="1"/>
    </xf>
    <xf numFmtId="0" fontId="45" fillId="0" borderId="72" xfId="0" applyFont="1" applyBorder="1" applyAlignment="1">
      <alignment horizontal="center" vertical="center" wrapText="1"/>
    </xf>
    <xf numFmtId="0" fontId="26" fillId="0" borderId="0" xfId="0" applyFont="1" applyFill="1" applyAlignment="1">
      <alignment horizontal="distributed" vertical="center"/>
    </xf>
    <xf numFmtId="0" fontId="59" fillId="0" borderId="0" xfId="0" applyFont="1" applyAlignment="1">
      <alignment horizontal="distributed" vertical="center"/>
    </xf>
    <xf numFmtId="0" fontId="2" fillId="0" borderId="0" xfId="0" applyFont="1" applyFill="1" applyAlignment="1">
      <alignment vertical="center"/>
    </xf>
    <xf numFmtId="0" fontId="2" fillId="0" borderId="0" xfId="0" applyFont="1" applyFill="1" applyAlignment="1">
      <alignment horizontal="left" vertical="center"/>
    </xf>
    <xf numFmtId="0" fontId="0" fillId="0" borderId="0" xfId="0" applyAlignment="1">
      <alignment horizontal="left" vertical="center"/>
    </xf>
    <xf numFmtId="0" fontId="3" fillId="0" borderId="0" xfId="0" applyFont="1" applyFill="1" applyAlignment="1">
      <alignment horizontal="center" vertical="center"/>
    </xf>
    <xf numFmtId="178" fontId="2" fillId="0" borderId="0" xfId="0" applyNumberFormat="1" applyFont="1" applyFill="1" applyAlignment="1" applyProtection="1">
      <alignment horizontal="distributed" vertical="center"/>
      <protection locked="0"/>
    </xf>
    <xf numFmtId="178" fontId="0" fillId="0" borderId="0" xfId="0" applyNumberFormat="1" applyFill="1" applyAlignment="1" applyProtection="1">
      <alignment horizontal="distributed" vertical="center"/>
      <protection locked="0"/>
    </xf>
    <xf numFmtId="188" fontId="32" fillId="0" borderId="0" xfId="6" applyNumberFormat="1" applyFont="1" applyAlignment="1">
      <alignment horizontal="right" vertical="center"/>
    </xf>
    <xf numFmtId="0" fontId="0" fillId="0" borderId="0" xfId="0" applyAlignment="1">
      <alignment horizontal="right" vertical="center"/>
    </xf>
    <xf numFmtId="192" fontId="32" fillId="0" borderId="0" xfId="6" applyNumberFormat="1" applyFont="1" applyAlignment="1">
      <alignment horizontal="left" vertical="center" shrinkToFit="1"/>
    </xf>
    <xf numFmtId="0" fontId="0" fillId="0" borderId="0" xfId="0" applyAlignment="1">
      <alignment horizontal="left" vertical="center" shrinkToFit="1"/>
    </xf>
    <xf numFmtId="0" fontId="32" fillId="0" borderId="0" xfId="6" applyFont="1" applyBorder="1" applyAlignment="1">
      <alignment horizontal="distributed" vertical="center"/>
    </xf>
    <xf numFmtId="0" fontId="33" fillId="0" borderId="0" xfId="0" applyFont="1" applyAlignment="1">
      <alignment horizontal="distributed" vertical="center"/>
    </xf>
    <xf numFmtId="0" fontId="32" fillId="0" borderId="0" xfId="6" applyFont="1" applyFill="1" applyAlignment="1">
      <alignment horizontal="left" vertical="center"/>
    </xf>
    <xf numFmtId="0" fontId="33" fillId="0" borderId="0" xfId="0" applyFont="1" applyFill="1" applyAlignment="1">
      <alignment horizontal="left" vertical="center"/>
    </xf>
    <xf numFmtId="0" fontId="32" fillId="0" borderId="0" xfId="6" applyFont="1" applyFill="1" applyAlignment="1">
      <alignment horizontal="left" vertical="center" shrinkToFit="1"/>
    </xf>
    <xf numFmtId="0" fontId="0" fillId="0" borderId="0" xfId="0" applyFill="1" applyAlignment="1">
      <alignment horizontal="left" vertical="center" shrinkToFit="1"/>
    </xf>
    <xf numFmtId="0" fontId="53" fillId="0" borderId="0" xfId="0" applyFont="1" applyBorder="1" applyAlignment="1">
      <alignment horizontal="center" vertical="center"/>
    </xf>
    <xf numFmtId="0" fontId="49" fillId="0" borderId="0" xfId="0" applyFont="1" applyAlignment="1">
      <alignment horizontal="center" vertical="center"/>
    </xf>
    <xf numFmtId="0" fontId="53" fillId="0" borderId="0" xfId="0" applyNumberFormat="1" applyFont="1" applyBorder="1" applyAlignment="1">
      <alignment horizontal="left" vertical="center" indent="1" shrinkToFit="1"/>
    </xf>
    <xf numFmtId="0" fontId="49" fillId="0" borderId="0" xfId="0" applyNumberFormat="1" applyFont="1" applyAlignment="1">
      <alignment horizontal="left" vertical="center" indent="1" shrinkToFit="1"/>
    </xf>
    <xf numFmtId="0" fontId="0" fillId="0" borderId="0" xfId="0" applyAlignment="1">
      <alignment horizontal="left" vertical="center" indent="1" shrinkToFit="1"/>
    </xf>
    <xf numFmtId="182" fontId="53" fillId="0" borderId="0" xfId="0" applyNumberFormat="1" applyFont="1" applyAlignment="1">
      <alignment horizontal="right" vertical="center"/>
    </xf>
    <xf numFmtId="0" fontId="53" fillId="0" borderId="0" xfId="5" applyFont="1" applyBorder="1" applyAlignment="1">
      <alignment horizontal="distributed" vertical="center" indent="1"/>
    </xf>
    <xf numFmtId="0" fontId="0" fillId="0" borderId="0" xfId="0" applyAlignment="1">
      <alignment horizontal="distributed" vertical="center" indent="1"/>
    </xf>
    <xf numFmtId="14" fontId="32" fillId="0" borderId="0" xfId="6" applyNumberFormat="1" applyFont="1" applyAlignment="1">
      <alignment horizontal="left" vertical="center"/>
    </xf>
    <xf numFmtId="0" fontId="33" fillId="0" borderId="0" xfId="0" applyFont="1" applyAlignment="1">
      <alignment horizontal="left" vertical="center"/>
    </xf>
    <xf numFmtId="178" fontId="32" fillId="0" borderId="0" xfId="6" applyNumberFormat="1" applyFont="1" applyFill="1" applyAlignment="1">
      <alignment horizontal="distributed" vertical="center"/>
    </xf>
    <xf numFmtId="178" fontId="33" fillId="0" borderId="0" xfId="0" applyNumberFormat="1" applyFont="1" applyFill="1" applyAlignment="1">
      <alignment horizontal="distributed" vertical="center"/>
    </xf>
    <xf numFmtId="6" fontId="53" fillId="0" borderId="0" xfId="0" applyNumberFormat="1" applyFont="1" applyBorder="1" applyAlignment="1">
      <alignment horizontal="left" vertical="center" indent="1" shrinkToFit="1"/>
    </xf>
    <xf numFmtId="191" fontId="53" fillId="0" borderId="0" xfId="0" applyNumberFormat="1" applyFont="1" applyBorder="1" applyAlignment="1">
      <alignment horizontal="left" vertical="center"/>
    </xf>
    <xf numFmtId="193" fontId="53" fillId="0" borderId="0" xfId="0" applyNumberFormat="1" applyFont="1" applyBorder="1" applyAlignment="1">
      <alignment horizontal="left" vertical="center"/>
    </xf>
    <xf numFmtId="0" fontId="49" fillId="0" borderId="0" xfId="0" applyFont="1" applyBorder="1" applyAlignment="1">
      <alignment horizontal="center"/>
    </xf>
    <xf numFmtId="0" fontId="0" fillId="0" borderId="0" xfId="0" applyAlignment="1">
      <alignment horizontal="center"/>
    </xf>
    <xf numFmtId="14" fontId="49" fillId="0" borderId="0" xfId="0" applyNumberFormat="1" applyFont="1" applyBorder="1" applyAlignment="1">
      <alignment horizontal="left" indent="1" shrinkToFit="1"/>
    </xf>
    <xf numFmtId="0" fontId="33" fillId="0" borderId="0" xfId="0" applyFont="1" applyAlignment="1">
      <alignment horizontal="left" indent="1" shrinkToFit="1"/>
    </xf>
    <xf numFmtId="0" fontId="33" fillId="0" borderId="3" xfId="0" applyFont="1" applyBorder="1" applyAlignment="1">
      <alignment horizontal="left" indent="1" shrinkToFit="1"/>
    </xf>
    <xf numFmtId="0" fontId="49" fillId="0" borderId="0" xfId="0" applyFont="1" applyBorder="1" applyAlignment="1">
      <alignment horizontal="left"/>
    </xf>
    <xf numFmtId="0" fontId="53" fillId="0" borderId="0" xfId="0" applyNumberFormat="1" applyFont="1" applyFill="1" applyBorder="1" applyAlignment="1">
      <alignment horizontal="center" shrinkToFit="1"/>
    </xf>
    <xf numFmtId="0" fontId="53" fillId="0" borderId="0" xfId="0" applyFont="1" applyAlignment="1">
      <alignment horizontal="left" indent="1"/>
    </xf>
    <xf numFmtId="0" fontId="53" fillId="0" borderId="0" xfId="0" applyFont="1" applyBorder="1" applyAlignment="1">
      <alignment horizontal="left" vertical="center"/>
    </xf>
    <xf numFmtId="0" fontId="49" fillId="0" borderId="0" xfId="0" applyFont="1" applyBorder="1" applyAlignment="1">
      <alignment horizontal="left" indent="1" shrinkToFit="1"/>
    </xf>
    <xf numFmtId="0" fontId="49" fillId="0" borderId="0" xfId="0" applyNumberFormat="1" applyFont="1" applyBorder="1" applyAlignment="1">
      <alignment horizontal="left" indent="1" shrinkToFit="1"/>
    </xf>
    <xf numFmtId="0" fontId="33" fillId="0" borderId="0" xfId="0" applyNumberFormat="1" applyFont="1" applyAlignment="1">
      <alignment horizontal="left" indent="1" shrinkToFit="1"/>
    </xf>
    <xf numFmtId="0" fontId="3" fillId="0" borderId="40"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2" fillId="0" borderId="14" xfId="2" applyFont="1" applyFill="1" applyBorder="1" applyAlignment="1">
      <alignment horizontal="distributed" vertical="center" justifyLastLine="1" shrinkToFit="1"/>
    </xf>
    <xf numFmtId="0" fontId="32" fillId="0" borderId="37" xfId="2" applyFont="1" applyFill="1" applyBorder="1" applyAlignment="1">
      <alignment horizontal="left" vertical="center" indent="1" shrinkToFit="1"/>
    </xf>
    <xf numFmtId="0" fontId="32" fillId="0" borderId="38" xfId="2" applyFont="1" applyFill="1" applyBorder="1" applyAlignment="1">
      <alignment horizontal="left" vertical="center" indent="1" shrinkToFit="1"/>
    </xf>
    <xf numFmtId="0" fontId="32" fillId="0" borderId="39" xfId="2" applyFont="1" applyFill="1" applyBorder="1" applyAlignment="1">
      <alignment horizontal="left" vertical="center" indent="1" shrinkToFit="1"/>
    </xf>
    <xf numFmtId="38" fontId="32" fillId="0" borderId="37" xfId="3" applyFont="1" applyFill="1" applyBorder="1" applyAlignment="1">
      <alignment horizontal="right" vertical="center" indent="1"/>
    </xf>
    <xf numFmtId="38" fontId="32" fillId="0" borderId="38" xfId="3" applyFont="1" applyFill="1" applyBorder="1" applyAlignment="1">
      <alignment horizontal="right" vertical="center" indent="1"/>
    </xf>
    <xf numFmtId="0" fontId="50" fillId="0" borderId="0" xfId="2" applyFont="1" applyFill="1" applyAlignment="1">
      <alignment horizontal="center" vertical="center"/>
    </xf>
    <xf numFmtId="0" fontId="32" fillId="0" borderId="37" xfId="2" applyFont="1" applyFill="1" applyBorder="1" applyAlignment="1">
      <alignment horizontal="left" vertical="center" indent="1"/>
    </xf>
    <xf numFmtId="0" fontId="32" fillId="0" borderId="38" xfId="2" applyFont="1" applyFill="1" applyBorder="1" applyAlignment="1">
      <alignment horizontal="left" vertical="center" indent="1"/>
    </xf>
    <xf numFmtId="0" fontId="32" fillId="0" borderId="39" xfId="2" applyFont="1" applyFill="1" applyBorder="1" applyAlignment="1">
      <alignment horizontal="left" vertical="center" indent="1"/>
    </xf>
    <xf numFmtId="0" fontId="32" fillId="0" borderId="37" xfId="2" applyFont="1" applyFill="1" applyBorder="1" applyAlignment="1">
      <alignment horizontal="center" vertical="center"/>
    </xf>
    <xf numFmtId="0" fontId="32" fillId="0" borderId="39" xfId="2" applyFont="1" applyFill="1" applyBorder="1" applyAlignment="1">
      <alignment horizontal="center" vertical="center"/>
    </xf>
    <xf numFmtId="0" fontId="32" fillId="0" borderId="99" xfId="2" applyFont="1" applyFill="1" applyBorder="1" applyAlignment="1">
      <alignment horizontal="center" vertical="center"/>
    </xf>
    <xf numFmtId="0" fontId="32" fillId="0" borderId="0" xfId="2" applyFont="1" applyFill="1" applyAlignment="1">
      <alignment horizontal="left" vertical="center" indent="1"/>
    </xf>
    <xf numFmtId="0" fontId="33" fillId="0" borderId="0" xfId="0" applyFont="1" applyAlignment="1">
      <alignment horizontal="left" vertical="center" indent="1"/>
    </xf>
    <xf numFmtId="178" fontId="32" fillId="0" borderId="37" xfId="2" applyNumberFormat="1" applyFont="1" applyFill="1" applyBorder="1" applyAlignment="1">
      <alignment vertical="center"/>
    </xf>
    <xf numFmtId="178" fontId="33" fillId="0" borderId="38" xfId="0" applyNumberFormat="1" applyFont="1" applyBorder="1" applyAlignment="1">
      <alignment vertical="center"/>
    </xf>
    <xf numFmtId="178" fontId="32" fillId="0" borderId="38" xfId="2" applyNumberFormat="1" applyFont="1" applyFill="1" applyBorder="1" applyAlignment="1">
      <alignment horizontal="left" vertical="center"/>
    </xf>
    <xf numFmtId="178" fontId="33" fillId="0" borderId="38" xfId="0" applyNumberFormat="1" applyFont="1" applyBorder="1" applyAlignment="1">
      <alignment horizontal="left" vertical="center"/>
    </xf>
    <xf numFmtId="38" fontId="51" fillId="0" borderId="37" xfId="3" applyFont="1" applyFill="1" applyBorder="1" applyAlignment="1">
      <alignment horizontal="right" vertical="center" indent="1"/>
    </xf>
    <xf numFmtId="38" fontId="51" fillId="0" borderId="38" xfId="3" applyFont="1" applyFill="1" applyBorder="1" applyAlignment="1">
      <alignment horizontal="right" vertical="center" indent="1"/>
    </xf>
    <xf numFmtId="178" fontId="32" fillId="0" borderId="37" xfId="2" applyNumberFormat="1" applyFont="1" applyFill="1" applyBorder="1" applyAlignment="1">
      <alignment horizontal="center" vertical="center"/>
    </xf>
    <xf numFmtId="178" fontId="32" fillId="0" borderId="38" xfId="2" applyNumberFormat="1" applyFont="1" applyFill="1" applyBorder="1" applyAlignment="1">
      <alignment horizontal="center" vertical="center"/>
    </xf>
    <xf numFmtId="0" fontId="32" fillId="0" borderId="14" xfId="2" applyFont="1" applyFill="1" applyBorder="1" applyAlignment="1">
      <alignment horizontal="distributed" vertical="center" wrapText="1" justifyLastLine="1"/>
    </xf>
    <xf numFmtId="0" fontId="32" fillId="0" borderId="37" xfId="2" applyFont="1" applyFill="1" applyBorder="1" applyAlignment="1" applyProtection="1">
      <alignment horizontal="left" vertical="center" indent="1"/>
      <protection locked="0"/>
    </xf>
    <xf numFmtId="0" fontId="32" fillId="0" borderId="38" xfId="2" applyFont="1" applyFill="1" applyBorder="1" applyAlignment="1" applyProtection="1">
      <alignment horizontal="left" vertical="center" indent="1"/>
      <protection locked="0"/>
    </xf>
    <xf numFmtId="0" fontId="32" fillId="0" borderId="39" xfId="2" applyFont="1" applyFill="1" applyBorder="1" applyAlignment="1" applyProtection="1">
      <alignment horizontal="left" vertical="center" indent="1"/>
      <protection locked="0"/>
    </xf>
    <xf numFmtId="38" fontId="32" fillId="0" borderId="37" xfId="3" applyFont="1" applyFill="1" applyBorder="1" applyAlignment="1" applyProtection="1">
      <alignment horizontal="right" vertical="center" indent="1"/>
      <protection locked="0"/>
    </xf>
    <xf numFmtId="38" fontId="32" fillId="0" borderId="38" xfId="3" applyFont="1" applyFill="1" applyBorder="1" applyAlignment="1" applyProtection="1">
      <alignment horizontal="right" vertical="center" indent="1"/>
      <protection locked="0"/>
    </xf>
    <xf numFmtId="178" fontId="32" fillId="0" borderId="37" xfId="2" applyNumberFormat="1" applyFont="1" applyFill="1" applyBorder="1" applyAlignment="1" applyProtection="1">
      <alignment horizontal="right" vertical="center"/>
      <protection locked="0"/>
    </xf>
    <xf numFmtId="178" fontId="33" fillId="0" borderId="38" xfId="0" applyNumberFormat="1" applyFont="1" applyBorder="1" applyAlignment="1" applyProtection="1">
      <alignment horizontal="right" vertical="center"/>
      <protection locked="0"/>
    </xf>
    <xf numFmtId="178" fontId="32" fillId="0" borderId="38" xfId="2" applyNumberFormat="1" applyFont="1" applyFill="1" applyBorder="1" applyAlignment="1" applyProtection="1">
      <alignment horizontal="left" vertical="center"/>
      <protection locked="0"/>
    </xf>
    <xf numFmtId="178" fontId="33" fillId="0" borderId="38" xfId="0" applyNumberFormat="1" applyFont="1" applyBorder="1" applyAlignment="1" applyProtection="1">
      <alignment horizontal="left" vertical="center"/>
      <protection locked="0"/>
    </xf>
    <xf numFmtId="0" fontId="34" fillId="0" borderId="37" xfId="2" applyFont="1" applyFill="1" applyBorder="1" applyAlignment="1">
      <alignment horizontal="distributed" vertical="center" justifyLastLine="1"/>
    </xf>
    <xf numFmtId="0" fontId="29" fillId="0" borderId="39" xfId="0" applyFont="1" applyBorder="1" applyAlignment="1">
      <alignment horizontal="distributed" vertical="center" justifyLastLine="1"/>
    </xf>
    <xf numFmtId="0" fontId="32" fillId="0" borderId="98" xfId="2" applyFont="1" applyFill="1" applyBorder="1" applyAlignment="1">
      <alignment horizontal="center" vertical="center"/>
    </xf>
    <xf numFmtId="0" fontId="33" fillId="0" borderId="38" xfId="0" applyFont="1" applyBorder="1" applyAlignment="1">
      <alignment vertical="center"/>
    </xf>
    <xf numFmtId="0" fontId="33" fillId="0" borderId="39" xfId="0" applyFont="1" applyBorder="1" applyAlignment="1">
      <alignment vertical="center"/>
    </xf>
    <xf numFmtId="185" fontId="2" fillId="0" borderId="0" xfId="0" applyNumberFormat="1" applyFont="1" applyFill="1" applyAlignment="1">
      <alignment horizontal="left" vertical="center"/>
    </xf>
    <xf numFmtId="185" fontId="0" fillId="0" borderId="0" xfId="0" applyNumberFormat="1" applyAlignment="1">
      <alignment horizontal="left" vertical="center"/>
    </xf>
    <xf numFmtId="178" fontId="2" fillId="0" borderId="0" xfId="0" applyNumberFormat="1" applyFont="1" applyFill="1" applyAlignment="1">
      <alignment horizontal="distributed" vertical="center"/>
    </xf>
    <xf numFmtId="178" fontId="0" fillId="0" borderId="0" xfId="0" applyNumberFormat="1" applyAlignment="1">
      <alignment horizontal="distributed" vertical="center"/>
    </xf>
    <xf numFmtId="0" fontId="6" fillId="0" borderId="37" xfId="0" applyFont="1" applyBorder="1" applyAlignment="1">
      <alignment horizontal="right"/>
    </xf>
    <xf numFmtId="0" fontId="0" fillId="0" borderId="38" xfId="0" applyBorder="1" applyAlignment="1">
      <alignment horizontal="right" vertical="center"/>
    </xf>
    <xf numFmtId="0" fontId="0" fillId="0" borderId="39" xfId="0" applyBorder="1" applyAlignment="1">
      <alignment horizontal="right" vertical="center"/>
    </xf>
    <xf numFmtId="0" fontId="6" fillId="0" borderId="37" xfId="0" applyFont="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5" fillId="0" borderId="0" xfId="0" applyFont="1" applyBorder="1" applyAlignment="1" applyProtection="1">
      <alignment horizontal="left"/>
      <protection locked="0"/>
    </xf>
    <xf numFmtId="0" fontId="0" fillId="0" borderId="0" xfId="0" applyAlignment="1" applyProtection="1">
      <alignment horizontal="left"/>
      <protection locked="0"/>
    </xf>
    <xf numFmtId="0" fontId="0" fillId="0" borderId="21" xfId="0" applyBorder="1" applyAlignment="1" applyProtection="1">
      <alignment horizontal="left"/>
      <protection locked="0"/>
    </xf>
    <xf numFmtId="38" fontId="5" fillId="0" borderId="20" xfId="3" applyFont="1" applyBorder="1" applyAlignment="1" applyProtection="1">
      <alignment horizontal="right" indent="1"/>
      <protection locked="0"/>
    </xf>
    <xf numFmtId="38" fontId="0" fillId="0" borderId="0" xfId="3" applyFont="1" applyAlignment="1" applyProtection="1">
      <alignment horizontal="right" indent="1"/>
      <protection locked="0"/>
    </xf>
    <xf numFmtId="38" fontId="0" fillId="0" borderId="21" xfId="3" applyFont="1" applyBorder="1" applyAlignment="1" applyProtection="1">
      <alignment horizontal="right" indent="1"/>
      <protection locked="0"/>
    </xf>
    <xf numFmtId="0" fontId="5" fillId="0" borderId="24" xfId="0" applyFont="1" applyBorder="1" applyAlignment="1" applyProtection="1">
      <alignment horizontal="left"/>
      <protection locked="0"/>
    </xf>
    <xf numFmtId="0" fontId="0" fillId="0" borderId="24" xfId="0" applyBorder="1" applyAlignment="1" applyProtection="1">
      <alignment horizontal="left"/>
      <protection locked="0"/>
    </xf>
    <xf numFmtId="0" fontId="0" fillId="0" borderId="25" xfId="0" applyBorder="1" applyAlignment="1" applyProtection="1">
      <alignment horizontal="left"/>
      <protection locked="0"/>
    </xf>
    <xf numFmtId="38" fontId="5" fillId="0" borderId="23" xfId="3" applyFont="1" applyBorder="1" applyAlignment="1" applyProtection="1">
      <alignment horizontal="right" indent="1"/>
      <protection locked="0"/>
    </xf>
    <xf numFmtId="38" fontId="0" fillId="0" borderId="24" xfId="3" applyFont="1" applyBorder="1" applyAlignment="1" applyProtection="1">
      <alignment horizontal="right" indent="1"/>
      <protection locked="0"/>
    </xf>
    <xf numFmtId="38" fontId="0" fillId="0" borderId="25" xfId="3" applyFont="1" applyBorder="1" applyAlignment="1" applyProtection="1">
      <alignment horizontal="right" indent="1"/>
      <protection locked="0"/>
    </xf>
    <xf numFmtId="0" fontId="5" fillId="0" borderId="17" xfId="0" applyFont="1" applyBorder="1" applyAlignment="1" applyProtection="1">
      <alignment horizontal="left"/>
      <protection locked="0"/>
    </xf>
    <xf numFmtId="0" fontId="0" fillId="0" borderId="17" xfId="0" applyBorder="1" applyAlignment="1" applyProtection="1">
      <alignment horizontal="left"/>
      <protection locked="0"/>
    </xf>
    <xf numFmtId="0" fontId="0" fillId="0" borderId="18" xfId="0" applyBorder="1" applyAlignment="1" applyProtection="1">
      <alignment horizontal="left"/>
      <protection locked="0"/>
    </xf>
    <xf numFmtId="38" fontId="5" fillId="0" borderId="16" xfId="3" applyFont="1" applyBorder="1" applyAlignment="1" applyProtection="1">
      <alignment horizontal="right" indent="1"/>
      <protection locked="0"/>
    </xf>
    <xf numFmtId="38" fontId="0" fillId="0" borderId="17" xfId="3" applyFont="1" applyBorder="1" applyAlignment="1" applyProtection="1">
      <alignment horizontal="right" vertical="center" indent="1"/>
      <protection locked="0"/>
    </xf>
    <xf numFmtId="38" fontId="0" fillId="0" borderId="18" xfId="3" applyFont="1" applyBorder="1" applyAlignment="1" applyProtection="1">
      <alignment horizontal="right" vertical="center" indent="1"/>
      <protection locked="0"/>
    </xf>
    <xf numFmtId="0" fontId="5" fillId="0" borderId="0" xfId="0" applyFont="1" applyBorder="1" applyAlignment="1">
      <alignment horizontal="left"/>
    </xf>
    <xf numFmtId="0" fontId="0" fillId="0" borderId="0" xfId="0" applyAlignment="1">
      <alignment horizontal="left"/>
    </xf>
    <xf numFmtId="0" fontId="0" fillId="0" borderId="21" xfId="0" applyBorder="1" applyAlignment="1">
      <alignment horizontal="left"/>
    </xf>
    <xf numFmtId="38" fontId="5" fillId="0" borderId="20" xfId="3" applyFont="1" applyBorder="1" applyAlignment="1">
      <alignment horizontal="right" indent="1"/>
    </xf>
    <xf numFmtId="38" fontId="0" fillId="0" borderId="0" xfId="3" applyFont="1" applyAlignment="1">
      <alignment horizontal="right" indent="1"/>
    </xf>
    <xf numFmtId="38" fontId="0" fillId="0" borderId="21" xfId="3" applyFont="1" applyBorder="1" applyAlignment="1">
      <alignment horizontal="right" indent="1"/>
    </xf>
    <xf numFmtId="0" fontId="5" fillId="0" borderId="24" xfId="0" applyFont="1" applyBorder="1" applyAlignment="1">
      <alignment horizontal="left"/>
    </xf>
    <xf numFmtId="0" fontId="0" fillId="0" borderId="24" xfId="0" applyBorder="1" applyAlignment="1">
      <alignment horizontal="left"/>
    </xf>
    <xf numFmtId="0" fontId="0" fillId="0" borderId="25" xfId="0" applyBorder="1" applyAlignment="1">
      <alignment horizontal="left"/>
    </xf>
    <xf numFmtId="38" fontId="5" fillId="0" borderId="23" xfId="3" applyFont="1" applyBorder="1" applyAlignment="1">
      <alignment horizontal="right" indent="1"/>
    </xf>
    <xf numFmtId="38" fontId="0" fillId="0" borderId="24" xfId="3" applyFont="1" applyBorder="1" applyAlignment="1">
      <alignment horizontal="right" indent="1"/>
    </xf>
    <xf numFmtId="38" fontId="0" fillId="0" borderId="25" xfId="3" applyFont="1" applyBorder="1" applyAlignment="1">
      <alignment horizontal="right" indent="1"/>
    </xf>
    <xf numFmtId="0" fontId="5" fillId="0" borderId="17" xfId="0" applyFont="1" applyBorder="1" applyAlignment="1">
      <alignment horizontal="left"/>
    </xf>
    <xf numFmtId="0" fontId="0" fillId="0" borderId="17" xfId="0" applyBorder="1" applyAlignment="1">
      <alignment horizontal="left"/>
    </xf>
    <xf numFmtId="0" fontId="0" fillId="0" borderId="18" xfId="0" applyBorder="1" applyAlignment="1">
      <alignment horizontal="left"/>
    </xf>
    <xf numFmtId="38" fontId="5" fillId="0" borderId="16" xfId="3" applyFont="1" applyBorder="1" applyAlignment="1">
      <alignment horizontal="right" indent="1"/>
    </xf>
    <xf numFmtId="38" fontId="0" fillId="0" borderId="17" xfId="3" applyFont="1" applyBorder="1" applyAlignment="1">
      <alignment horizontal="right" vertical="center" indent="1"/>
    </xf>
    <xf numFmtId="38" fontId="0" fillId="0" borderId="18" xfId="3" applyFont="1" applyBorder="1" applyAlignment="1">
      <alignment horizontal="right" vertical="center" indent="1"/>
    </xf>
    <xf numFmtId="49" fontId="35" fillId="0" borderId="0" xfId="0" applyNumberFormat="1" applyFont="1" applyBorder="1" applyAlignment="1">
      <alignment vertical="center"/>
    </xf>
    <xf numFmtId="0" fontId="59" fillId="0" borderId="0" xfId="0" applyFont="1" applyAlignment="1">
      <alignment vertical="center"/>
    </xf>
    <xf numFmtId="49" fontId="9" fillId="6" borderId="0" xfId="0" applyNumberFormat="1" applyFont="1" applyFill="1" applyBorder="1" applyAlignment="1">
      <alignment horizontal="center"/>
    </xf>
    <xf numFmtId="49" fontId="9" fillId="6" borderId="17" xfId="0" applyNumberFormat="1" applyFont="1" applyFill="1" applyBorder="1" applyAlignment="1">
      <alignment horizontal="center"/>
    </xf>
    <xf numFmtId="49" fontId="9" fillId="6" borderId="0" xfId="0" applyNumberFormat="1" applyFont="1" applyFill="1" applyAlignment="1">
      <alignment horizontal="center"/>
    </xf>
    <xf numFmtId="0" fontId="5" fillId="0" borderId="62" xfId="2" applyFont="1" applyBorder="1" applyAlignment="1">
      <alignment horizontal="left" vertical="center" wrapText="1" indent="2"/>
    </xf>
    <xf numFmtId="0" fontId="5" fillId="0" borderId="46" xfId="2" applyFont="1" applyBorder="1" applyAlignment="1">
      <alignment horizontal="left" vertical="center" wrapText="1" indent="2"/>
    </xf>
    <xf numFmtId="0" fontId="33" fillId="0" borderId="46" xfId="0" applyFont="1" applyBorder="1" applyAlignment="1">
      <alignment horizontal="left" vertical="center" indent="2"/>
    </xf>
    <xf numFmtId="0" fontId="33" fillId="0" borderId="63" xfId="0" applyFont="1" applyBorder="1" applyAlignment="1">
      <alignment horizontal="left" vertical="center" indent="2"/>
    </xf>
    <xf numFmtId="0" fontId="5" fillId="0" borderId="62" xfId="2" applyFont="1" applyBorder="1" applyAlignment="1">
      <alignment horizontal="left" vertical="center" wrapText="1"/>
    </xf>
    <xf numFmtId="0" fontId="5" fillId="0" borderId="46" xfId="2" applyFont="1" applyBorder="1" applyAlignment="1">
      <alignment horizontal="left" vertical="center" wrapText="1"/>
    </xf>
    <xf numFmtId="0" fontId="5" fillId="0" borderId="63" xfId="2" applyFont="1" applyBorder="1" applyAlignment="1">
      <alignment horizontal="left" vertical="center" wrapText="1"/>
    </xf>
    <xf numFmtId="0" fontId="5" fillId="0" borderId="63" xfId="2" applyFont="1" applyBorder="1" applyAlignment="1">
      <alignment horizontal="left" vertical="center" wrapText="1" indent="2"/>
    </xf>
    <xf numFmtId="0" fontId="5" fillId="0" borderId="37" xfId="2" applyFont="1" applyBorder="1" applyAlignment="1">
      <alignment horizontal="center" vertical="center" wrapText="1"/>
    </xf>
    <xf numFmtId="0" fontId="5" fillId="0" borderId="38" xfId="2" applyFont="1" applyBorder="1" applyAlignment="1">
      <alignment horizontal="center" vertical="center" wrapText="1"/>
    </xf>
    <xf numFmtId="0" fontId="5" fillId="0" borderId="39" xfId="2" applyFont="1" applyBorder="1" applyAlignment="1">
      <alignment horizontal="center" vertical="center" wrapText="1"/>
    </xf>
    <xf numFmtId="0" fontId="5" fillId="0" borderId="38" xfId="2" applyFont="1" applyBorder="1" applyAlignment="1">
      <alignment horizontal="left" vertical="center" wrapText="1" indent="1"/>
    </xf>
    <xf numFmtId="0" fontId="5" fillId="0" borderId="20" xfId="2" applyFont="1" applyBorder="1" applyAlignment="1">
      <alignment horizontal="left" vertical="center" wrapText="1" indent="1"/>
    </xf>
    <xf numFmtId="0" fontId="5" fillId="0" borderId="0" xfId="2" applyFont="1" applyBorder="1" applyAlignment="1">
      <alignment horizontal="left" vertical="center" wrapText="1" indent="1"/>
    </xf>
    <xf numFmtId="0" fontId="5" fillId="0" borderId="24" xfId="2" applyFont="1" applyBorder="1" applyAlignment="1">
      <alignment horizontal="left" vertical="center" indent="1"/>
    </xf>
    <xf numFmtId="0" fontId="33" fillId="0" borderId="24" xfId="0" applyFont="1" applyBorder="1" applyAlignment="1">
      <alignment horizontal="left" vertical="center" indent="1"/>
    </xf>
    <xf numFmtId="0" fontId="8" fillId="0" borderId="24" xfId="2" applyFont="1" applyBorder="1" applyAlignment="1">
      <alignment horizontal="center" vertical="center"/>
    </xf>
    <xf numFmtId="0" fontId="5" fillId="0" borderId="20" xfId="2" applyFont="1" applyBorder="1" applyAlignment="1">
      <alignment horizontal="center" vertical="center" wrapText="1"/>
    </xf>
    <xf numFmtId="0" fontId="5" fillId="0" borderId="0" xfId="2" applyFont="1" applyBorder="1" applyAlignment="1">
      <alignment horizontal="center" vertical="center" wrapText="1"/>
    </xf>
    <xf numFmtId="0" fontId="5" fillId="0" borderId="21" xfId="2" applyFont="1" applyBorder="1" applyAlignment="1">
      <alignment horizontal="center" vertical="center" wrapText="1"/>
    </xf>
    <xf numFmtId="0" fontId="5" fillId="0" borderId="24" xfId="2" applyFont="1" applyBorder="1" applyAlignment="1">
      <alignment vertical="center" shrinkToFit="1"/>
    </xf>
    <xf numFmtId="0" fontId="33" fillId="0" borderId="24" xfId="0" applyFont="1" applyBorder="1" applyAlignment="1">
      <alignment vertical="center" shrinkToFit="1"/>
    </xf>
    <xf numFmtId="0" fontId="34" fillId="0" borderId="37" xfId="2" applyFont="1" applyBorder="1" applyAlignment="1">
      <alignment horizontal="center" vertical="center" wrapText="1"/>
    </xf>
    <xf numFmtId="0" fontId="34" fillId="0" borderId="39" xfId="2" applyFont="1" applyBorder="1" applyAlignment="1">
      <alignment horizontal="center" vertical="center" wrapText="1"/>
    </xf>
    <xf numFmtId="0" fontId="35" fillId="0" borderId="37" xfId="2" applyFont="1" applyBorder="1" applyAlignment="1">
      <alignment horizontal="center" vertical="center" wrapText="1"/>
    </xf>
    <xf numFmtId="0" fontId="35" fillId="0" borderId="39" xfId="2" applyFont="1" applyBorder="1" applyAlignment="1">
      <alignment horizontal="center" vertical="center" wrapText="1"/>
    </xf>
    <xf numFmtId="0" fontId="33" fillId="0" borderId="39" xfId="0" applyFont="1" applyBorder="1" applyAlignment="1">
      <alignment horizontal="center" vertical="center"/>
    </xf>
    <xf numFmtId="0" fontId="5" fillId="0" borderId="0" xfId="2" applyFont="1" applyBorder="1" applyAlignment="1">
      <alignment horizontal="justify" vertical="center" wrapText="1"/>
    </xf>
    <xf numFmtId="178" fontId="5" fillId="0" borderId="0" xfId="2" applyNumberFormat="1" applyFont="1" applyBorder="1" applyAlignment="1">
      <alignment horizontal="right" vertical="center" wrapText="1" indent="1"/>
    </xf>
    <xf numFmtId="178" fontId="5" fillId="0" borderId="21" xfId="2" applyNumberFormat="1" applyFont="1" applyBorder="1" applyAlignment="1">
      <alignment horizontal="right" vertical="center" wrapText="1" indent="1"/>
    </xf>
    <xf numFmtId="0" fontId="5" fillId="0" borderId="15" xfId="2" applyFont="1" applyBorder="1" applyAlignment="1">
      <alignment horizontal="center" vertical="center" textRotation="255" wrapText="1"/>
    </xf>
    <xf numFmtId="0" fontId="5" fillId="0" borderId="19" xfId="2" applyFont="1" applyBorder="1" applyAlignment="1">
      <alignment horizontal="center" vertical="center" textRotation="255" wrapText="1"/>
    </xf>
    <xf numFmtId="0" fontId="5" fillId="0" borderId="22" xfId="2" applyFont="1" applyBorder="1" applyAlignment="1">
      <alignment horizontal="center" vertical="center" textRotation="255" wrapText="1"/>
    </xf>
    <xf numFmtId="0" fontId="5" fillId="0" borderId="0" xfId="2" applyFont="1" applyBorder="1" applyAlignment="1">
      <alignment horizontal="left" vertical="center" indent="1"/>
    </xf>
    <xf numFmtId="178" fontId="5" fillId="0" borderId="23" xfId="2" applyNumberFormat="1" applyFont="1" applyBorder="1" applyAlignment="1">
      <alignment horizontal="right" vertical="center" wrapText="1" indent="1"/>
    </xf>
    <xf numFmtId="178" fontId="5" fillId="0" borderId="24" xfId="2" applyNumberFormat="1" applyFont="1" applyBorder="1" applyAlignment="1">
      <alignment horizontal="right" vertical="center" wrapText="1" indent="1"/>
    </xf>
    <xf numFmtId="178" fontId="5" fillId="0" borderId="25" xfId="2" applyNumberFormat="1" applyFont="1" applyBorder="1" applyAlignment="1">
      <alignment horizontal="right" vertical="center" wrapText="1" indent="1"/>
    </xf>
    <xf numFmtId="0" fontId="9" fillId="0" borderId="20" xfId="2" applyFont="1" applyBorder="1" applyAlignment="1">
      <alignment horizontal="justify" vertical="center" wrapText="1"/>
    </xf>
    <xf numFmtId="0" fontId="9" fillId="0" borderId="0" xfId="2" applyFont="1" applyBorder="1" applyAlignment="1">
      <alignment horizontal="justify" vertical="center" wrapText="1"/>
    </xf>
    <xf numFmtId="0" fontId="49" fillId="0" borderId="0" xfId="0" applyFont="1" applyBorder="1" applyAlignment="1">
      <alignment horizontal="left" vertical="center" shrinkToFit="1"/>
    </xf>
    <xf numFmtId="182" fontId="53" fillId="0" borderId="0" xfId="0" applyNumberFormat="1" applyFont="1" applyAlignment="1">
      <alignment horizontal="center" vertical="center"/>
    </xf>
    <xf numFmtId="0" fontId="53" fillId="0" borderId="0" xfId="5" applyFont="1" applyBorder="1" applyAlignment="1">
      <alignment horizontal="center" vertical="center"/>
    </xf>
    <xf numFmtId="0" fontId="34" fillId="0" borderId="0" xfId="0" applyFont="1" applyBorder="1" applyAlignment="1">
      <alignment horizontal="left" vertical="center" shrinkToFit="1"/>
    </xf>
    <xf numFmtId="0" fontId="53" fillId="0" borderId="0" xfId="5" applyFont="1" applyBorder="1" applyAlignment="1">
      <alignment horizontal="left" vertical="center"/>
    </xf>
    <xf numFmtId="0" fontId="53" fillId="0" borderId="0" xfId="0" applyFont="1" applyBorder="1" applyAlignment="1">
      <alignment horizontal="left" vertical="center" shrinkToFit="1"/>
    </xf>
    <xf numFmtId="0" fontId="49" fillId="0" borderId="42" xfId="0" applyFont="1" applyBorder="1" applyAlignment="1">
      <alignment horizontal="left" vertical="center" shrinkToFit="1"/>
    </xf>
    <xf numFmtId="0" fontId="0" fillId="0" borderId="0" xfId="0" applyAlignment="1">
      <alignment horizontal="center" vertical="center"/>
    </xf>
    <xf numFmtId="49" fontId="65" fillId="0" borderId="0" xfId="0" applyNumberFormat="1" applyFont="1" applyAlignment="1">
      <alignment horizontal="right" vertical="center"/>
    </xf>
    <xf numFmtId="0" fontId="65" fillId="0" borderId="0" xfId="5" applyFont="1" applyBorder="1" applyAlignment="1">
      <alignment horizontal="left" vertical="center" indent="1"/>
    </xf>
    <xf numFmtId="0" fontId="65" fillId="0" borderId="0" xfId="0" applyFont="1" applyAlignment="1">
      <alignment horizontal="left"/>
    </xf>
    <xf numFmtId="0" fontId="65" fillId="0" borderId="0" xfId="0" applyFont="1" applyBorder="1" applyAlignment="1">
      <alignment horizontal="left" vertical="center" shrinkToFit="1"/>
    </xf>
    <xf numFmtId="0" fontId="65" fillId="0" borderId="0" xfId="0" applyFont="1" applyAlignment="1">
      <alignment horizontal="right"/>
    </xf>
    <xf numFmtId="0" fontId="49" fillId="0" borderId="44" xfId="0" applyFont="1" applyBorder="1" applyAlignment="1">
      <alignment horizontal="left"/>
    </xf>
    <xf numFmtId="0" fontId="49" fillId="0" borderId="45" xfId="0" applyFont="1" applyBorder="1" applyAlignment="1">
      <alignment horizontal="left"/>
    </xf>
    <xf numFmtId="0" fontId="89" fillId="0" borderId="40" xfId="0" applyFont="1" applyBorder="1" applyAlignment="1">
      <alignment horizontal="center" vertical="center"/>
    </xf>
    <xf numFmtId="0" fontId="89" fillId="0" borderId="0" xfId="0" applyFont="1" applyBorder="1" applyAlignment="1">
      <alignment horizontal="center" vertical="center"/>
    </xf>
    <xf numFmtId="0" fontId="89" fillId="0" borderId="3" xfId="0" applyFont="1" applyBorder="1" applyAlignment="1">
      <alignment horizontal="center" vertical="center"/>
    </xf>
    <xf numFmtId="0" fontId="65" fillId="0" borderId="0" xfId="0" applyFont="1" applyBorder="1" applyAlignment="1">
      <alignment horizontal="distributed" vertical="distributed" shrinkToFit="1"/>
    </xf>
    <xf numFmtId="0" fontId="65" fillId="0" borderId="0" xfId="0" applyNumberFormat="1" applyFont="1" applyBorder="1" applyAlignment="1">
      <alignment horizontal="center" vertical="center" shrinkToFit="1"/>
    </xf>
    <xf numFmtId="0" fontId="3" fillId="0" borderId="0" xfId="0" applyFont="1" applyAlignment="1">
      <alignment horizontal="left" vertical="center" indent="1" shrinkToFit="1"/>
    </xf>
    <xf numFmtId="0" fontId="65" fillId="0" borderId="0" xfId="0" applyFont="1" applyBorder="1" applyAlignment="1">
      <alignment horizontal="right" vertical="distributed" shrinkToFit="1"/>
    </xf>
    <xf numFmtId="0" fontId="65" fillId="0" borderId="0" xfId="0" applyFont="1" applyAlignment="1">
      <alignment horizontal="left" vertical="center" indent="1"/>
    </xf>
    <xf numFmtId="0" fontId="36" fillId="0" borderId="0" xfId="0" applyFont="1" applyBorder="1" applyAlignment="1">
      <alignment horizontal="left" vertical="center" shrinkToFit="1"/>
    </xf>
    <xf numFmtId="0" fontId="36" fillId="0" borderId="0" xfId="0" applyFont="1" applyBorder="1" applyAlignment="1">
      <alignment horizontal="left" vertical="top" wrapText="1"/>
    </xf>
    <xf numFmtId="0" fontId="36" fillId="0" borderId="4" xfId="0" applyFont="1" applyBorder="1" applyAlignment="1">
      <alignment horizontal="center" vertical="center" textRotation="255" wrapText="1"/>
    </xf>
    <xf numFmtId="0" fontId="36" fillId="0" borderId="7" xfId="0" applyFont="1" applyBorder="1" applyAlignment="1">
      <alignment horizontal="center" vertical="center" textRotation="255" wrapText="1"/>
    </xf>
    <xf numFmtId="0" fontId="36" fillId="0" borderId="30" xfId="0" applyFont="1" applyBorder="1" applyAlignment="1">
      <alignment horizontal="left" vertical="center" wrapText="1"/>
    </xf>
    <xf numFmtId="0" fontId="36" fillId="0" borderId="31" xfId="0" applyFont="1" applyBorder="1" applyAlignment="1">
      <alignment horizontal="left" vertical="center" wrapText="1"/>
    </xf>
    <xf numFmtId="0" fontId="36" fillId="0" borderId="32" xfId="0" applyFont="1" applyBorder="1" applyAlignment="1">
      <alignment horizontal="left" vertical="center" wrapText="1"/>
    </xf>
    <xf numFmtId="0" fontId="36" fillId="0" borderId="35" xfId="0" applyFont="1" applyBorder="1" applyAlignment="1">
      <alignment horizontal="left" vertical="center" wrapText="1"/>
    </xf>
    <xf numFmtId="0" fontId="36" fillId="0" borderId="29" xfId="0" applyFont="1" applyBorder="1" applyAlignment="1">
      <alignment horizontal="left" vertical="center" wrapText="1"/>
    </xf>
    <xf numFmtId="0" fontId="36" fillId="0" borderId="36" xfId="0" applyFont="1" applyBorder="1" applyAlignment="1">
      <alignment horizontal="left" vertical="center" wrapText="1"/>
    </xf>
    <xf numFmtId="0" fontId="36" fillId="0" borderId="56" xfId="0" applyFont="1" applyBorder="1" applyAlignment="1">
      <alignment horizontal="left" vertical="center" wrapText="1"/>
    </xf>
    <xf numFmtId="0" fontId="36" fillId="0" borderId="57" xfId="0" applyFont="1" applyBorder="1" applyAlignment="1">
      <alignment horizontal="left" vertical="center" wrapText="1"/>
    </xf>
    <xf numFmtId="0" fontId="36" fillId="0" borderId="58" xfId="0" applyFont="1" applyBorder="1" applyAlignment="1">
      <alignment horizontal="left"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58" xfId="0" applyFont="1" applyBorder="1" applyAlignment="1">
      <alignment horizontal="center" vertical="center" wrapText="1"/>
    </xf>
    <xf numFmtId="0" fontId="36" fillId="0" borderId="26"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28" xfId="0" applyFont="1" applyBorder="1" applyAlignment="1">
      <alignment horizontal="center" vertical="center" wrapText="1"/>
    </xf>
    <xf numFmtId="0" fontId="36" fillId="0" borderId="53" xfId="0" applyFont="1" applyBorder="1" applyAlignment="1">
      <alignment horizontal="center" vertical="center" wrapText="1"/>
    </xf>
    <xf numFmtId="0" fontId="33" fillId="0" borderId="54" xfId="0" applyFont="1" applyBorder="1" applyAlignment="1">
      <alignment horizontal="center" vertical="center" wrapText="1"/>
    </xf>
    <xf numFmtId="0" fontId="33" fillId="0" borderId="55" xfId="0" applyFont="1" applyBorder="1" applyAlignment="1">
      <alignment horizontal="center" vertical="center" wrapText="1"/>
    </xf>
    <xf numFmtId="0" fontId="33" fillId="0" borderId="59" xfId="0" applyFont="1" applyBorder="1" applyAlignment="1">
      <alignment horizontal="center" vertical="center" wrapText="1"/>
    </xf>
    <xf numFmtId="0" fontId="2" fillId="0" borderId="60"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5" xfId="0" applyFont="1" applyBorder="1" applyAlignment="1">
      <alignment horizontal="center" vertical="center" textRotation="255" wrapText="1"/>
    </xf>
    <xf numFmtId="0" fontId="33" fillId="0" borderId="5" xfId="0" applyFont="1" applyBorder="1" applyAlignment="1">
      <alignment vertical="center" textRotation="255" wrapText="1"/>
    </xf>
    <xf numFmtId="0" fontId="36" fillId="0" borderId="54" xfId="0" applyFont="1" applyBorder="1" applyAlignment="1">
      <alignment horizontal="center" vertical="center" wrapText="1"/>
    </xf>
    <xf numFmtId="0" fontId="36" fillId="0" borderId="55" xfId="0" applyFont="1" applyBorder="1" applyAlignment="1">
      <alignment horizontal="center" vertical="center" wrapText="1"/>
    </xf>
    <xf numFmtId="0" fontId="36" fillId="0" borderId="202" xfId="0" applyFont="1" applyBorder="1" applyAlignment="1">
      <alignment horizontal="center" vertical="center" wrapText="1"/>
    </xf>
    <xf numFmtId="0" fontId="36" fillId="0" borderId="33" xfId="0" applyFont="1" applyBorder="1" applyAlignment="1">
      <alignment horizontal="left" vertical="center" wrapText="1"/>
    </xf>
    <xf numFmtId="0" fontId="36" fillId="0" borderId="0" xfId="0" applyFont="1" applyBorder="1" applyAlignment="1">
      <alignment horizontal="left" vertical="center" wrapText="1"/>
    </xf>
    <xf numFmtId="0" fontId="36" fillId="0" borderId="34" xfId="0" applyFont="1" applyBorder="1" applyAlignment="1">
      <alignment horizontal="left" vertical="center" wrapText="1"/>
    </xf>
    <xf numFmtId="0" fontId="36" fillId="0" borderId="20" xfId="0" applyFont="1" applyBorder="1" applyAlignment="1">
      <alignment horizontal="left" vertical="center" wrapText="1"/>
    </xf>
    <xf numFmtId="0" fontId="36" fillId="0" borderId="26" xfId="0" applyFont="1" applyBorder="1" applyAlignment="1">
      <alignment horizontal="left" vertical="center" wrapText="1"/>
    </xf>
    <xf numFmtId="0" fontId="36" fillId="0" borderId="27" xfId="0" applyFont="1" applyBorder="1" applyAlignment="1">
      <alignment horizontal="left" vertical="center" wrapText="1"/>
    </xf>
    <xf numFmtId="0" fontId="36" fillId="0" borderId="28" xfId="0" applyFont="1" applyBorder="1" applyAlignment="1">
      <alignment horizontal="left" vertical="center" wrapText="1"/>
    </xf>
    <xf numFmtId="0" fontId="33" fillId="0" borderId="8" xfId="0" applyFont="1" applyBorder="1" applyAlignment="1">
      <alignment vertical="center" textRotation="255" wrapText="1"/>
    </xf>
    <xf numFmtId="0" fontId="36" fillId="0" borderId="8" xfId="0" applyFont="1" applyBorder="1" applyAlignment="1">
      <alignment horizontal="center" vertical="center" textRotation="255" wrapText="1"/>
    </xf>
    <xf numFmtId="0" fontId="36" fillId="0" borderId="203" xfId="0" applyFont="1" applyBorder="1" applyAlignment="1">
      <alignment horizontal="left" vertical="center" wrapText="1"/>
    </xf>
    <xf numFmtId="0" fontId="36" fillId="0" borderId="42" xfId="0" applyFont="1" applyBorder="1" applyAlignment="1">
      <alignment horizontal="left" vertical="center" wrapText="1"/>
    </xf>
    <xf numFmtId="0" fontId="36" fillId="0" borderId="204" xfId="0" applyFont="1" applyBorder="1" applyAlignment="1">
      <alignment horizontal="left" vertical="center" wrapText="1"/>
    </xf>
    <xf numFmtId="0" fontId="29" fillId="0" borderId="5" xfId="0" applyFont="1" applyBorder="1" applyAlignment="1">
      <alignment horizontal="center" vertical="center" textRotation="255" wrapText="1"/>
    </xf>
    <xf numFmtId="0" fontId="33" fillId="0" borderId="5" xfId="0" applyFont="1" applyBorder="1" applyAlignment="1">
      <alignment horizontal="center" vertical="center" textRotation="255" wrapText="1"/>
    </xf>
    <xf numFmtId="0" fontId="36" fillId="0" borderId="17"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45" xfId="0" applyFont="1" applyBorder="1" applyAlignment="1">
      <alignment horizontal="left" vertical="center" wrapText="1"/>
    </xf>
    <xf numFmtId="0" fontId="33" fillId="0" borderId="16" xfId="0" applyFont="1" applyBorder="1" applyAlignment="1">
      <alignment horizontal="center" vertical="center"/>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33" fillId="0" borderId="20" xfId="0" applyFont="1" applyBorder="1" applyAlignment="1">
      <alignment horizontal="center" vertical="center"/>
    </xf>
    <xf numFmtId="0" fontId="33" fillId="0" borderId="0" xfId="0" applyFont="1" applyBorder="1" applyAlignment="1">
      <alignment horizontal="center" vertical="center"/>
    </xf>
    <xf numFmtId="0" fontId="33" fillId="0" borderId="21" xfId="0" applyFont="1" applyBorder="1" applyAlignment="1">
      <alignment horizontal="center" vertical="center"/>
    </xf>
    <xf numFmtId="0" fontId="33" fillId="0" borderId="23" xfId="0" applyFont="1" applyBorder="1" applyAlignment="1">
      <alignment horizontal="center" vertical="center"/>
    </xf>
    <xf numFmtId="0" fontId="33" fillId="0" borderId="24" xfId="0" applyFont="1" applyBorder="1" applyAlignment="1">
      <alignment horizontal="center" vertical="center"/>
    </xf>
    <xf numFmtId="0" fontId="33" fillId="0" borderId="25" xfId="0" applyFont="1" applyBorder="1" applyAlignment="1">
      <alignment horizontal="center" vertical="center"/>
    </xf>
    <xf numFmtId="0" fontId="36" fillId="0" borderId="205" xfId="0" applyFont="1" applyBorder="1" applyAlignment="1">
      <alignment horizontal="center" vertical="center" wrapText="1"/>
    </xf>
    <xf numFmtId="0" fontId="36" fillId="0" borderId="27" xfId="0" applyFont="1" applyBorder="1" applyAlignment="1">
      <alignment horizontal="center" vertical="center" wrapText="1"/>
    </xf>
    <xf numFmtId="0" fontId="36" fillId="0" borderId="28" xfId="0" applyFont="1" applyBorder="1" applyAlignment="1">
      <alignment horizontal="center" vertical="center" wrapText="1"/>
    </xf>
    <xf numFmtId="0" fontId="33" fillId="0" borderId="4" xfId="0" applyFont="1" applyBorder="1" applyAlignment="1">
      <alignment horizontal="center" vertical="center" textRotation="255" wrapText="1"/>
    </xf>
    <xf numFmtId="0" fontId="33" fillId="0" borderId="7" xfId="0" applyFont="1" applyBorder="1" applyAlignment="1">
      <alignment horizontal="center" vertical="center" textRotation="255" wrapText="1"/>
    </xf>
    <xf numFmtId="0" fontId="36" fillId="0" borderId="56" xfId="0" applyFont="1" applyBorder="1" applyAlignment="1">
      <alignment horizontal="center" vertical="center" wrapText="1"/>
    </xf>
    <xf numFmtId="0" fontId="36" fillId="0" borderId="57" xfId="0" applyFont="1" applyBorder="1" applyAlignment="1">
      <alignment horizontal="center" vertical="center" wrapText="1"/>
    </xf>
    <xf numFmtId="0" fontId="36" fillId="0" borderId="58" xfId="0" applyFont="1" applyBorder="1" applyAlignment="1">
      <alignment horizontal="center" vertical="center" wrapText="1"/>
    </xf>
    <xf numFmtId="0" fontId="36" fillId="0" borderId="60" xfId="0" applyFont="1" applyBorder="1" applyAlignment="1">
      <alignment horizontal="center" vertical="center" wrapText="1"/>
    </xf>
    <xf numFmtId="0" fontId="36" fillId="0" borderId="61" xfId="0" applyFont="1" applyBorder="1" applyAlignment="1">
      <alignment horizontal="center" vertical="center" wrapText="1"/>
    </xf>
    <xf numFmtId="0" fontId="32" fillId="0" borderId="0" xfId="2" applyFont="1" applyAlignment="1">
      <alignment vertical="center" wrapText="1"/>
    </xf>
    <xf numFmtId="0" fontId="0" fillId="0" borderId="0" xfId="0" applyAlignment="1">
      <alignment vertical="center" wrapText="1"/>
    </xf>
    <xf numFmtId="0" fontId="32" fillId="0" borderId="68" xfId="2" applyFont="1" applyBorder="1" applyAlignment="1">
      <alignment vertical="center" textRotation="255"/>
    </xf>
    <xf numFmtId="0" fontId="0" fillId="0" borderId="68" xfId="0" applyBorder="1" applyAlignment="1">
      <alignment vertical="center" textRotation="255"/>
    </xf>
    <xf numFmtId="0" fontId="0" fillId="0" borderId="49" xfId="0" applyBorder="1" applyAlignment="1">
      <alignment vertical="center" textRotation="255"/>
    </xf>
    <xf numFmtId="0" fontId="32" fillId="0" borderId="30" xfId="2" applyFont="1" applyBorder="1" applyAlignment="1">
      <alignment vertical="center" wrapText="1"/>
    </xf>
    <xf numFmtId="0" fontId="0" fillId="0" borderId="33" xfId="0" applyBorder="1" applyAlignment="1">
      <alignment vertical="center" wrapText="1"/>
    </xf>
    <xf numFmtId="0" fontId="0" fillId="0" borderId="93" xfId="0" applyBorder="1" applyAlignment="1">
      <alignment vertical="center" wrapText="1"/>
    </xf>
    <xf numFmtId="0" fontId="0" fillId="0" borderId="35" xfId="0" applyBorder="1" applyAlignment="1">
      <alignment vertical="center" wrapText="1"/>
    </xf>
    <xf numFmtId="0" fontId="32" fillId="0" borderId="37" xfId="2" applyFont="1" applyBorder="1" applyAlignment="1">
      <alignment vertical="center"/>
    </xf>
    <xf numFmtId="0" fontId="0" fillId="0" borderId="38" xfId="0" applyBorder="1" applyAlignment="1">
      <alignment vertical="center"/>
    </xf>
    <xf numFmtId="0" fontId="32" fillId="0" borderId="91" xfId="2" applyFont="1" applyBorder="1" applyAlignment="1">
      <alignment vertical="center" textRotation="255"/>
    </xf>
    <xf numFmtId="0" fontId="32" fillId="0" borderId="33" xfId="2" applyFont="1" applyBorder="1" applyAlignment="1">
      <alignment vertical="center" wrapText="1"/>
    </xf>
    <xf numFmtId="0" fontId="41" fillId="0" borderId="24" xfId="0" applyFont="1" applyBorder="1" applyAlignment="1">
      <alignment horizontal="distributed" vertical="center"/>
    </xf>
    <xf numFmtId="0" fontId="2" fillId="0" borderId="24" xfId="0" applyFont="1" applyBorder="1" applyAlignment="1">
      <alignment horizontal="distributed" vertical="center"/>
    </xf>
    <xf numFmtId="0" fontId="53" fillId="0" borderId="24" xfId="2" applyFont="1" applyBorder="1" applyAlignment="1">
      <alignment horizontal="left" vertical="center" indent="1" shrinkToFit="1"/>
    </xf>
    <xf numFmtId="0" fontId="2" fillId="0" borderId="24" xfId="0" applyFont="1" applyBorder="1" applyAlignment="1">
      <alignment horizontal="left" vertical="center" indent="1" shrinkToFit="1"/>
    </xf>
    <xf numFmtId="0" fontId="53" fillId="0" borderId="24" xfId="2" applyFont="1" applyBorder="1" applyAlignment="1">
      <alignment horizontal="left" vertical="center"/>
    </xf>
    <xf numFmtId="0" fontId="2" fillId="0" borderId="24" xfId="0" applyFont="1" applyBorder="1" applyAlignment="1">
      <alignment horizontal="left" vertical="center"/>
    </xf>
    <xf numFmtId="0" fontId="32" fillId="0" borderId="0" xfId="2" applyFont="1" applyBorder="1" applyAlignment="1">
      <alignment horizontal="left" vertical="center"/>
    </xf>
    <xf numFmtId="0" fontId="32" fillId="0" borderId="3" xfId="2" applyFont="1" applyBorder="1" applyAlignment="1">
      <alignment horizontal="left" vertical="center"/>
    </xf>
    <xf numFmtId="0" fontId="91" fillId="0" borderId="40" xfId="0" applyFont="1" applyBorder="1" applyAlignment="1">
      <alignment horizontal="center"/>
    </xf>
    <xf numFmtId="0" fontId="91" fillId="0" borderId="0" xfId="0" applyFont="1" applyBorder="1" applyAlignment="1">
      <alignment horizontal="center"/>
    </xf>
    <xf numFmtId="0" fontId="91" fillId="0" borderId="3" xfId="0" applyFont="1" applyBorder="1" applyAlignment="1">
      <alignment horizontal="center"/>
    </xf>
    <xf numFmtId="178" fontId="53" fillId="0" borderId="24" xfId="2" applyNumberFormat="1" applyFont="1" applyBorder="1" applyAlignment="1">
      <alignment horizontal="distributed" vertical="center"/>
    </xf>
    <xf numFmtId="178" fontId="2" fillId="0" borderId="24" xfId="0" applyNumberFormat="1" applyFont="1" applyBorder="1" applyAlignment="1">
      <alignment horizontal="distributed" vertical="center"/>
    </xf>
    <xf numFmtId="0" fontId="31" fillId="0" borderId="24" xfId="0" applyFont="1" applyBorder="1" applyAlignment="1">
      <alignment horizontal="distributed" vertical="center"/>
    </xf>
    <xf numFmtId="0" fontId="33" fillId="0" borderId="24" xfId="0" applyFont="1" applyBorder="1" applyAlignment="1">
      <alignment horizontal="distributed" vertical="center"/>
    </xf>
    <xf numFmtId="0" fontId="32" fillId="0" borderId="24" xfId="2" applyFont="1" applyBorder="1" applyAlignment="1">
      <alignment vertical="center"/>
    </xf>
    <xf numFmtId="0" fontId="33" fillId="0" borderId="24" xfId="0" applyFont="1" applyBorder="1" applyAlignment="1">
      <alignment vertical="center"/>
    </xf>
    <xf numFmtId="0" fontId="92" fillId="0" borderId="0" xfId="0" applyFont="1" applyBorder="1" applyAlignment="1">
      <alignment horizontal="center" vertical="center"/>
    </xf>
    <xf numFmtId="0" fontId="41" fillId="0" borderId="26" xfId="0" applyFont="1" applyBorder="1" applyAlignment="1">
      <alignment vertical="center" wrapText="1"/>
    </xf>
    <xf numFmtId="0" fontId="33" fillId="0" borderId="27" xfId="0" applyFont="1" applyBorder="1" applyAlignment="1">
      <alignment vertical="center" wrapText="1"/>
    </xf>
    <xf numFmtId="0" fontId="33" fillId="0" borderId="80" xfId="0" applyFont="1" applyBorder="1" applyAlignment="1">
      <alignment vertical="center" wrapText="1"/>
    </xf>
    <xf numFmtId="0" fontId="28" fillId="0" borderId="73" xfId="0" applyFont="1" applyBorder="1" applyAlignment="1">
      <alignment vertical="center" wrapText="1"/>
    </xf>
    <xf numFmtId="0" fontId="33" fillId="0" borderId="28" xfId="0" applyFont="1" applyBorder="1" applyAlignment="1">
      <alignment vertical="center" wrapText="1"/>
    </xf>
    <xf numFmtId="0" fontId="28" fillId="0" borderId="26" xfId="0" applyFont="1" applyBorder="1" applyAlignment="1">
      <alignment vertical="center" wrapText="1"/>
    </xf>
    <xf numFmtId="0" fontId="32" fillId="0" borderId="0" xfId="2" applyFont="1" applyAlignment="1">
      <alignment horizontal="center" vertical="center"/>
    </xf>
    <xf numFmtId="0" fontId="33" fillId="0" borderId="0" xfId="0" applyFont="1" applyAlignment="1">
      <alignment horizontal="center" vertical="center"/>
    </xf>
    <xf numFmtId="0" fontId="28" fillId="0" borderId="74" xfId="0" applyFont="1" applyBorder="1" applyAlignment="1">
      <alignment vertical="center" wrapText="1"/>
    </xf>
    <xf numFmtId="0" fontId="33" fillId="0" borderId="75" xfId="0" applyFont="1" applyBorder="1" applyAlignment="1">
      <alignment vertical="center" wrapText="1"/>
    </xf>
    <xf numFmtId="0" fontId="33" fillId="0" borderId="76" xfId="0" applyFont="1" applyBorder="1" applyAlignment="1">
      <alignment vertical="center" wrapText="1"/>
    </xf>
    <xf numFmtId="0" fontId="28" fillId="0" borderId="78" xfId="0" applyFont="1" applyBorder="1" applyAlignment="1">
      <alignment vertical="center" wrapText="1"/>
    </xf>
    <xf numFmtId="0" fontId="41" fillId="0" borderId="78" xfId="0" applyFont="1" applyBorder="1" applyAlignment="1">
      <alignment vertical="center" wrapText="1"/>
    </xf>
    <xf numFmtId="0" fontId="33" fillId="0" borderId="81" xfId="0" applyFont="1" applyBorder="1" applyAlignment="1">
      <alignment vertical="center" wrapText="1"/>
    </xf>
    <xf numFmtId="0" fontId="28" fillId="0" borderId="84" xfId="0" applyFont="1" applyBorder="1" applyAlignment="1">
      <alignment vertical="center" wrapText="1"/>
    </xf>
    <xf numFmtId="0" fontId="33" fillId="0" borderId="29" xfId="0" applyFont="1" applyBorder="1" applyAlignment="1">
      <alignment vertical="center" wrapText="1"/>
    </xf>
    <xf numFmtId="0" fontId="33" fillId="0" borderId="36" xfId="0" applyFont="1" applyBorder="1" applyAlignment="1">
      <alignment vertical="center" wrapText="1"/>
    </xf>
    <xf numFmtId="0" fontId="28" fillId="0" borderId="35" xfId="0" applyFont="1" applyBorder="1" applyAlignment="1">
      <alignment vertical="center" wrapText="1"/>
    </xf>
    <xf numFmtId="0" fontId="41" fillId="0" borderId="35" xfId="0" applyFont="1" applyBorder="1" applyAlignment="1">
      <alignment vertical="center" wrapText="1"/>
    </xf>
    <xf numFmtId="0" fontId="33" fillId="0" borderId="85" xfId="0" applyFont="1" applyBorder="1" applyAlignment="1">
      <alignment vertical="center" wrapText="1"/>
    </xf>
    <xf numFmtId="0" fontId="31" fillId="0" borderId="16" xfId="0" applyFont="1" applyBorder="1" applyAlignment="1">
      <alignment horizontal="center" vertical="center"/>
    </xf>
    <xf numFmtId="0" fontId="33" fillId="0" borderId="87" xfId="0" applyFont="1" applyBorder="1" applyAlignment="1">
      <alignment horizontal="center" vertical="center"/>
    </xf>
    <xf numFmtId="0" fontId="33" fillId="0" borderId="88" xfId="0" applyFont="1" applyBorder="1" applyAlignment="1">
      <alignment horizontal="center" vertical="center"/>
    </xf>
    <xf numFmtId="0" fontId="31" fillId="0" borderId="86" xfId="0" applyFont="1" applyBorder="1" applyAlignment="1">
      <alignment horizontal="center" vertical="center"/>
    </xf>
    <xf numFmtId="0" fontId="33" fillId="0" borderId="93" xfId="0" applyFont="1" applyBorder="1" applyAlignment="1">
      <alignment horizontal="center" vertical="center"/>
    </xf>
    <xf numFmtId="0" fontId="30" fillId="0" borderId="0" xfId="0" applyFont="1" applyBorder="1" applyAlignment="1">
      <alignment horizontal="distributed" vertical="center" justifyLastLine="1"/>
    </xf>
    <xf numFmtId="0" fontId="33" fillId="0" borderId="0" xfId="0" applyFont="1" applyBorder="1" applyAlignment="1">
      <alignment horizontal="distributed" vertical="center" justifyLastLine="1"/>
    </xf>
    <xf numFmtId="0" fontId="30" fillId="0" borderId="0" xfId="0" applyFont="1" applyBorder="1" applyAlignment="1">
      <alignment horizontal="left" vertical="center" indent="1"/>
    </xf>
    <xf numFmtId="0" fontId="33" fillId="0" borderId="0" xfId="0" applyFont="1" applyBorder="1" applyAlignment="1">
      <alignment horizontal="left" vertical="center" indent="1"/>
    </xf>
    <xf numFmtId="0" fontId="30" fillId="0" borderId="24" xfId="0" applyFont="1" applyBorder="1" applyAlignment="1">
      <alignment horizontal="distributed" vertical="center" justifyLastLine="1"/>
    </xf>
    <xf numFmtId="0" fontId="33" fillId="0" borderId="24" xfId="0" applyFont="1" applyBorder="1" applyAlignment="1">
      <alignment horizontal="distributed" vertical="center" justifyLastLine="1"/>
    </xf>
    <xf numFmtId="178" fontId="30" fillId="0" borderId="24" xfId="0" applyNumberFormat="1" applyFont="1" applyBorder="1" applyAlignment="1">
      <alignment horizontal="left" vertical="center" indent="1"/>
    </xf>
    <xf numFmtId="0" fontId="0" fillId="0" borderId="24" xfId="0" applyBorder="1" applyAlignment="1">
      <alignment horizontal="left" vertical="center" indent="1"/>
    </xf>
    <xf numFmtId="0" fontId="30" fillId="0" borderId="24" xfId="0" applyFont="1" applyBorder="1" applyAlignment="1">
      <alignment horizontal="left" vertical="center" indent="1"/>
    </xf>
    <xf numFmtId="0" fontId="30" fillId="0" borderId="38" xfId="0" applyFont="1" applyBorder="1" applyAlignment="1">
      <alignment horizontal="distributed" vertical="center" justifyLastLine="1"/>
    </xf>
    <xf numFmtId="0" fontId="33" fillId="0" borderId="38" xfId="0" applyFont="1" applyBorder="1" applyAlignment="1">
      <alignment horizontal="distributed" vertical="center" justifyLastLine="1"/>
    </xf>
    <xf numFmtId="0" fontId="30" fillId="0" borderId="38" xfId="0" applyFont="1" applyBorder="1" applyAlignment="1">
      <alignment horizontal="left" vertical="center" indent="1"/>
    </xf>
    <xf numFmtId="0" fontId="33" fillId="0" borderId="38" xfId="0" applyFont="1" applyBorder="1" applyAlignment="1">
      <alignment horizontal="left" vertical="center" indent="1"/>
    </xf>
    <xf numFmtId="0" fontId="27" fillId="0" borderId="93" xfId="0" applyFont="1" applyBorder="1" applyAlignment="1">
      <alignment horizontal="center" vertical="center" shrinkToFit="1"/>
    </xf>
    <xf numFmtId="0" fontId="29" fillId="0" borderId="24" xfId="0" applyFont="1" applyBorder="1" applyAlignment="1">
      <alignment horizontal="center" vertical="center" shrinkToFit="1"/>
    </xf>
    <xf numFmtId="0" fontId="29" fillId="0" borderId="88" xfId="0" applyFont="1" applyBorder="1" applyAlignment="1">
      <alignment horizontal="center" vertical="center" shrinkToFit="1"/>
    </xf>
    <xf numFmtId="0" fontId="26" fillId="0" borderId="0" xfId="0" applyFont="1" applyBorder="1" applyAlignment="1">
      <alignment vertical="top" wrapText="1"/>
    </xf>
    <xf numFmtId="0" fontId="0" fillId="0" borderId="0" xfId="0" applyAlignment="1">
      <alignment vertical="top" wrapText="1"/>
    </xf>
    <xf numFmtId="0" fontId="29" fillId="0" borderId="47" xfId="0" applyFont="1" applyBorder="1" applyAlignment="1">
      <alignment horizontal="center" vertical="center"/>
    </xf>
    <xf numFmtId="0" fontId="29" fillId="0" borderId="51" xfId="0" applyFont="1" applyBorder="1" applyAlignment="1">
      <alignment horizontal="center" vertical="center"/>
    </xf>
    <xf numFmtId="0" fontId="34" fillId="0" borderId="51" xfId="2" applyFont="1" applyBorder="1" applyAlignment="1">
      <alignment horizontal="center" vertical="center"/>
    </xf>
    <xf numFmtId="0" fontId="29" fillId="0" borderId="48" xfId="0" applyFont="1" applyBorder="1" applyAlignment="1">
      <alignment horizontal="center" vertical="center"/>
    </xf>
    <xf numFmtId="0" fontId="29" fillId="0" borderId="77" xfId="0" applyFont="1" applyBorder="1" applyAlignment="1">
      <alignment horizontal="left" vertical="center" indent="1" shrinkToFit="1"/>
    </xf>
    <xf numFmtId="0" fontId="29" fillId="0" borderId="71" xfId="0" applyFont="1" applyBorder="1" applyAlignment="1">
      <alignment horizontal="left" vertical="center" indent="1" shrinkToFit="1"/>
    </xf>
    <xf numFmtId="0" fontId="0" fillId="0" borderId="71" xfId="0" applyBorder="1" applyAlignment="1">
      <alignment horizontal="left" vertical="center" indent="1" shrinkToFit="1"/>
    </xf>
    <xf numFmtId="0" fontId="0" fillId="0" borderId="72" xfId="0" applyBorder="1" applyAlignment="1">
      <alignment horizontal="left" vertical="center" indent="1" shrinkToFit="1"/>
    </xf>
    <xf numFmtId="0" fontId="29" fillId="0" borderId="68" xfId="0" applyFont="1" applyBorder="1" applyAlignment="1">
      <alignment horizontal="center" vertical="center"/>
    </xf>
    <xf numFmtId="0" fontId="29" fillId="0" borderId="5" xfId="0" applyFont="1" applyBorder="1" applyAlignment="1">
      <alignment horizontal="center" vertical="center"/>
    </xf>
    <xf numFmtId="0" fontId="34" fillId="0" borderId="26" xfId="2" applyFont="1" applyBorder="1" applyAlignment="1">
      <alignment horizontal="center" vertical="center"/>
    </xf>
    <xf numFmtId="0" fontId="34" fillId="0" borderId="27" xfId="2" applyFont="1" applyBorder="1" applyAlignment="1">
      <alignment horizontal="center" vertical="center"/>
    </xf>
    <xf numFmtId="0" fontId="34" fillId="0" borderId="80" xfId="2" applyFont="1" applyBorder="1" applyAlignment="1">
      <alignment horizontal="center" vertical="center"/>
    </xf>
    <xf numFmtId="0" fontId="29" fillId="0" borderId="26" xfId="0" applyFont="1" applyBorder="1" applyAlignment="1">
      <alignment horizontal="left" vertical="center" shrinkToFit="1"/>
    </xf>
    <xf numFmtId="0" fontId="29" fillId="0" borderId="27" xfId="0" applyFont="1" applyBorder="1" applyAlignment="1">
      <alignment horizontal="left" vertical="center" shrinkToFit="1"/>
    </xf>
    <xf numFmtId="0" fontId="29" fillId="0" borderId="80" xfId="0" applyFont="1" applyBorder="1" applyAlignment="1">
      <alignment horizontal="left" vertical="center" shrinkToFit="1"/>
    </xf>
    <xf numFmtId="0" fontId="26" fillId="0" borderId="70" xfId="0" applyFont="1" applyBorder="1" applyAlignment="1">
      <alignment horizontal="center" vertical="center"/>
    </xf>
    <xf numFmtId="0" fontId="33" fillId="0" borderId="71" xfId="0" applyFont="1" applyBorder="1" applyAlignment="1">
      <alignment horizontal="center" vertical="center"/>
    </xf>
    <xf numFmtId="0" fontId="33" fillId="0" borderId="72" xfId="0" applyFont="1" applyBorder="1" applyAlignment="1">
      <alignment horizontal="center" vertical="center"/>
    </xf>
    <xf numFmtId="0" fontId="26" fillId="0" borderId="77" xfId="0" applyFont="1" applyBorder="1" applyAlignment="1">
      <alignment horizontal="left" vertical="center" indent="1" shrinkToFit="1"/>
    </xf>
    <xf numFmtId="0" fontId="33" fillId="0" borderId="71" xfId="0" applyFont="1" applyBorder="1" applyAlignment="1">
      <alignment horizontal="left" vertical="center" indent="1" shrinkToFit="1"/>
    </xf>
    <xf numFmtId="0" fontId="33" fillId="0" borderId="72" xfId="0" applyFont="1" applyBorder="1" applyAlignment="1">
      <alignment horizontal="left" vertical="center" indent="1" shrinkToFit="1"/>
    </xf>
    <xf numFmtId="0" fontId="26" fillId="0" borderId="77" xfId="0" applyFont="1" applyBorder="1" applyAlignment="1">
      <alignment horizontal="center" vertical="center"/>
    </xf>
    <xf numFmtId="0" fontId="32" fillId="0" borderId="77" xfId="2" applyFont="1" applyBorder="1" applyAlignment="1">
      <alignment horizontal="left" vertical="center" indent="1" shrinkToFit="1"/>
    </xf>
    <xf numFmtId="0" fontId="33" fillId="0" borderId="79" xfId="0" applyFont="1" applyBorder="1" applyAlignment="1">
      <alignment horizontal="left" vertical="center" indent="1" shrinkToFit="1"/>
    </xf>
    <xf numFmtId="0" fontId="26" fillId="0" borderId="73" xfId="0" applyFont="1" applyBorder="1" applyAlignment="1">
      <alignment horizontal="center" vertical="center"/>
    </xf>
    <xf numFmtId="0" fontId="33" fillId="0" borderId="27" xfId="0" applyFont="1" applyBorder="1" applyAlignment="1">
      <alignment horizontal="center" vertical="center"/>
    </xf>
    <xf numFmtId="0" fontId="33" fillId="0" borderId="28" xfId="0" applyFont="1" applyBorder="1" applyAlignment="1">
      <alignment horizontal="center" vertical="center"/>
    </xf>
    <xf numFmtId="0" fontId="26" fillId="0" borderId="26" xfId="0" applyFont="1"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vertical="center"/>
    </xf>
    <xf numFmtId="0" fontId="0" fillId="0" borderId="80" xfId="0" applyBorder="1" applyAlignment="1">
      <alignment vertical="center"/>
    </xf>
    <xf numFmtId="0" fontId="26" fillId="0" borderId="31" xfId="0" applyFont="1" applyBorder="1" applyAlignment="1">
      <alignment vertical="top" wrapText="1"/>
    </xf>
    <xf numFmtId="0" fontId="0" fillId="0" borderId="31" xfId="0" applyBorder="1" applyAlignment="1">
      <alignment vertical="top" wrapText="1"/>
    </xf>
    <xf numFmtId="0" fontId="26" fillId="0" borderId="20" xfId="0" applyFont="1" applyBorder="1" applyAlignment="1">
      <alignment vertical="top" wrapText="1"/>
    </xf>
    <xf numFmtId="0" fontId="0" fillId="0" borderId="34" xfId="0" applyBorder="1" applyAlignment="1">
      <alignment vertical="top" wrapText="1"/>
    </xf>
    <xf numFmtId="0" fontId="0" fillId="0" borderId="20" xfId="0" applyBorder="1" applyAlignment="1">
      <alignment vertical="top" wrapText="1"/>
    </xf>
    <xf numFmtId="0" fontId="0" fillId="0" borderId="32" xfId="0" applyBorder="1" applyAlignment="1">
      <alignment vertical="top" wrapText="1"/>
    </xf>
    <xf numFmtId="0" fontId="0" fillId="0" borderId="0" xfId="0" applyBorder="1" applyAlignment="1">
      <alignment vertical="top" wrapText="1"/>
    </xf>
    <xf numFmtId="0" fontId="0" fillId="0" borderId="29" xfId="0" applyBorder="1" applyAlignment="1">
      <alignment vertical="top" wrapText="1"/>
    </xf>
    <xf numFmtId="0" fontId="0" fillId="0" borderId="36" xfId="0" applyBorder="1" applyAlignment="1">
      <alignment vertical="top" wrapText="1"/>
    </xf>
    <xf numFmtId="0" fontId="33" fillId="0" borderId="14" xfId="0" applyFont="1" applyBorder="1" applyAlignment="1">
      <alignment vertical="center"/>
    </xf>
    <xf numFmtId="0" fontId="33" fillId="0" borderId="37" xfId="0" applyFont="1" applyBorder="1" applyAlignment="1">
      <alignment horizontal="center" vertical="center"/>
    </xf>
    <xf numFmtId="0" fontId="26" fillId="0" borderId="0" xfId="0" applyFont="1" applyAlignment="1">
      <alignment horizontal="left" vertical="top" wrapText="1"/>
    </xf>
    <xf numFmtId="0" fontId="33" fillId="0" borderId="38" xfId="0" applyFont="1" applyBorder="1" applyAlignment="1">
      <alignment horizontal="center" vertical="center"/>
    </xf>
    <xf numFmtId="0" fontId="33" fillId="0" borderId="15" xfId="0" applyFont="1" applyBorder="1" applyAlignment="1">
      <alignment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wrapText="1"/>
    </xf>
    <xf numFmtId="0" fontId="2" fillId="0" borderId="20" xfId="0" applyFont="1" applyBorder="1" applyAlignment="1">
      <alignment horizontal="center" vertical="center" wrapText="1"/>
    </xf>
    <xf numFmtId="0" fontId="37" fillId="0" borderId="0" xfId="0" applyFont="1" applyAlignment="1">
      <alignment horizontal="distributed" vertical="center"/>
    </xf>
    <xf numFmtId="0" fontId="39" fillId="0" borderId="24" xfId="0" applyFont="1" applyBorder="1" applyAlignment="1">
      <alignment horizontal="distributed" vertical="center" justifyLastLine="1"/>
    </xf>
    <xf numFmtId="0" fontId="0" fillId="0" borderId="24" xfId="0" applyBorder="1" applyAlignment="1">
      <alignment horizontal="distributed" vertical="center" justifyLastLine="1"/>
    </xf>
    <xf numFmtId="0" fontId="39" fillId="0" borderId="24" xfId="0" applyFont="1" applyBorder="1" applyAlignment="1">
      <alignment horizontal="left" vertical="center" indent="1"/>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9" fillId="0" borderId="38" xfId="0" applyFont="1" applyBorder="1" applyAlignment="1">
      <alignment horizontal="distributed" vertical="center" justifyLastLine="1"/>
    </xf>
    <xf numFmtId="0" fontId="0" fillId="0" borderId="38" xfId="0" applyBorder="1" applyAlignment="1">
      <alignment horizontal="distributed" vertical="center" justifyLastLine="1"/>
    </xf>
    <xf numFmtId="0" fontId="39" fillId="0" borderId="0" xfId="0" applyFont="1" applyBorder="1" applyAlignment="1">
      <alignment horizontal="distributed" vertical="center" justifyLastLine="1"/>
    </xf>
    <xf numFmtId="0" fontId="0" fillId="0" borderId="0" xfId="0" applyBorder="1" applyAlignment="1">
      <alignment horizontal="distributed" vertical="center" justifyLastLine="1"/>
    </xf>
    <xf numFmtId="0" fontId="39" fillId="0" borderId="0" xfId="0" applyFont="1" applyBorder="1" applyAlignment="1">
      <alignment horizontal="left" vertical="center" indent="1"/>
    </xf>
    <xf numFmtId="0" fontId="0" fillId="0" borderId="0" xfId="0" applyBorder="1" applyAlignment="1">
      <alignment horizontal="left" vertical="center" indent="1"/>
    </xf>
    <xf numFmtId="0" fontId="39" fillId="0" borderId="38" xfId="0" applyFont="1" applyBorder="1" applyAlignment="1">
      <alignment horizontal="left" vertical="center" indent="1"/>
    </xf>
    <xf numFmtId="0" fontId="0" fillId="0" borderId="38" xfId="0" applyBorder="1" applyAlignment="1">
      <alignment horizontal="left" vertical="center" indent="1"/>
    </xf>
    <xf numFmtId="178" fontId="39" fillId="0" borderId="24" xfId="0" applyNumberFormat="1" applyFont="1" applyBorder="1" applyAlignment="1">
      <alignment horizontal="left" vertical="center" indent="1"/>
    </xf>
    <xf numFmtId="178" fontId="0" fillId="0" borderId="24" xfId="0" applyNumberFormat="1" applyBorder="1" applyAlignment="1">
      <alignment horizontal="left" vertical="center" indent="1"/>
    </xf>
    <xf numFmtId="0" fontId="2" fillId="0" borderId="0" xfId="0" applyFont="1" applyBorder="1" applyAlignment="1">
      <alignment horizontal="center" vertical="center"/>
    </xf>
    <xf numFmtId="0" fontId="34" fillId="0" borderId="5" xfId="4" applyFont="1" applyFill="1" applyBorder="1" applyAlignment="1">
      <alignment horizontal="left" vertical="center" wrapText="1"/>
    </xf>
    <xf numFmtId="0" fontId="34" fillId="0" borderId="5" xfId="0" applyFont="1" applyBorder="1" applyAlignment="1">
      <alignment horizontal="left" vertical="center" wrapText="1"/>
    </xf>
    <xf numFmtId="0" fontId="32" fillId="0" borderId="5" xfId="4" applyFont="1" applyFill="1" applyBorder="1" applyAlignment="1" applyProtection="1">
      <alignment horizontal="center" vertical="center"/>
      <protection locked="0"/>
    </xf>
    <xf numFmtId="0" fontId="32" fillId="0" borderId="5" xfId="0" applyFont="1" applyBorder="1" applyAlignment="1" applyProtection="1">
      <alignment horizontal="center" vertical="center"/>
      <protection locked="0"/>
    </xf>
    <xf numFmtId="0" fontId="32" fillId="0" borderId="69" xfId="0" applyFont="1" applyBorder="1" applyAlignment="1" applyProtection="1">
      <alignment horizontal="center" vertical="center"/>
      <protection locked="0"/>
    </xf>
    <xf numFmtId="58" fontId="32" fillId="0" borderId="78" xfId="4" applyNumberFormat="1" applyFont="1" applyFill="1" applyBorder="1" applyAlignment="1" applyProtection="1">
      <alignment horizontal="center" vertical="center" shrinkToFit="1"/>
      <protection locked="0"/>
    </xf>
    <xf numFmtId="0" fontId="32" fillId="0" borderId="75" xfId="0" applyFont="1" applyBorder="1" applyAlignment="1" applyProtection="1">
      <alignment horizontal="center" vertical="center" shrinkToFit="1"/>
      <protection locked="0"/>
    </xf>
    <xf numFmtId="178" fontId="32" fillId="0" borderId="75" xfId="4" applyNumberFormat="1" applyFont="1" applyFill="1" applyBorder="1" applyAlignment="1" applyProtection="1">
      <alignment horizontal="center" vertical="center" shrinkToFit="1"/>
      <protection locked="0"/>
    </xf>
    <xf numFmtId="178" fontId="32" fillId="0" borderId="75" xfId="0" applyNumberFormat="1" applyFont="1" applyBorder="1" applyAlignment="1" applyProtection="1">
      <alignment horizontal="center" vertical="center" shrinkToFit="1"/>
      <protection locked="0"/>
    </xf>
    <xf numFmtId="178" fontId="32" fillId="0" borderId="81" xfId="0" applyNumberFormat="1" applyFont="1" applyBorder="1" applyAlignment="1" applyProtection="1">
      <alignment horizontal="center" vertical="center" shrinkToFit="1"/>
      <protection locked="0"/>
    </xf>
    <xf numFmtId="0" fontId="32" fillId="0" borderId="74" xfId="4" applyFont="1" applyFill="1" applyBorder="1" applyAlignment="1">
      <alignment horizontal="center" vertical="center"/>
    </xf>
    <xf numFmtId="0" fontId="32" fillId="0" borderId="76" xfId="0" applyFont="1" applyBorder="1" applyAlignment="1">
      <alignment horizontal="center" vertical="center"/>
    </xf>
    <xf numFmtId="0" fontId="32" fillId="0" borderId="24" xfId="4" applyFont="1" applyFill="1" applyBorder="1" applyAlignment="1">
      <alignment horizontal="left"/>
    </xf>
    <xf numFmtId="0" fontId="69" fillId="0" borderId="24" xfId="0" applyFont="1" applyBorder="1" applyAlignment="1">
      <alignment horizontal="left"/>
    </xf>
    <xf numFmtId="0" fontId="32" fillId="0" borderId="5" xfId="4" applyFont="1" applyFill="1" applyBorder="1" applyAlignment="1" applyProtection="1">
      <alignment horizontal="center" vertical="center" shrinkToFit="1"/>
      <protection locked="0"/>
    </xf>
    <xf numFmtId="0" fontId="32" fillId="0" borderId="5" xfId="0" applyFont="1" applyBorder="1" applyAlignment="1" applyProtection="1">
      <alignment horizontal="center" vertical="center" shrinkToFit="1"/>
      <protection locked="0"/>
    </xf>
    <xf numFmtId="0" fontId="32" fillId="0" borderId="69" xfId="0" applyFont="1" applyBorder="1" applyAlignment="1" applyProtection="1">
      <alignment horizontal="center" vertical="center" shrinkToFit="1"/>
      <protection locked="0"/>
    </xf>
    <xf numFmtId="0" fontId="32" fillId="0" borderId="11" xfId="4" applyFont="1" applyFill="1" applyBorder="1" applyAlignment="1">
      <alignment horizontal="center" vertical="center" shrinkToFit="1"/>
    </xf>
    <xf numFmtId="0" fontId="32" fillId="0" borderId="5" xfId="0" applyFont="1" applyBorder="1" applyAlignment="1">
      <alignment horizontal="center" vertical="center" shrinkToFit="1"/>
    </xf>
    <xf numFmtId="0" fontId="32" fillId="0" borderId="11" xfId="4" applyFont="1" applyFill="1" applyBorder="1" applyAlignment="1">
      <alignment horizontal="left" vertical="center" shrinkToFit="1"/>
    </xf>
    <xf numFmtId="0" fontId="32" fillId="0" borderId="5" xfId="0" applyFont="1" applyBorder="1" applyAlignment="1">
      <alignment horizontal="left" vertical="center" shrinkToFit="1"/>
    </xf>
    <xf numFmtId="0" fontId="32" fillId="0" borderId="5" xfId="4" applyFont="1" applyFill="1" applyBorder="1" applyAlignment="1">
      <alignment horizontal="center" vertical="center" shrinkToFit="1"/>
    </xf>
    <xf numFmtId="0" fontId="32" fillId="0" borderId="5" xfId="4" applyNumberFormat="1" applyFont="1" applyFill="1" applyBorder="1" applyAlignment="1" applyProtection="1">
      <alignment horizontal="center" vertical="center" shrinkToFit="1"/>
      <protection locked="0"/>
    </xf>
    <xf numFmtId="0" fontId="35" fillId="0" borderId="5" xfId="4" applyFont="1" applyFill="1" applyBorder="1" applyAlignment="1">
      <alignment horizontal="left" vertical="center" wrapText="1"/>
    </xf>
    <xf numFmtId="0" fontId="35" fillId="0" borderId="5" xfId="0" applyFont="1" applyBorder="1" applyAlignment="1">
      <alignment horizontal="left" vertical="center" wrapText="1"/>
    </xf>
    <xf numFmtId="0" fontId="32" fillId="0" borderId="5" xfId="4" applyFont="1" applyFill="1" applyBorder="1" applyAlignment="1" applyProtection="1">
      <alignment horizontal="center" vertical="center" shrinkToFit="1"/>
    </xf>
    <xf numFmtId="0" fontId="32" fillId="0" borderId="5" xfId="0" applyFont="1" applyBorder="1" applyAlignment="1" applyProtection="1">
      <alignment horizontal="center" vertical="center" shrinkToFit="1"/>
    </xf>
    <xf numFmtId="0" fontId="32" fillId="0" borderId="69" xfId="0" applyFont="1" applyBorder="1" applyAlignment="1" applyProtection="1">
      <alignment horizontal="center" vertical="center" shrinkToFit="1"/>
    </xf>
    <xf numFmtId="0" fontId="32" fillId="0" borderId="51" xfId="4" applyFont="1" applyFill="1" applyBorder="1" applyAlignment="1" applyProtection="1">
      <alignment horizontal="center" vertical="center" shrinkToFit="1"/>
      <protection locked="0"/>
    </xf>
    <xf numFmtId="0" fontId="32" fillId="0" borderId="51" xfId="0" applyFont="1" applyBorder="1" applyAlignment="1" applyProtection="1">
      <alignment horizontal="center" vertical="center" shrinkToFit="1"/>
      <protection locked="0"/>
    </xf>
    <xf numFmtId="0" fontId="32" fillId="0" borderId="48" xfId="0" applyFont="1" applyBorder="1" applyAlignment="1" applyProtection="1">
      <alignment horizontal="center" vertical="center" shrinkToFit="1"/>
      <protection locked="0"/>
    </xf>
    <xf numFmtId="0" fontId="32" fillId="0" borderId="47" xfId="4" applyFont="1" applyFill="1" applyBorder="1" applyAlignment="1">
      <alignment horizontal="left" vertical="center" textRotation="255" shrinkToFit="1"/>
    </xf>
    <xf numFmtId="0" fontId="32" fillId="0" borderId="68" xfId="0" applyFont="1" applyBorder="1" applyAlignment="1">
      <alignment horizontal="left" vertical="center" textRotation="255" shrinkToFit="1"/>
    </xf>
    <xf numFmtId="0" fontId="32" fillId="0" borderId="89" xfId="0" applyFont="1" applyBorder="1" applyAlignment="1">
      <alignment horizontal="left" vertical="center" textRotation="255" shrinkToFit="1"/>
    </xf>
    <xf numFmtId="0" fontId="32" fillId="0" borderId="51" xfId="4" applyFont="1" applyFill="1" applyBorder="1" applyAlignment="1">
      <alignment horizontal="center" vertical="center" shrinkToFit="1"/>
    </xf>
    <xf numFmtId="0" fontId="32" fillId="0" borderId="51" xfId="0" applyFont="1" applyBorder="1" applyAlignment="1">
      <alignment horizontal="center" vertical="center" shrinkToFit="1"/>
    </xf>
    <xf numFmtId="0" fontId="32" fillId="0" borderId="47" xfId="4" applyFont="1" applyFill="1" applyBorder="1" applyAlignment="1">
      <alignment horizontal="center" vertical="center"/>
    </xf>
    <xf numFmtId="0" fontId="32" fillId="0" borderId="51" xfId="0" applyFont="1" applyBorder="1" applyAlignment="1">
      <alignment horizontal="center" vertical="center"/>
    </xf>
    <xf numFmtId="0" fontId="32" fillId="0" borderId="49" xfId="0" applyFont="1" applyBorder="1" applyAlignment="1">
      <alignment horizontal="center" vertical="center"/>
    </xf>
    <xf numFmtId="0" fontId="32" fillId="0" borderId="52" xfId="0" applyFont="1" applyBorder="1" applyAlignment="1">
      <alignment horizontal="center" vertical="center"/>
    </xf>
    <xf numFmtId="187" fontId="32" fillId="0" borderId="51" xfId="4" applyNumberFormat="1" applyFont="1" applyFill="1" applyBorder="1" applyAlignment="1">
      <alignment horizontal="left" vertical="center" indent="1"/>
    </xf>
    <xf numFmtId="187" fontId="32" fillId="0" borderId="51" xfId="0" applyNumberFormat="1" applyFont="1" applyBorder="1" applyAlignment="1">
      <alignment horizontal="left" vertical="center" indent="1"/>
    </xf>
    <xf numFmtId="187" fontId="32" fillId="0" borderId="48" xfId="0" applyNumberFormat="1" applyFont="1" applyBorder="1" applyAlignment="1">
      <alignment horizontal="left" vertical="center" indent="1"/>
    </xf>
    <xf numFmtId="186" fontId="32" fillId="0" borderId="52" xfId="4" applyNumberFormat="1" applyFont="1" applyFill="1" applyBorder="1" applyAlignment="1">
      <alignment horizontal="left" vertical="center" indent="1"/>
    </xf>
    <xf numFmtId="186" fontId="32" fillId="0" borderId="52" xfId="0" applyNumberFormat="1" applyFont="1" applyBorder="1" applyAlignment="1">
      <alignment horizontal="left" vertical="center" indent="1"/>
    </xf>
    <xf numFmtId="186" fontId="32" fillId="0" borderId="50" xfId="0" applyNumberFormat="1" applyFont="1" applyBorder="1" applyAlignment="1">
      <alignment horizontal="left" vertical="center" indent="1"/>
    </xf>
    <xf numFmtId="0" fontId="32" fillId="0" borderId="38" xfId="4" applyFont="1" applyFill="1" applyBorder="1" applyAlignment="1">
      <alignment horizontal="left"/>
    </xf>
    <xf numFmtId="0" fontId="69" fillId="0" borderId="38" xfId="0" applyFont="1" applyBorder="1" applyAlignment="1">
      <alignment horizontal="left"/>
    </xf>
    <xf numFmtId="0" fontId="32" fillId="0" borderId="52" xfId="4" applyFont="1" applyFill="1" applyBorder="1" applyAlignment="1" applyProtection="1">
      <alignment horizontal="center" vertical="center"/>
      <protection locked="0"/>
    </xf>
    <xf numFmtId="0" fontId="32" fillId="0" borderId="52" xfId="0" applyFont="1" applyBorder="1" applyAlignment="1" applyProtection="1">
      <alignment horizontal="center" vertical="center"/>
      <protection locked="0"/>
    </xf>
    <xf numFmtId="0" fontId="32" fillId="0" borderId="50" xfId="0" applyFont="1" applyBorder="1" applyAlignment="1" applyProtection="1">
      <alignment horizontal="center" vertical="center"/>
      <protection locked="0"/>
    </xf>
    <xf numFmtId="0" fontId="32" fillId="0" borderId="82" xfId="4" applyFont="1" applyFill="1" applyBorder="1" applyAlignment="1">
      <alignment horizontal="center" vertical="center" shrinkToFit="1"/>
    </xf>
    <xf numFmtId="0" fontId="32" fillId="0" borderId="31" xfId="0" applyFont="1" applyBorder="1" applyAlignment="1">
      <alignment horizontal="center" vertical="center" shrinkToFit="1"/>
    </xf>
    <xf numFmtId="0" fontId="32" fillId="0" borderId="32" xfId="0" applyFont="1" applyBorder="1" applyAlignment="1">
      <alignment vertical="center" shrinkToFit="1"/>
    </xf>
    <xf numFmtId="0" fontId="32" fillId="0" borderId="30" xfId="4" applyFont="1" applyFill="1" applyBorder="1" applyAlignment="1">
      <alignment horizontal="left" vertical="center" wrapText="1"/>
    </xf>
    <xf numFmtId="0" fontId="32" fillId="0" borderId="31" xfId="0" applyFont="1" applyBorder="1" applyAlignment="1">
      <alignment horizontal="left" vertical="center" wrapText="1"/>
    </xf>
    <xf numFmtId="0" fontId="32" fillId="0" borderId="32" xfId="0" applyFont="1" applyBorder="1" applyAlignment="1">
      <alignment horizontal="left" vertical="center" wrapText="1"/>
    </xf>
    <xf numFmtId="0" fontId="32" fillId="0" borderId="35" xfId="0" applyFont="1" applyBorder="1" applyAlignment="1">
      <alignment horizontal="left" vertical="center" wrapText="1"/>
    </xf>
    <xf numFmtId="0" fontId="32" fillId="0" borderId="29" xfId="0" applyFont="1" applyBorder="1" applyAlignment="1">
      <alignment horizontal="left" vertical="center" wrapText="1"/>
    </xf>
    <xf numFmtId="0" fontId="32" fillId="0" borderId="36" xfId="0" applyFont="1" applyBorder="1" applyAlignment="1">
      <alignment horizontal="left" vertical="center" wrapText="1"/>
    </xf>
    <xf numFmtId="0" fontId="32" fillId="0" borderId="93" xfId="0" applyFont="1" applyBorder="1" applyAlignment="1">
      <alignment horizontal="left" vertical="center" wrapText="1"/>
    </xf>
    <xf numFmtId="0" fontId="32" fillId="0" borderId="24" xfId="0" applyFont="1" applyBorder="1" applyAlignment="1">
      <alignment horizontal="left" vertical="center" wrapText="1"/>
    </xf>
    <xf numFmtId="0" fontId="32" fillId="0" borderId="88" xfId="0" applyFont="1" applyBorder="1" applyAlignment="1">
      <alignment horizontal="left" vertical="center" wrapText="1"/>
    </xf>
    <xf numFmtId="0" fontId="32" fillId="0" borderId="74" xfId="4" applyFont="1" applyFill="1" applyBorder="1" applyAlignment="1" applyProtection="1">
      <alignment horizontal="center" vertical="center"/>
      <protection locked="0"/>
    </xf>
    <xf numFmtId="0" fontId="32" fillId="0" borderId="75" xfId="0" applyFont="1" applyBorder="1" applyAlignment="1" applyProtection="1">
      <alignment horizontal="center" vertical="center"/>
      <protection locked="0"/>
    </xf>
    <xf numFmtId="0" fontId="32" fillId="0" borderId="81" xfId="0" applyFont="1" applyBorder="1" applyAlignment="1" applyProtection="1">
      <alignment horizontal="center" vertical="center"/>
      <protection locked="0"/>
    </xf>
    <xf numFmtId="0" fontId="32" fillId="0" borderId="73" xfId="4" applyNumberFormat="1" applyFont="1" applyFill="1" applyBorder="1" applyAlignment="1">
      <alignment horizontal="center" vertical="center" shrinkToFit="1"/>
    </xf>
    <xf numFmtId="0" fontId="32" fillId="0" borderId="27" xfId="0" applyNumberFormat="1" applyFont="1" applyBorder="1" applyAlignment="1">
      <alignment horizontal="center" vertical="center" shrinkToFit="1"/>
    </xf>
    <xf numFmtId="0" fontId="32" fillId="0" borderId="28" xfId="0" applyNumberFormat="1" applyFont="1" applyBorder="1" applyAlignment="1">
      <alignment vertical="center" shrinkToFit="1"/>
    </xf>
    <xf numFmtId="0" fontId="32" fillId="0" borderId="48" xfId="0" applyFont="1" applyBorder="1" applyAlignment="1">
      <alignment horizontal="center" vertical="center" shrinkToFit="1"/>
    </xf>
    <xf numFmtId="0" fontId="32" fillId="0" borderId="51" xfId="4" applyFont="1" applyFill="1" applyBorder="1" applyAlignment="1" applyProtection="1">
      <alignment horizontal="center" vertical="center"/>
      <protection locked="0"/>
    </xf>
    <xf numFmtId="0" fontId="32" fillId="0" borderId="51" xfId="0" applyFont="1" applyBorder="1" applyAlignment="1" applyProtection="1">
      <alignment horizontal="center" vertical="center"/>
      <protection locked="0"/>
    </xf>
    <xf numFmtId="0" fontId="32" fillId="0" borderId="48" xfId="0" applyFont="1" applyBorder="1" applyAlignment="1" applyProtection="1">
      <alignment horizontal="center" vertical="center"/>
      <protection locked="0"/>
    </xf>
    <xf numFmtId="0" fontId="32" fillId="0" borderId="70" xfId="4" applyFont="1" applyFill="1" applyBorder="1" applyAlignment="1">
      <alignment horizontal="center" vertical="center" shrinkToFit="1"/>
    </xf>
    <xf numFmtId="0" fontId="32" fillId="0" borderId="71" xfId="0" applyFont="1" applyBorder="1" applyAlignment="1">
      <alignment horizontal="center" vertical="center" shrinkToFit="1"/>
    </xf>
    <xf numFmtId="0" fontId="32" fillId="0" borderId="79" xfId="0" applyFont="1" applyBorder="1" applyAlignment="1">
      <alignment horizontal="center" vertical="center" shrinkToFit="1"/>
    </xf>
    <xf numFmtId="0" fontId="32" fillId="0" borderId="74" xfId="4" applyFont="1" applyFill="1" applyBorder="1" applyAlignment="1" applyProtection="1">
      <alignment horizontal="center" vertical="center" shrinkToFit="1"/>
      <protection locked="0"/>
    </xf>
    <xf numFmtId="0" fontId="32" fillId="0" borderId="81" xfId="0" applyFont="1" applyBorder="1" applyAlignment="1" applyProtection="1">
      <alignment horizontal="center" vertical="center" shrinkToFit="1"/>
      <protection locked="0"/>
    </xf>
    <xf numFmtId="0" fontId="32" fillId="0" borderId="92" xfId="4" applyFont="1" applyFill="1" applyBorder="1" applyAlignment="1">
      <alignment horizontal="distributed" vertical="center"/>
    </xf>
    <xf numFmtId="0" fontId="32" fillId="0" borderId="97" xfId="0" applyFont="1" applyBorder="1" applyAlignment="1">
      <alignment horizontal="distributed" vertical="center"/>
    </xf>
    <xf numFmtId="0" fontId="32" fillId="0" borderId="47" xfId="4" applyFont="1" applyFill="1" applyBorder="1" applyAlignment="1">
      <alignment horizontal="distributed" vertical="center"/>
    </xf>
    <xf numFmtId="0" fontId="32" fillId="0" borderId="51" xfId="0" applyFont="1" applyBorder="1" applyAlignment="1">
      <alignment horizontal="distributed" vertical="center"/>
    </xf>
    <xf numFmtId="0" fontId="32" fillId="0" borderId="97" xfId="4" applyFont="1" applyFill="1" applyBorder="1" applyAlignment="1">
      <alignment horizontal="left" vertical="center" indent="1"/>
    </xf>
    <xf numFmtId="0" fontId="32" fillId="0" borderId="97" xfId="0" applyFont="1" applyBorder="1" applyAlignment="1">
      <alignment horizontal="left" vertical="center" indent="1"/>
    </xf>
    <xf numFmtId="0" fontId="32" fillId="0" borderId="100" xfId="0" applyFont="1" applyBorder="1" applyAlignment="1">
      <alignment horizontal="left" vertical="center" indent="1"/>
    </xf>
    <xf numFmtId="0" fontId="32" fillId="0" borderId="51" xfId="4" applyFont="1" applyFill="1" applyBorder="1" applyAlignment="1">
      <alignment horizontal="left" vertical="center" indent="1" shrinkToFit="1"/>
    </xf>
    <xf numFmtId="0" fontId="32" fillId="0" borderId="51" xfId="0" applyFont="1" applyBorder="1" applyAlignment="1">
      <alignment horizontal="left" vertical="center" indent="1" shrinkToFit="1"/>
    </xf>
    <xf numFmtId="0" fontId="32" fillId="0" borderId="48" xfId="0" applyFont="1" applyBorder="1" applyAlignment="1">
      <alignment horizontal="left" vertical="center" indent="1" shrinkToFit="1"/>
    </xf>
    <xf numFmtId="0" fontId="32" fillId="0" borderId="77" xfId="0" applyFont="1" applyBorder="1" applyAlignment="1">
      <alignment horizontal="left" vertical="center" indent="1" shrinkToFit="1"/>
    </xf>
    <xf numFmtId="0" fontId="32" fillId="0" borderId="71" xfId="0" applyFont="1" applyBorder="1" applyAlignment="1">
      <alignment horizontal="left" vertical="center" indent="1" shrinkToFit="1"/>
    </xf>
    <xf numFmtId="0" fontId="32" fillId="0" borderId="79" xfId="0" applyFont="1" applyBorder="1" applyAlignment="1">
      <alignment horizontal="left" vertical="center" indent="1" shrinkToFit="1"/>
    </xf>
    <xf numFmtId="0" fontId="32" fillId="0" borderId="26" xfId="0" applyFont="1" applyBorder="1" applyAlignment="1" applyProtection="1">
      <alignment horizontal="left" vertical="center" indent="1" shrinkToFit="1"/>
    </xf>
    <xf numFmtId="0" fontId="32" fillId="0" borderId="27" xfId="0" applyFont="1" applyBorder="1" applyAlignment="1" applyProtection="1">
      <alignment horizontal="left" vertical="center" indent="1" shrinkToFit="1"/>
    </xf>
    <xf numFmtId="0" fontId="32" fillId="0" borderId="80" xfId="0" applyFont="1" applyBorder="1" applyAlignment="1" applyProtection="1">
      <alignment horizontal="left" vertical="center" indent="1" shrinkToFit="1"/>
    </xf>
    <xf numFmtId="0" fontId="32" fillId="0" borderId="26" xfId="0" applyFont="1" applyBorder="1" applyAlignment="1">
      <alignment horizontal="left" vertical="center" indent="1" shrinkToFit="1"/>
    </xf>
    <xf numFmtId="0" fontId="32" fillId="0" borderId="27" xfId="0" applyFont="1" applyBorder="1" applyAlignment="1">
      <alignment horizontal="left" vertical="center" indent="1" shrinkToFit="1"/>
    </xf>
    <xf numFmtId="0" fontId="32" fillId="0" borderId="80" xfId="0" applyFont="1" applyBorder="1" applyAlignment="1">
      <alignment horizontal="left" vertical="center" indent="1" shrinkToFit="1"/>
    </xf>
    <xf numFmtId="0" fontId="32" fillId="0" borderId="30" xfId="0" applyFont="1" applyBorder="1" applyAlignment="1" applyProtection="1">
      <alignment horizontal="left" vertical="center" wrapText="1" indent="1"/>
      <protection locked="0"/>
    </xf>
    <xf numFmtId="0" fontId="32" fillId="0" borderId="31" xfId="0" applyFont="1" applyBorder="1" applyAlignment="1" applyProtection="1">
      <alignment horizontal="left" vertical="center" wrapText="1" indent="1"/>
      <protection locked="0"/>
    </xf>
    <xf numFmtId="0" fontId="32" fillId="0" borderId="83" xfId="0" applyFont="1" applyBorder="1" applyAlignment="1" applyProtection="1">
      <alignment horizontal="left" vertical="center" wrapText="1" indent="1"/>
      <protection locked="0"/>
    </xf>
    <xf numFmtId="0" fontId="32" fillId="0" borderId="35" xfId="0" applyFont="1" applyBorder="1" applyAlignment="1" applyProtection="1">
      <alignment horizontal="left" vertical="center" wrapText="1" indent="1"/>
      <protection locked="0"/>
    </xf>
    <xf numFmtId="0" fontId="32" fillId="0" borderId="29" xfId="0" applyFont="1" applyBorder="1" applyAlignment="1" applyProtection="1">
      <alignment horizontal="left" vertical="center" wrapText="1" indent="1"/>
      <protection locked="0"/>
    </xf>
    <xf numFmtId="0" fontId="32" fillId="0" borderId="85" xfId="0" applyFont="1" applyBorder="1" applyAlignment="1" applyProtection="1">
      <alignment horizontal="left" vertical="center" wrapText="1" indent="1"/>
      <protection locked="0"/>
    </xf>
    <xf numFmtId="0" fontId="32" fillId="0" borderId="93" xfId="0" applyFont="1" applyBorder="1" applyAlignment="1" applyProtection="1">
      <alignment horizontal="left" vertical="center" wrapText="1" indent="1"/>
      <protection locked="0"/>
    </xf>
    <xf numFmtId="0" fontId="32" fillId="0" borderId="24" xfId="0" applyFont="1" applyBorder="1" applyAlignment="1" applyProtection="1">
      <alignment horizontal="left" vertical="center" wrapText="1" indent="1"/>
      <protection locked="0"/>
    </xf>
    <xf numFmtId="0" fontId="32" fillId="0" borderId="25" xfId="0" applyFont="1" applyBorder="1" applyAlignment="1" applyProtection="1">
      <alignment horizontal="left" vertical="center" wrapText="1" indent="1"/>
      <protection locked="0"/>
    </xf>
    <xf numFmtId="0" fontId="32" fillId="0" borderId="70" xfId="4" applyFont="1" applyFill="1" applyBorder="1" applyAlignment="1">
      <alignment vertical="center" shrinkToFit="1"/>
    </xf>
    <xf numFmtId="0" fontId="32" fillId="0" borderId="71" xfId="0" applyFont="1" applyBorder="1" applyAlignment="1">
      <alignment vertical="center" shrinkToFit="1"/>
    </xf>
    <xf numFmtId="0" fontId="32" fillId="0" borderId="72" xfId="0" applyFont="1" applyBorder="1" applyAlignment="1">
      <alignment vertical="center" shrinkToFit="1"/>
    </xf>
    <xf numFmtId="0" fontId="32" fillId="0" borderId="73" xfId="4" applyFont="1" applyFill="1" applyBorder="1" applyAlignment="1">
      <alignment horizontal="distributed" vertical="center"/>
    </xf>
    <xf numFmtId="0" fontId="32" fillId="0" borderId="27" xfId="0" applyFont="1" applyBorder="1" applyAlignment="1">
      <alignment horizontal="distributed" vertical="center"/>
    </xf>
    <xf numFmtId="0" fontId="32" fillId="0" borderId="28" xfId="0" applyFont="1" applyBorder="1" applyAlignment="1">
      <alignment vertical="center"/>
    </xf>
    <xf numFmtId="0" fontId="38" fillId="0" borderId="73" xfId="4" applyNumberFormat="1" applyFont="1" applyFill="1" applyBorder="1" applyAlignment="1">
      <alignment horizontal="center" vertical="center" shrinkToFit="1"/>
    </xf>
    <xf numFmtId="0" fontId="32" fillId="0" borderId="27" xfId="0" applyFont="1" applyBorder="1" applyAlignment="1">
      <alignment horizontal="center" vertical="center" shrinkToFit="1"/>
    </xf>
    <xf numFmtId="0" fontId="32" fillId="0" borderId="28" xfId="0" applyFont="1" applyBorder="1" applyAlignment="1">
      <alignment vertical="center" shrinkToFit="1"/>
    </xf>
    <xf numFmtId="0" fontId="94" fillId="0" borderId="0" xfId="4" applyFont="1" applyAlignment="1">
      <alignment horizontal="center" vertical="center"/>
    </xf>
    <xf numFmtId="0" fontId="35" fillId="0" borderId="14" xfId="4" applyFont="1" applyFill="1" applyBorder="1" applyAlignment="1" applyProtection="1">
      <alignment horizontal="center" vertical="center" wrapText="1"/>
    </xf>
    <xf numFmtId="0" fontId="35" fillId="0" borderId="17" xfId="0" applyFont="1" applyBorder="1" applyAlignment="1" applyProtection="1">
      <alignment horizontal="center" vertical="center" wrapText="1"/>
    </xf>
    <xf numFmtId="0" fontId="35" fillId="0" borderId="18" xfId="0" applyFont="1" applyBorder="1" applyAlignment="1" applyProtection="1">
      <alignment horizontal="center" vertical="center" wrapText="1"/>
    </xf>
    <xf numFmtId="0" fontId="35" fillId="0" borderId="24" xfId="0" applyFont="1" applyBorder="1" applyAlignment="1" applyProtection="1">
      <alignment horizontal="center" vertical="center" wrapText="1"/>
    </xf>
    <xf numFmtId="0" fontId="35" fillId="0" borderId="25" xfId="0" applyFont="1" applyBorder="1" applyAlignment="1" applyProtection="1">
      <alignment horizontal="center" vertical="center" wrapText="1"/>
    </xf>
    <xf numFmtId="0" fontId="38" fillId="0" borderId="16" xfId="4" applyNumberFormat="1" applyFont="1" applyFill="1" applyBorder="1" applyAlignment="1" applyProtection="1">
      <alignment horizontal="center" vertical="center" wrapText="1" shrinkToFit="1"/>
    </xf>
    <xf numFmtId="0" fontId="38" fillId="0" borderId="17" xfId="4" applyNumberFormat="1" applyFont="1" applyFill="1" applyBorder="1" applyAlignment="1" applyProtection="1">
      <alignment horizontal="center" vertical="center" shrinkToFit="1"/>
    </xf>
    <xf numFmtId="0" fontId="38" fillId="0" borderId="18" xfId="4" applyNumberFormat="1" applyFont="1" applyFill="1" applyBorder="1" applyAlignment="1" applyProtection="1">
      <alignment horizontal="center" vertical="center" shrinkToFit="1"/>
    </xf>
    <xf numFmtId="0" fontId="38" fillId="0" borderId="23" xfId="4" applyNumberFormat="1" applyFont="1" applyFill="1" applyBorder="1" applyAlignment="1" applyProtection="1">
      <alignment horizontal="center" vertical="center" shrinkToFit="1"/>
    </xf>
    <xf numFmtId="0" fontId="38" fillId="0" borderId="24" xfId="4" applyNumberFormat="1" applyFont="1" applyFill="1" applyBorder="1" applyAlignment="1" applyProtection="1">
      <alignment horizontal="center" vertical="center" shrinkToFit="1"/>
    </xf>
    <xf numFmtId="0" fontId="38" fillId="0" borderId="25" xfId="4" applyNumberFormat="1" applyFont="1" applyFill="1" applyBorder="1" applyAlignment="1" applyProtection="1">
      <alignment horizontal="center" vertical="center" shrinkToFit="1"/>
    </xf>
    <xf numFmtId="0" fontId="38" fillId="0" borderId="187" xfId="4" applyFont="1" applyFill="1" applyBorder="1" applyAlignment="1" applyProtection="1">
      <alignment horizontal="center" vertical="center" shrinkToFit="1"/>
    </xf>
    <xf numFmtId="0" fontId="38" fillId="0" borderId="188" xfId="4" applyFont="1" applyFill="1" applyBorder="1" applyAlignment="1" applyProtection="1">
      <alignment horizontal="center" vertical="center" shrinkToFit="1"/>
    </xf>
    <xf numFmtId="0" fontId="32" fillId="0" borderId="189" xfId="0" applyFont="1" applyBorder="1" applyAlignment="1" applyProtection="1">
      <alignment vertical="center"/>
    </xf>
    <xf numFmtId="0" fontId="38" fillId="0" borderId="16" xfId="4" applyFont="1" applyFill="1" applyBorder="1" applyAlignment="1" applyProtection="1">
      <alignment horizontal="center" vertical="center" wrapText="1" shrinkToFit="1"/>
    </xf>
    <xf numFmtId="0" fontId="38" fillId="0" borderId="17" xfId="4" applyFont="1" applyFill="1" applyBorder="1" applyAlignment="1" applyProtection="1">
      <alignment horizontal="center" vertical="center" shrinkToFit="1"/>
    </xf>
    <xf numFmtId="0" fontId="38" fillId="0" borderId="18" xfId="4" applyFont="1" applyFill="1" applyBorder="1" applyAlignment="1" applyProtection="1">
      <alignment horizontal="center" vertical="center" shrinkToFit="1"/>
    </xf>
    <xf numFmtId="0" fontId="38" fillId="0" borderId="23" xfId="4" applyFont="1" applyFill="1" applyBorder="1" applyAlignment="1" applyProtection="1">
      <alignment horizontal="center" vertical="center" shrinkToFit="1"/>
    </xf>
    <xf numFmtId="0" fontId="38" fillId="0" borderId="24" xfId="4" applyFont="1" applyFill="1" applyBorder="1" applyAlignment="1" applyProtection="1">
      <alignment horizontal="center" vertical="center" shrinkToFit="1"/>
    </xf>
    <xf numFmtId="0" fontId="38" fillId="0" borderId="25" xfId="4" applyFont="1" applyFill="1" applyBorder="1" applyAlignment="1" applyProtection="1">
      <alignment horizontal="center" vertical="center" shrinkToFit="1"/>
    </xf>
    <xf numFmtId="0" fontId="38" fillId="0" borderId="187" xfId="4" applyFont="1" applyFill="1" applyBorder="1" applyAlignment="1" applyProtection="1">
      <alignment horizontal="center" vertical="center" shrinkToFit="1"/>
      <protection locked="0"/>
    </xf>
    <xf numFmtId="0" fontId="32" fillId="0" borderId="188" xfId="0" applyFont="1" applyBorder="1" applyAlignment="1" applyProtection="1">
      <alignment vertical="center"/>
      <protection locked="0"/>
    </xf>
    <xf numFmtId="0" fontId="32" fillId="0" borderId="189" xfId="0" applyFont="1" applyBorder="1" applyAlignment="1" applyProtection="1">
      <alignment vertical="center"/>
      <protection locked="0"/>
    </xf>
    <xf numFmtId="0" fontId="32" fillId="0" borderId="187" xfId="0" applyFont="1" applyBorder="1" applyAlignment="1" applyProtection="1">
      <alignment vertical="center"/>
      <protection locked="0"/>
    </xf>
    <xf numFmtId="0" fontId="35" fillId="0" borderId="101" xfId="4" applyFont="1" applyBorder="1" applyAlignment="1" applyProtection="1">
      <alignment horizontal="left" vertical="center" wrapText="1" indent="1"/>
    </xf>
    <xf numFmtId="0" fontId="35" fillId="0" borderId="102" xfId="4" applyFont="1" applyBorder="1" applyAlignment="1" applyProtection="1">
      <alignment horizontal="left" vertical="center" wrapText="1" indent="1"/>
    </xf>
    <xf numFmtId="0" fontId="35" fillId="0" borderId="103" xfId="4" applyFont="1" applyBorder="1" applyAlignment="1" applyProtection="1">
      <alignment horizontal="left" vertical="center" wrapText="1" indent="1"/>
    </xf>
    <xf numFmtId="0" fontId="35" fillId="0" borderId="104" xfId="4" applyFont="1" applyBorder="1" applyAlignment="1" applyProtection="1">
      <alignment horizontal="left" vertical="center" wrapText="1" indent="1"/>
    </xf>
    <xf numFmtId="0" fontId="35" fillId="0" borderId="0" xfId="4" applyFont="1" applyBorder="1" applyAlignment="1" applyProtection="1">
      <alignment horizontal="left" vertical="center" wrapText="1" indent="1"/>
    </xf>
    <xf numFmtId="0" fontId="35" fillId="0" borderId="105" xfId="4" applyFont="1" applyBorder="1" applyAlignment="1" applyProtection="1">
      <alignment horizontal="left" vertical="center" wrapText="1" indent="1"/>
    </xf>
    <xf numFmtId="0" fontId="35" fillId="0" borderId="106" xfId="4" applyFont="1" applyBorder="1" applyAlignment="1" applyProtection="1">
      <alignment horizontal="left" vertical="center" wrapText="1" indent="1"/>
    </xf>
    <xf numFmtId="0" fontId="35" fillId="0" borderId="107" xfId="4" applyFont="1" applyBorder="1" applyAlignment="1" applyProtection="1">
      <alignment horizontal="left" vertical="center" wrapText="1" indent="1"/>
    </xf>
    <xf numFmtId="0" fontId="35" fillId="0" borderId="108" xfId="4" applyFont="1" applyBorder="1" applyAlignment="1" applyProtection="1">
      <alignment horizontal="left" vertical="center" wrapText="1" indent="1"/>
    </xf>
    <xf numFmtId="0" fontId="38" fillId="0" borderId="16" xfId="4" applyFont="1" applyFill="1" applyBorder="1" applyAlignment="1" applyProtection="1">
      <alignment horizontal="center" vertical="center" shrinkToFit="1"/>
    </xf>
    <xf numFmtId="0" fontId="38" fillId="0" borderId="20" xfId="4" applyFont="1" applyFill="1" applyBorder="1" applyAlignment="1" applyProtection="1">
      <alignment horizontal="center" vertical="center" shrinkToFit="1"/>
    </xf>
    <xf numFmtId="0" fontId="38" fillId="0" borderId="0" xfId="4" applyFont="1" applyFill="1" applyBorder="1" applyAlignment="1" applyProtection="1">
      <alignment horizontal="center" vertical="center" shrinkToFit="1"/>
    </xf>
    <xf numFmtId="0" fontId="38" fillId="0" borderId="21" xfId="4" applyFont="1" applyFill="1" applyBorder="1" applyAlignment="1" applyProtection="1">
      <alignment horizontal="center" vertical="center" shrinkToFit="1"/>
    </xf>
    <xf numFmtId="0" fontId="32" fillId="0" borderId="188" xfId="0" applyFont="1" applyBorder="1" applyAlignment="1" applyProtection="1">
      <alignment vertical="center"/>
    </xf>
    <xf numFmtId="0" fontId="32" fillId="0" borderId="187" xfId="0" applyFont="1" applyBorder="1" applyAlignment="1" applyProtection="1">
      <alignment vertical="center"/>
    </xf>
    <xf numFmtId="0" fontId="38" fillId="0" borderId="188" xfId="4" applyFont="1" applyFill="1" applyBorder="1" applyAlignment="1" applyProtection="1">
      <alignment horizontal="center" vertical="center" shrinkToFit="1"/>
      <protection locked="0"/>
    </xf>
    <xf numFmtId="0" fontId="34" fillId="0" borderId="16" xfId="4" applyFont="1" applyFill="1" applyBorder="1" applyAlignment="1" applyProtection="1">
      <alignment horizontal="center" vertical="center" wrapText="1" shrinkToFit="1"/>
    </xf>
    <xf numFmtId="0" fontId="34" fillId="0" borderId="17" xfId="4" applyFont="1" applyFill="1" applyBorder="1" applyAlignment="1" applyProtection="1">
      <alignment horizontal="center" vertical="center" shrinkToFit="1"/>
    </xf>
    <xf numFmtId="0" fontId="34" fillId="0" borderId="18" xfId="4" applyFont="1" applyFill="1" applyBorder="1" applyAlignment="1" applyProtection="1">
      <alignment horizontal="center" vertical="center" shrinkToFit="1"/>
    </xf>
    <xf numFmtId="0" fontId="34" fillId="0" borderId="23" xfId="4" applyFont="1" applyFill="1" applyBorder="1" applyAlignment="1" applyProtection="1">
      <alignment horizontal="center" vertical="center" shrinkToFit="1"/>
    </xf>
    <xf numFmtId="0" fontId="34" fillId="0" borderId="24" xfId="4" applyFont="1" applyFill="1" applyBorder="1" applyAlignment="1" applyProtection="1">
      <alignment horizontal="center" vertical="center" shrinkToFit="1"/>
    </xf>
    <xf numFmtId="0" fontId="34" fillId="0" borderId="25" xfId="4" applyFont="1" applyFill="1" applyBorder="1" applyAlignment="1" applyProtection="1">
      <alignment horizontal="center" vertical="center" shrinkToFit="1"/>
    </xf>
    <xf numFmtId="0" fontId="38" fillId="0" borderId="16" xfId="4" applyNumberFormat="1" applyFont="1" applyFill="1" applyBorder="1" applyAlignment="1" applyProtection="1">
      <alignment horizontal="center" vertical="center" shrinkToFit="1"/>
    </xf>
    <xf numFmtId="0" fontId="38" fillId="0" borderId="37" xfId="4" applyFont="1" applyFill="1" applyBorder="1" applyAlignment="1" applyProtection="1">
      <alignment horizontal="center" vertical="center" shrinkToFit="1"/>
      <protection locked="0"/>
    </xf>
    <xf numFmtId="0" fontId="38" fillId="0" borderId="38" xfId="4" applyFont="1" applyFill="1" applyBorder="1" applyAlignment="1" applyProtection="1">
      <alignment horizontal="center" vertical="center" shrinkToFit="1"/>
      <protection locked="0"/>
    </xf>
    <xf numFmtId="0" fontId="38" fillId="0" borderId="38" xfId="4" applyFont="1" applyFill="1" applyBorder="1" applyAlignment="1" applyProtection="1">
      <alignment horizontal="center" vertical="center" shrinkToFit="1"/>
    </xf>
    <xf numFmtId="0" fontId="32" fillId="0" borderId="39" xfId="0" applyFont="1" applyBorder="1" applyAlignment="1" applyProtection="1">
      <alignment vertical="center"/>
    </xf>
    <xf numFmtId="0" fontId="32" fillId="0" borderId="38" xfId="0" applyFont="1" applyBorder="1" applyAlignment="1" applyProtection="1">
      <alignment vertical="center"/>
      <protection locked="0"/>
    </xf>
    <xf numFmtId="0" fontId="32" fillId="0" borderId="39" xfId="0" applyFont="1" applyBorder="1" applyAlignment="1" applyProtection="1">
      <alignment vertical="center"/>
      <protection locked="0"/>
    </xf>
    <xf numFmtId="0" fontId="32" fillId="0" borderId="37" xfId="0" applyFont="1" applyBorder="1" applyAlignment="1" applyProtection="1">
      <alignment vertical="center"/>
      <protection locked="0"/>
    </xf>
    <xf numFmtId="0" fontId="32" fillId="0" borderId="25" xfId="0" applyFont="1" applyBorder="1" applyAlignment="1" applyProtection="1">
      <alignment vertical="center"/>
    </xf>
    <xf numFmtId="0" fontId="38" fillId="0" borderId="37" xfId="4" applyFont="1" applyFill="1" applyBorder="1" applyAlignment="1" applyProtection="1">
      <alignment horizontal="center" vertical="center" shrinkToFit="1"/>
    </xf>
    <xf numFmtId="0" fontId="38" fillId="0" borderId="17" xfId="4" applyFont="1" applyFill="1" applyBorder="1" applyAlignment="1" applyProtection="1">
      <alignment horizontal="center" vertical="center" wrapText="1" shrinkToFit="1"/>
    </xf>
    <xf numFmtId="0" fontId="38" fillId="0" borderId="17" xfId="4" applyFont="1" applyFill="1" applyBorder="1" applyAlignment="1" applyProtection="1">
      <alignment horizontal="center" vertical="center" shrinkToFit="1"/>
      <protection locked="0"/>
    </xf>
    <xf numFmtId="0" fontId="38" fillId="0" borderId="18" xfId="4" applyFont="1" applyFill="1" applyBorder="1" applyAlignment="1" applyProtection="1">
      <alignment horizontal="center" vertical="center" shrinkToFit="1"/>
      <protection locked="0"/>
    </xf>
    <xf numFmtId="0" fontId="38" fillId="0" borderId="24" xfId="4" applyFont="1" applyFill="1" applyBorder="1" applyAlignment="1" applyProtection="1">
      <alignment horizontal="center" vertical="center" shrinkToFit="1"/>
      <protection locked="0"/>
    </xf>
    <xf numFmtId="0" fontId="38" fillId="0" borderId="25" xfId="4" applyFont="1" applyFill="1" applyBorder="1" applyAlignment="1" applyProtection="1">
      <alignment horizontal="center" vertical="center" shrinkToFit="1"/>
      <protection locked="0"/>
    </xf>
    <xf numFmtId="0" fontId="38" fillId="0" borderId="16" xfId="4" applyFont="1" applyFill="1" applyBorder="1" applyAlignment="1" applyProtection="1">
      <alignment horizontal="center" vertical="center" wrapText="1"/>
    </xf>
    <xf numFmtId="0" fontId="38" fillId="0" borderId="17" xfId="4" applyFont="1" applyFill="1" applyBorder="1" applyAlignment="1" applyProtection="1">
      <alignment horizontal="center" vertical="center" wrapText="1"/>
    </xf>
    <xf numFmtId="0" fontId="38" fillId="0" borderId="18" xfId="4" applyFont="1" applyFill="1" applyBorder="1" applyAlignment="1" applyProtection="1">
      <alignment horizontal="center" vertical="center" wrapText="1"/>
    </xf>
    <xf numFmtId="0" fontId="38" fillId="0" borderId="20" xfId="4" applyFont="1" applyFill="1" applyBorder="1" applyAlignment="1" applyProtection="1">
      <alignment horizontal="center" vertical="center" wrapText="1"/>
    </xf>
    <xf numFmtId="0" fontId="38" fillId="0" borderId="0" xfId="4" applyFont="1" applyFill="1" applyBorder="1" applyAlignment="1" applyProtection="1">
      <alignment horizontal="center" vertical="center" wrapText="1"/>
    </xf>
    <xf numFmtId="0" fontId="38" fillId="0" borderId="21" xfId="4" applyFont="1" applyFill="1" applyBorder="1" applyAlignment="1" applyProtection="1">
      <alignment horizontal="center" vertical="center" wrapText="1"/>
    </xf>
    <xf numFmtId="0" fontId="38" fillId="0" borderId="23" xfId="4" applyFont="1" applyFill="1" applyBorder="1" applyAlignment="1" applyProtection="1">
      <alignment horizontal="center" vertical="center" wrapText="1"/>
    </xf>
    <xf numFmtId="0" fontId="38" fillId="0" borderId="24" xfId="4" applyFont="1" applyFill="1" applyBorder="1" applyAlignment="1" applyProtection="1">
      <alignment horizontal="center" vertical="center" wrapText="1"/>
    </xf>
    <xf numFmtId="0" fontId="38" fillId="0" borderId="25" xfId="4" applyFont="1" applyFill="1" applyBorder="1" applyAlignment="1" applyProtection="1">
      <alignment horizontal="center" vertical="center" wrapText="1"/>
    </xf>
    <xf numFmtId="0" fontId="38" fillId="0" borderId="14" xfId="4" applyFont="1" applyFill="1" applyBorder="1" applyAlignment="1" applyProtection="1">
      <alignment horizontal="center" vertical="center" shrinkToFit="1"/>
    </xf>
    <xf numFmtId="0" fontId="32" fillId="0" borderId="14" xfId="0" applyFont="1" applyBorder="1" applyAlignment="1" applyProtection="1">
      <alignment vertical="center"/>
    </xf>
    <xf numFmtId="0" fontId="38" fillId="0" borderId="181" xfId="4" applyFont="1" applyFill="1" applyBorder="1" applyAlignment="1" applyProtection="1">
      <alignment horizontal="center" vertical="center" shrinkToFit="1"/>
      <protection locked="0"/>
    </xf>
    <xf numFmtId="0" fontId="38" fillId="0" borderId="182" xfId="4" applyFont="1" applyFill="1" applyBorder="1" applyAlignment="1" applyProtection="1">
      <alignment horizontal="center" vertical="center" shrinkToFit="1"/>
      <protection locked="0"/>
    </xf>
    <xf numFmtId="0" fontId="38" fillId="0" borderId="183" xfId="4" applyFont="1" applyFill="1" applyBorder="1" applyAlignment="1" applyProtection="1">
      <alignment horizontal="center" vertical="center" shrinkToFit="1"/>
      <protection locked="0"/>
    </xf>
    <xf numFmtId="0" fontId="38" fillId="0" borderId="184" xfId="4" applyFont="1" applyFill="1" applyBorder="1" applyAlignment="1" applyProtection="1">
      <alignment horizontal="center" vertical="center" shrinkToFit="1"/>
      <protection locked="0"/>
    </xf>
    <xf numFmtId="0" fontId="38" fillId="0" borderId="185" xfId="4" applyFont="1" applyFill="1" applyBorder="1" applyAlignment="1" applyProtection="1">
      <alignment horizontal="center" vertical="center" shrinkToFit="1"/>
      <protection locked="0"/>
    </xf>
    <xf numFmtId="0" fontId="38" fillId="0" borderId="186" xfId="4" applyFont="1" applyFill="1" applyBorder="1" applyAlignment="1" applyProtection="1">
      <alignment horizontal="center" vertical="center" shrinkToFit="1"/>
      <protection locked="0"/>
    </xf>
    <xf numFmtId="0" fontId="38" fillId="0" borderId="16" xfId="4" applyFont="1" applyFill="1" applyBorder="1" applyAlignment="1" applyProtection="1">
      <alignment horizontal="center" vertical="center" shrinkToFit="1"/>
      <protection locked="0"/>
    </xf>
    <xf numFmtId="0" fontId="38" fillId="0" borderId="23" xfId="4" applyFont="1" applyFill="1" applyBorder="1" applyAlignment="1" applyProtection="1">
      <alignment horizontal="center" vertical="center" shrinkToFit="1"/>
      <protection locked="0"/>
    </xf>
    <xf numFmtId="0" fontId="32" fillId="0" borderId="17" xfId="0" applyFont="1" applyBorder="1" applyAlignment="1" applyProtection="1">
      <alignment vertical="center"/>
    </xf>
    <xf numFmtId="0" fontId="32" fillId="0" borderId="24" xfId="0" applyFont="1" applyBorder="1" applyAlignment="1" applyProtection="1">
      <alignment vertical="center"/>
    </xf>
    <xf numFmtId="0" fontId="32" fillId="0" borderId="18" xfId="0" applyFont="1" applyBorder="1" applyAlignment="1" applyProtection="1">
      <alignment vertical="center"/>
    </xf>
    <xf numFmtId="0" fontId="32" fillId="0" borderId="23" xfId="0" applyFont="1" applyBorder="1" applyAlignment="1" applyProtection="1">
      <alignment vertical="center"/>
    </xf>
    <xf numFmtId="0" fontId="38" fillId="0" borderId="39" xfId="4" applyFont="1" applyFill="1" applyBorder="1" applyAlignment="1" applyProtection="1">
      <alignment horizontal="center" vertical="center" shrinkToFit="1"/>
    </xf>
    <xf numFmtId="0" fontId="38" fillId="0" borderId="37" xfId="4" applyFont="1" applyFill="1" applyBorder="1" applyAlignment="1" applyProtection="1">
      <alignment horizontal="center" vertical="center"/>
    </xf>
    <xf numFmtId="0" fontId="38" fillId="0" borderId="38" xfId="4" applyFont="1" applyFill="1" applyBorder="1" applyAlignment="1" applyProtection="1">
      <alignment horizontal="center" vertical="center"/>
    </xf>
    <xf numFmtId="0" fontId="38" fillId="0" borderId="39" xfId="4" applyFont="1" applyFill="1" applyBorder="1" applyAlignment="1" applyProtection="1">
      <alignment horizontal="center" vertical="center"/>
    </xf>
    <xf numFmtId="0" fontId="32" fillId="0" borderId="38" xfId="0" applyFont="1" applyBorder="1" applyAlignment="1" applyProtection="1">
      <alignment vertical="center"/>
    </xf>
    <xf numFmtId="0" fontId="38" fillId="0" borderId="37" xfId="4" applyFont="1" applyFill="1" applyBorder="1" applyAlignment="1" applyProtection="1">
      <alignment horizontal="left" vertical="center" indent="1" shrinkToFit="1"/>
    </xf>
    <xf numFmtId="0" fontId="38" fillId="0" borderId="38" xfId="4" applyFont="1" applyFill="1" applyBorder="1" applyAlignment="1" applyProtection="1">
      <alignment horizontal="left" vertical="center" indent="1" shrinkToFit="1"/>
    </xf>
    <xf numFmtId="0" fontId="38" fillId="0" borderId="39" xfId="4" applyFont="1" applyFill="1" applyBorder="1" applyAlignment="1" applyProtection="1">
      <alignment horizontal="left" vertical="center" indent="1" shrinkToFit="1"/>
    </xf>
    <xf numFmtId="0" fontId="32" fillId="0" borderId="14" xfId="4" applyFont="1" applyBorder="1" applyAlignment="1" applyProtection="1">
      <alignment horizontal="center" vertical="center" shrinkToFit="1"/>
    </xf>
    <xf numFmtId="0" fontId="69" fillId="0" borderId="14" xfId="0" applyFont="1" applyBorder="1" applyAlignment="1" applyProtection="1">
      <alignment horizontal="center" vertical="center" shrinkToFit="1"/>
    </xf>
    <xf numFmtId="0" fontId="38" fillId="0" borderId="16" xfId="4" applyFont="1" applyBorder="1" applyAlignment="1" applyProtection="1">
      <alignment horizontal="center" vertical="center" wrapText="1"/>
    </xf>
    <xf numFmtId="0" fontId="38" fillId="0" borderId="17" xfId="4" applyFont="1" applyBorder="1" applyAlignment="1" applyProtection="1">
      <alignment horizontal="center" vertical="center" wrapText="1"/>
    </xf>
    <xf numFmtId="0" fontId="38" fillId="0" borderId="18" xfId="4" applyFont="1" applyBorder="1" applyAlignment="1" applyProtection="1">
      <alignment horizontal="center" vertical="center" wrapText="1"/>
    </xf>
    <xf numFmtId="0" fontId="38" fillId="0" borderId="20" xfId="4" applyFont="1" applyBorder="1" applyAlignment="1" applyProtection="1">
      <alignment horizontal="center" vertical="center" wrapText="1"/>
    </xf>
    <xf numFmtId="0" fontId="38" fillId="0" borderId="0" xfId="4" applyFont="1" applyBorder="1" applyAlignment="1" applyProtection="1">
      <alignment horizontal="center" vertical="center" wrapText="1"/>
    </xf>
    <xf numFmtId="0" fontId="38" fillId="0" borderId="21" xfId="4" applyFont="1" applyBorder="1" applyAlignment="1" applyProtection="1">
      <alignment horizontal="center" vertical="center" wrapText="1"/>
    </xf>
    <xf numFmtId="0" fontId="38" fillId="0" borderId="23" xfId="4" applyFont="1" applyBorder="1" applyAlignment="1" applyProtection="1">
      <alignment horizontal="center" vertical="center" wrapText="1"/>
    </xf>
    <xf numFmtId="0" fontId="38" fillId="0" borderId="24" xfId="4" applyFont="1" applyBorder="1" applyAlignment="1" applyProtection="1">
      <alignment horizontal="center" vertical="center" wrapText="1"/>
    </xf>
    <xf numFmtId="0" fontId="38" fillId="0" borderId="25" xfId="4" applyFont="1" applyBorder="1" applyAlignment="1" applyProtection="1">
      <alignment horizontal="center" vertical="center" wrapText="1"/>
    </xf>
    <xf numFmtId="0" fontId="69" fillId="0" borderId="38" xfId="0" applyFont="1" applyBorder="1" applyAlignment="1" applyProtection="1">
      <alignment vertical="center"/>
    </xf>
    <xf numFmtId="0" fontId="69" fillId="0" borderId="39" xfId="0" applyFont="1" applyBorder="1" applyAlignment="1" applyProtection="1">
      <alignment vertical="center"/>
    </xf>
    <xf numFmtId="0" fontId="69" fillId="0" borderId="17" xfId="0" applyFont="1" applyBorder="1" applyAlignment="1" applyProtection="1">
      <alignment horizontal="center" vertical="center" wrapText="1"/>
    </xf>
    <xf numFmtId="0" fontId="69" fillId="0" borderId="23" xfId="0" applyFont="1" applyBorder="1" applyAlignment="1" applyProtection="1">
      <alignment horizontal="center" vertical="center" wrapText="1"/>
    </xf>
    <xf numFmtId="0" fontId="69" fillId="0" borderId="24" xfId="0" applyFont="1" applyBorder="1" applyAlignment="1" applyProtection="1">
      <alignment horizontal="center" vertical="center" wrapText="1"/>
    </xf>
    <xf numFmtId="0" fontId="38" fillId="0" borderId="16" xfId="4" applyFont="1" applyFill="1" applyBorder="1" applyAlignment="1" applyProtection="1">
      <alignment horizontal="center" vertical="center"/>
    </xf>
    <xf numFmtId="0" fontId="38" fillId="0" borderId="17" xfId="4" applyFont="1" applyFill="1" applyBorder="1" applyAlignment="1" applyProtection="1">
      <alignment horizontal="center" vertical="center"/>
    </xf>
    <xf numFmtId="178" fontId="38" fillId="0" borderId="17" xfId="4" applyNumberFormat="1" applyFont="1" applyFill="1" applyBorder="1" applyAlignment="1" applyProtection="1">
      <alignment horizontal="center" vertical="center"/>
    </xf>
    <xf numFmtId="178" fontId="38" fillId="0" borderId="18" xfId="4" applyNumberFormat="1" applyFont="1" applyFill="1" applyBorder="1" applyAlignment="1" applyProtection="1">
      <alignment horizontal="center" vertical="center"/>
    </xf>
    <xf numFmtId="178" fontId="38" fillId="0" borderId="16" xfId="4" applyNumberFormat="1" applyFont="1" applyFill="1" applyBorder="1" applyAlignment="1" applyProtection="1">
      <alignment horizontal="center" vertical="center"/>
    </xf>
    <xf numFmtId="178" fontId="38" fillId="0" borderId="23" xfId="4" applyNumberFormat="1" applyFont="1" applyFill="1" applyBorder="1" applyAlignment="1" applyProtection="1">
      <alignment horizontal="center" vertical="center"/>
    </xf>
    <xf numFmtId="178" fontId="38" fillId="0" borderId="24" xfId="4" applyNumberFormat="1" applyFont="1" applyFill="1" applyBorder="1" applyAlignment="1" applyProtection="1">
      <alignment horizontal="center" vertical="center"/>
    </xf>
    <xf numFmtId="0" fontId="38" fillId="0" borderId="23" xfId="4" applyFont="1" applyFill="1" applyBorder="1" applyAlignment="1" applyProtection="1">
      <alignment horizontal="center" vertical="center"/>
    </xf>
    <xf numFmtId="0" fontId="38" fillId="0" borderId="24" xfId="4" applyFont="1" applyFill="1" applyBorder="1" applyAlignment="1" applyProtection="1">
      <alignment horizontal="center" vertical="center"/>
    </xf>
    <xf numFmtId="178" fontId="38" fillId="0" borderId="25" xfId="4" applyNumberFormat="1" applyFont="1" applyFill="1" applyBorder="1" applyAlignment="1" applyProtection="1">
      <alignment horizontal="center" vertical="center"/>
    </xf>
    <xf numFmtId="0" fontId="38" fillId="0" borderId="16" xfId="4" applyFont="1" applyBorder="1" applyAlignment="1" applyProtection="1">
      <alignment horizontal="center" vertical="center" wrapText="1" shrinkToFit="1"/>
    </xf>
    <xf numFmtId="0" fontId="38" fillId="0" borderId="17" xfId="4" applyFont="1" applyBorder="1" applyAlignment="1" applyProtection="1">
      <alignment horizontal="center" vertical="center" wrapText="1" shrinkToFit="1"/>
    </xf>
    <xf numFmtId="0" fontId="38" fillId="0" borderId="18" xfId="4" applyFont="1" applyBorder="1" applyAlignment="1" applyProtection="1">
      <alignment horizontal="center" vertical="center" wrapText="1" shrinkToFit="1"/>
    </xf>
    <xf numFmtId="0" fontId="38" fillId="0" borderId="23" xfId="4" applyFont="1" applyBorder="1" applyAlignment="1" applyProtection="1">
      <alignment horizontal="center" vertical="center" wrapText="1" shrinkToFit="1"/>
    </xf>
    <xf numFmtId="0" fontId="38" fillId="0" borderId="24" xfId="4" applyFont="1" applyBorder="1" applyAlignment="1" applyProtection="1">
      <alignment horizontal="center" vertical="center" wrapText="1" shrinkToFit="1"/>
    </xf>
    <xf numFmtId="0" fontId="38" fillId="0" borderId="25" xfId="4" applyFont="1" applyBorder="1" applyAlignment="1" applyProtection="1">
      <alignment horizontal="center" vertical="center" wrapText="1" shrinkToFit="1"/>
    </xf>
    <xf numFmtId="0" fontId="38" fillId="0" borderId="16" xfId="4" applyFont="1" applyFill="1" applyBorder="1" applyAlignment="1" applyProtection="1">
      <alignment horizontal="left" vertical="center" indent="1"/>
    </xf>
    <xf numFmtId="0" fontId="38" fillId="0" borderId="17" xfId="4" applyFont="1" applyFill="1" applyBorder="1" applyAlignment="1" applyProtection="1">
      <alignment horizontal="left" vertical="center" indent="1"/>
    </xf>
    <xf numFmtId="0" fontId="38" fillId="0" borderId="16" xfId="4" applyFont="1" applyBorder="1" applyAlignment="1" applyProtection="1">
      <alignment horizontal="center" vertical="center"/>
    </xf>
    <xf numFmtId="0" fontId="38" fillId="0" borderId="17" xfId="4" applyFont="1" applyBorder="1" applyAlignment="1" applyProtection="1">
      <alignment horizontal="center" vertical="center"/>
    </xf>
    <xf numFmtId="0" fontId="38" fillId="0" borderId="18" xfId="4" applyFont="1" applyBorder="1" applyAlignment="1" applyProtection="1">
      <alignment horizontal="center" vertical="center"/>
    </xf>
    <xf numFmtId="0" fontId="38" fillId="0" borderId="37" xfId="4" applyFont="1" applyBorder="1" applyAlignment="1" applyProtection="1">
      <alignment horizontal="center" vertical="center" wrapText="1"/>
    </xf>
    <xf numFmtId="0" fontId="38" fillId="0" borderId="38" xfId="4" applyFont="1" applyBorder="1" applyAlignment="1" applyProtection="1">
      <alignment horizontal="center" vertical="center" wrapText="1"/>
    </xf>
    <xf numFmtId="0" fontId="38" fillId="0" borderId="39" xfId="4" applyFont="1" applyBorder="1" applyAlignment="1" applyProtection="1">
      <alignment horizontal="center" vertical="center" wrapText="1"/>
    </xf>
    <xf numFmtId="0" fontId="38" fillId="0" borderId="37" xfId="4" applyFont="1" applyBorder="1" applyAlignment="1" applyProtection="1">
      <alignment horizontal="center" vertical="center" shrinkToFit="1"/>
    </xf>
    <xf numFmtId="0" fontId="38" fillId="0" borderId="38" xfId="4" applyFont="1" applyBorder="1" applyAlignment="1" applyProtection="1">
      <alignment horizontal="center" vertical="center" shrinkToFit="1"/>
    </xf>
    <xf numFmtId="0" fontId="38" fillId="0" borderId="39" xfId="4" applyFont="1" applyBorder="1" applyAlignment="1" applyProtection="1">
      <alignment horizontal="center" vertical="center" shrinkToFit="1"/>
    </xf>
    <xf numFmtId="0" fontId="38" fillId="0" borderId="16" xfId="4" applyFont="1" applyBorder="1" applyAlignment="1" applyProtection="1">
      <alignment horizontal="left" vertical="center" indent="1"/>
    </xf>
    <xf numFmtId="0" fontId="38" fillId="0" borderId="17" xfId="4" applyFont="1" applyBorder="1" applyAlignment="1" applyProtection="1">
      <alignment horizontal="left" vertical="center" indent="1"/>
    </xf>
    <xf numFmtId="0" fontId="38" fillId="0" borderId="18" xfId="4" applyFont="1" applyBorder="1" applyAlignment="1" applyProtection="1">
      <alignment horizontal="left" vertical="center" indent="1"/>
    </xf>
    <xf numFmtId="178" fontId="38" fillId="0" borderId="16" xfId="4" applyNumberFormat="1" applyFont="1" applyFill="1" applyBorder="1" applyAlignment="1" applyProtection="1">
      <alignment horizontal="center" vertical="center"/>
      <protection locked="0"/>
    </xf>
    <xf numFmtId="178" fontId="38" fillId="0" borderId="17" xfId="4" applyNumberFormat="1" applyFont="1" applyFill="1" applyBorder="1" applyAlignment="1" applyProtection="1">
      <alignment horizontal="center" vertical="center"/>
      <protection locked="0"/>
    </xf>
    <xf numFmtId="178" fontId="38" fillId="0" borderId="18" xfId="4" applyNumberFormat="1" applyFont="1" applyFill="1" applyBorder="1" applyAlignment="1" applyProtection="1">
      <alignment horizontal="center" vertical="center"/>
      <protection locked="0"/>
    </xf>
    <xf numFmtId="178" fontId="38" fillId="0" borderId="23" xfId="4" applyNumberFormat="1" applyFont="1" applyFill="1" applyBorder="1" applyAlignment="1" applyProtection="1">
      <alignment horizontal="center" vertical="center"/>
      <protection locked="0"/>
    </xf>
    <xf numFmtId="178" fontId="38" fillId="0" borderId="24" xfId="4" applyNumberFormat="1" applyFont="1" applyFill="1" applyBorder="1" applyAlignment="1" applyProtection="1">
      <alignment horizontal="center" vertical="center"/>
      <protection locked="0"/>
    </xf>
    <xf numFmtId="178" fontId="38" fillId="0" borderId="25" xfId="4" applyNumberFormat="1" applyFont="1" applyFill="1" applyBorder="1" applyAlignment="1" applyProtection="1">
      <alignment horizontal="center" vertical="center"/>
      <protection locked="0"/>
    </xf>
    <xf numFmtId="0" fontId="38" fillId="0" borderId="20" xfId="4" applyFont="1" applyBorder="1" applyAlignment="1" applyProtection="1">
      <alignment horizontal="center" vertical="center"/>
    </xf>
    <xf numFmtId="0" fontId="38" fillId="0" borderId="0" xfId="4" applyFont="1" applyBorder="1" applyAlignment="1" applyProtection="1">
      <alignment horizontal="center" vertical="center"/>
    </xf>
    <xf numFmtId="0" fontId="38" fillId="0" borderId="21" xfId="4" applyFont="1" applyBorder="1" applyAlignment="1" applyProtection="1">
      <alignment horizontal="center" vertical="center"/>
    </xf>
    <xf numFmtId="0" fontId="38" fillId="0" borderId="16" xfId="4" applyNumberFormat="1" applyFont="1" applyFill="1" applyBorder="1" applyAlignment="1" applyProtection="1">
      <alignment horizontal="center" vertical="center" wrapText="1"/>
      <protection locked="0"/>
    </xf>
    <xf numFmtId="0" fontId="38" fillId="0" borderId="17" xfId="4" applyNumberFormat="1" applyFont="1" applyFill="1" applyBorder="1" applyAlignment="1" applyProtection="1">
      <alignment horizontal="center" vertical="center" wrapText="1"/>
      <protection locked="0"/>
    </xf>
    <xf numFmtId="0" fontId="38" fillId="0" borderId="18" xfId="4" applyNumberFormat="1" applyFont="1" applyFill="1" applyBorder="1" applyAlignment="1" applyProtection="1">
      <alignment horizontal="center" vertical="center" wrapText="1"/>
      <protection locked="0"/>
    </xf>
    <xf numFmtId="0" fontId="38" fillId="0" borderId="23" xfId="4" applyNumberFormat="1" applyFont="1" applyFill="1" applyBorder="1" applyAlignment="1" applyProtection="1">
      <alignment horizontal="center" vertical="center" wrapText="1"/>
      <protection locked="0"/>
    </xf>
    <xf numFmtId="0" fontId="38" fillId="0" borderId="24" xfId="4" applyNumberFormat="1" applyFont="1" applyFill="1" applyBorder="1" applyAlignment="1" applyProtection="1">
      <alignment horizontal="center" vertical="center" wrapText="1"/>
      <protection locked="0"/>
    </xf>
    <xf numFmtId="0" fontId="38" fillId="0" borderId="25" xfId="4" applyNumberFormat="1" applyFont="1" applyFill="1" applyBorder="1" applyAlignment="1" applyProtection="1">
      <alignment horizontal="center" vertical="center" wrapText="1"/>
      <protection locked="0"/>
    </xf>
    <xf numFmtId="0" fontId="69" fillId="0" borderId="17" xfId="0" applyFont="1" applyBorder="1" applyAlignment="1" applyProtection="1">
      <alignment horizontal="center" vertical="center" shrinkToFit="1"/>
    </xf>
    <xf numFmtId="0" fontId="69" fillId="0" borderId="18" xfId="0" applyFont="1" applyBorder="1" applyAlignment="1" applyProtection="1">
      <alignment horizontal="center" vertical="center" shrinkToFit="1"/>
    </xf>
    <xf numFmtId="0" fontId="69" fillId="0" borderId="24" xfId="0" applyFont="1" applyBorder="1" applyAlignment="1" applyProtection="1">
      <alignment horizontal="center" vertical="center" shrinkToFit="1"/>
    </xf>
    <xf numFmtId="0" fontId="69" fillId="0" borderId="25" xfId="0" applyFont="1" applyBorder="1" applyAlignment="1" applyProtection="1">
      <alignment horizontal="center" vertical="center" shrinkToFit="1"/>
    </xf>
    <xf numFmtId="178" fontId="38" fillId="0" borderId="16" xfId="4" applyNumberFormat="1" applyFont="1" applyFill="1" applyBorder="1" applyAlignment="1" applyProtection="1">
      <alignment horizontal="center" vertical="center" shrinkToFit="1"/>
    </xf>
    <xf numFmtId="178" fontId="38" fillId="0" borderId="17" xfId="4" applyNumberFormat="1" applyFont="1" applyFill="1" applyBorder="1" applyAlignment="1" applyProtection="1">
      <alignment horizontal="center" vertical="center" shrinkToFit="1"/>
    </xf>
    <xf numFmtId="178" fontId="38" fillId="0" borderId="18" xfId="4" applyNumberFormat="1" applyFont="1" applyFill="1" applyBorder="1" applyAlignment="1" applyProtection="1">
      <alignment horizontal="center" vertical="center" shrinkToFit="1"/>
    </xf>
    <xf numFmtId="178" fontId="38" fillId="0" borderId="23" xfId="4" applyNumberFormat="1" applyFont="1" applyFill="1" applyBorder="1" applyAlignment="1" applyProtection="1">
      <alignment horizontal="center" vertical="center" shrinkToFit="1"/>
    </xf>
    <xf numFmtId="178" fontId="38" fillId="0" borderId="24" xfId="4" applyNumberFormat="1" applyFont="1" applyFill="1" applyBorder="1" applyAlignment="1" applyProtection="1">
      <alignment horizontal="center" vertical="center" shrinkToFit="1"/>
    </xf>
    <xf numFmtId="178" fontId="38" fillId="0" borderId="25" xfId="4" applyNumberFormat="1" applyFont="1" applyFill="1" applyBorder="1" applyAlignment="1" applyProtection="1">
      <alignment horizontal="center" vertical="center" shrinkToFit="1"/>
    </xf>
    <xf numFmtId="0" fontId="38" fillId="0" borderId="23" xfId="4" applyFont="1" applyFill="1" applyBorder="1" applyAlignment="1" applyProtection="1">
      <alignment horizontal="left" vertical="center" indent="1"/>
    </xf>
    <xf numFmtId="0" fontId="38" fillId="0" borderId="24" xfId="4" applyFont="1" applyFill="1" applyBorder="1" applyAlignment="1" applyProtection="1">
      <alignment horizontal="left" vertical="center" indent="1"/>
    </xf>
    <xf numFmtId="0" fontId="38" fillId="0" borderId="20" xfId="4" applyFont="1" applyFill="1" applyBorder="1" applyAlignment="1" applyProtection="1">
      <alignment horizontal="left" vertical="center" indent="1"/>
    </xf>
    <xf numFmtId="0" fontId="38" fillId="0" borderId="0" xfId="4" applyFont="1" applyFill="1" applyBorder="1" applyAlignment="1" applyProtection="1">
      <alignment horizontal="left" vertical="center" indent="1"/>
    </xf>
    <xf numFmtId="0" fontId="38" fillId="0" borderId="23" xfId="4" applyFont="1" applyBorder="1" applyAlignment="1" applyProtection="1">
      <alignment horizontal="center" vertical="center"/>
    </xf>
    <xf numFmtId="0" fontId="38" fillId="0" borderId="24" xfId="4" applyFont="1" applyBorder="1" applyAlignment="1" applyProtection="1">
      <alignment horizontal="center" vertical="center"/>
    </xf>
    <xf numFmtId="0" fontId="38" fillId="0" borderId="25" xfId="4" applyFont="1" applyBorder="1" applyAlignment="1" applyProtection="1">
      <alignment horizontal="center" vertical="center"/>
    </xf>
    <xf numFmtId="0" fontId="38" fillId="0" borderId="23" xfId="4" applyFont="1" applyFill="1" applyBorder="1" applyAlignment="1" applyProtection="1">
      <alignment horizontal="left" vertical="center" indent="1"/>
      <protection locked="0"/>
    </xf>
    <xf numFmtId="0" fontId="38" fillId="0" borderId="24" xfId="4" applyFont="1" applyFill="1" applyBorder="1" applyAlignment="1" applyProtection="1">
      <alignment horizontal="left" vertical="center" indent="1"/>
      <protection locked="0"/>
    </xf>
    <xf numFmtId="0" fontId="32" fillId="0" borderId="14" xfId="0" applyFont="1" applyBorder="1" applyAlignment="1" applyProtection="1">
      <alignment horizontal="center" vertical="center" wrapText="1"/>
    </xf>
    <xf numFmtId="0" fontId="38" fillId="0" borderId="14" xfId="4" applyFont="1" applyFill="1" applyBorder="1" applyAlignment="1" applyProtection="1">
      <alignment horizontal="center" vertical="center" wrapText="1"/>
    </xf>
    <xf numFmtId="0" fontId="38" fillId="0" borderId="37" xfId="4" applyNumberFormat="1" applyFont="1" applyFill="1" applyBorder="1" applyAlignment="1" applyProtection="1">
      <alignment horizontal="center" vertical="center" wrapText="1"/>
      <protection locked="0"/>
    </xf>
    <xf numFmtId="0" fontId="38" fillId="0" borderId="38" xfId="4" applyFont="1" applyFill="1" applyBorder="1" applyAlignment="1" applyProtection="1">
      <alignment horizontal="center" vertical="center" wrapText="1"/>
      <protection locked="0"/>
    </xf>
    <xf numFmtId="0" fontId="32" fillId="0" borderId="38" xfId="4" applyFont="1" applyBorder="1" applyAlignment="1" applyProtection="1">
      <alignment horizontal="center" vertical="center" wrapText="1"/>
      <protection locked="0"/>
    </xf>
    <xf numFmtId="0" fontId="38" fillId="0" borderId="37" xfId="4" applyFont="1" applyFill="1" applyBorder="1" applyAlignment="1" applyProtection="1">
      <alignment horizontal="center" vertical="center" wrapText="1"/>
      <protection locked="0"/>
    </xf>
    <xf numFmtId="0" fontId="38" fillId="0" borderId="20" xfId="4" applyFont="1" applyBorder="1" applyAlignment="1" applyProtection="1">
      <alignment horizontal="left" vertical="center" indent="1"/>
    </xf>
    <xf numFmtId="0" fontId="38" fillId="0" borderId="0" xfId="4" applyFont="1" applyBorder="1" applyAlignment="1" applyProtection="1">
      <alignment horizontal="left" vertical="center" indent="1"/>
    </xf>
    <xf numFmtId="0" fontId="38" fillId="0" borderId="21" xfId="4" applyFont="1" applyBorder="1" applyAlignment="1" applyProtection="1">
      <alignment horizontal="left" vertical="center" indent="1"/>
    </xf>
    <xf numFmtId="0" fontId="38" fillId="0" borderId="23" xfId="4" applyNumberFormat="1" applyFont="1" applyFill="1" applyBorder="1" applyAlignment="1" applyProtection="1">
      <alignment horizontal="left" vertical="center" indent="1"/>
      <protection locked="0"/>
    </xf>
    <xf numFmtId="0" fontId="38" fillId="0" borderId="24" xfId="4" applyNumberFormat="1" applyFont="1" applyFill="1" applyBorder="1" applyAlignment="1" applyProtection="1">
      <alignment horizontal="left" vertical="center" indent="1"/>
      <protection locked="0"/>
    </xf>
    <xf numFmtId="0" fontId="38" fillId="0" borderId="25" xfId="4" applyNumberFormat="1" applyFont="1" applyFill="1" applyBorder="1" applyAlignment="1" applyProtection="1">
      <alignment horizontal="left" vertical="center" indent="1"/>
      <protection locked="0"/>
    </xf>
    <xf numFmtId="0" fontId="69" fillId="0" borderId="38" xfId="0" applyFont="1" applyBorder="1" applyAlignment="1" applyProtection="1">
      <alignment horizontal="center" vertical="center" shrinkToFit="1"/>
    </xf>
    <xf numFmtId="0" fontId="69" fillId="0" borderId="39" xfId="0" applyFont="1" applyBorder="1" applyAlignment="1" applyProtection="1">
      <alignment horizontal="center" vertical="center" shrinkToFit="1"/>
    </xf>
    <xf numFmtId="0" fontId="38" fillId="0" borderId="16" xfId="4" applyFont="1" applyFill="1" applyBorder="1" applyAlignment="1" applyProtection="1">
      <alignment horizontal="left" vertical="center" indent="1" shrinkToFit="1"/>
    </xf>
    <xf numFmtId="0" fontId="38" fillId="0" borderId="17" xfId="4" applyFont="1" applyFill="1" applyBorder="1" applyAlignment="1" applyProtection="1">
      <alignment horizontal="left" vertical="center" indent="1" shrinkToFit="1"/>
    </xf>
    <xf numFmtId="0" fontId="38" fillId="0" borderId="18" xfId="4" applyFont="1" applyFill="1" applyBorder="1" applyAlignment="1" applyProtection="1">
      <alignment horizontal="left" vertical="center" indent="1" shrinkToFit="1"/>
    </xf>
    <xf numFmtId="0" fontId="38" fillId="0" borderId="23" xfId="4" applyFont="1" applyFill="1" applyBorder="1" applyAlignment="1" applyProtection="1">
      <alignment horizontal="left" vertical="center" indent="1" shrinkToFit="1"/>
    </xf>
    <xf numFmtId="0" fontId="38" fillId="0" borderId="24" xfId="4" applyFont="1" applyFill="1" applyBorder="1" applyAlignment="1" applyProtection="1">
      <alignment horizontal="left" vertical="center" indent="1" shrinkToFit="1"/>
    </xf>
    <xf numFmtId="0" fontId="38" fillId="0" borderId="25" xfId="4" applyFont="1" applyFill="1" applyBorder="1" applyAlignment="1" applyProtection="1">
      <alignment horizontal="left" vertical="center" indent="1" shrinkToFit="1"/>
    </xf>
    <xf numFmtId="0" fontId="32" fillId="0" borderId="17" xfId="4" applyFont="1" applyBorder="1" applyAlignment="1" applyProtection="1">
      <alignment horizontal="left"/>
    </xf>
    <xf numFmtId="0" fontId="32" fillId="0" borderId="24" xfId="4" applyFont="1" applyBorder="1" applyAlignment="1" applyProtection="1">
      <alignment horizontal="left"/>
    </xf>
    <xf numFmtId="0" fontId="38" fillId="0" borderId="17" xfId="4" applyFont="1" applyBorder="1" applyAlignment="1" applyProtection="1">
      <alignment horizontal="center" vertical="center" shrinkToFit="1"/>
    </xf>
    <xf numFmtId="0" fontId="38" fillId="0" borderId="18" xfId="4" applyFont="1" applyBorder="1" applyAlignment="1" applyProtection="1">
      <alignment horizontal="center" vertical="center" shrinkToFit="1"/>
    </xf>
    <xf numFmtId="0" fontId="38" fillId="0" borderId="20" xfId="4" applyFont="1" applyBorder="1" applyAlignment="1" applyProtection="1">
      <alignment horizontal="center" vertical="center" wrapText="1" shrinkToFit="1"/>
    </xf>
    <xf numFmtId="0" fontId="38" fillId="0" borderId="0" xfId="4" applyFont="1" applyBorder="1" applyAlignment="1" applyProtection="1">
      <alignment horizontal="center" vertical="center" shrinkToFit="1"/>
    </xf>
    <xf numFmtId="0" fontId="38" fillId="0" borderId="21" xfId="4" applyFont="1" applyBorder="1" applyAlignment="1" applyProtection="1">
      <alignment horizontal="center" vertical="center" shrinkToFit="1"/>
    </xf>
    <xf numFmtId="0" fontId="38" fillId="0" borderId="23" xfId="4" applyFont="1" applyBorder="1" applyAlignment="1" applyProtection="1">
      <alignment horizontal="center" vertical="center" shrinkToFit="1"/>
    </xf>
    <xf numFmtId="0" fontId="38" fillId="0" borderId="24" xfId="4" applyFont="1" applyBorder="1" applyAlignment="1" applyProtection="1">
      <alignment horizontal="center" vertical="center" shrinkToFit="1"/>
    </xf>
    <xf numFmtId="0" fontId="38" fillId="0" borderId="25" xfId="4" applyFont="1" applyBorder="1" applyAlignment="1" applyProtection="1">
      <alignment horizontal="center" vertical="center" shrinkToFit="1"/>
    </xf>
    <xf numFmtId="0" fontId="38" fillId="0" borderId="17" xfId="4" applyFont="1" applyFill="1" applyBorder="1" applyAlignment="1" applyProtection="1">
      <alignment vertical="center"/>
    </xf>
    <xf numFmtId="0" fontId="69" fillId="0" borderId="17" xfId="0" applyFont="1" applyBorder="1" applyAlignment="1" applyProtection="1">
      <alignment vertical="center"/>
    </xf>
    <xf numFmtId="0" fontId="38" fillId="0" borderId="20" xfId="4" applyFont="1" applyFill="1" applyBorder="1" applyAlignment="1" applyProtection="1">
      <alignment horizontal="left" vertical="center" indent="1" shrinkToFit="1"/>
    </xf>
    <xf numFmtId="0" fontId="38" fillId="0" borderId="0" xfId="4" applyFont="1" applyFill="1" applyBorder="1" applyAlignment="1" applyProtection="1">
      <alignment horizontal="left" vertical="center" indent="1" shrinkToFit="1"/>
    </xf>
    <xf numFmtId="0" fontId="38" fillId="0" borderId="21" xfId="4" applyFont="1" applyFill="1" applyBorder="1" applyAlignment="1" applyProtection="1">
      <alignment horizontal="left" vertical="center" indent="1" shrinkToFit="1"/>
    </xf>
    <xf numFmtId="49" fontId="49" fillId="0" borderId="0" xfId="0" applyNumberFormat="1" applyFont="1" applyBorder="1" applyAlignment="1" applyProtection="1">
      <alignment horizontal="right"/>
      <protection locked="0"/>
    </xf>
    <xf numFmtId="0" fontId="0" fillId="0" borderId="0" xfId="0" applyAlignment="1" applyProtection="1">
      <alignment vertical="center"/>
      <protection locked="0"/>
    </xf>
    <xf numFmtId="0" fontId="58" fillId="0" borderId="0" xfId="4" applyFont="1" applyAlignment="1" applyProtection="1">
      <alignment horizontal="center" vertical="center"/>
    </xf>
    <xf numFmtId="0" fontId="32" fillId="0" borderId="0" xfId="4" applyFont="1" applyAlignment="1" applyProtection="1">
      <alignment horizontal="center" vertical="center"/>
    </xf>
    <xf numFmtId="0" fontId="32" fillId="0" borderId="0" xfId="4" applyFont="1" applyAlignment="1" applyProtection="1">
      <alignment horizontal="left" indent="1"/>
    </xf>
    <xf numFmtId="0" fontId="32" fillId="0" borderId="24" xfId="4" applyFont="1" applyBorder="1" applyAlignment="1" applyProtection="1">
      <alignment horizontal="left" indent="1"/>
    </xf>
    <xf numFmtId="0" fontId="38" fillId="0" borderId="16" xfId="4" applyFont="1" applyFill="1" applyBorder="1" applyAlignment="1" applyProtection="1">
      <alignment horizontal="left" vertical="center" indent="1" shrinkToFit="1"/>
      <protection locked="0"/>
    </xf>
    <xf numFmtId="0" fontId="38" fillId="0" borderId="17" xfId="4" applyFont="1" applyFill="1" applyBorder="1" applyAlignment="1" applyProtection="1">
      <alignment horizontal="left" vertical="center" indent="1" shrinkToFit="1"/>
      <protection locked="0"/>
    </xf>
    <xf numFmtId="0" fontId="38" fillId="0" borderId="18" xfId="4" applyFont="1" applyFill="1" applyBorder="1" applyAlignment="1" applyProtection="1">
      <alignment horizontal="left" vertical="center" indent="1" shrinkToFit="1"/>
      <protection locked="0"/>
    </xf>
    <xf numFmtId="0" fontId="38" fillId="0" borderId="23" xfId="4" applyFont="1" applyFill="1" applyBorder="1" applyAlignment="1" applyProtection="1">
      <alignment horizontal="left" vertical="center" indent="1" shrinkToFit="1"/>
      <protection locked="0"/>
    </xf>
    <xf numFmtId="0" fontId="38" fillId="0" borderId="24" xfId="4" applyFont="1" applyFill="1" applyBorder="1" applyAlignment="1" applyProtection="1">
      <alignment horizontal="left" vertical="center" indent="1" shrinkToFit="1"/>
      <protection locked="0"/>
    </xf>
    <xf numFmtId="0" fontId="38" fillId="0" borderId="25" xfId="4" applyFont="1" applyFill="1" applyBorder="1" applyAlignment="1" applyProtection="1">
      <alignment horizontal="left" vertical="center" indent="1" shrinkToFit="1"/>
      <protection locked="0"/>
    </xf>
    <xf numFmtId="0" fontId="38" fillId="0" borderId="24" xfId="4" applyFont="1" applyFill="1" applyBorder="1" applyAlignment="1" applyProtection="1">
      <alignment vertical="center" shrinkToFit="1"/>
    </xf>
    <xf numFmtId="0" fontId="0" fillId="0" borderId="24" xfId="0" applyBorder="1" applyAlignment="1" applyProtection="1">
      <alignment vertical="center" shrinkToFit="1"/>
    </xf>
    <xf numFmtId="0" fontId="38" fillId="0" borderId="23" xfId="4" applyFont="1" applyFill="1" applyBorder="1" applyAlignment="1" applyProtection="1">
      <alignment horizontal="right" vertical="center" indent="1" shrinkToFit="1"/>
    </xf>
    <xf numFmtId="0" fontId="0" fillId="0" borderId="24" xfId="0" applyBorder="1" applyAlignment="1" applyProtection="1">
      <alignment horizontal="right" vertical="center" indent="1" shrinkToFit="1"/>
    </xf>
    <xf numFmtId="0" fontId="34" fillId="0" borderId="17" xfId="0" applyFont="1" applyBorder="1" applyAlignment="1" applyProtection="1">
      <alignment horizontal="center" vertical="center" shrinkToFit="1"/>
    </xf>
    <xf numFmtId="0" fontId="34" fillId="0" borderId="24" xfId="0" applyFont="1" applyBorder="1" applyAlignment="1" applyProtection="1">
      <alignment horizontal="center" vertical="center" shrinkToFit="1"/>
    </xf>
    <xf numFmtId="0" fontId="34" fillId="0" borderId="16" xfId="0" applyFont="1" applyBorder="1" applyAlignment="1" applyProtection="1">
      <alignment horizontal="center" vertical="center"/>
    </xf>
    <xf numFmtId="0" fontId="34" fillId="0" borderId="17" xfId="0" applyFont="1" applyBorder="1" applyAlignment="1" applyProtection="1">
      <alignment horizontal="center" vertical="center"/>
    </xf>
    <xf numFmtId="0" fontId="34" fillId="0" borderId="18" xfId="0" applyFont="1" applyBorder="1" applyAlignment="1" applyProtection="1">
      <alignment horizontal="center" vertical="center"/>
    </xf>
    <xf numFmtId="0" fontId="34" fillId="0" borderId="23" xfId="0" applyFont="1" applyBorder="1" applyAlignment="1" applyProtection="1">
      <alignment horizontal="center" vertical="center"/>
    </xf>
    <xf numFmtId="0" fontId="34" fillId="0" borderId="24" xfId="0" applyFont="1" applyBorder="1" applyAlignment="1" applyProtection="1">
      <alignment horizontal="center" vertical="center"/>
    </xf>
    <xf numFmtId="0" fontId="34" fillId="0" borderId="25" xfId="0" applyFont="1" applyBorder="1" applyAlignment="1" applyProtection="1">
      <alignment horizontal="center" vertical="center"/>
    </xf>
    <xf numFmtId="0" fontId="32" fillId="0" borderId="181" xfId="0" applyFont="1" applyBorder="1" applyAlignment="1" applyProtection="1">
      <alignment horizontal="left" vertical="center" indent="1"/>
    </xf>
    <xf numFmtId="0" fontId="32" fillId="0" borderId="182" xfId="0" applyFont="1" applyBorder="1" applyAlignment="1" applyProtection="1">
      <alignment horizontal="left" vertical="center" indent="1"/>
    </xf>
    <xf numFmtId="0" fontId="32" fillId="0" borderId="183" xfId="0" applyFont="1" applyBorder="1" applyAlignment="1" applyProtection="1">
      <alignment horizontal="left" vertical="center" indent="1"/>
    </xf>
    <xf numFmtId="0" fontId="32" fillId="0" borderId="184" xfId="0" applyFont="1" applyBorder="1" applyAlignment="1" applyProtection="1">
      <alignment horizontal="left" vertical="center" indent="1"/>
    </xf>
    <xf numFmtId="0" fontId="32" fillId="0" borderId="185" xfId="0" applyFont="1" applyBorder="1" applyAlignment="1" applyProtection="1">
      <alignment horizontal="left" vertical="center" indent="1"/>
    </xf>
    <xf numFmtId="0" fontId="32" fillId="0" borderId="186" xfId="0" applyFont="1" applyBorder="1" applyAlignment="1" applyProtection="1">
      <alignment horizontal="left" vertical="center" indent="1"/>
    </xf>
    <xf numFmtId="0" fontId="32" fillId="0" borderId="17" xfId="0" applyFont="1" applyBorder="1" applyAlignment="1" applyProtection="1">
      <alignment horizontal="center" vertical="center" shrinkToFit="1"/>
    </xf>
    <xf numFmtId="0" fontId="32" fillId="0" borderId="0" xfId="0" applyFont="1" applyAlignment="1" applyProtection="1">
      <alignment horizontal="center" vertical="center" shrinkToFit="1"/>
    </xf>
    <xf numFmtId="0" fontId="32" fillId="0" borderId="16" xfId="0" applyFont="1" applyBorder="1" applyAlignment="1" applyProtection="1">
      <alignment horizontal="left" vertical="center" indent="1"/>
    </xf>
    <xf numFmtId="0" fontId="32" fillId="0" borderId="17" xfId="0" applyFont="1" applyBorder="1" applyAlignment="1" applyProtection="1">
      <alignment horizontal="left" vertical="center" indent="1"/>
    </xf>
    <xf numFmtId="0" fontId="32" fillId="0" borderId="18" xfId="0" applyFont="1" applyBorder="1" applyAlignment="1" applyProtection="1">
      <alignment horizontal="left" vertical="center" indent="1"/>
    </xf>
    <xf numFmtId="0" fontId="32" fillId="0" borderId="23" xfId="0" applyFont="1" applyBorder="1" applyAlignment="1" applyProtection="1">
      <alignment horizontal="left" vertical="center" indent="1"/>
    </xf>
    <xf numFmtId="0" fontId="32" fillId="0" borderId="24" xfId="0" applyFont="1" applyBorder="1" applyAlignment="1" applyProtection="1">
      <alignment horizontal="left" vertical="center" indent="1"/>
    </xf>
    <xf numFmtId="0" fontId="32" fillId="0" borderId="25" xfId="0" applyFont="1" applyBorder="1" applyAlignment="1" applyProtection="1">
      <alignment horizontal="left" vertical="center" indent="1"/>
    </xf>
    <xf numFmtId="0" fontId="34" fillId="0" borderId="101" xfId="4" applyFont="1" applyBorder="1" applyAlignment="1" applyProtection="1">
      <alignment horizontal="left" vertical="center" wrapText="1" indent="1"/>
    </xf>
    <xf numFmtId="0" fontId="34" fillId="0" borderId="102" xfId="4" applyFont="1" applyBorder="1" applyAlignment="1" applyProtection="1">
      <alignment horizontal="left" vertical="center" wrapText="1" indent="1"/>
    </xf>
    <xf numFmtId="0" fontId="34" fillId="0" borderId="103" xfId="4" applyFont="1" applyBorder="1" applyAlignment="1" applyProtection="1">
      <alignment horizontal="left" vertical="center" wrapText="1" indent="1"/>
    </xf>
    <xf numFmtId="0" fontId="34" fillId="0" borderId="104" xfId="4" applyFont="1" applyBorder="1" applyAlignment="1" applyProtection="1">
      <alignment horizontal="left" vertical="center" wrapText="1" indent="1"/>
    </xf>
    <xf numFmtId="0" fontId="34" fillId="0" borderId="0" xfId="4" applyFont="1" applyBorder="1" applyAlignment="1" applyProtection="1">
      <alignment horizontal="left" vertical="center" wrapText="1" indent="1"/>
    </xf>
    <xf numFmtId="0" fontId="34" fillId="0" borderId="105" xfId="4" applyFont="1" applyBorder="1" applyAlignment="1" applyProtection="1">
      <alignment horizontal="left" vertical="center" wrapText="1" indent="1"/>
    </xf>
    <xf numFmtId="0" fontId="34" fillId="0" borderId="106" xfId="4" applyFont="1" applyBorder="1" applyAlignment="1" applyProtection="1">
      <alignment horizontal="left" vertical="center" wrapText="1" indent="1"/>
    </xf>
    <xf numFmtId="0" fontId="34" fillId="0" borderId="107" xfId="4" applyFont="1" applyBorder="1" applyAlignment="1" applyProtection="1">
      <alignment horizontal="left" vertical="center" wrapText="1" indent="1"/>
    </xf>
    <xf numFmtId="0" fontId="34" fillId="0" borderId="108" xfId="4" applyFont="1" applyBorder="1" applyAlignment="1" applyProtection="1">
      <alignment horizontal="left" vertical="center" wrapText="1" indent="1"/>
    </xf>
    <xf numFmtId="0" fontId="32" fillId="0" borderId="20" xfId="0" applyFont="1" applyBorder="1" applyAlignment="1" applyProtection="1">
      <alignment vertical="center"/>
    </xf>
    <xf numFmtId="0" fontId="38" fillId="0" borderId="181" xfId="4" applyFont="1" applyFill="1" applyBorder="1" applyAlignment="1" applyProtection="1">
      <alignment horizontal="center" vertical="center" shrinkToFit="1"/>
    </xf>
    <xf numFmtId="0" fontId="32" fillId="0" borderId="182" xfId="0" applyFont="1" applyBorder="1" applyAlignment="1" applyProtection="1">
      <alignment vertical="center"/>
    </xf>
    <xf numFmtId="0" fontId="32" fillId="0" borderId="183" xfId="0" applyFont="1" applyBorder="1" applyAlignment="1" applyProtection="1">
      <alignment vertical="center"/>
    </xf>
    <xf numFmtId="0" fontId="32" fillId="0" borderId="184" xfId="0" applyFont="1" applyBorder="1" applyAlignment="1" applyProtection="1">
      <alignment vertical="center"/>
    </xf>
    <xf numFmtId="0" fontId="32" fillId="0" borderId="185" xfId="0" applyFont="1" applyBorder="1" applyAlignment="1" applyProtection="1">
      <alignment vertical="center"/>
    </xf>
    <xf numFmtId="0" fontId="32" fillId="0" borderId="186" xfId="0" applyFont="1" applyBorder="1" applyAlignment="1" applyProtection="1">
      <alignment vertical="center"/>
    </xf>
    <xf numFmtId="0" fontId="32" fillId="0" borderId="17" xfId="0" applyFont="1" applyBorder="1" applyAlignment="1" applyProtection="1">
      <alignment horizontal="center" vertical="center"/>
    </xf>
    <xf numFmtId="0" fontId="32" fillId="0" borderId="18" xfId="0" applyFont="1" applyBorder="1" applyAlignment="1" applyProtection="1">
      <alignment horizontal="center" vertical="center"/>
    </xf>
    <xf numFmtId="0" fontId="32" fillId="0" borderId="24" xfId="0" applyFont="1" applyBorder="1" applyAlignment="1" applyProtection="1">
      <alignment horizontal="center" vertical="center"/>
    </xf>
    <xf numFmtId="0" fontId="32" fillId="0" borderId="25" xfId="0" applyFont="1" applyBorder="1" applyAlignment="1" applyProtection="1">
      <alignment horizontal="center" vertical="center"/>
    </xf>
    <xf numFmtId="0" fontId="38" fillId="0" borderId="16" xfId="0" applyFont="1" applyBorder="1" applyAlignment="1" applyProtection="1">
      <alignment horizontal="center" vertical="center"/>
    </xf>
    <xf numFmtId="0" fontId="38" fillId="0" borderId="17" xfId="0" applyFont="1" applyBorder="1" applyAlignment="1" applyProtection="1">
      <alignment horizontal="center" vertical="center"/>
    </xf>
    <xf numFmtId="0" fontId="38" fillId="0" borderId="18" xfId="0" applyFont="1" applyBorder="1" applyAlignment="1" applyProtection="1">
      <alignment horizontal="center" vertical="center"/>
    </xf>
    <xf numFmtId="0" fontId="38" fillId="0" borderId="23" xfId="0" applyFont="1" applyBorder="1" applyAlignment="1" applyProtection="1">
      <alignment horizontal="center" vertical="center"/>
    </xf>
    <xf numFmtId="0" fontId="38" fillId="0" borderId="24" xfId="0" applyFont="1" applyBorder="1" applyAlignment="1" applyProtection="1">
      <alignment horizontal="center" vertical="center"/>
    </xf>
    <xf numFmtId="0" fontId="38" fillId="0" borderId="25" xfId="0" applyFont="1" applyBorder="1" applyAlignment="1" applyProtection="1">
      <alignment horizontal="center" vertical="center"/>
    </xf>
    <xf numFmtId="0" fontId="32" fillId="0" borderId="18" xfId="0" applyFont="1" applyBorder="1" applyAlignment="1" applyProtection="1">
      <alignment horizontal="center" vertical="center" shrinkToFit="1"/>
    </xf>
    <xf numFmtId="0" fontId="32" fillId="0" borderId="23" xfId="0" applyFont="1" applyBorder="1" applyAlignment="1" applyProtection="1">
      <alignment horizontal="center" vertical="center" shrinkToFit="1"/>
    </xf>
    <xf numFmtId="0" fontId="32" fillId="0" borderId="24" xfId="0" applyFont="1" applyBorder="1" applyAlignment="1" applyProtection="1">
      <alignment horizontal="center" vertical="center" shrinkToFit="1"/>
    </xf>
    <xf numFmtId="0" fontId="32" fillId="0" borderId="25" xfId="0" applyFont="1" applyBorder="1" applyAlignment="1" applyProtection="1">
      <alignment horizontal="center" vertical="center" shrinkToFit="1"/>
    </xf>
    <xf numFmtId="0" fontId="32" fillId="0" borderId="38" xfId="0" applyFont="1" applyBorder="1" applyAlignment="1" applyProtection="1">
      <alignment horizontal="center" vertical="center" shrinkToFit="1"/>
    </xf>
    <xf numFmtId="0" fontId="32" fillId="0" borderId="39" xfId="0" applyFont="1" applyBorder="1" applyAlignment="1" applyProtection="1">
      <alignment horizontal="center" vertical="center" shrinkToFit="1"/>
    </xf>
    <xf numFmtId="0" fontId="38" fillId="0" borderId="37" xfId="4" applyNumberFormat="1" applyFont="1" applyFill="1" applyBorder="1" applyAlignment="1" applyProtection="1">
      <alignment horizontal="left" vertical="center" wrapText="1" indent="1"/>
    </xf>
    <xf numFmtId="0" fontId="38" fillId="0" borderId="38" xfId="4" applyFont="1" applyFill="1" applyBorder="1" applyAlignment="1" applyProtection="1">
      <alignment horizontal="left" vertical="center" wrapText="1" indent="1"/>
    </xf>
    <xf numFmtId="0" fontId="32" fillId="0" borderId="38" xfId="4" applyFont="1" applyBorder="1" applyAlignment="1" applyProtection="1">
      <alignment horizontal="left" vertical="center" wrapText="1" indent="1"/>
    </xf>
    <xf numFmtId="0" fontId="32" fillId="0" borderId="38" xfId="0" applyFont="1" applyBorder="1" applyAlignment="1" applyProtection="1">
      <alignment horizontal="left" vertical="center" wrapText="1" indent="1"/>
    </xf>
    <xf numFmtId="0" fontId="32" fillId="0" borderId="39" xfId="0" applyFont="1" applyBorder="1" applyAlignment="1" applyProtection="1">
      <alignment horizontal="left" vertical="center" wrapText="1" indent="1"/>
    </xf>
    <xf numFmtId="0" fontId="38" fillId="0" borderId="37" xfId="4" applyFont="1" applyFill="1" applyBorder="1" applyAlignment="1" applyProtection="1">
      <alignment horizontal="left" vertical="center" wrapText="1" indent="1"/>
    </xf>
    <xf numFmtId="0" fontId="38" fillId="0" borderId="17" xfId="4" applyNumberFormat="1" applyFont="1" applyFill="1" applyBorder="1" applyAlignment="1" applyProtection="1">
      <alignment horizontal="center" vertical="center"/>
    </xf>
    <xf numFmtId="0" fontId="38" fillId="0" borderId="18" xfId="4" applyNumberFormat="1" applyFont="1" applyFill="1" applyBorder="1" applyAlignment="1" applyProtection="1">
      <alignment horizontal="center" vertical="center"/>
    </xf>
    <xf numFmtId="0" fontId="38" fillId="0" borderId="23" xfId="4" applyNumberFormat="1" applyFont="1" applyFill="1" applyBorder="1" applyAlignment="1" applyProtection="1">
      <alignment horizontal="center" vertical="center"/>
    </xf>
    <xf numFmtId="0" fontId="38" fillId="0" borderId="24" xfId="4" applyNumberFormat="1" applyFont="1" applyFill="1" applyBorder="1" applyAlignment="1" applyProtection="1">
      <alignment horizontal="center" vertical="center"/>
    </xf>
    <xf numFmtId="0" fontId="38" fillId="0" borderId="25" xfId="4" applyNumberFormat="1" applyFont="1" applyFill="1" applyBorder="1" applyAlignment="1" applyProtection="1">
      <alignment horizontal="center" vertical="center"/>
    </xf>
    <xf numFmtId="0" fontId="38" fillId="0" borderId="16" xfId="4" applyNumberFormat="1" applyFont="1" applyFill="1" applyBorder="1" applyAlignment="1" applyProtection="1">
      <alignment horizontal="center" vertical="center"/>
    </xf>
    <xf numFmtId="0" fontId="38" fillId="0" borderId="0" xfId="0" applyFont="1" applyFill="1" applyBorder="1" applyAlignment="1" applyProtection="1">
      <alignment horizontal="distributed" vertical="center"/>
    </xf>
    <xf numFmtId="0" fontId="32" fillId="0" borderId="0" xfId="0" applyFont="1" applyAlignment="1" applyProtection="1">
      <alignment vertical="center"/>
    </xf>
    <xf numFmtId="0" fontId="32" fillId="0" borderId="17" xfId="0" applyFont="1" applyBorder="1" applyAlignment="1" applyProtection="1">
      <alignment horizontal="left" vertical="center" indent="1" shrinkToFit="1"/>
    </xf>
    <xf numFmtId="0" fontId="32" fillId="0" borderId="24" xfId="0" applyFont="1" applyBorder="1" applyAlignment="1" applyProtection="1">
      <alignment horizontal="left" vertical="center" indent="1" shrinkToFit="1"/>
    </xf>
    <xf numFmtId="0" fontId="32" fillId="0" borderId="0" xfId="0" applyFont="1" applyFill="1" applyBorder="1" applyAlignment="1" applyProtection="1">
      <alignment horizontal="distributed" vertical="center"/>
    </xf>
    <xf numFmtId="0" fontId="32" fillId="0" borderId="0" xfId="0" applyFont="1" applyAlignment="1" applyProtection="1">
      <alignment horizontal="distributed" vertical="center"/>
    </xf>
    <xf numFmtId="0" fontId="32" fillId="0" borderId="17" xfId="0" applyFont="1" applyFill="1" applyBorder="1" applyAlignment="1" applyProtection="1">
      <alignment horizontal="left" vertical="center" indent="1" shrinkToFit="1"/>
    </xf>
    <xf numFmtId="0" fontId="32" fillId="0" borderId="16" xfId="0" applyFont="1" applyFill="1" applyBorder="1" applyAlignment="1" applyProtection="1">
      <alignment horizontal="center" vertical="center" wrapText="1"/>
    </xf>
    <xf numFmtId="0" fontId="32" fillId="0" borderId="17" xfId="0" applyFont="1" applyFill="1" applyBorder="1" applyAlignment="1" applyProtection="1">
      <alignment horizontal="center" vertical="center" wrapText="1"/>
    </xf>
    <xf numFmtId="0" fontId="32" fillId="0" borderId="18" xfId="0" applyFont="1" applyFill="1" applyBorder="1" applyAlignment="1" applyProtection="1">
      <alignment horizontal="center" vertical="center" wrapText="1"/>
    </xf>
    <xf numFmtId="0" fontId="32" fillId="0" borderId="2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32" fillId="0" borderId="21" xfId="0" applyFont="1" applyFill="1" applyBorder="1" applyAlignment="1" applyProtection="1">
      <alignment horizontal="center" vertical="center" wrapText="1"/>
    </xf>
    <xf numFmtId="0" fontId="32" fillId="0" borderId="23" xfId="0" applyFont="1" applyFill="1" applyBorder="1" applyAlignment="1" applyProtection="1">
      <alignment horizontal="center" vertical="center" wrapText="1"/>
    </xf>
    <xf numFmtId="0" fontId="32" fillId="0" borderId="24" xfId="0" applyFont="1" applyFill="1" applyBorder="1" applyAlignment="1" applyProtection="1">
      <alignment horizontal="center" vertical="center" wrapText="1"/>
    </xf>
    <xf numFmtId="0" fontId="32" fillId="0" borderId="25" xfId="0" applyFont="1" applyFill="1" applyBorder="1" applyAlignment="1" applyProtection="1">
      <alignment horizontal="center" vertical="center" wrapText="1"/>
    </xf>
    <xf numFmtId="0" fontId="32" fillId="0" borderId="16" xfId="0" applyFont="1" applyFill="1" applyBorder="1" applyAlignment="1" applyProtection="1">
      <alignment horizontal="center" vertical="center"/>
    </xf>
    <xf numFmtId="0" fontId="32" fillId="0" borderId="20"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21" xfId="0" applyFont="1" applyBorder="1" applyAlignment="1" applyProtection="1">
      <alignment horizontal="center" vertical="center"/>
    </xf>
    <xf numFmtId="0" fontId="32" fillId="0" borderId="23" xfId="0" applyFont="1" applyBorder="1" applyAlignment="1" applyProtection="1">
      <alignment horizontal="center" vertical="center"/>
    </xf>
    <xf numFmtId="0" fontId="38" fillId="0" borderId="20" xfId="4" applyFont="1" applyBorder="1" applyAlignment="1" applyProtection="1">
      <alignment horizontal="center" vertical="center" shrinkToFit="1"/>
    </xf>
    <xf numFmtId="0" fontId="32" fillId="0" borderId="21" xfId="0" applyFont="1" applyBorder="1" applyAlignment="1" applyProtection="1">
      <alignment horizontal="center" vertical="center" shrinkToFit="1"/>
    </xf>
    <xf numFmtId="0" fontId="32" fillId="0" borderId="17" xfId="0" applyFont="1" applyFill="1" applyBorder="1" applyAlignment="1" applyProtection="1">
      <alignment vertical="center" shrinkToFit="1"/>
    </xf>
    <xf numFmtId="0" fontId="32" fillId="0" borderId="17" xfId="0" applyFont="1" applyBorder="1" applyAlignment="1" applyProtection="1">
      <alignment vertical="center" shrinkToFit="1"/>
    </xf>
    <xf numFmtId="0" fontId="32" fillId="0" borderId="24" xfId="0" applyFont="1" applyBorder="1" applyAlignment="1" applyProtection="1">
      <alignment vertical="center" shrinkToFit="1"/>
    </xf>
    <xf numFmtId="0" fontId="32" fillId="0" borderId="0" xfId="4" applyFont="1" applyAlignment="1" applyProtection="1">
      <alignment horizontal="center" vertical="center" shrinkToFit="1"/>
    </xf>
    <xf numFmtId="0" fontId="0" fillId="0" borderId="24" xfId="0" applyBorder="1" applyAlignment="1" applyProtection="1">
      <alignment horizontal="center" vertical="center" shrinkToFit="1"/>
    </xf>
    <xf numFmtId="0" fontId="32" fillId="0" borderId="0" xfId="0" applyFont="1" applyAlignment="1" applyProtection="1">
      <alignment horizontal="left" vertical="center" indent="1" shrinkToFit="1"/>
    </xf>
    <xf numFmtId="0" fontId="0" fillId="0" borderId="0" xfId="0" applyAlignment="1" applyProtection="1">
      <alignment horizontal="left" vertical="center" indent="1" shrinkToFit="1"/>
    </xf>
    <xf numFmtId="0" fontId="0" fillId="0" borderId="24" xfId="0" applyBorder="1" applyAlignment="1" applyProtection="1">
      <alignment horizontal="left" vertical="center" indent="1" shrinkToFit="1"/>
    </xf>
    <xf numFmtId="0" fontId="32" fillId="0" borderId="17" xfId="0" applyFont="1" applyFill="1" applyBorder="1" applyAlignment="1" applyProtection="1">
      <alignment horizontal="center" vertical="center" shrinkToFit="1"/>
    </xf>
    <xf numFmtId="0" fontId="0" fillId="0" borderId="17" xfId="0" applyBorder="1" applyAlignment="1" applyProtection="1">
      <alignment horizontal="center" vertical="center" shrinkToFit="1"/>
    </xf>
    <xf numFmtId="0" fontId="0" fillId="0" borderId="17" xfId="0" applyBorder="1" applyAlignment="1" applyProtection="1">
      <alignment horizontal="left" vertical="center" indent="1" shrinkToFit="1"/>
    </xf>
    <xf numFmtId="0" fontId="32" fillId="0" borderId="0" xfId="0" applyFont="1" applyFill="1" applyAlignment="1" applyProtection="1">
      <alignment horizontal="center" vertical="center" wrapText="1"/>
    </xf>
    <xf numFmtId="0" fontId="32" fillId="0" borderId="0" xfId="0" applyFont="1" applyAlignment="1" applyProtection="1">
      <alignment horizontal="center" vertical="center" wrapText="1"/>
    </xf>
    <xf numFmtId="0" fontId="38" fillId="0" borderId="0" xfId="0" applyFont="1" applyFill="1" applyAlignment="1" applyProtection="1">
      <alignment horizontal="left" vertical="center" indent="1" shrinkToFit="1"/>
    </xf>
    <xf numFmtId="0" fontId="69" fillId="0" borderId="17" xfId="0" applyFont="1" applyBorder="1" applyAlignment="1" applyProtection="1">
      <alignment horizontal="left" vertical="center" indent="1"/>
    </xf>
    <xf numFmtId="0" fontId="32" fillId="0" borderId="17" xfId="0" applyFont="1" applyBorder="1" applyAlignment="1" applyProtection="1">
      <alignment vertical="center"/>
      <protection locked="0"/>
    </xf>
    <xf numFmtId="0" fontId="32" fillId="0" borderId="18" xfId="0" applyFont="1" applyBorder="1" applyAlignment="1" applyProtection="1">
      <alignment vertical="center"/>
      <protection locked="0"/>
    </xf>
    <xf numFmtId="0" fontId="32" fillId="0" borderId="23" xfId="0" applyFont="1" applyBorder="1" applyAlignment="1" applyProtection="1">
      <alignment vertical="center"/>
      <protection locked="0"/>
    </xf>
    <xf numFmtId="0" fontId="32" fillId="0" borderId="24" xfId="0" applyFont="1" applyBorder="1" applyAlignment="1" applyProtection="1">
      <alignment vertical="center"/>
      <protection locked="0"/>
    </xf>
    <xf numFmtId="0" fontId="32" fillId="0" borderId="25" xfId="0" applyFont="1" applyBorder="1" applyAlignment="1" applyProtection="1">
      <alignment vertical="center"/>
      <protection locked="0"/>
    </xf>
    <xf numFmtId="0" fontId="32" fillId="0" borderId="181" xfId="0" applyFont="1" applyBorder="1" applyAlignment="1" applyProtection="1">
      <alignment horizontal="left" vertical="center" indent="1"/>
      <protection locked="0"/>
    </xf>
    <xf numFmtId="0" fontId="32" fillId="0" borderId="182" xfId="0" applyFont="1" applyBorder="1" applyAlignment="1" applyProtection="1">
      <alignment horizontal="left" vertical="center" indent="1"/>
      <protection locked="0"/>
    </xf>
    <xf numFmtId="0" fontId="32" fillId="0" borderId="183" xfId="0" applyFont="1" applyBorder="1" applyAlignment="1" applyProtection="1">
      <alignment horizontal="left" vertical="center" indent="1"/>
      <protection locked="0"/>
    </xf>
    <xf numFmtId="0" fontId="32" fillId="0" borderId="184" xfId="0" applyFont="1" applyBorder="1" applyAlignment="1" applyProtection="1">
      <alignment horizontal="left" vertical="center" indent="1"/>
      <protection locked="0"/>
    </xf>
    <xf numFmtId="0" fontId="32" fillId="0" borderId="185" xfId="0" applyFont="1" applyBorder="1" applyAlignment="1" applyProtection="1">
      <alignment horizontal="left" vertical="center" indent="1"/>
      <protection locked="0"/>
    </xf>
    <xf numFmtId="0" fontId="32" fillId="0" borderId="186" xfId="0" applyFont="1" applyBorder="1" applyAlignment="1" applyProtection="1">
      <alignment horizontal="left" vertical="center" indent="1"/>
      <protection locked="0"/>
    </xf>
    <xf numFmtId="0" fontId="32" fillId="0" borderId="17" xfId="0" applyFont="1" applyBorder="1" applyAlignment="1" applyProtection="1">
      <alignment horizontal="center" vertical="center"/>
      <protection locked="0"/>
    </xf>
    <xf numFmtId="0" fontId="32" fillId="0" borderId="18" xfId="0" applyFont="1" applyBorder="1" applyAlignment="1" applyProtection="1">
      <alignment horizontal="center" vertical="center"/>
      <protection locked="0"/>
    </xf>
    <xf numFmtId="0" fontId="32" fillId="0" borderId="24" xfId="0" applyFont="1" applyBorder="1" applyAlignment="1" applyProtection="1">
      <alignment horizontal="center" vertical="center"/>
      <protection locked="0"/>
    </xf>
    <xf numFmtId="0" fontId="32" fillId="0" borderId="25" xfId="0" applyFont="1" applyBorder="1" applyAlignment="1" applyProtection="1">
      <alignment horizontal="center" vertical="center"/>
      <protection locked="0"/>
    </xf>
    <xf numFmtId="0" fontId="32" fillId="0" borderId="182" xfId="0" applyFont="1" applyBorder="1" applyAlignment="1" applyProtection="1">
      <alignment vertical="center"/>
      <protection locked="0"/>
    </xf>
    <xf numFmtId="0" fontId="32" fillId="0" borderId="183" xfId="0" applyFont="1" applyBorder="1" applyAlignment="1" applyProtection="1">
      <alignment vertical="center"/>
      <protection locked="0"/>
    </xf>
    <xf numFmtId="0" fontId="32" fillId="0" borderId="184" xfId="0" applyFont="1" applyBorder="1" applyAlignment="1" applyProtection="1">
      <alignment vertical="center"/>
      <protection locked="0"/>
    </xf>
    <xf numFmtId="0" fontId="32" fillId="0" borderId="185" xfId="0" applyFont="1" applyBorder="1" applyAlignment="1" applyProtection="1">
      <alignment vertical="center"/>
      <protection locked="0"/>
    </xf>
    <xf numFmtId="0" fontId="32" fillId="0" borderId="186" xfId="0" applyFont="1" applyBorder="1" applyAlignment="1" applyProtection="1">
      <alignment vertical="center"/>
      <protection locked="0"/>
    </xf>
    <xf numFmtId="0" fontId="32" fillId="0" borderId="16" xfId="0" applyFont="1" applyBorder="1" applyAlignment="1" applyProtection="1">
      <alignment horizontal="left" vertical="center" indent="1"/>
      <protection locked="0"/>
    </xf>
    <xf numFmtId="0" fontId="32" fillId="0" borderId="17" xfId="0" applyFont="1" applyBorder="1" applyAlignment="1" applyProtection="1">
      <alignment horizontal="left" vertical="center" indent="1"/>
      <protection locked="0"/>
    </xf>
    <xf numFmtId="0" fontId="32" fillId="0" borderId="18" xfId="0" applyFont="1" applyBorder="1" applyAlignment="1" applyProtection="1">
      <alignment horizontal="left" vertical="center" indent="1"/>
      <protection locked="0"/>
    </xf>
    <xf numFmtId="0" fontId="32" fillId="0" borderId="23" xfId="0" applyFont="1" applyBorder="1" applyAlignment="1" applyProtection="1">
      <alignment horizontal="left" vertical="center" indent="1"/>
      <protection locked="0"/>
    </xf>
    <xf numFmtId="0" fontId="32" fillId="0" borderId="24" xfId="0" applyFont="1" applyBorder="1" applyAlignment="1" applyProtection="1">
      <alignment horizontal="left" vertical="center" indent="1"/>
      <protection locked="0"/>
    </xf>
    <xf numFmtId="0" fontId="32" fillId="0" borderId="25" xfId="0" applyFont="1" applyBorder="1" applyAlignment="1" applyProtection="1">
      <alignment horizontal="left" vertical="center" indent="1"/>
      <protection locked="0"/>
    </xf>
    <xf numFmtId="0" fontId="38" fillId="0" borderId="37" xfId="4" applyNumberFormat="1" applyFont="1" applyFill="1" applyBorder="1" applyAlignment="1" applyProtection="1">
      <alignment horizontal="left" vertical="center" wrapText="1" indent="1"/>
      <protection locked="0"/>
    </xf>
    <xf numFmtId="0" fontId="38" fillId="0" borderId="38" xfId="4" applyFont="1" applyFill="1" applyBorder="1" applyAlignment="1" applyProtection="1">
      <alignment horizontal="left" vertical="center" wrapText="1" indent="1"/>
      <protection locked="0"/>
    </xf>
    <xf numFmtId="0" fontId="32" fillId="0" borderId="38" xfId="4" applyFont="1" applyBorder="1" applyAlignment="1" applyProtection="1">
      <alignment horizontal="left" vertical="center" wrapText="1" indent="1"/>
      <protection locked="0"/>
    </xf>
    <xf numFmtId="0" fontId="32" fillId="0" borderId="38" xfId="0" applyFont="1" applyBorder="1" applyAlignment="1" applyProtection="1">
      <alignment horizontal="left" vertical="center" wrapText="1" indent="1"/>
      <protection locked="0"/>
    </xf>
    <xf numFmtId="0" fontId="32" fillId="0" borderId="39" xfId="0" applyFont="1" applyBorder="1" applyAlignment="1" applyProtection="1">
      <alignment horizontal="left" vertical="center" wrapText="1" indent="1"/>
      <protection locked="0"/>
    </xf>
    <xf numFmtId="0" fontId="38" fillId="0" borderId="37" xfId="4" applyFont="1" applyFill="1" applyBorder="1" applyAlignment="1" applyProtection="1">
      <alignment horizontal="left" vertical="center" wrapText="1" indent="1"/>
      <protection locked="0"/>
    </xf>
    <xf numFmtId="0" fontId="69" fillId="0" borderId="17" xfId="0" applyFont="1" applyBorder="1" applyAlignment="1" applyProtection="1">
      <alignment horizontal="center" vertical="center"/>
    </xf>
    <xf numFmtId="0" fontId="69" fillId="0" borderId="18" xfId="0" applyFont="1" applyBorder="1" applyAlignment="1" applyProtection="1">
      <alignment horizontal="center" vertical="center"/>
    </xf>
    <xf numFmtId="0" fontId="69" fillId="0" borderId="23" xfId="0" applyFont="1" applyBorder="1" applyAlignment="1" applyProtection="1">
      <alignment horizontal="center" vertical="center"/>
    </xf>
    <xf numFmtId="0" fontId="69" fillId="0" borderId="24" xfId="0" applyFont="1" applyBorder="1" applyAlignment="1" applyProtection="1">
      <alignment horizontal="center" vertical="center"/>
    </xf>
    <xf numFmtId="0" fontId="69" fillId="0" borderId="25" xfId="0" applyFont="1" applyBorder="1" applyAlignment="1" applyProtection="1">
      <alignment horizontal="center" vertical="center"/>
    </xf>
    <xf numFmtId="0" fontId="32" fillId="0" borderId="17" xfId="0" applyFont="1" applyBorder="1" applyAlignment="1" applyProtection="1">
      <alignment horizontal="left" vertical="center" indent="1" shrinkToFit="1"/>
      <protection locked="0"/>
    </xf>
    <xf numFmtId="0" fontId="32" fillId="0" borderId="24" xfId="0" applyFont="1" applyBorder="1" applyAlignment="1" applyProtection="1">
      <alignment horizontal="left" vertical="center" indent="1" shrinkToFit="1"/>
      <protection locked="0"/>
    </xf>
    <xf numFmtId="0" fontId="0" fillId="0" borderId="0" xfId="0" applyAlignment="1" applyProtection="1">
      <protection locked="0"/>
    </xf>
    <xf numFmtId="0" fontId="38" fillId="0" borderId="0" xfId="0" applyFont="1" applyFill="1" applyAlignment="1" applyProtection="1">
      <alignment horizontal="left" vertical="center" indent="1" shrinkToFit="1"/>
      <protection locked="0"/>
    </xf>
    <xf numFmtId="0" fontId="32" fillId="0" borderId="0" xfId="0" applyFont="1" applyAlignment="1" applyProtection="1">
      <alignment horizontal="left" vertical="center" indent="1" shrinkToFit="1"/>
      <protection locked="0"/>
    </xf>
    <xf numFmtId="0" fontId="82" fillId="0" borderId="0" xfId="0" applyFont="1" applyBorder="1" applyAlignment="1">
      <alignment vertical="top" wrapText="1"/>
    </xf>
    <xf numFmtId="0" fontId="81" fillId="0" borderId="5" xfId="0" applyFont="1" applyBorder="1" applyAlignment="1" applyProtection="1">
      <alignment horizontal="center" vertical="center" shrinkToFit="1"/>
      <protection locked="0" hidden="1"/>
    </xf>
    <xf numFmtId="207" fontId="78" fillId="0" borderId="5" xfId="0" applyNumberFormat="1" applyFont="1" applyBorder="1" applyAlignment="1" applyProtection="1">
      <alignment horizontal="center" vertical="center"/>
      <protection hidden="1"/>
    </xf>
    <xf numFmtId="207" fontId="83" fillId="0" borderId="5" xfId="0" applyNumberFormat="1" applyFont="1" applyBorder="1" applyAlignment="1" applyProtection="1">
      <alignment horizontal="center" vertical="center"/>
      <protection hidden="1"/>
    </xf>
    <xf numFmtId="207" fontId="83" fillId="0" borderId="52" xfId="0" applyNumberFormat="1" applyFont="1" applyBorder="1" applyAlignment="1" applyProtection="1">
      <alignment horizontal="center" vertical="center"/>
      <protection hidden="1"/>
    </xf>
    <xf numFmtId="0" fontId="78" fillId="0" borderId="31" xfId="0" applyFont="1" applyBorder="1" applyAlignment="1" applyProtection="1">
      <alignment horizontal="center" vertical="center"/>
      <protection locked="0" hidden="1"/>
    </xf>
    <xf numFmtId="0" fontId="63" fillId="0" borderId="31" xfId="0" applyFont="1" applyBorder="1" applyAlignment="1" applyProtection="1">
      <alignment horizontal="center" vertical="center"/>
      <protection locked="0" hidden="1"/>
    </xf>
    <xf numFmtId="0" fontId="63" fillId="0" borderId="0" xfId="0" applyFont="1" applyAlignment="1" applyProtection="1">
      <alignment horizontal="center" vertical="center"/>
      <protection locked="0" hidden="1"/>
    </xf>
    <xf numFmtId="0" fontId="63" fillId="0" borderId="24" xfId="0" applyFont="1" applyBorder="1" applyAlignment="1" applyProtection="1">
      <alignment horizontal="center" vertical="center"/>
      <protection locked="0" hidden="1"/>
    </xf>
    <xf numFmtId="178" fontId="78" fillId="0" borderId="5" xfId="0" applyNumberFormat="1" applyFont="1" applyBorder="1" applyAlignment="1" applyProtection="1">
      <alignment horizontal="center" vertical="center" shrinkToFit="1"/>
      <protection locked="0"/>
    </xf>
    <xf numFmtId="178" fontId="83" fillId="0" borderId="5" xfId="0" applyNumberFormat="1" applyFont="1" applyBorder="1" applyAlignment="1" applyProtection="1">
      <alignment horizontal="center" vertical="center" shrinkToFit="1"/>
      <protection locked="0"/>
    </xf>
    <xf numFmtId="178" fontId="83" fillId="0" borderId="69" xfId="0" applyNumberFormat="1" applyFont="1" applyBorder="1" applyAlignment="1" applyProtection="1">
      <alignment horizontal="center" vertical="center" shrinkToFit="1"/>
      <protection locked="0"/>
    </xf>
    <xf numFmtId="178" fontId="83" fillId="0" borderId="52" xfId="0" applyNumberFormat="1" applyFont="1" applyBorder="1" applyAlignment="1" applyProtection="1">
      <alignment horizontal="center" vertical="center" shrinkToFit="1"/>
      <protection locked="0"/>
    </xf>
    <xf numFmtId="178" fontId="83" fillId="0" borderId="50" xfId="0" applyNumberFormat="1" applyFont="1" applyBorder="1" applyAlignment="1" applyProtection="1">
      <alignment horizontal="center" vertical="center" shrinkToFit="1"/>
      <protection locked="0"/>
    </xf>
    <xf numFmtId="0" fontId="82" fillId="0" borderId="0" xfId="0" applyFont="1" applyAlignment="1">
      <alignment vertical="center" wrapText="1"/>
    </xf>
    <xf numFmtId="0" fontId="82" fillId="0" borderId="0" xfId="0" applyFont="1" applyAlignment="1">
      <alignment vertical="top" wrapText="1"/>
    </xf>
    <xf numFmtId="0" fontId="82" fillId="0" borderId="34" xfId="0" applyFont="1" applyBorder="1" applyAlignment="1" applyProtection="1">
      <alignment horizontal="center" vertical="center" shrinkToFit="1"/>
      <protection locked="0" hidden="1"/>
    </xf>
    <xf numFmtId="0" fontId="82" fillId="0" borderId="88" xfId="0" applyFont="1" applyBorder="1" applyAlignment="1" applyProtection="1">
      <alignment horizontal="center" vertical="center" shrinkToFit="1"/>
      <protection locked="0" hidden="1"/>
    </xf>
    <xf numFmtId="0" fontId="78" fillId="0" borderId="5" xfId="0" applyFont="1" applyBorder="1" applyAlignment="1" applyProtection="1">
      <alignment horizontal="center" vertical="center" shrinkToFit="1"/>
      <protection locked="0" hidden="1"/>
    </xf>
    <xf numFmtId="0" fontId="83" fillId="0" borderId="5" xfId="0" applyFont="1" applyBorder="1" applyAlignment="1" applyProtection="1">
      <alignment horizontal="center" vertical="center" shrinkToFit="1"/>
      <protection locked="0" hidden="1"/>
    </xf>
    <xf numFmtId="0" fontId="83" fillId="0" borderId="52" xfId="0" applyFont="1" applyBorder="1" applyAlignment="1" applyProtection="1">
      <alignment horizontal="center" vertical="center" shrinkToFit="1"/>
      <protection locked="0" hidden="1"/>
    </xf>
    <xf numFmtId="206" fontId="78" fillId="0" borderId="5" xfId="0" applyNumberFormat="1" applyFont="1" applyBorder="1" applyAlignment="1" applyProtection="1">
      <alignment horizontal="center" vertical="center"/>
      <protection locked="0" hidden="1"/>
    </xf>
    <xf numFmtId="206" fontId="83" fillId="0" borderId="5" xfId="0" applyNumberFormat="1" applyFont="1" applyBorder="1" applyAlignment="1" applyProtection="1">
      <alignment horizontal="center" vertical="center"/>
      <protection locked="0" hidden="1"/>
    </xf>
    <xf numFmtId="206" fontId="83" fillId="0" borderId="52" xfId="0" applyNumberFormat="1" applyFont="1" applyBorder="1" applyAlignment="1" applyProtection="1">
      <alignment horizontal="center" vertical="center"/>
      <protection locked="0" hidden="1"/>
    </xf>
    <xf numFmtId="0" fontId="81" fillId="0" borderId="52" xfId="0" applyFont="1" applyBorder="1" applyAlignment="1" applyProtection="1">
      <alignment horizontal="center" vertical="center" shrinkToFit="1"/>
      <protection locked="0" hidden="1"/>
    </xf>
    <xf numFmtId="0" fontId="78" fillId="0" borderId="47" xfId="0" applyFont="1" applyBorder="1" applyAlignment="1">
      <alignment horizontal="center" vertical="center"/>
    </xf>
    <xf numFmtId="0" fontId="78" fillId="0" borderId="51" xfId="0" applyFont="1" applyBorder="1" applyAlignment="1">
      <alignment horizontal="center" vertical="center"/>
    </xf>
    <xf numFmtId="0" fontId="78" fillId="0" borderId="68" xfId="0" applyFont="1" applyBorder="1" applyAlignment="1">
      <alignment horizontal="center" vertical="center"/>
    </xf>
    <xf numFmtId="0" fontId="78" fillId="0" borderId="5" xfId="0" applyFont="1" applyBorder="1" applyAlignment="1">
      <alignment horizontal="center" vertical="center"/>
    </xf>
    <xf numFmtId="0" fontId="78" fillId="0" borderId="49" xfId="0" applyFont="1" applyBorder="1" applyAlignment="1">
      <alignment horizontal="center" vertical="center"/>
    </xf>
    <xf numFmtId="0" fontId="78" fillId="0" borderId="52" xfId="0" applyFont="1" applyBorder="1" applyAlignment="1">
      <alignment horizontal="center" vertical="center"/>
    </xf>
    <xf numFmtId="0" fontId="81" fillId="0" borderId="51" xfId="0" applyFont="1" applyBorder="1" applyAlignment="1" applyProtection="1">
      <alignment horizontal="center" vertical="center" shrinkToFit="1"/>
      <protection locked="0" hidden="1"/>
    </xf>
    <xf numFmtId="178" fontId="78" fillId="0" borderId="51" xfId="0" applyNumberFormat="1" applyFont="1" applyBorder="1" applyAlignment="1" applyProtection="1">
      <alignment horizontal="center" vertical="center"/>
      <protection locked="0"/>
    </xf>
    <xf numFmtId="178" fontId="83" fillId="0" borderId="51" xfId="0" applyNumberFormat="1" applyFont="1" applyBorder="1" applyAlignment="1" applyProtection="1">
      <alignment horizontal="center" vertical="center"/>
      <protection locked="0"/>
    </xf>
    <xf numFmtId="178" fontId="83" fillId="0" borderId="48" xfId="0" applyNumberFormat="1" applyFont="1" applyBorder="1" applyAlignment="1" applyProtection="1">
      <alignment horizontal="center" vertical="center"/>
      <protection locked="0"/>
    </xf>
    <xf numFmtId="178" fontId="83" fillId="0" borderId="5" xfId="0" applyNumberFormat="1" applyFont="1" applyBorder="1" applyAlignment="1" applyProtection="1">
      <alignment horizontal="center" vertical="center"/>
      <protection locked="0"/>
    </xf>
    <xf numFmtId="178" fontId="83" fillId="0" borderId="69" xfId="0" applyNumberFormat="1" applyFont="1" applyBorder="1" applyAlignment="1" applyProtection="1">
      <alignment horizontal="center" vertical="center"/>
      <protection locked="0"/>
    </xf>
    <xf numFmtId="0" fontId="82" fillId="0" borderId="33" xfId="0" applyFont="1" applyBorder="1" applyAlignment="1" applyProtection="1">
      <alignment horizontal="center" vertical="center" shrinkToFit="1"/>
      <protection locked="0" hidden="1"/>
    </xf>
    <xf numFmtId="0" fontId="82" fillId="0" borderId="0" xfId="0" applyFont="1" applyBorder="1" applyAlignment="1" applyProtection="1">
      <alignment horizontal="center" vertical="center" shrinkToFit="1"/>
      <protection locked="0" hidden="1"/>
    </xf>
    <xf numFmtId="0" fontId="0" fillId="0" borderId="0" xfId="0" applyAlignment="1" applyProtection="1">
      <alignment horizontal="center" vertical="center" shrinkToFit="1"/>
      <protection locked="0" hidden="1"/>
    </xf>
    <xf numFmtId="0" fontId="82" fillId="0" borderId="87" xfId="0" applyFont="1" applyBorder="1" applyAlignment="1" applyProtection="1">
      <alignment horizontal="center" vertical="center" shrinkToFit="1"/>
      <protection locked="0" hidden="1"/>
    </xf>
    <xf numFmtId="178" fontId="78" fillId="0" borderId="51" xfId="0" applyNumberFormat="1" applyFont="1" applyBorder="1" applyAlignment="1" applyProtection="1">
      <alignment horizontal="center" vertical="center"/>
      <protection locked="0" hidden="1"/>
    </xf>
    <xf numFmtId="178" fontId="83" fillId="0" borderId="51" xfId="0" applyNumberFormat="1" applyFont="1" applyBorder="1" applyAlignment="1" applyProtection="1">
      <alignment horizontal="center" vertical="center"/>
      <protection locked="0" hidden="1"/>
    </xf>
    <xf numFmtId="178" fontId="83" fillId="0" borderId="5" xfId="0" applyNumberFormat="1" applyFont="1" applyBorder="1" applyAlignment="1" applyProtection="1">
      <alignment horizontal="center" vertical="center"/>
      <protection locked="0" hidden="1"/>
    </xf>
    <xf numFmtId="0" fontId="83" fillId="0" borderId="5" xfId="0" applyFont="1" applyBorder="1" applyAlignment="1" applyProtection="1">
      <alignment vertical="center"/>
      <protection locked="0" hidden="1"/>
    </xf>
    <xf numFmtId="0" fontId="78" fillId="0" borderId="51" xfId="0" applyFont="1" applyBorder="1" applyAlignment="1" applyProtection="1">
      <alignment horizontal="center" vertical="center" shrinkToFit="1"/>
      <protection locked="0" hidden="1"/>
    </xf>
    <xf numFmtId="0" fontId="83" fillId="0" borderId="51" xfId="0" applyFont="1" applyBorder="1" applyAlignment="1" applyProtection="1">
      <alignment horizontal="center" vertical="center" shrinkToFit="1"/>
      <protection locked="0" hidden="1"/>
    </xf>
    <xf numFmtId="206" fontId="78" fillId="0" borderId="51" xfId="0" applyNumberFormat="1" applyFont="1" applyBorder="1" applyAlignment="1" applyProtection="1">
      <alignment horizontal="center" vertical="center"/>
      <protection locked="0" hidden="1"/>
    </xf>
    <xf numFmtId="206" fontId="83" fillId="0" borderId="51" xfId="0" applyNumberFormat="1" applyFont="1" applyBorder="1" applyAlignment="1" applyProtection="1">
      <alignment horizontal="center" vertical="center"/>
      <protection locked="0" hidden="1"/>
    </xf>
    <xf numFmtId="0" fontId="78" fillId="0" borderId="17" xfId="0" applyFont="1" applyBorder="1" applyAlignment="1" applyProtection="1">
      <alignment horizontal="center" vertical="center"/>
      <protection locked="0" hidden="1"/>
    </xf>
    <xf numFmtId="0" fontId="63" fillId="0" borderId="17" xfId="0" applyFont="1" applyBorder="1" applyAlignment="1" applyProtection="1">
      <alignment vertical="center"/>
      <protection locked="0" hidden="1"/>
    </xf>
    <xf numFmtId="0" fontId="63" fillId="0" borderId="0" xfId="0" applyFont="1" applyAlignment="1" applyProtection="1">
      <alignment vertical="center"/>
      <protection locked="0" hidden="1"/>
    </xf>
    <xf numFmtId="0" fontId="63" fillId="0" borderId="29" xfId="0" applyFont="1" applyBorder="1" applyAlignment="1" applyProtection="1">
      <alignment vertical="center"/>
      <protection locked="0" hidden="1"/>
    </xf>
    <xf numFmtId="0" fontId="78" fillId="0" borderId="51" xfId="0" applyFont="1" applyBorder="1" applyAlignment="1" applyProtection="1">
      <alignment horizontal="center" vertical="center"/>
      <protection locked="0" hidden="1"/>
    </xf>
    <xf numFmtId="0" fontId="83" fillId="0" borderId="51" xfId="0" applyFont="1" applyBorder="1" applyAlignment="1" applyProtection="1">
      <alignment horizontal="center" vertical="center"/>
      <protection locked="0" hidden="1"/>
    </xf>
    <xf numFmtId="0" fontId="83" fillId="0" borderId="5" xfId="0" applyFont="1" applyBorder="1" applyAlignment="1" applyProtection="1">
      <alignment horizontal="center" vertical="center"/>
      <protection locked="0" hidden="1"/>
    </xf>
    <xf numFmtId="0" fontId="83" fillId="0" borderId="52" xfId="0" applyFont="1" applyBorder="1" applyAlignment="1" applyProtection="1">
      <alignment vertical="center"/>
      <protection locked="0" hidden="1"/>
    </xf>
    <xf numFmtId="0" fontId="82" fillId="0" borderId="86" xfId="0" applyFont="1" applyBorder="1" applyAlignment="1" applyProtection="1">
      <alignment horizontal="center" vertical="center" shrinkToFit="1"/>
      <protection locked="0" hidden="1"/>
    </xf>
    <xf numFmtId="0" fontId="82" fillId="0" borderId="17" xfId="0" applyFont="1" applyBorder="1" applyAlignment="1" applyProtection="1">
      <alignment horizontal="center" vertical="center" shrinkToFit="1"/>
      <protection locked="0" hidden="1"/>
    </xf>
    <xf numFmtId="0" fontId="78" fillId="0" borderId="52" xfId="0" applyFont="1" applyBorder="1" applyAlignment="1" applyProtection="1">
      <alignment horizontal="center" vertical="center" shrinkToFit="1"/>
      <protection locked="0" hidden="1"/>
    </xf>
    <xf numFmtId="0" fontId="82" fillId="0" borderId="93" xfId="0" applyFont="1" applyBorder="1" applyAlignment="1" applyProtection="1">
      <alignment horizontal="center" vertical="center" shrinkToFit="1"/>
      <protection locked="0" hidden="1"/>
    </xf>
    <xf numFmtId="0" fontId="0" fillId="0" borderId="24" xfId="0" applyBorder="1" applyAlignment="1" applyProtection="1">
      <alignment horizontal="center" vertical="center" shrinkToFit="1"/>
      <protection locked="0" hidden="1"/>
    </xf>
    <xf numFmtId="0" fontId="82" fillId="0" borderId="24" xfId="0" applyFont="1" applyBorder="1" applyAlignment="1" applyProtection="1">
      <alignment horizontal="center" vertical="center" shrinkToFit="1"/>
      <protection locked="0" hidden="1"/>
    </xf>
    <xf numFmtId="0" fontId="78" fillId="0" borderId="47" xfId="0" applyFont="1" applyBorder="1" applyAlignment="1" applyProtection="1">
      <alignment horizontal="center" vertical="center"/>
      <protection locked="0"/>
    </xf>
    <xf numFmtId="0" fontId="78" fillId="0" borderId="51" xfId="0" applyFont="1" applyBorder="1" applyAlignment="1" applyProtection="1">
      <alignment horizontal="center" vertical="center"/>
      <protection locked="0"/>
    </xf>
    <xf numFmtId="0" fontId="78" fillId="0" borderId="68" xfId="0" applyFont="1" applyBorder="1" applyAlignment="1" applyProtection="1">
      <alignment horizontal="center" vertical="center"/>
      <protection locked="0"/>
    </xf>
    <xf numFmtId="0" fontId="78" fillId="0" borderId="5" xfId="0" applyFont="1" applyBorder="1" applyAlignment="1" applyProtection="1">
      <alignment horizontal="center" vertical="center"/>
      <protection locked="0"/>
    </xf>
    <xf numFmtId="0" fontId="78" fillId="0" borderId="49" xfId="0" applyFont="1" applyBorder="1" applyAlignment="1" applyProtection="1">
      <alignment horizontal="center" vertical="center"/>
      <protection locked="0"/>
    </xf>
    <xf numFmtId="0" fontId="78" fillId="0" borderId="52" xfId="0" applyFont="1" applyBorder="1" applyAlignment="1" applyProtection="1">
      <alignment horizontal="center" vertical="center"/>
      <protection locked="0"/>
    </xf>
    <xf numFmtId="0" fontId="78" fillId="0" borderId="47" xfId="0" applyFont="1" applyBorder="1" applyAlignment="1">
      <alignment horizontal="center" vertical="center" textRotation="255"/>
    </xf>
    <xf numFmtId="0" fontId="78" fillId="0" borderId="51" xfId="0" applyFont="1" applyBorder="1" applyAlignment="1">
      <alignment horizontal="center" vertical="center" textRotation="255"/>
    </xf>
    <xf numFmtId="0" fontId="78" fillId="0" borderId="68" xfId="0" applyFont="1" applyBorder="1" applyAlignment="1">
      <alignment horizontal="center" vertical="center" textRotation="255"/>
    </xf>
    <xf numFmtId="0" fontId="78" fillId="0" borderId="5" xfId="0" applyFont="1" applyBorder="1" applyAlignment="1">
      <alignment horizontal="center" vertical="center" textRotation="255"/>
    </xf>
    <xf numFmtId="0" fontId="78" fillId="0" borderId="49" xfId="0" applyFont="1" applyBorder="1" applyAlignment="1">
      <alignment horizontal="center" vertical="center" textRotation="255"/>
    </xf>
    <xf numFmtId="0" fontId="78" fillId="0" borderId="52" xfId="0" applyFont="1" applyBorder="1" applyAlignment="1">
      <alignment horizontal="center" vertical="center" textRotation="255"/>
    </xf>
    <xf numFmtId="0" fontId="78" fillId="0" borderId="51" xfId="0" applyFont="1" applyBorder="1" applyAlignment="1">
      <alignment horizontal="center" vertical="center" wrapText="1"/>
    </xf>
    <xf numFmtId="0" fontId="83" fillId="0" borderId="51" xfId="0" applyFont="1" applyBorder="1" applyAlignment="1">
      <alignment horizontal="center" vertical="center" wrapText="1"/>
    </xf>
    <xf numFmtId="0" fontId="83" fillId="0" borderId="5" xfId="0" applyFont="1" applyBorder="1" applyAlignment="1">
      <alignment horizontal="center" vertical="center" wrapText="1"/>
    </xf>
    <xf numFmtId="0" fontId="0" fillId="0" borderId="51" xfId="0" applyBorder="1" applyAlignment="1">
      <alignment horizontal="center" vertical="center"/>
    </xf>
    <xf numFmtId="0" fontId="0" fillId="0" borderId="5" xfId="0" applyBorder="1" applyAlignment="1">
      <alignment horizontal="center" vertical="center"/>
    </xf>
    <xf numFmtId="0" fontId="83" fillId="0" borderId="51" xfId="0" applyFont="1" applyBorder="1" applyAlignment="1">
      <alignment horizontal="center" vertical="center"/>
    </xf>
    <xf numFmtId="0" fontId="83" fillId="0" borderId="48" xfId="0" applyFont="1" applyBorder="1" applyAlignment="1">
      <alignment horizontal="center" vertical="center"/>
    </xf>
    <xf numFmtId="0" fontId="83" fillId="0" borderId="5" xfId="0" applyFont="1" applyBorder="1" applyAlignment="1">
      <alignment horizontal="center" vertical="center"/>
    </xf>
    <xf numFmtId="0" fontId="83" fillId="0" borderId="69" xfId="0" applyFont="1" applyBorder="1" applyAlignment="1">
      <alignment horizontal="center" vertical="center"/>
    </xf>
    <xf numFmtId="0" fontId="78" fillId="0" borderId="5" xfId="0" applyFont="1" applyBorder="1" applyAlignment="1">
      <alignment horizontal="center" vertical="center" shrinkToFit="1"/>
    </xf>
    <xf numFmtId="0" fontId="83" fillId="0" borderId="5" xfId="0" applyFont="1" applyBorder="1" applyAlignment="1">
      <alignment horizontal="center" vertical="center" shrinkToFit="1"/>
    </xf>
    <xf numFmtId="0" fontId="83" fillId="0" borderId="5" xfId="0" applyFont="1" applyBorder="1" applyAlignment="1">
      <alignment vertical="center"/>
    </xf>
    <xf numFmtId="0" fontId="83" fillId="0" borderId="52" xfId="0" applyFont="1" applyBorder="1" applyAlignment="1">
      <alignment horizontal="center" vertical="center"/>
    </xf>
    <xf numFmtId="0" fontId="78" fillId="0" borderId="5" xfId="0" applyFont="1" applyBorder="1" applyAlignment="1">
      <alignment horizontal="center" vertical="center" wrapText="1"/>
    </xf>
    <xf numFmtId="0" fontId="83" fillId="0" borderId="52" xfId="0" applyFont="1" applyBorder="1" applyAlignment="1">
      <alignment horizontal="center" vertical="center" wrapText="1"/>
    </xf>
    <xf numFmtId="0" fontId="78" fillId="0" borderId="51" xfId="0" applyFont="1" applyBorder="1" applyAlignment="1">
      <alignment horizontal="center" vertical="center" shrinkToFit="1"/>
    </xf>
    <xf numFmtId="0" fontId="83" fillId="0" borderId="51" xfId="0" applyFont="1" applyBorder="1" applyAlignment="1">
      <alignment horizontal="center" vertical="center" shrinkToFit="1"/>
    </xf>
    <xf numFmtId="0" fontId="83" fillId="0" borderId="51" xfId="0" applyFont="1" applyBorder="1" applyAlignment="1">
      <alignment vertical="center"/>
    </xf>
    <xf numFmtId="0" fontId="83" fillId="0" borderId="69" xfId="0" applyFont="1" applyBorder="1" applyAlignment="1">
      <alignment horizontal="center" vertical="center" wrapText="1"/>
    </xf>
    <xf numFmtId="0" fontId="83" fillId="0" borderId="50" xfId="0" applyFont="1" applyBorder="1" applyAlignment="1">
      <alignment horizontal="center" vertical="center" wrapText="1"/>
    </xf>
    <xf numFmtId="0" fontId="78" fillId="0" borderId="52" xfId="0" applyFont="1" applyBorder="1" applyAlignment="1">
      <alignment horizontal="center" vertical="center" shrinkToFit="1"/>
    </xf>
    <xf numFmtId="0" fontId="83" fillId="0" borderId="52" xfId="0" applyFont="1" applyBorder="1" applyAlignment="1">
      <alignment horizontal="center" vertical="center" shrinkToFit="1"/>
    </xf>
    <xf numFmtId="0" fontId="83" fillId="0" borderId="52" xfId="0" applyFont="1" applyBorder="1" applyAlignment="1">
      <alignment vertical="center"/>
    </xf>
    <xf numFmtId="0" fontId="78" fillId="0" borderId="17" xfId="0" applyFont="1" applyBorder="1" applyAlignment="1" applyProtection="1">
      <alignment horizontal="center" vertical="center"/>
      <protection locked="0"/>
    </xf>
    <xf numFmtId="0" fontId="83" fillId="0" borderId="17" xfId="0" applyFont="1" applyBorder="1" applyAlignment="1" applyProtection="1">
      <alignment horizontal="center" vertical="center"/>
      <protection locked="0"/>
    </xf>
    <xf numFmtId="0" fontId="85" fillId="0" borderId="0" xfId="0" applyFont="1" applyBorder="1" applyAlignment="1" applyProtection="1">
      <alignment horizontal="center" vertical="center" shrinkToFit="1"/>
      <protection locked="0"/>
    </xf>
    <xf numFmtId="0" fontId="73" fillId="0" borderId="0" xfId="0" applyFont="1" applyAlignment="1" applyProtection="1">
      <alignment vertical="center"/>
      <protection locked="0"/>
    </xf>
    <xf numFmtId="0" fontId="81" fillId="0" borderId="11" xfId="0" applyFont="1" applyBorder="1" applyAlignment="1">
      <alignment horizontal="center" vertical="center"/>
    </xf>
    <xf numFmtId="0" fontId="45" fillId="0" borderId="11" xfId="0" applyFont="1" applyBorder="1" applyAlignment="1">
      <alignment horizontal="center" vertical="center"/>
    </xf>
    <xf numFmtId="0" fontId="45" fillId="0" borderId="13" xfId="0" applyFont="1" applyBorder="1" applyAlignment="1">
      <alignment horizontal="center" vertical="center"/>
    </xf>
    <xf numFmtId="0" fontId="81" fillId="0" borderId="11" xfId="0" applyFont="1" applyBorder="1" applyAlignment="1" applyProtection="1">
      <alignment horizontal="center" vertical="center" shrinkToFit="1"/>
    </xf>
    <xf numFmtId="0" fontId="45" fillId="0" borderId="11" xfId="0" applyFont="1" applyBorder="1" applyAlignment="1" applyProtection="1">
      <alignment horizontal="center" vertical="center" shrinkToFit="1"/>
    </xf>
    <xf numFmtId="0" fontId="45" fillId="0" borderId="13" xfId="0" applyFont="1" applyBorder="1" applyAlignment="1" applyProtection="1">
      <alignment horizontal="center" vertical="center" shrinkToFit="1"/>
    </xf>
    <xf numFmtId="0" fontId="81" fillId="0" borderId="0" xfId="0" applyFont="1" applyAlignment="1">
      <alignment horizontal="center" vertical="center" wrapText="1"/>
    </xf>
    <xf numFmtId="0" fontId="45" fillId="0" borderId="0" xfId="0" applyFont="1" applyAlignment="1">
      <alignment horizontal="center" vertical="center" wrapText="1"/>
    </xf>
    <xf numFmtId="0" fontId="78" fillId="0" borderId="24" xfId="0" applyFont="1" applyBorder="1" applyAlignment="1" applyProtection="1">
      <alignment vertical="center"/>
    </xf>
    <xf numFmtId="0" fontId="0" fillId="0" borderId="24" xfId="0" applyBorder="1" applyAlignment="1" applyProtection="1">
      <alignment vertical="center"/>
    </xf>
    <xf numFmtId="0" fontId="82" fillId="0" borderId="0" xfId="0" applyFont="1" applyAlignment="1">
      <alignment horizontal="left" vertical="center" wrapText="1" indent="1"/>
    </xf>
    <xf numFmtId="0" fontId="83" fillId="0" borderId="0" xfId="0" applyFont="1" applyAlignment="1">
      <alignment horizontal="left" vertical="center" wrapText="1" indent="1"/>
    </xf>
    <xf numFmtId="0" fontId="81" fillId="0" borderId="0" xfId="0" applyFont="1" applyAlignment="1">
      <alignment horizontal="center" vertical="center"/>
    </xf>
    <xf numFmtId="0" fontId="45" fillId="0" borderId="0" xfId="0" applyFont="1" applyAlignment="1">
      <alignment horizontal="center" vertical="center"/>
    </xf>
    <xf numFmtId="0" fontId="78" fillId="0" borderId="38" xfId="0" applyFont="1" applyBorder="1" applyAlignment="1" applyProtection="1">
      <alignment horizontal="left" vertical="center"/>
    </xf>
    <xf numFmtId="0" fontId="0" fillId="0" borderId="38" xfId="0" applyBorder="1" applyAlignment="1" applyProtection="1">
      <alignment horizontal="left" vertical="center"/>
    </xf>
    <xf numFmtId="178" fontId="78" fillId="0" borderId="0" xfId="0" applyNumberFormat="1" applyFont="1" applyAlignment="1" applyProtection="1">
      <alignment horizontal="center"/>
      <protection locked="0"/>
    </xf>
    <xf numFmtId="0" fontId="0" fillId="0" borderId="0" xfId="0" applyAlignment="1" applyProtection="1">
      <alignment horizontal="center"/>
      <protection locked="0"/>
    </xf>
    <xf numFmtId="0" fontId="78" fillId="0" borderId="24" xfId="0" applyFont="1" applyBorder="1" applyAlignment="1" applyProtection="1">
      <alignment horizontal="center" vertical="center"/>
      <protection locked="0"/>
    </xf>
    <xf numFmtId="0" fontId="83" fillId="0" borderId="24" xfId="0" applyFont="1" applyBorder="1" applyAlignment="1" applyProtection="1">
      <alignment horizontal="center" vertical="center"/>
      <protection locked="0"/>
    </xf>
    <xf numFmtId="0" fontId="84" fillId="0" borderId="0" xfId="0" applyFont="1" applyAlignment="1" applyProtection="1">
      <alignment horizontal="center" vertical="center" shrinkToFit="1"/>
      <protection locked="0"/>
    </xf>
    <xf numFmtId="0" fontId="73" fillId="0" borderId="0" xfId="0" applyFont="1" applyAlignment="1" applyProtection="1">
      <alignment horizontal="center" vertical="center" shrinkToFit="1"/>
      <protection locked="0"/>
    </xf>
    <xf numFmtId="0" fontId="81" fillId="0" borderId="0" xfId="0" applyFont="1" applyAlignment="1">
      <alignment horizontal="distributed" vertical="center"/>
    </xf>
    <xf numFmtId="0" fontId="45" fillId="0" borderId="0" xfId="0" applyFont="1" applyAlignment="1">
      <alignment horizontal="distributed" vertical="center"/>
    </xf>
    <xf numFmtId="0" fontId="85" fillId="0" borderId="24" xfId="0" applyFont="1" applyBorder="1" applyAlignment="1" applyProtection="1">
      <alignment horizontal="center" vertical="center" shrinkToFit="1"/>
      <protection locked="0"/>
    </xf>
    <xf numFmtId="0" fontId="73" fillId="0" borderId="24" xfId="0" applyFont="1" applyBorder="1" applyAlignment="1" applyProtection="1">
      <alignment vertical="center"/>
      <protection locked="0"/>
    </xf>
    <xf numFmtId="178" fontId="78" fillId="0" borderId="0" xfId="0" applyNumberFormat="1" applyFont="1" applyAlignment="1" applyProtection="1">
      <alignment horizontal="center" vertical="center" justifyLastLine="1"/>
      <protection locked="0"/>
    </xf>
    <xf numFmtId="0" fontId="11" fillId="0" borderId="24" xfId="0" applyFont="1" applyFill="1" applyBorder="1" applyAlignment="1">
      <alignment horizontal="center" shrinkToFit="1"/>
    </xf>
    <xf numFmtId="0" fontId="11" fillId="0" borderId="24" xfId="0" applyFont="1" applyFill="1" applyBorder="1" applyAlignment="1">
      <alignment horizontal="center"/>
    </xf>
    <xf numFmtId="0" fontId="13" fillId="0" borderId="24" xfId="0" applyFont="1" applyFill="1" applyBorder="1" applyAlignment="1">
      <alignment horizontal="center" shrinkToFit="1"/>
    </xf>
    <xf numFmtId="0" fontId="11" fillId="0" borderId="0" xfId="0" applyFont="1" applyFill="1" applyBorder="1" applyAlignment="1">
      <alignment horizontal="distributed" shrinkToFit="1"/>
    </xf>
    <xf numFmtId="0" fontId="0" fillId="0" borderId="0" xfId="0" applyFill="1" applyAlignment="1">
      <alignment horizontal="distributed" shrinkToFit="1"/>
    </xf>
    <xf numFmtId="0" fontId="14" fillId="0" borderId="26" xfId="0" applyFont="1" applyFill="1" applyBorder="1" applyAlignment="1">
      <alignment horizontal="center" vertical="center" shrinkToFit="1"/>
    </xf>
    <xf numFmtId="0" fontId="14" fillId="0" borderId="27" xfId="0" applyFont="1" applyFill="1" applyBorder="1" applyAlignment="1">
      <alignment horizontal="center" vertical="center" shrinkToFit="1"/>
    </xf>
    <xf numFmtId="0" fontId="14" fillId="0" borderId="27" xfId="0" applyFont="1" applyFill="1" applyBorder="1" applyAlignment="1">
      <alignment horizontal="left" vertical="center" indent="1" shrinkToFit="1"/>
    </xf>
    <xf numFmtId="0" fontId="0" fillId="0" borderId="27" xfId="0" applyFill="1" applyBorder="1" applyAlignment="1">
      <alignment horizontal="left" vertical="center" indent="1" shrinkToFit="1"/>
    </xf>
    <xf numFmtId="0" fontId="0" fillId="0" borderId="28" xfId="0" applyFill="1" applyBorder="1" applyAlignment="1">
      <alignment horizontal="left" vertical="center" indent="1" shrinkToFit="1"/>
    </xf>
    <xf numFmtId="176" fontId="14" fillId="0" borderId="27" xfId="0" applyNumberFormat="1" applyFont="1" applyFill="1" applyBorder="1" applyAlignment="1">
      <alignment horizontal="center" vertical="center" shrinkToFit="1"/>
    </xf>
    <xf numFmtId="176" fontId="11" fillId="0" borderId="27" xfId="0" applyNumberFormat="1" applyFont="1" applyFill="1" applyBorder="1" applyAlignment="1">
      <alignment horizontal="center" vertical="center" shrinkToFit="1"/>
    </xf>
    <xf numFmtId="176" fontId="11" fillId="0" borderId="28" xfId="0" applyNumberFormat="1" applyFont="1" applyFill="1" applyBorder="1" applyAlignment="1">
      <alignment horizontal="center" vertical="center" shrinkToFit="1"/>
    </xf>
    <xf numFmtId="0" fontId="11" fillId="0" borderId="24" xfId="0" applyFont="1" applyFill="1" applyBorder="1" applyAlignment="1">
      <alignment horizontal="left" indent="1" shrinkToFit="1"/>
    </xf>
    <xf numFmtId="0" fontId="0" fillId="0" borderId="24" xfId="0" applyBorder="1" applyAlignment="1">
      <alignment horizontal="left" indent="1" shrinkToFit="1"/>
    </xf>
    <xf numFmtId="0" fontId="16" fillId="0" borderId="0" xfId="0" applyFont="1" applyFill="1" applyBorder="1" applyAlignment="1">
      <alignment horizontal="center" wrapText="1" shrinkToFit="1"/>
    </xf>
    <xf numFmtId="0" fontId="16" fillId="0" borderId="0" xfId="0" applyFont="1" applyFill="1" applyAlignment="1">
      <alignment horizontal="center" wrapText="1" shrinkToFit="1"/>
    </xf>
    <xf numFmtId="0" fontId="0" fillId="0" borderId="0" xfId="0" applyFill="1" applyAlignment="1">
      <alignment horizontal="center" wrapText="1"/>
    </xf>
    <xf numFmtId="0" fontId="16" fillId="0" borderId="29" xfId="0" applyFont="1" applyFill="1" applyBorder="1" applyAlignment="1">
      <alignment horizontal="center" wrapText="1"/>
    </xf>
    <xf numFmtId="0" fontId="0" fillId="0" borderId="29" xfId="0" applyFill="1" applyBorder="1" applyAlignment="1">
      <alignment horizontal="center" wrapText="1"/>
    </xf>
    <xf numFmtId="0" fontId="11" fillId="0" borderId="0" xfId="0" applyFont="1" applyFill="1" applyBorder="1" applyAlignment="1">
      <alignment horizontal="left"/>
    </xf>
    <xf numFmtId="0" fontId="11" fillId="0" borderId="0" xfId="0" applyFont="1" applyFill="1" applyAlignment="1">
      <alignment horizontal="left"/>
    </xf>
    <xf numFmtId="0" fontId="11" fillId="0" borderId="0" xfId="0" applyFont="1" applyFill="1" applyBorder="1" applyAlignment="1">
      <alignment horizontal="left" indent="1"/>
    </xf>
    <xf numFmtId="0" fontId="11" fillId="0" borderId="0" xfId="0" applyFont="1" applyFill="1" applyAlignment="1">
      <alignment horizontal="left" indent="1"/>
    </xf>
    <xf numFmtId="0" fontId="0" fillId="0" borderId="0" xfId="0" applyFill="1" applyAlignment="1">
      <alignment horizontal="left" indent="1"/>
    </xf>
    <xf numFmtId="0" fontId="11" fillId="0" borderId="24" xfId="0" applyFont="1" applyFill="1" applyBorder="1" applyAlignment="1">
      <alignment horizontal="left" vertical="center" shrinkToFit="1"/>
    </xf>
    <xf numFmtId="0" fontId="11" fillId="0" borderId="24" xfId="0" applyNumberFormat="1" applyFont="1" applyFill="1" applyBorder="1" applyAlignment="1">
      <alignment horizontal="left" indent="1"/>
    </xf>
    <xf numFmtId="0" fontId="0" fillId="0" borderId="24" xfId="0" applyNumberFormat="1" applyFill="1" applyBorder="1" applyAlignment="1">
      <alignment horizontal="left" indent="1"/>
    </xf>
    <xf numFmtId="0" fontId="11" fillId="0" borderId="26" xfId="0" applyFont="1" applyFill="1" applyBorder="1" applyAlignment="1"/>
    <xf numFmtId="0" fontId="11" fillId="0" borderId="27" xfId="0" applyFont="1" applyFill="1" applyBorder="1" applyAlignment="1"/>
    <xf numFmtId="0" fontId="11" fillId="0" borderId="27" xfId="0" applyFont="1" applyFill="1" applyBorder="1" applyAlignment="1" applyProtection="1">
      <alignment horizontal="left"/>
    </xf>
    <xf numFmtId="0" fontId="0" fillId="0" borderId="27" xfId="0" applyFill="1" applyBorder="1" applyAlignment="1" applyProtection="1">
      <alignment horizontal="left"/>
    </xf>
    <xf numFmtId="0" fontId="0" fillId="0" borderId="28" xfId="0" applyFill="1" applyBorder="1" applyAlignment="1" applyProtection="1">
      <alignment horizontal="left"/>
    </xf>
    <xf numFmtId="0" fontId="14" fillId="0" borderId="26" xfId="0" applyFont="1" applyFill="1" applyBorder="1" applyAlignment="1">
      <alignment horizontal="left" shrinkToFit="1"/>
    </xf>
    <xf numFmtId="0" fontId="14" fillId="0" borderId="27" xfId="0" applyFont="1" applyFill="1" applyBorder="1" applyAlignment="1">
      <alignment horizontal="left" shrinkToFit="1"/>
    </xf>
    <xf numFmtId="0" fontId="11" fillId="0" borderId="27" xfId="0" applyFont="1" applyFill="1" applyBorder="1" applyAlignment="1">
      <alignment horizontal="left" shrinkToFit="1"/>
    </xf>
    <xf numFmtId="0" fontId="11" fillId="0" borderId="27" xfId="0" applyFont="1" applyFill="1" applyBorder="1" applyAlignment="1" applyProtection="1">
      <alignment horizontal="left" shrinkToFit="1"/>
    </xf>
    <xf numFmtId="0" fontId="0" fillId="0" borderId="27" xfId="0" applyFill="1" applyBorder="1" applyAlignment="1" applyProtection="1">
      <alignment horizontal="left" shrinkToFit="1"/>
    </xf>
    <xf numFmtId="0" fontId="0" fillId="0" borderId="28" xfId="0" applyFill="1" applyBorder="1" applyAlignment="1" applyProtection="1">
      <alignment horizontal="left" shrinkToFit="1"/>
    </xf>
    <xf numFmtId="38" fontId="11" fillId="0" borderId="27" xfId="3" applyFont="1" applyFill="1" applyBorder="1" applyAlignment="1" applyProtection="1">
      <alignment horizontal="right" indent="1"/>
      <protection locked="0"/>
    </xf>
    <xf numFmtId="38" fontId="0" fillId="0" borderId="27" xfId="3" applyFont="1" applyFill="1" applyBorder="1" applyAlignment="1" applyProtection="1">
      <alignment horizontal="right" indent="1"/>
      <protection locked="0"/>
    </xf>
    <xf numFmtId="176" fontId="11" fillId="0" borderId="27" xfId="0" applyNumberFormat="1" applyFont="1" applyFill="1" applyBorder="1" applyAlignment="1">
      <alignment horizontal="center"/>
    </xf>
    <xf numFmtId="0" fontId="11" fillId="0" borderId="28" xfId="0" applyFont="1" applyFill="1" applyBorder="1" applyAlignment="1">
      <alignment horizontal="center"/>
    </xf>
    <xf numFmtId="0" fontId="11" fillId="0" borderId="0" xfId="0" applyFont="1" applyFill="1" applyBorder="1" applyAlignment="1">
      <alignment horizontal="left" vertical="center" shrinkToFit="1"/>
    </xf>
    <xf numFmtId="0" fontId="11" fillId="0" borderId="0" xfId="0" applyFont="1" applyFill="1" applyAlignment="1">
      <alignment horizontal="left" vertical="center" shrinkToFit="1"/>
    </xf>
    <xf numFmtId="41" fontId="14" fillId="0" borderId="37" xfId="0" applyNumberFormat="1" applyFont="1" applyFill="1" applyBorder="1" applyAlignment="1" applyProtection="1">
      <alignment horizontal="center" vertical="center" shrinkToFit="1"/>
      <protection locked="0"/>
    </xf>
    <xf numFmtId="41" fontId="14" fillId="0" borderId="38" xfId="0" applyNumberFormat="1" applyFont="1" applyFill="1" applyBorder="1" applyAlignment="1" applyProtection="1">
      <alignment horizontal="center" vertical="center" shrinkToFit="1"/>
      <protection locked="0"/>
    </xf>
    <xf numFmtId="0" fontId="21" fillId="0" borderId="38" xfId="0" applyFont="1" applyFill="1" applyBorder="1" applyAlignment="1" applyProtection="1">
      <alignment horizontal="center" vertical="center" shrinkToFit="1"/>
      <protection locked="0"/>
    </xf>
    <xf numFmtId="0" fontId="14" fillId="0" borderId="38" xfId="0" applyFont="1" applyFill="1" applyBorder="1" applyAlignment="1">
      <alignment horizontal="center" vertical="center"/>
    </xf>
    <xf numFmtId="0" fontId="14" fillId="0" borderId="39" xfId="0" applyFont="1" applyFill="1" applyBorder="1" applyAlignment="1">
      <alignment horizontal="center" vertical="center"/>
    </xf>
    <xf numFmtId="41" fontId="14" fillId="0" borderId="37" xfId="0" applyNumberFormat="1" applyFont="1" applyFill="1" applyBorder="1" applyAlignment="1">
      <alignment horizontal="center" vertical="center" shrinkToFit="1"/>
    </xf>
    <xf numFmtId="41" fontId="14" fillId="0" borderId="38" xfId="0" applyNumberFormat="1" applyFont="1" applyFill="1" applyBorder="1" applyAlignment="1">
      <alignment horizontal="center" vertical="center" shrinkToFit="1"/>
    </xf>
    <xf numFmtId="0" fontId="17" fillId="0" borderId="30"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17" fillId="0" borderId="32"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0" xfId="0" applyFont="1" applyFill="1" applyAlignment="1">
      <alignment horizontal="center" vertical="center" wrapText="1"/>
    </xf>
    <xf numFmtId="0" fontId="17" fillId="0" borderId="34" xfId="0" applyFont="1" applyFill="1" applyBorder="1" applyAlignment="1">
      <alignment horizontal="center" vertical="center" wrapText="1"/>
    </xf>
    <xf numFmtId="0" fontId="17" fillId="0" borderId="35"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1" fillId="0" borderId="0" xfId="0" applyFont="1" applyFill="1" applyBorder="1" applyAlignment="1">
      <alignment vertical="center"/>
    </xf>
    <xf numFmtId="0" fontId="11" fillId="0" borderId="0" xfId="0" applyFont="1" applyFill="1" applyAlignment="1">
      <alignment vertical="center"/>
    </xf>
    <xf numFmtId="0" fontId="19" fillId="0" borderId="0" xfId="0" applyFont="1" applyFill="1" applyBorder="1" applyAlignment="1">
      <alignment horizontal="center" shrinkToFit="1"/>
    </xf>
    <xf numFmtId="0" fontId="19" fillId="0" borderId="24" xfId="0" applyFont="1" applyFill="1" applyBorder="1" applyAlignment="1">
      <alignment horizontal="center" shrinkToFit="1"/>
    </xf>
    <xf numFmtId="3" fontId="14" fillId="0" borderId="17" xfId="0" applyNumberFormat="1" applyFont="1" applyFill="1" applyBorder="1" applyAlignment="1">
      <alignment horizontal="center" vertical="center" shrinkToFit="1"/>
    </xf>
    <xf numFmtId="0" fontId="14" fillId="0" borderId="17" xfId="0" applyFont="1" applyFill="1" applyBorder="1" applyAlignment="1">
      <alignment horizontal="center" vertical="center" shrinkToFit="1"/>
    </xf>
    <xf numFmtId="0" fontId="19" fillId="0" borderId="37" xfId="0" applyFont="1" applyFill="1" applyBorder="1" applyAlignment="1">
      <alignment horizontal="center" vertical="center" shrinkToFit="1"/>
    </xf>
    <xf numFmtId="0" fontId="11" fillId="0" borderId="38" xfId="0" applyFont="1" applyFill="1" applyBorder="1" applyAlignment="1">
      <alignment horizontal="center" vertical="center" shrinkToFit="1"/>
    </xf>
    <xf numFmtId="0" fontId="11" fillId="0" borderId="38" xfId="0" applyFont="1" applyFill="1" applyBorder="1" applyAlignment="1" applyProtection="1">
      <protection locked="0"/>
    </xf>
    <xf numFmtId="0" fontId="0" fillId="0" borderId="38" xfId="0" applyFill="1" applyBorder="1" applyAlignment="1" applyProtection="1">
      <protection locked="0"/>
    </xf>
    <xf numFmtId="0" fontId="0" fillId="0" borderId="39" xfId="0" applyFill="1" applyBorder="1" applyAlignment="1" applyProtection="1">
      <protection locked="0"/>
    </xf>
    <xf numFmtId="0" fontId="11" fillId="0" borderId="0" xfId="0" applyFont="1" applyFill="1" applyAlignment="1">
      <alignment horizontal="center" shrinkToFit="1"/>
    </xf>
    <xf numFmtId="41" fontId="14" fillId="0" borderId="37" xfId="0" applyNumberFormat="1" applyFont="1" applyFill="1" applyBorder="1" applyAlignment="1">
      <alignment horizontal="center" vertical="center"/>
    </xf>
    <xf numFmtId="41" fontId="14" fillId="0" borderId="38" xfId="0" applyNumberFormat="1" applyFont="1" applyFill="1" applyBorder="1" applyAlignment="1">
      <alignment horizontal="center" vertical="center"/>
    </xf>
    <xf numFmtId="0" fontId="14" fillId="0" borderId="38" xfId="0" applyFont="1" applyFill="1" applyBorder="1" applyAlignment="1" applyProtection="1">
      <alignment horizontal="center" vertical="center" shrinkToFit="1"/>
      <protection locked="0"/>
    </xf>
    <xf numFmtId="0" fontId="14" fillId="0" borderId="39" xfId="0" applyFont="1" applyFill="1" applyBorder="1" applyAlignment="1" applyProtection="1">
      <alignment horizontal="center" vertical="center" shrinkToFit="1"/>
      <protection locked="0"/>
    </xf>
    <xf numFmtId="0" fontId="20" fillId="0" borderId="37" xfId="0" applyFont="1" applyFill="1" applyBorder="1" applyAlignment="1" applyProtection="1">
      <alignment horizontal="center" vertical="center" shrinkToFit="1"/>
      <protection locked="0"/>
    </xf>
    <xf numFmtId="0" fontId="20" fillId="0" borderId="38" xfId="0" applyFont="1" applyFill="1" applyBorder="1" applyAlignment="1" applyProtection="1">
      <alignment horizontal="center" vertical="center" shrinkToFit="1"/>
      <protection locked="0"/>
    </xf>
    <xf numFmtId="178" fontId="36" fillId="0" borderId="0" xfId="0" applyNumberFormat="1" applyFont="1" applyAlignment="1">
      <alignment horizontal="right" vertical="center"/>
    </xf>
    <xf numFmtId="178" fontId="36" fillId="0" borderId="0" xfId="0" applyNumberFormat="1" applyFont="1" applyAlignment="1">
      <alignment vertical="center"/>
    </xf>
    <xf numFmtId="0" fontId="33" fillId="0" borderId="24" xfId="0" applyFont="1" applyBorder="1" applyAlignment="1">
      <alignment horizontal="left" vertical="center" indent="1" shrinkToFit="1"/>
    </xf>
    <xf numFmtId="0" fontId="2" fillId="0" borderId="24" xfId="0" applyFont="1" applyBorder="1" applyAlignment="1">
      <alignment horizontal="right" vertical="center" indent="1"/>
    </xf>
    <xf numFmtId="0" fontId="33" fillId="0" borderId="24" xfId="0" applyFont="1" applyBorder="1" applyAlignment="1">
      <alignment horizontal="right" vertical="center" inden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74" xfId="0" applyFont="1" applyBorder="1" applyAlignment="1">
      <alignment horizontal="left" vertical="center" indent="1" shrinkToFit="1"/>
    </xf>
    <xf numFmtId="0" fontId="33" fillId="0" borderId="75" xfId="0" applyFont="1" applyBorder="1" applyAlignment="1">
      <alignment horizontal="left" vertical="center" indent="1" shrinkToFit="1"/>
    </xf>
    <xf numFmtId="0" fontId="33" fillId="0" borderId="81" xfId="0" applyFont="1" applyBorder="1" applyAlignment="1">
      <alignment horizontal="left" vertical="center" indent="1" shrinkToFit="1"/>
    </xf>
    <xf numFmtId="0" fontId="2" fillId="0" borderId="75" xfId="0" applyFont="1" applyBorder="1" applyAlignment="1">
      <alignment horizontal="right" vertical="center" indent="1" shrinkToFit="1"/>
    </xf>
    <xf numFmtId="0" fontId="33" fillId="0" borderId="75" xfId="0" applyFont="1" applyBorder="1" applyAlignment="1">
      <alignment horizontal="right" vertical="center" indent="1" shrinkToFit="1"/>
    </xf>
    <xf numFmtId="0" fontId="29" fillId="0" borderId="84" xfId="0" applyFont="1" applyBorder="1" applyAlignment="1">
      <alignment vertical="center" shrinkToFit="1"/>
    </xf>
    <xf numFmtId="0" fontId="33" fillId="0" borderId="29" xfId="0" applyFont="1" applyBorder="1" applyAlignment="1">
      <alignment vertical="center" shrinkToFit="1"/>
    </xf>
    <xf numFmtId="0" fontId="33" fillId="0" borderId="85" xfId="0" applyFont="1" applyBorder="1" applyAlignment="1">
      <alignment vertical="center" shrinkToFit="1"/>
    </xf>
    <xf numFmtId="0" fontId="2" fillId="0" borderId="23" xfId="0" applyFont="1" applyBorder="1" applyAlignment="1">
      <alignment horizontal="right" vertical="center" indent="1"/>
    </xf>
    <xf numFmtId="0" fontId="2" fillId="0" borderId="24" xfId="0" applyFont="1" applyBorder="1" applyAlignment="1">
      <alignment vertical="center"/>
    </xf>
    <xf numFmtId="0" fontId="33" fillId="0" borderId="25" xfId="0" applyFont="1" applyBorder="1" applyAlignment="1">
      <alignment vertical="center"/>
    </xf>
    <xf numFmtId="0" fontId="33" fillId="0" borderId="150" xfId="0" applyFont="1" applyBorder="1" applyAlignment="1">
      <alignment horizontal="left" indent="1" shrinkToFit="1"/>
    </xf>
    <xf numFmtId="178" fontId="33" fillId="0" borderId="150" xfId="0" applyNumberFormat="1" applyFont="1" applyBorder="1" applyAlignment="1">
      <alignment horizontal="distributed" justifyLastLine="1"/>
    </xf>
    <xf numFmtId="178" fontId="33" fillId="0" borderId="0" xfId="0" applyNumberFormat="1" applyFont="1" applyAlignment="1">
      <alignment horizontal="right" vertical="center"/>
    </xf>
    <xf numFmtId="0" fontId="0" fillId="0" borderId="24" xfId="0" applyBorder="1" applyAlignment="1">
      <alignment vertical="center" shrinkToFit="1"/>
    </xf>
    <xf numFmtId="0" fontId="33" fillId="0" borderId="0" xfId="0" applyFont="1" applyAlignment="1">
      <alignment horizontal="left" vertical="center" indent="1" shrinkToFit="1"/>
    </xf>
    <xf numFmtId="0" fontId="0" fillId="0" borderId="24" xfId="0" applyBorder="1" applyAlignment="1">
      <alignment horizontal="left" vertical="center" indent="1" shrinkToFit="1"/>
    </xf>
    <xf numFmtId="0" fontId="36" fillId="0" borderId="93" xfId="0" applyFont="1" applyBorder="1" applyAlignment="1">
      <alignment horizontal="right" vertical="center" indent="1" shrinkToFit="1"/>
    </xf>
    <xf numFmtId="0" fontId="33" fillId="0" borderId="24" xfId="0" applyFont="1" applyBorder="1" applyAlignment="1">
      <alignment horizontal="right" vertical="center" indent="1" shrinkToFit="1"/>
    </xf>
    <xf numFmtId="0" fontId="33" fillId="0" borderId="88" xfId="0" applyFont="1" applyBorder="1" applyAlignment="1">
      <alignment horizontal="right" vertical="center" indent="1" shrinkToFit="1"/>
    </xf>
    <xf numFmtId="0" fontId="36" fillId="0" borderId="30" xfId="0" applyFont="1" applyBorder="1" applyAlignment="1">
      <alignment vertical="center"/>
    </xf>
    <xf numFmtId="0" fontId="36" fillId="0" borderId="31" xfId="0" applyFont="1" applyBorder="1" applyAlignment="1">
      <alignment vertical="center"/>
    </xf>
    <xf numFmtId="0" fontId="36" fillId="0" borderId="35" xfId="0" applyFont="1" applyBorder="1" applyAlignment="1">
      <alignment vertical="center"/>
    </xf>
    <xf numFmtId="0" fontId="36" fillId="0" borderId="29" xfId="0" applyFont="1" applyBorder="1" applyAlignment="1">
      <alignment vertical="center"/>
    </xf>
    <xf numFmtId="0" fontId="36" fillId="0" borderId="33" xfId="0" applyFont="1" applyBorder="1" applyAlignment="1">
      <alignment vertical="center"/>
    </xf>
    <xf numFmtId="0" fontId="36" fillId="0" borderId="0" xfId="0" applyFont="1" applyBorder="1" applyAlignment="1">
      <alignment vertical="center"/>
    </xf>
    <xf numFmtId="0" fontId="42" fillId="0" borderId="172" xfId="0" applyFont="1" applyBorder="1" applyAlignment="1">
      <alignment horizontal="right" vertical="center"/>
    </xf>
    <xf numFmtId="0" fontId="33" fillId="0" borderId="173" xfId="0" applyFont="1" applyBorder="1" applyAlignment="1">
      <alignment vertical="center"/>
    </xf>
    <xf numFmtId="0" fontId="33" fillId="0" borderId="174" xfId="0" applyFont="1" applyBorder="1" applyAlignment="1">
      <alignment vertical="center"/>
    </xf>
    <xf numFmtId="0" fontId="33" fillId="0" borderId="175" xfId="0" applyFont="1" applyBorder="1" applyAlignment="1">
      <alignment horizontal="right" vertical="center"/>
    </xf>
    <xf numFmtId="0" fontId="33" fillId="0" borderId="176" xfId="0" applyFont="1" applyBorder="1" applyAlignment="1">
      <alignment vertical="center"/>
    </xf>
    <xf numFmtId="0" fontId="33" fillId="0" borderId="177" xfId="0" applyFont="1" applyBorder="1" applyAlignment="1">
      <alignment vertical="center"/>
    </xf>
    <xf numFmtId="0" fontId="33" fillId="0" borderId="175" xfId="0" applyFont="1" applyBorder="1" applyAlignment="1">
      <alignment vertical="center"/>
    </xf>
    <xf numFmtId="0" fontId="33" fillId="0" borderId="178" xfId="0" applyFont="1" applyBorder="1" applyAlignment="1">
      <alignment vertical="center"/>
    </xf>
    <xf numFmtId="0" fontId="33" fillId="0" borderId="179" xfId="0" applyFont="1" applyBorder="1" applyAlignment="1">
      <alignment vertical="center"/>
    </xf>
    <xf numFmtId="0" fontId="33" fillId="0" borderId="180" xfId="0" applyFont="1" applyBorder="1" applyAlignment="1">
      <alignment vertical="center"/>
    </xf>
    <xf numFmtId="0" fontId="26" fillId="0" borderId="30" xfId="0" applyFont="1" applyBorder="1" applyAlignment="1">
      <alignment vertical="center"/>
    </xf>
    <xf numFmtId="0" fontId="33" fillId="0" borderId="31" xfId="0" applyFont="1" applyBorder="1" applyAlignment="1">
      <alignment vertical="center"/>
    </xf>
    <xf numFmtId="0" fontId="33" fillId="0" borderId="83" xfId="0" applyFont="1" applyBorder="1" applyAlignment="1">
      <alignment vertical="center"/>
    </xf>
    <xf numFmtId="0" fontId="33" fillId="0" borderId="33" xfId="0" applyFont="1" applyBorder="1" applyAlignment="1">
      <alignment vertical="center"/>
    </xf>
    <xf numFmtId="0" fontId="33" fillId="0" borderId="0" xfId="0" applyFont="1" applyBorder="1" applyAlignment="1">
      <alignment vertical="center"/>
    </xf>
    <xf numFmtId="0" fontId="33" fillId="0" borderId="21" xfId="0" applyFont="1" applyBorder="1" applyAlignment="1">
      <alignment vertical="center"/>
    </xf>
    <xf numFmtId="0" fontId="36" fillId="0" borderId="29" xfId="0" applyFont="1" applyBorder="1" applyAlignment="1">
      <alignment vertical="center" shrinkToFit="1"/>
    </xf>
    <xf numFmtId="0" fontId="36" fillId="0" borderId="93" xfId="0" applyFont="1" applyBorder="1" applyAlignment="1">
      <alignment vertical="center"/>
    </xf>
    <xf numFmtId="0" fontId="36" fillId="0" borderId="24" xfId="0" applyFont="1" applyBorder="1" applyAlignment="1">
      <alignment vertical="center"/>
    </xf>
    <xf numFmtId="0" fontId="26" fillId="0" borderId="33" xfId="0" applyFont="1" applyBorder="1" applyAlignment="1">
      <alignment vertical="center"/>
    </xf>
    <xf numFmtId="0" fontId="33" fillId="0" borderId="93" xfId="0" applyFont="1" applyBorder="1" applyAlignment="1">
      <alignment vertical="center"/>
    </xf>
    <xf numFmtId="38" fontId="36" fillId="0" borderId="24" xfId="3" applyFont="1" applyBorder="1" applyAlignment="1">
      <alignment horizontal="right" vertical="center" indent="1" shrinkToFit="1"/>
    </xf>
    <xf numFmtId="38" fontId="33" fillId="0" borderId="88" xfId="3" applyFont="1" applyBorder="1" applyAlignment="1">
      <alignment horizontal="right" vertical="center" indent="1" shrinkToFit="1"/>
    </xf>
    <xf numFmtId="0" fontId="26" fillId="0" borderId="82"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32"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88" xfId="0" applyFont="1" applyBorder="1" applyAlignment="1">
      <alignment horizontal="center" vertical="center" wrapText="1"/>
    </xf>
    <xf numFmtId="0" fontId="42" fillId="0" borderId="172" xfId="0" applyFont="1" applyBorder="1" applyAlignment="1">
      <alignment vertical="center"/>
    </xf>
    <xf numFmtId="0" fontId="36" fillId="0" borderId="30" xfId="0" applyFont="1" applyBorder="1" applyAlignment="1">
      <alignment horizontal="right" vertical="center"/>
    </xf>
    <xf numFmtId="0" fontId="36" fillId="0" borderId="31" xfId="0" applyFont="1" applyBorder="1" applyAlignment="1">
      <alignment horizontal="right" vertical="center"/>
    </xf>
    <xf numFmtId="0" fontId="36" fillId="0" borderId="35" xfId="0" applyFont="1" applyBorder="1" applyAlignment="1">
      <alignment horizontal="right" vertical="center"/>
    </xf>
    <xf numFmtId="0" fontId="36" fillId="0" borderId="29" xfId="0" applyFont="1" applyBorder="1" applyAlignment="1">
      <alignment horizontal="right" vertical="center"/>
    </xf>
    <xf numFmtId="0" fontId="36" fillId="0" borderId="33" xfId="0" applyFont="1" applyBorder="1" applyAlignment="1">
      <alignment horizontal="right" vertical="center"/>
    </xf>
    <xf numFmtId="0" fontId="36" fillId="0" borderId="0" xfId="0" applyFont="1" applyBorder="1" applyAlignment="1">
      <alignment horizontal="right" vertical="center"/>
    </xf>
    <xf numFmtId="0" fontId="36" fillId="0" borderId="93" xfId="0" applyFont="1" applyBorder="1" applyAlignment="1">
      <alignment horizontal="right" vertical="center"/>
    </xf>
    <xf numFmtId="0" fontId="36" fillId="0" borderId="24" xfId="0" applyFont="1" applyBorder="1" applyAlignment="1">
      <alignment horizontal="right" vertical="center"/>
    </xf>
    <xf numFmtId="38" fontId="36" fillId="0" borderId="93" xfId="3" applyFont="1" applyBorder="1" applyAlignment="1">
      <alignment horizontal="right" vertical="center" indent="1" shrinkToFit="1"/>
    </xf>
    <xf numFmtId="38" fontId="33" fillId="0" borderId="24" xfId="3" applyFont="1" applyBorder="1" applyAlignment="1">
      <alignment horizontal="right" vertical="center" indent="1" shrinkToFit="1"/>
    </xf>
    <xf numFmtId="0" fontId="33" fillId="0" borderId="35" xfId="0" applyFont="1" applyBorder="1" applyAlignment="1">
      <alignment vertical="center"/>
    </xf>
    <xf numFmtId="0" fontId="33" fillId="0" borderId="29" xfId="0" applyFont="1" applyBorder="1" applyAlignment="1">
      <alignment vertical="center"/>
    </xf>
    <xf numFmtId="0" fontId="33" fillId="0" borderId="85" xfId="0" applyFont="1" applyBorder="1" applyAlignment="1">
      <alignment vertical="center"/>
    </xf>
    <xf numFmtId="0" fontId="36" fillId="0" borderId="169" xfId="0" applyFont="1" applyBorder="1" applyAlignment="1">
      <alignment vertical="center" shrinkToFit="1"/>
    </xf>
    <xf numFmtId="0" fontId="36" fillId="0" borderId="170" xfId="0" applyFont="1" applyBorder="1" applyAlignment="1">
      <alignment vertical="center" shrinkToFit="1"/>
    </xf>
    <xf numFmtId="0" fontId="36" fillId="0" borderId="171" xfId="0" applyFont="1" applyBorder="1" applyAlignment="1">
      <alignment vertical="center" shrinkToFit="1"/>
    </xf>
    <xf numFmtId="0" fontId="42" fillId="0" borderId="30" xfId="0" applyFont="1" applyBorder="1" applyAlignment="1">
      <alignment horizontal="right" vertical="center"/>
    </xf>
    <xf numFmtId="0" fontId="33" fillId="0" borderId="35" xfId="0" applyFont="1" applyBorder="1" applyAlignment="1">
      <alignment horizontal="right" vertical="center"/>
    </xf>
    <xf numFmtId="0" fontId="26" fillId="0" borderId="82" xfId="0" applyFont="1" applyBorder="1" applyAlignment="1">
      <alignment horizontal="right" vertical="center"/>
    </xf>
    <xf numFmtId="0" fontId="33" fillId="0" borderId="31" xfId="0" applyFont="1" applyBorder="1" applyAlignment="1">
      <alignment horizontal="right" vertical="center"/>
    </xf>
    <xf numFmtId="0" fontId="33" fillId="0" borderId="32" xfId="0" applyFont="1" applyBorder="1" applyAlignment="1">
      <alignment horizontal="right" vertical="center"/>
    </xf>
    <xf numFmtId="0" fontId="33" fillId="0" borderId="84" xfId="0" applyFont="1" applyBorder="1" applyAlignment="1">
      <alignment horizontal="right" vertical="center"/>
    </xf>
    <xf numFmtId="0" fontId="33" fillId="0" borderId="29" xfId="0" applyFont="1" applyBorder="1" applyAlignment="1">
      <alignment horizontal="right" vertical="center"/>
    </xf>
    <xf numFmtId="0" fontId="33" fillId="0" borderId="36" xfId="0" applyFont="1" applyBorder="1" applyAlignment="1">
      <alignment horizontal="right" vertical="center"/>
    </xf>
    <xf numFmtId="0" fontId="42" fillId="0" borderId="166" xfId="0" applyFont="1" applyBorder="1" applyAlignment="1">
      <alignment vertical="center"/>
    </xf>
    <xf numFmtId="0" fontId="33" fillId="0" borderId="167" xfId="0" applyFont="1" applyBorder="1" applyAlignment="1">
      <alignment vertical="center"/>
    </xf>
    <xf numFmtId="0" fontId="42" fillId="0" borderId="167" xfId="0" applyFont="1" applyBorder="1" applyAlignment="1">
      <alignment vertical="center" shrinkToFit="1"/>
    </xf>
    <xf numFmtId="0" fontId="33" fillId="0" borderId="167" xfId="0" applyFont="1" applyBorder="1" applyAlignment="1">
      <alignment vertical="center" shrinkToFit="1"/>
    </xf>
    <xf numFmtId="0" fontId="33" fillId="0" borderId="168" xfId="0" applyFont="1" applyBorder="1" applyAlignment="1">
      <alignment vertical="center" shrinkToFit="1"/>
    </xf>
    <xf numFmtId="0" fontId="42" fillId="0" borderId="31" xfId="0" applyFont="1" applyBorder="1" applyAlignment="1">
      <alignment horizontal="center" vertical="center"/>
    </xf>
    <xf numFmtId="0" fontId="33" fillId="0" borderId="29" xfId="0" applyFont="1" applyBorder="1" applyAlignment="1">
      <alignment horizontal="center" vertical="center"/>
    </xf>
    <xf numFmtId="0" fontId="42" fillId="0" borderId="32" xfId="0" applyFont="1" applyBorder="1" applyAlignment="1">
      <alignment vertical="center"/>
    </xf>
    <xf numFmtId="0" fontId="33" fillId="0" borderId="36" xfId="0" applyFont="1" applyBorder="1" applyAlignment="1">
      <alignment vertical="center"/>
    </xf>
    <xf numFmtId="0" fontId="26" fillId="0" borderId="5" xfId="0" applyFont="1" applyBorder="1" applyAlignment="1">
      <alignment vertical="center"/>
    </xf>
    <xf numFmtId="0" fontId="33" fillId="0" borderId="5" xfId="0" applyFont="1" applyBorder="1" applyAlignment="1">
      <alignment vertical="center"/>
    </xf>
    <xf numFmtId="0" fontId="33" fillId="0" borderId="69" xfId="0" applyFont="1" applyBorder="1" applyAlignment="1">
      <alignment vertical="center"/>
    </xf>
    <xf numFmtId="0" fontId="42" fillId="0" borderId="5" xfId="0" applyFont="1" applyBorder="1" applyAlignment="1">
      <alignment horizontal="center" vertical="center" shrinkToFit="1"/>
    </xf>
    <xf numFmtId="0" fontId="26" fillId="0" borderId="5" xfId="0" applyFont="1" applyBorder="1" applyAlignment="1">
      <alignment horizontal="center" vertical="center"/>
    </xf>
    <xf numFmtId="0" fontId="33" fillId="0" borderId="5" xfId="0" applyFont="1" applyBorder="1" applyAlignment="1">
      <alignment horizontal="center" vertical="center"/>
    </xf>
    <xf numFmtId="0" fontId="26" fillId="0" borderId="68" xfId="0" applyFont="1" applyBorder="1" applyAlignment="1">
      <alignment vertical="center"/>
    </xf>
    <xf numFmtId="0" fontId="26" fillId="0" borderId="26" xfId="0" applyFont="1" applyBorder="1" applyAlignment="1">
      <alignment horizontal="right" vertical="center"/>
    </xf>
    <xf numFmtId="0" fontId="33" fillId="0" borderId="27" xfId="0" applyFont="1" applyBorder="1" applyAlignment="1">
      <alignment horizontal="right" vertical="center"/>
    </xf>
    <xf numFmtId="0" fontId="42" fillId="0" borderId="5" xfId="0" applyFont="1" applyBorder="1" applyAlignment="1">
      <alignment vertical="center"/>
    </xf>
    <xf numFmtId="0" fontId="26" fillId="0" borderId="94" xfId="0" applyFont="1" applyBorder="1" applyAlignment="1">
      <alignment horizontal="center" vertical="center"/>
    </xf>
    <xf numFmtId="0" fontId="33" fillId="0" borderId="95" xfId="0" applyFont="1" applyBorder="1" applyAlignment="1">
      <alignment horizontal="center" vertical="center"/>
    </xf>
    <xf numFmtId="0" fontId="26" fillId="0" borderId="51" xfId="0" applyFont="1" applyBorder="1" applyAlignment="1">
      <alignment horizontal="center" vertical="center"/>
    </xf>
    <xf numFmtId="0" fontId="33" fillId="0" borderId="51" xfId="0" applyFont="1" applyBorder="1" applyAlignment="1">
      <alignment horizontal="center" vertical="center"/>
    </xf>
    <xf numFmtId="0" fontId="26" fillId="0" borderId="95" xfId="0" applyFont="1" applyBorder="1" applyAlignment="1">
      <alignment horizontal="center" vertical="center"/>
    </xf>
    <xf numFmtId="0" fontId="26" fillId="0" borderId="70" xfId="0" applyFont="1" applyBorder="1" applyAlignment="1">
      <alignment vertical="center"/>
    </xf>
    <xf numFmtId="0" fontId="33" fillId="0" borderId="71" xfId="0" applyFont="1" applyBorder="1" applyAlignment="1">
      <alignment vertical="center"/>
    </xf>
    <xf numFmtId="0" fontId="26" fillId="0" borderId="71" xfId="0" applyFont="1" applyBorder="1" applyAlignment="1">
      <alignment horizontal="left" vertical="center" indent="1" shrinkToFit="1"/>
    </xf>
    <xf numFmtId="0" fontId="26" fillId="0" borderId="16" xfId="0" applyFont="1" applyBorder="1" applyAlignment="1">
      <alignment horizontal="center" vertical="center" wrapText="1"/>
    </xf>
    <xf numFmtId="0" fontId="33" fillId="0" borderId="17" xfId="0" applyFont="1" applyBorder="1" applyAlignment="1">
      <alignment horizontal="center" vertical="center" wrapText="1"/>
    </xf>
    <xf numFmtId="178" fontId="26" fillId="0" borderId="17" xfId="0" applyNumberFormat="1" applyFont="1" applyBorder="1" applyAlignment="1">
      <alignment horizontal="center"/>
    </xf>
    <xf numFmtId="178" fontId="33" fillId="0" borderId="17" xfId="0" applyNumberFormat="1" applyFont="1" applyBorder="1" applyAlignment="1">
      <alignment horizontal="center"/>
    </xf>
    <xf numFmtId="0" fontId="42" fillId="0" borderId="16" xfId="0" applyFont="1" applyBorder="1" applyAlignment="1">
      <alignment horizontal="left" vertical="center" wrapText="1" indent="1"/>
    </xf>
    <xf numFmtId="0" fontId="42" fillId="0" borderId="17" xfId="0" applyFont="1" applyBorder="1" applyAlignment="1">
      <alignment horizontal="left" vertical="center" wrapText="1" indent="1"/>
    </xf>
    <xf numFmtId="0" fontId="42" fillId="0" borderId="18" xfId="0" applyFont="1" applyBorder="1" applyAlignment="1">
      <alignment horizontal="left" vertical="center" wrapText="1" indent="1"/>
    </xf>
    <xf numFmtId="0" fontId="42" fillId="0" borderId="20" xfId="0" applyFont="1" applyBorder="1" applyAlignment="1">
      <alignment horizontal="left" vertical="center" wrapText="1" indent="1"/>
    </xf>
    <xf numFmtId="0" fontId="42" fillId="0" borderId="0" xfId="0" applyFont="1" applyBorder="1" applyAlignment="1">
      <alignment horizontal="left" vertical="center" wrapText="1" indent="1"/>
    </xf>
    <xf numFmtId="0" fontId="42" fillId="0" borderId="21" xfId="0" applyFont="1" applyBorder="1" applyAlignment="1">
      <alignment horizontal="left" vertical="center" wrapText="1" indent="1"/>
    </xf>
    <xf numFmtId="0" fontId="42" fillId="0" borderId="23" xfId="0" applyFont="1" applyBorder="1" applyAlignment="1">
      <alignment horizontal="left" vertical="center" wrapText="1" indent="1"/>
    </xf>
    <xf numFmtId="0" fontId="42" fillId="0" borderId="24" xfId="0" applyFont="1" applyBorder="1" applyAlignment="1">
      <alignment horizontal="left" vertical="center" wrapText="1" indent="1"/>
    </xf>
    <xf numFmtId="0" fontId="42" fillId="0" borderId="25" xfId="0" applyFont="1" applyBorder="1" applyAlignment="1">
      <alignment horizontal="left" vertical="center" wrapText="1" indent="1"/>
    </xf>
    <xf numFmtId="0" fontId="26" fillId="0" borderId="20" xfId="0" applyFont="1" applyBorder="1" applyAlignment="1">
      <alignment vertical="center"/>
    </xf>
    <xf numFmtId="178" fontId="26" fillId="0" borderId="31" xfId="0" applyNumberFormat="1" applyFont="1" applyBorder="1" applyAlignment="1">
      <alignment horizontal="left" vertical="center" indent="1"/>
    </xf>
    <xf numFmtId="178" fontId="33" fillId="0" borderId="31" xfId="0" applyNumberFormat="1" applyFont="1" applyBorder="1" applyAlignment="1">
      <alignment horizontal="left" vertical="center" indent="1"/>
    </xf>
    <xf numFmtId="178" fontId="33" fillId="0" borderId="83" xfId="0" applyNumberFormat="1" applyFont="1" applyBorder="1" applyAlignment="1">
      <alignment horizontal="left" vertical="center" indent="1"/>
    </xf>
    <xf numFmtId="0" fontId="26" fillId="0" borderId="0" xfId="0" applyFont="1" applyBorder="1" applyAlignment="1">
      <alignment horizontal="center" vertical="center"/>
    </xf>
    <xf numFmtId="0" fontId="26" fillId="0" borderId="0" xfId="0" applyFont="1" applyBorder="1" applyAlignment="1">
      <alignment horizontal="right" vertical="center" indent="1"/>
    </xf>
    <xf numFmtId="0" fontId="33" fillId="0" borderId="0" xfId="0" applyFont="1" applyAlignment="1">
      <alignment horizontal="right" vertical="center" indent="1"/>
    </xf>
    <xf numFmtId="0" fontId="33" fillId="0" borderId="48" xfId="0" applyFont="1" applyBorder="1" applyAlignment="1">
      <alignment horizontal="center" vertical="center"/>
    </xf>
    <xf numFmtId="0" fontId="33" fillId="0" borderId="69" xfId="0" applyFont="1" applyBorder="1" applyAlignment="1">
      <alignment horizontal="center" vertical="center"/>
    </xf>
    <xf numFmtId="0" fontId="26" fillId="0" borderId="91" xfId="0" applyFont="1" applyBorder="1" applyAlignment="1">
      <alignment horizontal="center" vertical="center"/>
    </xf>
    <xf numFmtId="0" fontId="33" fillId="0" borderId="13" xfId="0" applyFont="1" applyBorder="1" applyAlignment="1">
      <alignment horizontal="center" vertical="center"/>
    </xf>
    <xf numFmtId="0" fontId="26" fillId="0" borderId="13" xfId="0" applyFont="1" applyBorder="1" applyAlignment="1">
      <alignment horizontal="center" vertical="center"/>
    </xf>
    <xf numFmtId="0" fontId="26" fillId="0" borderId="24" xfId="0" applyFont="1" applyBorder="1" applyAlignment="1">
      <alignment horizontal="distributed" vertical="center"/>
    </xf>
    <xf numFmtId="0" fontId="26" fillId="0" borderId="24" xfId="0" applyFont="1" applyBorder="1" applyAlignment="1">
      <alignment horizontal="left" vertical="center" indent="1"/>
    </xf>
    <xf numFmtId="0" fontId="26" fillId="0" borderId="24" xfId="0" applyFont="1" applyBorder="1" applyAlignment="1">
      <alignment horizontal="left" vertical="center" indent="1" shrinkToFit="1"/>
    </xf>
    <xf numFmtId="0" fontId="26" fillId="0" borderId="0" xfId="0" applyFont="1" applyAlignment="1">
      <alignment horizontal="left" vertical="center" indent="1"/>
    </xf>
    <xf numFmtId="178" fontId="26" fillId="0" borderId="0" xfId="0" applyNumberFormat="1" applyFont="1" applyBorder="1" applyAlignment="1">
      <alignment horizontal="center" vertical="top"/>
    </xf>
    <xf numFmtId="178" fontId="33" fillId="0" borderId="0" xfId="0" applyNumberFormat="1" applyFont="1" applyBorder="1" applyAlignment="1">
      <alignment horizontal="center" vertical="top"/>
    </xf>
    <xf numFmtId="0" fontId="26" fillId="0" borderId="23" xfId="0" applyFont="1" applyBorder="1" applyAlignment="1">
      <alignment vertical="center"/>
    </xf>
    <xf numFmtId="0" fontId="33" fillId="0" borderId="25" xfId="0" applyFont="1" applyBorder="1" applyAlignment="1">
      <alignment horizontal="left" vertical="center" indent="1"/>
    </xf>
    <xf numFmtId="0" fontId="26" fillId="0" borderId="82" xfId="0" applyFont="1" applyBorder="1" applyAlignment="1">
      <alignment horizontal="distributed" vertical="center"/>
    </xf>
    <xf numFmtId="0" fontId="26" fillId="0" borderId="31" xfId="0" applyFont="1" applyBorder="1" applyAlignment="1">
      <alignment horizontal="distributed" vertical="center"/>
    </xf>
    <xf numFmtId="0" fontId="36" fillId="0" borderId="31" xfId="0" applyFont="1" applyBorder="1" applyAlignment="1">
      <alignment horizontal="left" vertical="center" indent="1"/>
    </xf>
    <xf numFmtId="0" fontId="36" fillId="0" borderId="83" xfId="0" applyFont="1" applyBorder="1" applyAlignment="1">
      <alignment horizontal="left" vertical="center" indent="1"/>
    </xf>
    <xf numFmtId="0" fontId="36" fillId="0" borderId="29" xfId="0" applyFont="1" applyBorder="1" applyAlignment="1">
      <alignment horizontal="left" vertical="center" indent="1"/>
    </xf>
    <xf numFmtId="0" fontId="36" fillId="0" borderId="85" xfId="0" applyFont="1" applyBorder="1" applyAlignment="1">
      <alignment horizontal="left" vertical="center" indent="1"/>
    </xf>
    <xf numFmtId="0" fontId="26" fillId="0" borderId="73" xfId="0" applyFont="1" applyBorder="1" applyAlignment="1">
      <alignment horizontal="distributed" vertical="center"/>
    </xf>
    <xf numFmtId="0" fontId="33" fillId="0" borderId="27" xfId="0" applyFont="1" applyBorder="1" applyAlignment="1">
      <alignment horizontal="distributed" vertical="center"/>
    </xf>
    <xf numFmtId="0" fontId="33" fillId="0" borderId="73" xfId="0" applyFont="1" applyBorder="1" applyAlignment="1">
      <alignment horizontal="distributed" vertical="center"/>
    </xf>
    <xf numFmtId="0" fontId="36" fillId="0" borderId="31" xfId="0" applyFont="1"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horizontal="center" vertical="center"/>
    </xf>
    <xf numFmtId="0" fontId="26" fillId="0" borderId="84" xfId="0" applyFont="1" applyBorder="1" applyAlignment="1">
      <alignment horizontal="distributed" vertical="center"/>
    </xf>
    <xf numFmtId="0" fontId="26" fillId="0" borderId="29" xfId="0" applyFont="1" applyBorder="1" applyAlignment="1">
      <alignment horizontal="distributed" vertical="center"/>
    </xf>
    <xf numFmtId="0" fontId="26" fillId="0" borderId="24" xfId="0" applyFont="1" applyBorder="1" applyAlignment="1">
      <alignment horizontal="distributed" vertical="center" justifyLastLine="1"/>
    </xf>
    <xf numFmtId="0" fontId="26" fillId="0" borderId="70" xfId="0" applyFont="1" applyBorder="1" applyAlignment="1">
      <alignment horizontal="distributed" vertical="center"/>
    </xf>
    <xf numFmtId="0" fontId="26" fillId="0" borderId="71" xfId="0" applyFont="1" applyBorder="1" applyAlignment="1">
      <alignment horizontal="distributed" vertical="center"/>
    </xf>
    <xf numFmtId="0" fontId="36" fillId="0" borderId="71" xfId="0" applyFont="1" applyBorder="1" applyAlignment="1">
      <alignment horizontal="left" vertical="center" indent="1"/>
    </xf>
    <xf numFmtId="0" fontId="36" fillId="0" borderId="79" xfId="0" applyFont="1" applyBorder="1" applyAlignment="1">
      <alignment horizontal="left" vertical="center" indent="1"/>
    </xf>
    <xf numFmtId="0" fontId="33" fillId="0" borderId="71" xfId="0" applyFont="1" applyBorder="1" applyAlignment="1">
      <alignment horizontal="distributed" vertical="center"/>
    </xf>
    <xf numFmtId="0" fontId="36" fillId="0" borderId="71" xfId="0" applyFont="1" applyBorder="1" applyAlignment="1">
      <alignment vertical="center"/>
    </xf>
    <xf numFmtId="0" fontId="36" fillId="0" borderId="79" xfId="0" applyFont="1" applyBorder="1" applyAlignment="1">
      <alignment vertical="center"/>
    </xf>
    <xf numFmtId="0" fontId="26" fillId="0" borderId="74" xfId="0" applyFont="1" applyBorder="1" applyAlignment="1">
      <alignment horizontal="distributed" vertical="center"/>
    </xf>
    <xf numFmtId="0" fontId="26" fillId="0" borderId="75" xfId="0" applyFont="1" applyBorder="1" applyAlignment="1">
      <alignment horizontal="distributed" vertical="center"/>
    </xf>
    <xf numFmtId="38" fontId="36" fillId="0" borderId="75" xfId="3" applyFont="1" applyBorder="1" applyAlignment="1">
      <alignment horizontal="right" vertical="center"/>
    </xf>
    <xf numFmtId="0" fontId="36" fillId="0" borderId="75" xfId="0" applyFont="1" applyBorder="1" applyAlignment="1">
      <alignment horizontal="right" vertical="center"/>
    </xf>
    <xf numFmtId="38" fontId="36" fillId="0" borderId="75" xfId="3" applyFont="1" applyBorder="1" applyAlignment="1">
      <alignment horizontal="right" vertical="center" indent="1"/>
    </xf>
    <xf numFmtId="204" fontId="26" fillId="0" borderId="24" xfId="0" applyNumberFormat="1" applyFont="1" applyBorder="1" applyAlignment="1">
      <alignment horizontal="distributed" vertical="center"/>
    </xf>
    <xf numFmtId="178" fontId="26" fillId="0" borderId="38" xfId="0" applyNumberFormat="1" applyFont="1" applyBorder="1" applyAlignment="1">
      <alignment horizontal="distributed" vertical="center"/>
    </xf>
    <xf numFmtId="0" fontId="33" fillId="0" borderId="84" xfId="0" applyFont="1" applyBorder="1" applyAlignment="1">
      <alignment horizontal="distributed" vertical="center"/>
    </xf>
    <xf numFmtId="0" fontId="33" fillId="0" borderId="29" xfId="0" applyFont="1" applyBorder="1" applyAlignment="1">
      <alignment horizontal="distributed" vertical="center"/>
    </xf>
    <xf numFmtId="0" fontId="33" fillId="0" borderId="31" xfId="0" applyFont="1" applyBorder="1" applyAlignment="1">
      <alignment horizontal="distributed" vertical="center"/>
    </xf>
    <xf numFmtId="0" fontId="26" fillId="0" borderId="20" xfId="0" applyFont="1" applyBorder="1" applyAlignment="1">
      <alignment horizontal="center" vertical="center"/>
    </xf>
    <xf numFmtId="203" fontId="26" fillId="0" borderId="0" xfId="0" applyNumberFormat="1" applyFont="1" applyBorder="1" applyAlignment="1">
      <alignment horizontal="distributed" vertical="center"/>
    </xf>
    <xf numFmtId="0" fontId="26" fillId="0" borderId="0" xfId="0" applyFont="1" applyAlignment="1">
      <alignment horizontal="distributed" vertical="center"/>
    </xf>
    <xf numFmtId="0" fontId="26" fillId="0" borderId="47" xfId="0" applyFont="1" applyBorder="1" applyAlignment="1">
      <alignment horizontal="center" vertical="center"/>
    </xf>
    <xf numFmtId="0" fontId="40" fillId="0" borderId="151" xfId="0" applyFont="1" applyBorder="1" applyAlignment="1">
      <alignment horizontal="center" vertical="center" wrapText="1"/>
    </xf>
    <xf numFmtId="0" fontId="33" fillId="0" borderId="79" xfId="0" applyFont="1" applyBorder="1" applyAlignment="1">
      <alignment vertical="center"/>
    </xf>
    <xf numFmtId="0" fontId="33" fillId="0" borderId="152" xfId="0" applyFont="1" applyBorder="1" applyAlignment="1">
      <alignment vertical="center"/>
    </xf>
    <xf numFmtId="0" fontId="33" fillId="0" borderId="27" xfId="0" applyFont="1" applyBorder="1" applyAlignment="1">
      <alignment vertical="center"/>
    </xf>
    <xf numFmtId="0" fontId="33" fillId="0" borderId="80" xfId="0" applyFont="1" applyBorder="1" applyAlignment="1">
      <alignment vertical="center"/>
    </xf>
    <xf numFmtId="0" fontId="26" fillId="0" borderId="68" xfId="0" applyFont="1" applyBorder="1" applyAlignment="1">
      <alignment horizontal="center" vertical="center"/>
    </xf>
    <xf numFmtId="0" fontId="40" fillId="0" borderId="5" xfId="0" applyFont="1" applyBorder="1" applyAlignment="1">
      <alignment horizontal="center" vertical="center" wrapText="1"/>
    </xf>
    <xf numFmtId="0" fontId="40" fillId="0" borderId="5" xfId="0" applyFont="1" applyBorder="1" applyAlignment="1">
      <alignment horizontal="center" vertical="center"/>
    </xf>
    <xf numFmtId="0" fontId="40" fillId="0" borderId="69" xfId="0" applyFont="1" applyBorder="1" applyAlignment="1">
      <alignment horizontal="center" vertical="center"/>
    </xf>
    <xf numFmtId="0" fontId="40" fillId="0" borderId="26" xfId="0" applyFont="1" applyBorder="1" applyAlignment="1">
      <alignment horizontal="center" vertical="center"/>
    </xf>
    <xf numFmtId="38" fontId="36" fillId="0" borderId="152" xfId="3" applyFont="1" applyBorder="1" applyAlignment="1">
      <alignment horizontal="right" vertical="center" indent="1"/>
    </xf>
    <xf numFmtId="38" fontId="36" fillId="0" borderId="27" xfId="3" applyFont="1" applyBorder="1" applyAlignment="1">
      <alignment horizontal="right" vertical="center" indent="1"/>
    </xf>
    <xf numFmtId="178" fontId="26" fillId="0" borderId="68" xfId="0" applyNumberFormat="1" applyFont="1" applyBorder="1" applyAlignment="1">
      <alignment horizontal="right" vertical="center"/>
    </xf>
    <xf numFmtId="178" fontId="33" fillId="0" borderId="5" xfId="0" applyNumberFormat="1" applyFont="1" applyBorder="1" applyAlignment="1">
      <alignment horizontal="right" vertical="center"/>
    </xf>
    <xf numFmtId="38" fontId="36" fillId="0" borderId="26" xfId="3" applyFont="1" applyBorder="1" applyAlignment="1">
      <alignment horizontal="right" vertical="center" indent="1"/>
    </xf>
    <xf numFmtId="178" fontId="26" fillId="0" borderId="5" xfId="0" applyNumberFormat="1" applyFont="1" applyBorder="1" applyAlignment="1">
      <alignment horizontal="right" vertical="center"/>
    </xf>
    <xf numFmtId="0" fontId="36" fillId="0" borderId="26" xfId="0" applyFont="1" applyBorder="1" applyAlignment="1">
      <alignment horizontal="left" vertical="center" indent="1" shrinkToFit="1"/>
    </xf>
    <xf numFmtId="0" fontId="36" fillId="0" borderId="27" xfId="0" applyFont="1" applyBorder="1" applyAlignment="1">
      <alignment horizontal="left" vertical="center" indent="1" shrinkToFit="1"/>
    </xf>
    <xf numFmtId="178" fontId="26" fillId="0" borderId="145" xfId="0" applyNumberFormat="1" applyFont="1" applyBorder="1" applyAlignment="1">
      <alignment horizontal="right" vertical="center"/>
    </xf>
    <xf numFmtId="178" fontId="33" fillId="0" borderId="146" xfId="0" applyNumberFormat="1" applyFont="1" applyBorder="1" applyAlignment="1">
      <alignment horizontal="right" vertical="center"/>
    </xf>
    <xf numFmtId="38" fontId="36" fillId="0" borderId="147" xfId="3" applyFont="1" applyBorder="1" applyAlignment="1">
      <alignment horizontal="right" vertical="center" indent="1"/>
    </xf>
    <xf numFmtId="38" fontId="36" fillId="0" borderId="149" xfId="3" applyFont="1" applyBorder="1" applyAlignment="1">
      <alignment horizontal="right" vertical="center" indent="1"/>
    </xf>
    <xf numFmtId="178" fontId="26" fillId="0" borderId="146" xfId="0" applyNumberFormat="1" applyFont="1" applyBorder="1" applyAlignment="1">
      <alignment horizontal="right" vertical="center"/>
    </xf>
    <xf numFmtId="0" fontId="36" fillId="0" borderId="147" xfId="0" applyFont="1" applyBorder="1" applyAlignment="1">
      <alignment horizontal="left" vertical="center" indent="1" shrinkToFit="1"/>
    </xf>
    <xf numFmtId="0" fontId="36" fillId="0" borderId="149" xfId="0" applyFont="1" applyBorder="1" applyAlignment="1">
      <alignment horizontal="left" vertical="center" indent="1" shrinkToFit="1"/>
    </xf>
    <xf numFmtId="38" fontId="36" fillId="0" borderId="157" xfId="3" applyFont="1" applyBorder="1" applyAlignment="1">
      <alignment horizontal="right" vertical="center" indent="1"/>
    </xf>
    <xf numFmtId="38" fontId="36" fillId="0" borderId="158" xfId="3" applyFont="1" applyBorder="1" applyAlignment="1">
      <alignment horizontal="right" vertical="center" indent="1"/>
    </xf>
    <xf numFmtId="38" fontId="36" fillId="0" borderId="164" xfId="3" applyFont="1" applyBorder="1" applyAlignment="1">
      <alignment horizontal="right" vertical="center"/>
    </xf>
    <xf numFmtId="38" fontId="36" fillId="0" borderId="162" xfId="3" applyFont="1" applyBorder="1" applyAlignment="1">
      <alignment horizontal="right" vertical="center"/>
    </xf>
    <xf numFmtId="0" fontId="0" fillId="0" borderId="165" xfId="0" applyBorder="1" applyAlignment="1">
      <alignment vertical="center"/>
    </xf>
    <xf numFmtId="38" fontId="36" fillId="0" borderId="154" xfId="3" applyFont="1" applyBorder="1" applyAlignment="1">
      <alignment horizontal="right" vertical="center" indent="1"/>
    </xf>
    <xf numFmtId="178" fontId="26" fillId="0" borderId="155" xfId="0" applyNumberFormat="1" applyFont="1" applyBorder="1" applyAlignment="1">
      <alignment horizontal="center" vertical="center"/>
    </xf>
    <xf numFmtId="178" fontId="33" fillId="0" borderId="156" xfId="0" applyNumberFormat="1" applyFont="1" applyBorder="1" applyAlignment="1">
      <alignment horizontal="center" vertical="center"/>
    </xf>
    <xf numFmtId="178" fontId="26" fillId="0" borderId="156" xfId="0" applyNumberFormat="1" applyFont="1" applyBorder="1" applyAlignment="1">
      <alignment horizontal="center" vertical="center"/>
    </xf>
    <xf numFmtId="0" fontId="36" fillId="0" borderId="161" xfId="0" applyFont="1" applyBorder="1" applyAlignment="1">
      <alignment horizontal="left" vertical="center" indent="1" shrinkToFit="1"/>
    </xf>
    <xf numFmtId="0" fontId="36" fillId="0" borderId="162" xfId="0" applyFont="1" applyBorder="1" applyAlignment="1">
      <alignment horizontal="left" vertical="center" indent="1" shrinkToFit="1"/>
    </xf>
    <xf numFmtId="0" fontId="36" fillId="0" borderId="163" xfId="0" applyFont="1" applyBorder="1" applyAlignment="1">
      <alignment horizontal="left" vertical="center" indent="1" shrinkToFit="1"/>
    </xf>
    <xf numFmtId="0" fontId="2" fillId="0" borderId="43" xfId="0" applyFont="1" applyBorder="1" applyAlignment="1">
      <alignment vertical="center"/>
    </xf>
    <xf numFmtId="0" fontId="33" fillId="0" borderId="43" xfId="0" applyFont="1" applyBorder="1" applyAlignment="1">
      <alignment vertical="center"/>
    </xf>
    <xf numFmtId="0" fontId="2" fillId="0" borderId="27" xfId="0" applyFont="1" applyBorder="1" applyAlignment="1">
      <alignment horizontal="left" vertical="center" indent="1"/>
    </xf>
    <xf numFmtId="0" fontId="33" fillId="0" borderId="27" xfId="0" applyFont="1" applyBorder="1" applyAlignment="1">
      <alignment horizontal="left" vertical="center" indent="1"/>
    </xf>
    <xf numFmtId="0" fontId="2" fillId="0" borderId="29" xfId="0" applyFont="1" applyBorder="1" applyAlignment="1">
      <alignment horizontal="left" vertical="center" indent="1"/>
    </xf>
    <xf numFmtId="0" fontId="33" fillId="0" borderId="29" xfId="0" applyFont="1" applyBorder="1" applyAlignment="1">
      <alignment horizontal="left" vertical="center" indent="1"/>
    </xf>
    <xf numFmtId="0" fontId="2" fillId="0" borderId="27" xfId="0" applyFont="1" applyBorder="1" applyAlignment="1">
      <alignment horizontal="left" vertical="center" indent="1" shrinkToFit="1"/>
    </xf>
    <xf numFmtId="0" fontId="33" fillId="0" borderId="27" xfId="0" applyFont="1" applyBorder="1" applyAlignment="1">
      <alignment horizontal="left" vertical="center" indent="1" shrinkToFit="1"/>
    </xf>
    <xf numFmtId="0" fontId="29" fillId="0" borderId="0" xfId="0" applyFont="1" applyBorder="1" applyAlignment="1">
      <alignment horizontal="distributed" vertical="center" wrapText="1"/>
    </xf>
    <xf numFmtId="0" fontId="33" fillId="0" borderId="0" xfId="0" applyFont="1" applyBorder="1" applyAlignment="1">
      <alignment horizontal="left" vertical="center" indent="1" shrinkToFit="1"/>
    </xf>
    <xf numFmtId="0" fontId="2" fillId="0" borderId="0" xfId="0" applyFont="1" applyBorder="1" applyAlignment="1">
      <alignment horizontal="left" vertical="top"/>
    </xf>
    <xf numFmtId="0" fontId="2" fillId="0" borderId="0" xfId="0" applyFont="1" applyBorder="1" applyAlignment="1">
      <alignment horizontal="left" vertical="center"/>
    </xf>
    <xf numFmtId="0" fontId="2" fillId="0" borderId="31" xfId="0" applyFont="1" applyBorder="1" applyAlignment="1">
      <alignment horizontal="distributed" vertical="center"/>
    </xf>
    <xf numFmtId="0" fontId="2" fillId="0" borderId="75" xfId="0" applyFont="1" applyBorder="1" applyAlignment="1">
      <alignment horizontal="distributed" vertical="center"/>
    </xf>
    <xf numFmtId="0" fontId="33" fillId="0" borderId="75" xfId="0" applyFont="1" applyBorder="1" applyAlignment="1">
      <alignment horizontal="distributed" vertical="center"/>
    </xf>
    <xf numFmtId="178" fontId="2" fillId="0" borderId="31" xfId="0" applyNumberFormat="1" applyFont="1" applyBorder="1" applyAlignment="1">
      <alignment horizontal="distributed" vertical="center"/>
    </xf>
    <xf numFmtId="178" fontId="2" fillId="0" borderId="29" xfId="0" applyNumberFormat="1" applyFont="1" applyBorder="1" applyAlignment="1">
      <alignment horizontal="distributed" vertical="center"/>
    </xf>
    <xf numFmtId="178" fontId="2" fillId="0" borderId="75" xfId="0" applyNumberFormat="1" applyFont="1" applyBorder="1" applyAlignment="1">
      <alignment horizontal="distributed" vertical="center"/>
    </xf>
    <xf numFmtId="0" fontId="2" fillId="0" borderId="29" xfId="0" applyFont="1" applyBorder="1" applyAlignment="1">
      <alignment horizontal="distributed" vertical="center"/>
    </xf>
    <xf numFmtId="0" fontId="2" fillId="0" borderId="27" xfId="0" applyFont="1" applyBorder="1" applyAlignment="1">
      <alignment horizontal="distributed" vertical="center"/>
    </xf>
    <xf numFmtId="178" fontId="2" fillId="0" borderId="27" xfId="0" applyNumberFormat="1" applyFont="1" applyBorder="1" applyAlignment="1">
      <alignment horizontal="distributed" vertical="center"/>
    </xf>
    <xf numFmtId="179" fontId="2" fillId="0" borderId="27" xfId="3" applyNumberFormat="1" applyFont="1" applyBorder="1" applyAlignment="1">
      <alignment horizontal="left" vertical="center" indent="1"/>
    </xf>
    <xf numFmtId="179" fontId="33" fillId="0" borderId="27" xfId="3" applyNumberFormat="1" applyFont="1" applyBorder="1" applyAlignment="1">
      <alignment horizontal="left" vertical="center" indent="1"/>
    </xf>
    <xf numFmtId="181" fontId="38" fillId="0" borderId="5" xfId="0" applyNumberFormat="1" applyFont="1" applyBorder="1" applyAlignment="1">
      <alignment horizontal="center" vertical="center" shrinkToFit="1"/>
    </xf>
    <xf numFmtId="181" fontId="33" fillId="0" borderId="5" xfId="0" applyNumberFormat="1" applyFont="1" applyBorder="1" applyAlignment="1">
      <alignment horizontal="center" vertical="center" shrinkToFit="1"/>
    </xf>
    <xf numFmtId="0" fontId="32" fillId="0" borderId="26" xfId="0" applyFont="1" applyFill="1" applyBorder="1" applyAlignment="1">
      <alignment horizontal="center" vertical="center"/>
    </xf>
    <xf numFmtId="0" fontId="33" fillId="0" borderId="28" xfId="0" applyFont="1" applyFill="1" applyBorder="1" applyAlignment="1">
      <alignment horizontal="center" vertical="center"/>
    </xf>
    <xf numFmtId="0" fontId="35" fillId="0" borderId="49" xfId="0" applyFont="1" applyFill="1" applyBorder="1" applyAlignment="1">
      <alignment horizontal="center" vertical="center"/>
    </xf>
    <xf numFmtId="0" fontId="35" fillId="0" borderId="52" xfId="0" applyFont="1" applyFill="1" applyBorder="1" applyAlignment="1">
      <alignment horizontal="center" vertical="center"/>
    </xf>
    <xf numFmtId="0" fontId="32" fillId="0" borderId="52" xfId="0" applyFont="1" applyFill="1" applyBorder="1" applyAlignment="1">
      <alignment vertical="center"/>
    </xf>
    <xf numFmtId="181" fontId="38" fillId="0" borderId="26" xfId="0" applyNumberFormat="1" applyFont="1" applyBorder="1" applyAlignment="1">
      <alignment horizontal="center" vertical="center" shrinkToFit="1"/>
    </xf>
    <xf numFmtId="181" fontId="38" fillId="0" borderId="28" xfId="0" applyNumberFormat="1" applyFont="1" applyBorder="1" applyAlignment="1">
      <alignment horizontal="center" vertical="center" shrinkToFit="1"/>
    </xf>
    <xf numFmtId="0" fontId="61" fillId="0" borderId="0" xfId="0" applyFont="1" applyAlignment="1">
      <alignment horizontal="center" vertical="center"/>
    </xf>
    <xf numFmtId="0" fontId="33" fillId="0" borderId="0" xfId="0" applyFont="1" applyAlignment="1">
      <alignment vertical="center"/>
    </xf>
    <xf numFmtId="0" fontId="32" fillId="0" borderId="24" xfId="0" applyFont="1" applyBorder="1" applyAlignment="1">
      <alignment vertical="center" shrinkToFit="1"/>
    </xf>
    <xf numFmtId="0" fontId="38" fillId="0" borderId="77" xfId="0" applyFont="1" applyBorder="1" applyAlignment="1">
      <alignment horizontal="center" vertical="center" wrapText="1"/>
    </xf>
    <xf numFmtId="0" fontId="38" fillId="0" borderId="72" xfId="0" applyFont="1" applyBorder="1" applyAlignment="1">
      <alignment horizontal="center" vertical="center" wrapText="1"/>
    </xf>
    <xf numFmtId="0" fontId="38" fillId="0" borderId="77" xfId="0" applyFont="1" applyBorder="1" applyAlignment="1">
      <alignment horizontal="center" vertical="center" shrinkToFit="1"/>
    </xf>
    <xf numFmtId="0" fontId="38" fillId="0" borderId="72" xfId="0" applyFont="1" applyBorder="1" applyAlignment="1">
      <alignment horizontal="center" vertical="center" shrinkToFit="1"/>
    </xf>
    <xf numFmtId="0" fontId="55" fillId="0" borderId="0" xfId="0" applyFont="1" applyAlignment="1">
      <alignment vertical="center"/>
    </xf>
    <xf numFmtId="0" fontId="8" fillId="0" borderId="0" xfId="0" applyFont="1" applyAlignment="1">
      <alignment horizontal="center" vertical="center"/>
    </xf>
    <xf numFmtId="0" fontId="38" fillId="0" borderId="45" xfId="0" applyFont="1" applyBorder="1" applyAlignment="1">
      <alignment horizontal="center" vertical="center"/>
    </xf>
    <xf numFmtId="0" fontId="35" fillId="3" borderId="123" xfId="0" applyFont="1" applyFill="1" applyBorder="1" applyAlignment="1">
      <alignment horizontal="center" vertical="center"/>
    </xf>
    <xf numFmtId="0" fontId="32" fillId="3" borderId="124" xfId="0" applyFont="1" applyFill="1" applyBorder="1" applyAlignment="1">
      <alignment vertical="center"/>
    </xf>
    <xf numFmtId="0" fontId="38" fillId="0" borderId="16" xfId="0" applyFont="1" applyBorder="1" applyAlignment="1">
      <alignment horizontal="center" vertical="center" wrapText="1"/>
    </xf>
    <xf numFmtId="0" fontId="38" fillId="0" borderId="23" xfId="0" applyFont="1" applyBorder="1" applyAlignment="1">
      <alignment horizontal="center" vertical="center" wrapText="1"/>
    </xf>
    <xf numFmtId="0" fontId="32" fillId="0" borderId="42" xfId="0" applyFont="1" applyBorder="1" applyAlignment="1">
      <alignment vertical="center" shrinkToFit="1"/>
    </xf>
    <xf numFmtId="0" fontId="0" fillId="0" borderId="42" xfId="0" applyBorder="1" applyAlignment="1">
      <alignment vertical="center" shrinkToFit="1"/>
    </xf>
    <xf numFmtId="0" fontId="38" fillId="0" borderId="129" xfId="0" applyFont="1" applyBorder="1" applyAlignment="1">
      <alignment horizontal="center" vertical="center" wrapText="1"/>
    </xf>
    <xf numFmtId="0" fontId="38" fillId="0" borderId="130" xfId="0" applyFont="1" applyBorder="1" applyAlignment="1">
      <alignment horizontal="center" vertical="center" wrapText="1"/>
    </xf>
    <xf numFmtId="0" fontId="0" fillId="0" borderId="131" xfId="0" applyBorder="1" applyAlignment="1">
      <alignment horizontal="center" vertical="center" wrapText="1"/>
    </xf>
    <xf numFmtId="0" fontId="38" fillId="0" borderId="113" xfId="0" applyFont="1" applyBorder="1" applyAlignment="1">
      <alignment horizontal="center" vertical="center" shrinkToFit="1"/>
    </xf>
    <xf numFmtId="0" fontId="38" fillId="0" borderId="19" xfId="0" applyFont="1" applyBorder="1" applyAlignment="1">
      <alignment horizontal="center" vertical="center" shrinkToFit="1"/>
    </xf>
    <xf numFmtId="0" fontId="0" fillId="0" borderId="22" xfId="0" applyBorder="1" applyAlignment="1">
      <alignment horizontal="center" vertical="center" shrinkToFit="1"/>
    </xf>
    <xf numFmtId="0" fontId="53" fillId="0" borderId="113" xfId="0" applyFont="1" applyBorder="1" applyAlignment="1">
      <alignment horizontal="center" vertical="center" shrinkToFit="1"/>
    </xf>
    <xf numFmtId="0" fontId="32" fillId="0" borderId="19" xfId="0" applyFont="1" applyBorder="1" applyAlignment="1">
      <alignment horizontal="center" vertical="center" shrinkToFit="1"/>
    </xf>
    <xf numFmtId="0" fontId="32" fillId="0" borderId="116" xfId="0" applyFont="1" applyBorder="1" applyAlignment="1">
      <alignment horizontal="center" vertical="center"/>
    </xf>
    <xf numFmtId="0" fontId="32" fillId="0" borderId="118" xfId="0" applyFont="1" applyBorder="1" applyAlignment="1">
      <alignment horizontal="center" vertical="center"/>
    </xf>
    <xf numFmtId="0" fontId="0" fillId="0" borderId="119" xfId="0" applyBorder="1" applyAlignment="1">
      <alignment horizontal="center" vertical="center"/>
    </xf>
    <xf numFmtId="0" fontId="34" fillId="0" borderId="15" xfId="0" applyFont="1" applyBorder="1" applyAlignment="1">
      <alignment horizontal="center" vertical="center" wrapText="1"/>
    </xf>
    <xf numFmtId="0" fontId="34" fillId="0" borderId="22"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23" xfId="0" applyFont="1" applyBorder="1" applyAlignment="1">
      <alignment horizontal="center" vertical="center" wrapText="1"/>
    </xf>
    <xf numFmtId="0" fontId="38" fillId="0" borderId="20" xfId="0" applyFont="1" applyBorder="1" applyAlignment="1">
      <alignment horizontal="center" vertical="center"/>
    </xf>
    <xf numFmtId="0" fontId="38" fillId="0" borderId="0" xfId="0" applyFont="1" applyBorder="1" applyAlignment="1">
      <alignment horizontal="center" vertical="center"/>
    </xf>
    <xf numFmtId="0" fontId="38" fillId="0" borderId="114" xfId="0" applyFont="1" applyBorder="1" applyAlignment="1">
      <alignment horizontal="center" vertical="center" shrinkToFit="1"/>
    </xf>
    <xf numFmtId="0" fontId="38" fillId="0" borderId="115" xfId="0" applyFont="1" applyBorder="1" applyAlignment="1">
      <alignment horizontal="center" vertical="center" shrinkToFit="1"/>
    </xf>
    <xf numFmtId="0" fontId="38" fillId="0" borderId="128" xfId="0" applyFont="1" applyBorder="1" applyAlignment="1">
      <alignment horizontal="center" vertical="center" shrinkToFit="1"/>
    </xf>
    <xf numFmtId="0" fontId="2" fillId="0" borderId="26" xfId="0" applyFont="1" applyBorder="1" applyAlignment="1">
      <alignment horizontal="right" vertical="center"/>
    </xf>
    <xf numFmtId="0" fontId="2" fillId="0" borderId="27" xfId="0" applyFont="1" applyBorder="1" applyAlignment="1">
      <alignment horizontal="right" vertical="center"/>
    </xf>
    <xf numFmtId="0" fontId="47" fillId="0" borderId="0" xfId="0" applyFont="1" applyAlignment="1">
      <alignment horizontal="center" vertical="center"/>
    </xf>
    <xf numFmtId="0" fontId="36" fillId="0" borderId="26" xfId="0" applyFont="1" applyBorder="1" applyAlignment="1">
      <alignment horizontal="center" vertical="center"/>
    </xf>
    <xf numFmtId="0" fontId="36" fillId="0" borderId="27" xfId="0" applyFont="1" applyBorder="1" applyAlignment="1">
      <alignment horizontal="center" vertical="center"/>
    </xf>
    <xf numFmtId="0" fontId="36" fillId="0" borderId="35" xfId="0" applyFont="1" applyBorder="1" applyAlignment="1">
      <alignment horizontal="left" vertical="center" indent="1" shrinkToFit="1"/>
    </xf>
    <xf numFmtId="0" fontId="36" fillId="0" borderId="29" xfId="0" applyFont="1" applyBorder="1" applyAlignment="1">
      <alignment horizontal="left" vertical="center" indent="1" shrinkToFit="1"/>
    </xf>
    <xf numFmtId="0" fontId="36" fillId="0" borderId="36" xfId="0" applyFont="1" applyBorder="1" applyAlignment="1">
      <alignment horizontal="left" vertical="center" indent="1" shrinkToFit="1"/>
    </xf>
    <xf numFmtId="0" fontId="36" fillId="0" borderId="86" xfId="0" applyFont="1" applyBorder="1" applyAlignment="1">
      <alignment horizontal="left" vertical="center" indent="1" shrinkToFit="1"/>
    </xf>
    <xf numFmtId="0" fontId="36" fillId="0" borderId="17" xfId="0" applyFont="1" applyBorder="1" applyAlignment="1">
      <alignment horizontal="left" vertical="center" indent="1" shrinkToFit="1"/>
    </xf>
    <xf numFmtId="0" fontId="36" fillId="0" borderId="87" xfId="0" applyFont="1" applyBorder="1" applyAlignment="1">
      <alignment horizontal="left" vertical="center" indent="1" shrinkToFit="1"/>
    </xf>
    <xf numFmtId="0" fontId="36" fillId="0" borderId="47" xfId="0" applyFont="1" applyBorder="1" applyAlignment="1">
      <alignment horizontal="center" vertical="center"/>
    </xf>
    <xf numFmtId="0" fontId="36" fillId="0" borderId="68" xfId="0" applyFont="1" applyBorder="1" applyAlignment="1">
      <alignment horizontal="center" vertical="center"/>
    </xf>
    <xf numFmtId="0" fontId="0" fillId="0" borderId="35" xfId="0" applyBorder="1" applyAlignment="1">
      <alignment horizontal="left" vertical="center" wrapText="1" indent="1"/>
    </xf>
    <xf numFmtId="0" fontId="0" fillId="0" borderId="29" xfId="0" applyBorder="1" applyAlignment="1">
      <alignment horizontal="left" vertical="center" wrapText="1" indent="1"/>
    </xf>
    <xf numFmtId="0" fontId="0" fillId="0" borderId="85" xfId="0" applyBorder="1" applyAlignment="1">
      <alignment horizontal="left" vertical="center" wrapText="1" indent="1"/>
    </xf>
    <xf numFmtId="0" fontId="2" fillId="0" borderId="208" xfId="0" applyFont="1" applyBorder="1" applyAlignment="1">
      <alignment horizontal="right" vertical="center"/>
    </xf>
    <xf numFmtId="0" fontId="2" fillId="0" borderId="38" xfId="0" applyFont="1" applyBorder="1" applyAlignment="1">
      <alignment horizontal="right" vertical="center"/>
    </xf>
    <xf numFmtId="0" fontId="36" fillId="0" borderId="86" xfId="0" applyFont="1" applyBorder="1" applyAlignment="1">
      <alignment horizontal="left" vertical="center"/>
    </xf>
    <xf numFmtId="0" fontId="36" fillId="0" borderId="17" xfId="0" applyFont="1" applyBorder="1" applyAlignment="1">
      <alignment horizontal="left" vertical="center"/>
    </xf>
    <xf numFmtId="0" fontId="2" fillId="0" borderId="78" xfId="0" applyFont="1" applyBorder="1" applyAlignment="1">
      <alignment horizontal="right" vertical="center"/>
    </xf>
    <xf numFmtId="0" fontId="2" fillId="0" borderId="75" xfId="0" applyFont="1" applyBorder="1" applyAlignment="1">
      <alignment horizontal="right" vertical="center"/>
    </xf>
    <xf numFmtId="0" fontId="49" fillId="0" borderId="0" xfId="0" applyFont="1" applyFill="1" applyBorder="1" applyAlignment="1">
      <alignment horizontal="distributed" vertical="center"/>
    </xf>
    <xf numFmtId="0" fontId="0" fillId="0" borderId="0" xfId="0" applyFill="1" applyAlignment="1">
      <alignment horizontal="distributed" vertical="center"/>
    </xf>
    <xf numFmtId="0" fontId="0" fillId="0" borderId="0" xfId="0" applyFill="1" applyAlignment="1">
      <alignment vertical="center"/>
    </xf>
    <xf numFmtId="178" fontId="49" fillId="0" borderId="0" xfId="0" applyNumberFormat="1" applyFont="1" applyFill="1" applyBorder="1" applyAlignment="1">
      <alignment horizontal="distributed" vertical="center"/>
    </xf>
    <xf numFmtId="195" fontId="49" fillId="0" borderId="43" xfId="0" applyNumberFormat="1" applyFont="1" applyFill="1" applyBorder="1" applyAlignment="1">
      <alignment horizontal="left" vertical="center" wrapText="1" indent="1"/>
    </xf>
    <xf numFmtId="0" fontId="0" fillId="0" borderId="43" xfId="0" applyFill="1" applyBorder="1" applyAlignment="1">
      <alignment horizontal="left" vertical="center" indent="1"/>
    </xf>
    <xf numFmtId="0" fontId="49" fillId="0" borderId="16" xfId="0" applyFont="1" applyBorder="1" applyAlignment="1">
      <alignment horizontal="center" vertical="center" textRotation="255"/>
    </xf>
    <xf numFmtId="0" fontId="33" fillId="0" borderId="18" xfId="0" applyFont="1" applyBorder="1" applyAlignment="1"/>
    <xf numFmtId="0" fontId="33" fillId="0" borderId="23" xfId="0" applyFont="1" applyBorder="1" applyAlignment="1"/>
    <xf numFmtId="0" fontId="33" fillId="0" borderId="25" xfId="0" applyFont="1" applyBorder="1" applyAlignment="1"/>
    <xf numFmtId="0" fontId="49" fillId="0" borderId="37" xfId="0" applyFont="1" applyBorder="1" applyAlignment="1">
      <alignment horizontal="right" vertical="center" indent="1" shrinkToFit="1"/>
    </xf>
    <xf numFmtId="0" fontId="33" fillId="0" borderId="38" xfId="0" applyFont="1" applyBorder="1" applyAlignment="1">
      <alignment horizontal="right" vertical="center" indent="1" shrinkToFit="1"/>
    </xf>
    <xf numFmtId="178" fontId="49" fillId="0" borderId="38" xfId="0" applyNumberFormat="1" applyFont="1" applyBorder="1" applyAlignment="1">
      <alignment horizontal="right" vertical="center" indent="1" shrinkToFit="1"/>
    </xf>
    <xf numFmtId="0" fontId="33" fillId="0" borderId="39" xfId="0" applyFont="1" applyBorder="1" applyAlignment="1">
      <alignment horizontal="right" vertical="center" indent="1" shrinkToFit="1"/>
    </xf>
    <xf numFmtId="0" fontId="49" fillId="0" borderId="37" xfId="0" applyFont="1" applyBorder="1" applyAlignment="1">
      <alignment horizontal="center" vertical="center"/>
    </xf>
    <xf numFmtId="0" fontId="49" fillId="0" borderId="38" xfId="0" applyFont="1" applyBorder="1" applyAlignment="1">
      <alignment horizontal="center" vertical="center"/>
    </xf>
    <xf numFmtId="196" fontId="49" fillId="0" borderId="38" xfId="0" applyNumberFormat="1" applyFont="1" applyBorder="1" applyAlignment="1">
      <alignment horizontal="center" vertical="center"/>
    </xf>
    <xf numFmtId="196" fontId="49" fillId="0" borderId="39" xfId="0" applyNumberFormat="1" applyFont="1" applyBorder="1" applyAlignment="1">
      <alignment horizontal="center" vertical="center"/>
    </xf>
    <xf numFmtId="0" fontId="49" fillId="0" borderId="0" xfId="0" applyFont="1" applyAlignment="1"/>
    <xf numFmtId="0" fontId="49" fillId="0" borderId="0" xfId="0" applyFont="1" applyBorder="1" applyAlignment="1">
      <alignment horizontal="distributed" vertical="center"/>
    </xf>
    <xf numFmtId="0" fontId="0" fillId="0" borderId="0" xfId="0" applyAlignment="1">
      <alignment horizontal="distributed" vertical="center"/>
    </xf>
    <xf numFmtId="0" fontId="49" fillId="0" borderId="43" xfId="0" applyFont="1" applyBorder="1" applyAlignment="1">
      <alignment vertical="center"/>
    </xf>
    <xf numFmtId="0" fontId="49" fillId="0" borderId="43" xfId="0" applyFont="1" applyFill="1" applyBorder="1" applyAlignment="1">
      <alignment vertical="center" wrapText="1" shrinkToFit="1"/>
    </xf>
    <xf numFmtId="0" fontId="65" fillId="0" borderId="14" xfId="0" applyNumberFormat="1" applyFont="1" applyFill="1" applyBorder="1" applyAlignment="1">
      <alignment horizontal="center" vertical="center"/>
    </xf>
    <xf numFmtId="0" fontId="49" fillId="0" borderId="14" xfId="0" applyFont="1" applyFill="1" applyBorder="1" applyAlignment="1">
      <alignment horizontal="center" vertical="center" wrapText="1"/>
    </xf>
    <xf numFmtId="0" fontId="33" fillId="0" borderId="14" xfId="0" applyFont="1" applyFill="1" applyBorder="1" applyAlignment="1">
      <alignment horizontal="center" vertical="center"/>
    </xf>
    <xf numFmtId="0" fontId="38" fillId="0" borderId="14" xfId="0" applyFont="1" applyBorder="1" applyAlignment="1">
      <alignment horizontal="center" vertical="center" wrapText="1"/>
    </xf>
    <xf numFmtId="0" fontId="38" fillId="0" borderId="14" xfId="0" applyFont="1" applyBorder="1" applyAlignment="1">
      <alignment horizontal="center" vertical="center"/>
    </xf>
    <xf numFmtId="0" fontId="49" fillId="0" borderId="14" xfId="0" applyFont="1" applyBorder="1" applyAlignment="1">
      <alignment horizontal="left" vertical="center"/>
    </xf>
    <xf numFmtId="0" fontId="38" fillId="0" borderId="14" xfId="0" applyFont="1" applyBorder="1" applyAlignment="1">
      <alignment horizontal="left" vertical="center" shrinkToFit="1"/>
    </xf>
    <xf numFmtId="0" fontId="49" fillId="0" borderId="0" xfId="0" applyFont="1" applyBorder="1" applyAlignment="1">
      <alignment horizontal="left" vertical="center" indent="1" shrinkToFit="1"/>
    </xf>
    <xf numFmtId="0" fontId="33" fillId="0" borderId="3" xfId="0" applyFont="1" applyBorder="1" applyAlignment="1">
      <alignment horizontal="left" vertical="center" indent="1" shrinkToFit="1"/>
    </xf>
    <xf numFmtId="0" fontId="49" fillId="0" borderId="0" xfId="0" applyNumberFormat="1" applyFont="1" applyBorder="1" applyAlignment="1">
      <alignment horizontal="left" vertical="center" indent="1" shrinkToFit="1"/>
    </xf>
    <xf numFmtId="0" fontId="33" fillId="0" borderId="0" xfId="0" applyNumberFormat="1" applyFont="1" applyAlignment="1">
      <alignment horizontal="left" vertical="center" indent="1" shrinkToFit="1"/>
    </xf>
    <xf numFmtId="0" fontId="32" fillId="0" borderId="0" xfId="0" applyFont="1" applyFill="1" applyAlignment="1">
      <alignment horizontal="left" vertical="center"/>
    </xf>
    <xf numFmtId="0" fontId="34" fillId="0" borderId="0" xfId="0" applyFont="1" applyFill="1" applyBorder="1" applyAlignment="1">
      <alignment horizontal="distributed" vertical="center" shrinkToFit="1"/>
    </xf>
    <xf numFmtId="0" fontId="34" fillId="0" borderId="0" xfId="0" applyFont="1" applyFill="1" applyBorder="1" applyAlignment="1">
      <alignment horizontal="distributed" vertical="center" wrapText="1"/>
    </xf>
    <xf numFmtId="0" fontId="32" fillId="0" borderId="0" xfId="0" applyFont="1" applyFill="1" applyBorder="1" applyAlignment="1">
      <alignment horizontal="center" vertical="center"/>
    </xf>
    <xf numFmtId="0" fontId="53" fillId="0" borderId="0" xfId="0" applyNumberFormat="1" applyFont="1" applyBorder="1" applyAlignment="1">
      <alignment horizontal="center" shrinkToFit="1"/>
    </xf>
    <xf numFmtId="0" fontId="2" fillId="0" borderId="0" xfId="0" applyFont="1" applyAlignment="1"/>
    <xf numFmtId="0" fontId="49" fillId="0" borderId="0" xfId="0" applyFont="1" applyBorder="1" applyAlignment="1">
      <alignment horizontal="center" vertical="center" shrinkToFit="1"/>
    </xf>
    <xf numFmtId="0" fontId="49" fillId="0" borderId="0" xfId="0" applyFont="1" applyAlignment="1">
      <alignment horizontal="left"/>
    </xf>
    <xf numFmtId="0" fontId="64" fillId="0" borderId="40" xfId="0" applyFont="1" applyBorder="1" applyAlignment="1">
      <alignment horizontal="center" vertical="center"/>
    </xf>
    <xf numFmtId="0" fontId="64" fillId="0" borderId="0" xfId="0" applyFont="1" applyBorder="1" applyAlignment="1">
      <alignment horizontal="center" vertical="center"/>
    </xf>
    <xf numFmtId="0" fontId="64" fillId="0" borderId="3" xfId="0" applyFont="1" applyBorder="1" applyAlignment="1">
      <alignment horizontal="center" vertical="center"/>
    </xf>
    <xf numFmtId="0" fontId="33" fillId="0" borderId="137" xfId="0" applyFont="1" applyFill="1" applyBorder="1" applyAlignment="1">
      <alignment horizontal="center" vertical="center"/>
    </xf>
    <xf numFmtId="0" fontId="33" fillId="0" borderId="38" xfId="0" applyFont="1" applyFill="1" applyBorder="1" applyAlignment="1">
      <alignment horizontal="center" vertical="center"/>
    </xf>
    <xf numFmtId="0" fontId="33" fillId="0" borderId="39" xfId="0" applyFont="1" applyFill="1" applyBorder="1" applyAlignment="1">
      <alignment horizontal="center" vertical="center"/>
    </xf>
    <xf numFmtId="178" fontId="49" fillId="0" borderId="38" xfId="0" applyNumberFormat="1" applyFont="1" applyFill="1" applyBorder="1" applyAlignment="1">
      <alignment horizontal="left" vertical="center" indent="1"/>
    </xf>
    <xf numFmtId="178" fontId="33" fillId="0" borderId="38" xfId="0" applyNumberFormat="1" applyFont="1" applyFill="1" applyBorder="1" applyAlignment="1">
      <alignment horizontal="left" vertical="center" indent="1"/>
    </xf>
    <xf numFmtId="178" fontId="33" fillId="0" borderId="138" xfId="0" applyNumberFormat="1" applyFont="1" applyFill="1" applyBorder="1" applyAlignment="1">
      <alignment horizontal="left" vertical="center" indent="1"/>
    </xf>
    <xf numFmtId="0" fontId="49" fillId="0" borderId="38" xfId="0" applyFont="1" applyFill="1" applyBorder="1" applyAlignment="1">
      <alignment horizontal="left" vertical="center" wrapText="1" indent="1"/>
    </xf>
    <xf numFmtId="0" fontId="33" fillId="0" borderId="38" xfId="0" applyFont="1" applyFill="1" applyBorder="1" applyAlignment="1">
      <alignment horizontal="left" vertical="center" wrapText="1" indent="1"/>
    </xf>
    <xf numFmtId="0" fontId="33" fillId="0" borderId="138" xfId="0" applyFont="1" applyFill="1" applyBorder="1" applyAlignment="1">
      <alignment horizontal="left" vertical="center" wrapText="1" indent="1"/>
    </xf>
    <xf numFmtId="199" fontId="49" fillId="0" borderId="37" xfId="0" applyNumberFormat="1" applyFont="1" applyFill="1" applyBorder="1" applyAlignment="1">
      <alignment horizontal="left" vertical="center" indent="1"/>
    </xf>
    <xf numFmtId="199" fontId="33" fillId="0" borderId="38" xfId="0" applyNumberFormat="1" applyFont="1" applyFill="1" applyBorder="1" applyAlignment="1">
      <alignment horizontal="left" vertical="center" indent="1"/>
    </xf>
    <xf numFmtId="0" fontId="33" fillId="0" borderId="134" xfId="0" applyFont="1" applyFill="1" applyBorder="1" applyAlignment="1">
      <alignment horizontal="center" vertical="center"/>
    </xf>
    <xf numFmtId="0" fontId="33" fillId="0" borderId="17" xfId="0" applyFont="1" applyFill="1" applyBorder="1" applyAlignment="1">
      <alignment horizontal="center" vertical="center"/>
    </xf>
    <xf numFmtId="0" fontId="33" fillId="0" borderId="18" xfId="0" applyFont="1" applyFill="1" applyBorder="1" applyAlignment="1">
      <alignment horizontal="center" vertical="center"/>
    </xf>
    <xf numFmtId="0" fontId="33" fillId="0" borderId="132" xfId="0" applyFont="1" applyFill="1" applyBorder="1" applyAlignment="1">
      <alignment horizontal="center" vertical="center"/>
    </xf>
    <xf numFmtId="0" fontId="33" fillId="0" borderId="24" xfId="0" applyFont="1" applyFill="1" applyBorder="1" applyAlignment="1">
      <alignment horizontal="center" vertical="center"/>
    </xf>
    <xf numFmtId="0" fontId="33" fillId="0" borderId="25" xfId="0" applyFont="1" applyFill="1" applyBorder="1" applyAlignment="1">
      <alignment horizontal="center" vertical="center"/>
    </xf>
    <xf numFmtId="0" fontId="49" fillId="0" borderId="17" xfId="0" applyFont="1" applyFill="1" applyBorder="1" applyAlignment="1">
      <alignment horizontal="center" vertical="center"/>
    </xf>
    <xf numFmtId="178" fontId="49" fillId="0" borderId="17" xfId="0" applyNumberFormat="1" applyFont="1" applyFill="1" applyBorder="1" applyAlignment="1">
      <alignment horizontal="distributed" vertical="center"/>
    </xf>
    <xf numFmtId="0" fontId="33" fillId="0" borderId="17" xfId="0" applyFont="1" applyFill="1" applyBorder="1" applyAlignment="1">
      <alignment horizontal="distributed" vertical="center"/>
    </xf>
    <xf numFmtId="0" fontId="49" fillId="0" borderId="24" xfId="0" applyFont="1" applyFill="1" applyBorder="1" applyAlignment="1">
      <alignment horizontal="center" vertical="center"/>
    </xf>
    <xf numFmtId="178" fontId="49" fillId="0" borderId="24" xfId="0" applyNumberFormat="1" applyFont="1" applyFill="1" applyBorder="1" applyAlignment="1">
      <alignment horizontal="distributed" vertical="center"/>
    </xf>
    <xf numFmtId="0" fontId="33" fillId="0" borderId="24" xfId="0" applyFont="1" applyFill="1" applyBorder="1" applyAlignment="1">
      <alignment horizontal="distributed" vertical="center"/>
    </xf>
    <xf numFmtId="0" fontId="33" fillId="0" borderId="134" xfId="0" applyFont="1" applyFill="1" applyBorder="1" applyAlignment="1">
      <alignment horizontal="center" vertical="center" wrapText="1"/>
    </xf>
    <xf numFmtId="0" fontId="33" fillId="0" borderId="38" xfId="0" applyFont="1" applyFill="1" applyBorder="1" applyAlignment="1">
      <alignment horizontal="distributed" vertical="center" shrinkToFit="1"/>
    </xf>
    <xf numFmtId="189" fontId="33" fillId="0" borderId="38" xfId="0" applyNumberFormat="1" applyFont="1" applyFill="1" applyBorder="1" applyAlignment="1" applyProtection="1">
      <alignment horizontal="right" vertical="center"/>
      <protection locked="0"/>
    </xf>
    <xf numFmtId="202" fontId="36" fillId="0" borderId="132" xfId="0" applyNumberFormat="1" applyFont="1" applyFill="1" applyBorder="1" applyAlignment="1">
      <alignment horizontal="center" vertical="center" shrinkToFit="1"/>
    </xf>
    <xf numFmtId="202" fontId="36" fillId="0" borderId="24" xfId="0" applyNumberFormat="1" applyFont="1" applyFill="1" applyBorder="1" applyAlignment="1">
      <alignment horizontal="center" vertical="center" shrinkToFit="1"/>
    </xf>
    <xf numFmtId="202" fontId="36" fillId="0" borderId="25" xfId="0" applyNumberFormat="1" applyFont="1" applyFill="1" applyBorder="1" applyAlignment="1">
      <alignment horizontal="center" vertical="center" shrinkToFit="1"/>
    </xf>
    <xf numFmtId="0" fontId="33" fillId="0" borderId="24" xfId="0" applyFont="1" applyFill="1" applyBorder="1" applyAlignment="1">
      <alignment horizontal="distributed" vertical="center" shrinkToFit="1"/>
    </xf>
    <xf numFmtId="189" fontId="33" fillId="0" borderId="24" xfId="0" applyNumberFormat="1" applyFont="1" applyFill="1" applyBorder="1" applyAlignment="1" applyProtection="1">
      <alignment horizontal="right" vertical="center"/>
      <protection locked="0"/>
    </xf>
    <xf numFmtId="0" fontId="32" fillId="0" borderId="40" xfId="0" applyFont="1" applyFill="1" applyBorder="1" applyAlignment="1">
      <alignment horizontal="left" vertical="center" indent="1"/>
    </xf>
    <xf numFmtId="0" fontId="32" fillId="0" borderId="0" xfId="0" applyFont="1" applyFill="1" applyBorder="1" applyAlignment="1">
      <alignment horizontal="left" vertical="center" indent="1"/>
    </xf>
    <xf numFmtId="0" fontId="32" fillId="0" borderId="0" xfId="0" applyFont="1" applyFill="1" applyAlignment="1">
      <alignment horizontal="left" vertical="center" indent="1"/>
    </xf>
    <xf numFmtId="0" fontId="33" fillId="0" borderId="20"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23" xfId="0" applyFont="1" applyFill="1" applyBorder="1" applyAlignment="1">
      <alignment horizontal="center" vertical="center"/>
    </xf>
    <xf numFmtId="0" fontId="33" fillId="0" borderId="133" xfId="0" applyFont="1" applyFill="1" applyBorder="1" applyAlignment="1">
      <alignment horizontal="center" vertical="center"/>
    </xf>
    <xf numFmtId="0" fontId="49" fillId="0" borderId="0" xfId="0" applyFont="1" applyFill="1" applyBorder="1" applyAlignment="1">
      <alignment horizontal="left" vertical="center" indent="1" shrinkToFit="1"/>
    </xf>
    <xf numFmtId="0" fontId="33" fillId="0" borderId="0" xfId="0" applyFont="1" applyFill="1" applyAlignment="1">
      <alignment horizontal="left" vertical="center" indent="1" shrinkToFit="1"/>
    </xf>
    <xf numFmtId="0" fontId="33" fillId="0" borderId="3" xfId="0" applyFont="1" applyFill="1" applyBorder="1" applyAlignment="1">
      <alignment horizontal="left" vertical="center" indent="1" shrinkToFit="1"/>
    </xf>
    <xf numFmtId="0" fontId="49" fillId="0" borderId="0" xfId="0" applyNumberFormat="1" applyFont="1" applyFill="1" applyBorder="1" applyAlignment="1">
      <alignment horizontal="left" vertical="center" indent="1" shrinkToFit="1"/>
    </xf>
    <xf numFmtId="0" fontId="33" fillId="0" borderId="0" xfId="0" applyNumberFormat="1" applyFont="1" applyFill="1" applyAlignment="1">
      <alignment horizontal="left" vertical="center" indent="1" shrinkToFit="1"/>
    </xf>
    <xf numFmtId="0" fontId="32" fillId="0" borderId="0" xfId="0" applyFont="1" applyFill="1" applyBorder="1" applyAlignment="1">
      <alignment horizontal="left" vertical="center"/>
    </xf>
    <xf numFmtId="0" fontId="49" fillId="0" borderId="37" xfId="0" applyFont="1" applyFill="1" applyBorder="1" applyAlignment="1">
      <alignment horizontal="left" vertical="center" indent="1"/>
    </xf>
    <xf numFmtId="0" fontId="49" fillId="0" borderId="38" xfId="0" applyFont="1" applyFill="1" applyBorder="1" applyAlignment="1">
      <alignment horizontal="left" vertical="center" indent="1"/>
    </xf>
    <xf numFmtId="0" fontId="33" fillId="0" borderId="38" xfId="0" applyFont="1" applyFill="1" applyBorder="1" applyAlignment="1">
      <alignment horizontal="left" vertical="center" indent="1"/>
    </xf>
    <xf numFmtId="0" fontId="33" fillId="0" borderId="138" xfId="0" applyFont="1" applyFill="1" applyBorder="1" applyAlignment="1">
      <alignment horizontal="left" vertical="center" indent="1"/>
    </xf>
    <xf numFmtId="0" fontId="49" fillId="0" borderId="138" xfId="0" applyFont="1" applyFill="1" applyBorder="1" applyAlignment="1">
      <alignment horizontal="left" vertical="center" indent="1"/>
    </xf>
    <xf numFmtId="0" fontId="33" fillId="0" borderId="0" xfId="0" applyFont="1" applyAlignment="1">
      <alignment horizontal="left"/>
    </xf>
    <xf numFmtId="0" fontId="49" fillId="0" borderId="0" xfId="0" applyFont="1" applyBorder="1" applyAlignment="1">
      <alignment horizontal="left" vertical="center"/>
    </xf>
    <xf numFmtId="0" fontId="49" fillId="0" borderId="0" xfId="0" applyFont="1" applyBorder="1" applyAlignment="1">
      <alignment vertical="center" wrapText="1"/>
    </xf>
    <xf numFmtId="0" fontId="0" fillId="0" borderId="0" xfId="0" applyBorder="1" applyAlignment="1">
      <alignment vertical="center"/>
    </xf>
    <xf numFmtId="0" fontId="49" fillId="0" borderId="0" xfId="0" applyFont="1" applyFill="1" applyBorder="1" applyAlignment="1">
      <alignment horizontal="left" vertical="center"/>
    </xf>
    <xf numFmtId="0" fontId="49" fillId="0" borderId="16" xfId="0" applyFont="1" applyFill="1" applyBorder="1" applyAlignment="1">
      <alignment horizontal="center" vertical="center" textRotation="255"/>
    </xf>
    <xf numFmtId="0" fontId="33" fillId="0" borderId="18" xfId="0" applyFont="1" applyFill="1" applyBorder="1" applyAlignment="1"/>
    <xf numFmtId="0" fontId="33" fillId="0" borderId="23" xfId="0" applyFont="1" applyFill="1" applyBorder="1" applyAlignment="1"/>
    <xf numFmtId="0" fontId="33" fillId="0" borderId="25" xfId="0" applyFont="1" applyFill="1" applyBorder="1" applyAlignment="1"/>
    <xf numFmtId="0" fontId="49" fillId="0" borderId="37" xfId="0" applyFont="1" applyFill="1" applyBorder="1" applyAlignment="1">
      <alignment horizontal="right" vertical="center" indent="1" shrinkToFit="1"/>
    </xf>
    <xf numFmtId="0" fontId="33" fillId="0" borderId="38" xfId="0" applyFont="1" applyFill="1" applyBorder="1" applyAlignment="1">
      <alignment horizontal="right" vertical="center" indent="1" shrinkToFit="1"/>
    </xf>
    <xf numFmtId="178" fontId="49" fillId="0" borderId="38" xfId="0" applyNumberFormat="1" applyFont="1" applyFill="1" applyBorder="1" applyAlignment="1">
      <alignment horizontal="right" vertical="center" indent="1" shrinkToFit="1"/>
    </xf>
    <xf numFmtId="0" fontId="33" fillId="0" borderId="39" xfId="0" applyFont="1" applyFill="1" applyBorder="1" applyAlignment="1">
      <alignment horizontal="right" vertical="center" indent="1" shrinkToFit="1"/>
    </xf>
    <xf numFmtId="0" fontId="49" fillId="0" borderId="37" xfId="0" applyFont="1" applyFill="1" applyBorder="1" applyAlignment="1">
      <alignment horizontal="center" vertical="center"/>
    </xf>
    <xf numFmtId="0" fontId="49" fillId="0" borderId="38" xfId="0" applyFont="1" applyFill="1" applyBorder="1" applyAlignment="1">
      <alignment horizontal="center" vertical="center"/>
    </xf>
    <xf numFmtId="196" fontId="49" fillId="0" borderId="38" xfId="0" applyNumberFormat="1" applyFont="1" applyFill="1" applyBorder="1" applyAlignment="1">
      <alignment horizontal="center" vertical="center"/>
    </xf>
    <xf numFmtId="196" fontId="49" fillId="0" borderId="39" xfId="0" applyNumberFormat="1" applyFont="1" applyFill="1" applyBorder="1" applyAlignment="1">
      <alignment horizontal="center" vertical="center"/>
    </xf>
    <xf numFmtId="0" fontId="49" fillId="0" borderId="43" xfId="0" applyFont="1" applyFill="1" applyBorder="1" applyAlignment="1">
      <alignment vertical="center"/>
    </xf>
    <xf numFmtId="0" fontId="65" fillId="0" borderId="14" xfId="0" applyNumberFormat="1" applyFont="1" applyBorder="1" applyAlignment="1">
      <alignment horizontal="center" vertical="center"/>
    </xf>
    <xf numFmtId="0" fontId="49" fillId="0" borderId="0" xfId="0" applyFont="1" applyFill="1" applyAlignment="1"/>
    <xf numFmtId="0" fontId="49" fillId="0" borderId="14" xfId="0" applyFont="1" applyBorder="1" applyAlignment="1">
      <alignment horizontal="center" vertical="center" wrapText="1"/>
    </xf>
    <xf numFmtId="0" fontId="33" fillId="0" borderId="14" xfId="0" applyFont="1" applyBorder="1" applyAlignment="1">
      <alignment horizontal="center" vertical="center"/>
    </xf>
    <xf numFmtId="0" fontId="49" fillId="0" borderId="40" xfId="0" applyFont="1" applyFill="1" applyBorder="1" applyAlignment="1">
      <alignment horizontal="left" vertical="center"/>
    </xf>
    <xf numFmtId="0" fontId="49" fillId="0" borderId="3" xfId="0" applyFont="1" applyFill="1" applyBorder="1" applyAlignment="1">
      <alignment horizontal="left" vertical="center"/>
    </xf>
    <xf numFmtId="0" fontId="49" fillId="0" borderId="132" xfId="0" applyFont="1" applyFill="1" applyBorder="1" applyAlignment="1">
      <alignment horizontal="left" vertical="center"/>
    </xf>
    <xf numFmtId="0" fontId="49" fillId="0" borderId="24" xfId="0" applyFont="1" applyFill="1" applyBorder="1" applyAlignment="1">
      <alignment horizontal="left" vertical="center"/>
    </xf>
    <xf numFmtId="0" fontId="49" fillId="0" borderId="133" xfId="0" applyFont="1" applyFill="1" applyBorder="1" applyAlignment="1">
      <alignment horizontal="left" vertical="center"/>
    </xf>
    <xf numFmtId="199" fontId="49" fillId="0" borderId="17" xfId="0" applyNumberFormat="1" applyFont="1" applyFill="1" applyBorder="1" applyAlignment="1">
      <alignment horizontal="center" vertical="center"/>
    </xf>
    <xf numFmtId="199" fontId="49" fillId="0" borderId="18" xfId="0" applyNumberFormat="1" applyFont="1" applyFill="1" applyBorder="1" applyAlignment="1">
      <alignment horizontal="center" vertical="center"/>
    </xf>
    <xf numFmtId="199" fontId="49" fillId="0" borderId="24" xfId="0" applyNumberFormat="1" applyFont="1" applyFill="1" applyBorder="1" applyAlignment="1">
      <alignment horizontal="center" vertical="center"/>
    </xf>
    <xf numFmtId="199" fontId="49" fillId="0" borderId="25" xfId="0" applyNumberFormat="1" applyFont="1" applyFill="1" applyBorder="1" applyAlignment="1">
      <alignment horizontal="center" vertical="center"/>
    </xf>
    <xf numFmtId="0" fontId="49" fillId="0" borderId="117" xfId="0" applyFont="1" applyFill="1" applyBorder="1" applyAlignment="1">
      <alignment horizontal="center" vertical="center"/>
    </xf>
    <xf numFmtId="0" fontId="49" fillId="0" borderId="14" xfId="0" applyFont="1" applyFill="1" applyBorder="1" applyAlignment="1">
      <alignment horizontal="center" vertical="center"/>
    </xf>
    <xf numFmtId="200" fontId="33" fillId="0" borderId="37" xfId="0" applyNumberFormat="1" applyFont="1" applyFill="1" applyBorder="1" applyAlignment="1" applyProtection="1">
      <alignment horizontal="center" vertical="center" wrapText="1"/>
      <protection locked="0"/>
    </xf>
    <xf numFmtId="200" fontId="33" fillId="0" borderId="38" xfId="0" applyNumberFormat="1" applyFont="1" applyFill="1" applyBorder="1" applyAlignment="1" applyProtection="1">
      <alignment horizontal="center" vertical="center" wrapText="1"/>
      <protection locked="0"/>
    </xf>
    <xf numFmtId="200" fontId="33" fillId="0" borderId="39" xfId="0" applyNumberFormat="1" applyFont="1" applyFill="1" applyBorder="1" applyAlignment="1" applyProtection="1">
      <alignment horizontal="center" vertical="center" wrapText="1"/>
      <protection locked="0"/>
    </xf>
    <xf numFmtId="200" fontId="49" fillId="0" borderId="37" xfId="0" applyNumberFormat="1" applyFont="1" applyFill="1" applyBorder="1" applyAlignment="1" applyProtection="1">
      <alignment horizontal="center" vertical="center"/>
      <protection locked="0"/>
    </xf>
    <xf numFmtId="200" fontId="49" fillId="0" borderId="38" xfId="0" applyNumberFormat="1" applyFont="1" applyFill="1" applyBorder="1" applyAlignment="1" applyProtection="1">
      <alignment horizontal="center" vertical="center"/>
      <protection locked="0"/>
    </xf>
    <xf numFmtId="200" fontId="49" fillId="0" borderId="138" xfId="0" applyNumberFormat="1" applyFont="1" applyFill="1" applyBorder="1" applyAlignment="1" applyProtection="1">
      <alignment horizontal="center" vertical="center"/>
      <protection locked="0"/>
    </xf>
    <xf numFmtId="0" fontId="49" fillId="0" borderId="137" xfId="0" applyNumberFormat="1" applyFont="1" applyFill="1" applyBorder="1" applyAlignment="1" applyProtection="1">
      <alignment horizontal="center" vertical="center"/>
      <protection locked="0"/>
    </xf>
    <xf numFmtId="0" fontId="49" fillId="0" borderId="38" xfId="0" applyNumberFormat="1" applyFont="1" applyFill="1" applyBorder="1" applyAlignment="1" applyProtection="1">
      <alignment horizontal="center" vertical="center"/>
      <protection locked="0"/>
    </xf>
    <xf numFmtId="0" fontId="49" fillId="0" borderId="39" xfId="0" applyNumberFormat="1" applyFont="1" applyFill="1" applyBorder="1" applyAlignment="1" applyProtection="1">
      <alignment horizontal="center" vertical="center"/>
      <protection locked="0"/>
    </xf>
    <xf numFmtId="3" fontId="33" fillId="0" borderId="37" xfId="0" applyNumberFormat="1" applyFont="1" applyFill="1" applyBorder="1" applyAlignment="1" applyProtection="1">
      <alignment horizontal="center" vertical="center" wrapText="1"/>
      <protection locked="0"/>
    </xf>
    <xf numFmtId="3" fontId="33" fillId="0" borderId="38" xfId="0" applyNumberFormat="1" applyFont="1" applyFill="1" applyBorder="1" applyAlignment="1" applyProtection="1">
      <alignment horizontal="center" vertical="center" wrapText="1"/>
      <protection locked="0"/>
    </xf>
    <xf numFmtId="3" fontId="33" fillId="0" borderId="39" xfId="0" applyNumberFormat="1" applyFont="1" applyFill="1" applyBorder="1" applyAlignment="1" applyProtection="1">
      <alignment horizontal="center" vertical="center" wrapText="1"/>
      <protection locked="0"/>
    </xf>
    <xf numFmtId="3" fontId="33" fillId="0" borderId="38" xfId="0" applyNumberFormat="1" applyFont="1" applyFill="1" applyBorder="1" applyAlignment="1" applyProtection="1">
      <alignment horizontal="center" vertical="center"/>
      <protection locked="0"/>
    </xf>
    <xf numFmtId="3" fontId="49" fillId="0" borderId="0" xfId="0" applyNumberFormat="1" applyFont="1" applyBorder="1" applyAlignment="1" applyProtection="1">
      <alignment horizontal="right" vertical="center" wrapText="1"/>
      <protection locked="0"/>
    </xf>
    <xf numFmtId="3" fontId="33" fillId="0" borderId="0" xfId="0" applyNumberFormat="1" applyFont="1" applyBorder="1" applyAlignment="1" applyProtection="1">
      <alignment horizontal="right" vertical="center" wrapText="1"/>
      <protection locked="0"/>
    </xf>
    <xf numFmtId="3" fontId="49" fillId="0" borderId="0" xfId="0" applyNumberFormat="1" applyFont="1" applyBorder="1" applyAlignment="1" applyProtection="1">
      <alignment horizontal="right" vertical="center"/>
      <protection locked="0"/>
    </xf>
    <xf numFmtId="0" fontId="49" fillId="0" borderId="14" xfId="0" applyNumberFormat="1" applyFont="1" applyFill="1" applyBorder="1" applyAlignment="1" applyProtection="1">
      <alignment horizontal="right" vertical="center" wrapText="1"/>
      <protection locked="0"/>
    </xf>
    <xf numFmtId="0" fontId="49" fillId="0" borderId="17" xfId="0" applyNumberFormat="1" applyFont="1" applyFill="1" applyBorder="1" applyAlignment="1" applyProtection="1">
      <alignment horizontal="right" vertical="center" wrapText="1"/>
      <protection locked="0"/>
    </xf>
    <xf numFmtId="3" fontId="33" fillId="0" borderId="126" xfId="0" applyNumberFormat="1" applyFont="1" applyFill="1" applyBorder="1" applyAlignment="1" applyProtection="1">
      <alignment horizontal="center" vertical="center" wrapText="1"/>
      <protection locked="0"/>
    </xf>
    <xf numFmtId="3" fontId="33" fillId="0" borderId="140" xfId="0" applyNumberFormat="1" applyFont="1" applyFill="1" applyBorder="1" applyAlignment="1" applyProtection="1">
      <alignment horizontal="center" vertical="center" wrapText="1"/>
      <protection locked="0"/>
    </xf>
    <xf numFmtId="3" fontId="33" fillId="0" borderId="124" xfId="0" applyNumberFormat="1" applyFont="1" applyFill="1" applyBorder="1" applyAlignment="1" applyProtection="1">
      <alignment horizontal="center" vertical="center" wrapText="1"/>
      <protection locked="0"/>
    </xf>
    <xf numFmtId="0" fontId="33" fillId="0" borderId="37" xfId="0" applyNumberFormat="1" applyFont="1" applyFill="1" applyBorder="1" applyAlignment="1" applyProtection="1">
      <alignment horizontal="center" vertical="center" wrapText="1"/>
      <protection locked="0"/>
    </xf>
    <xf numFmtId="0" fontId="33" fillId="0" borderId="38" xfId="0" applyNumberFormat="1" applyFont="1" applyFill="1" applyBorder="1" applyAlignment="1" applyProtection="1">
      <alignment horizontal="center" vertical="center" wrapText="1"/>
      <protection locked="0"/>
    </xf>
    <xf numFmtId="0" fontId="33" fillId="0" borderId="138" xfId="0" applyNumberFormat="1" applyFont="1" applyFill="1" applyBorder="1" applyAlignment="1" applyProtection="1">
      <alignment horizontal="center" vertical="center" wrapText="1"/>
      <protection locked="0"/>
    </xf>
    <xf numFmtId="0" fontId="33" fillId="0" borderId="126" xfId="0" applyNumberFormat="1" applyFont="1" applyFill="1" applyBorder="1" applyAlignment="1" applyProtection="1">
      <alignment horizontal="center" vertical="center" wrapText="1"/>
      <protection locked="0"/>
    </xf>
    <xf numFmtId="0" fontId="33" fillId="0" borderId="140" xfId="0" applyNumberFormat="1" applyFont="1" applyFill="1" applyBorder="1" applyAlignment="1" applyProtection="1">
      <alignment horizontal="center" vertical="center" wrapText="1"/>
      <protection locked="0"/>
    </xf>
    <xf numFmtId="0" fontId="33" fillId="0" borderId="193" xfId="0" applyNumberFormat="1" applyFont="1" applyFill="1" applyBorder="1" applyAlignment="1" applyProtection="1">
      <alignment horizontal="center" vertical="center" wrapText="1"/>
      <protection locked="0"/>
    </xf>
    <xf numFmtId="3" fontId="49" fillId="0" borderId="37" xfId="0" applyNumberFormat="1" applyFont="1" applyFill="1" applyBorder="1" applyAlignment="1" applyProtection="1">
      <alignment horizontal="center" vertical="center" wrapText="1"/>
      <protection locked="0"/>
    </xf>
    <xf numFmtId="3" fontId="49" fillId="0" borderId="38" xfId="0" applyNumberFormat="1" applyFont="1" applyFill="1" applyBorder="1" applyAlignment="1" applyProtection="1">
      <alignment horizontal="center" vertical="center" wrapText="1"/>
      <protection locked="0"/>
    </xf>
    <xf numFmtId="3" fontId="49" fillId="0" borderId="39" xfId="0" applyNumberFormat="1" applyFont="1" applyFill="1" applyBorder="1" applyAlignment="1" applyProtection="1">
      <alignment horizontal="center" vertical="center" wrapText="1"/>
      <protection locked="0"/>
    </xf>
    <xf numFmtId="3" fontId="49" fillId="0" borderId="126" xfId="0" applyNumberFormat="1" applyFont="1" applyFill="1" applyBorder="1" applyAlignment="1" applyProtection="1">
      <alignment horizontal="center" vertical="center" wrapText="1"/>
      <protection locked="0"/>
    </xf>
    <xf numFmtId="3" fontId="49" fillId="0" borderId="140" xfId="0" applyNumberFormat="1" applyFont="1" applyFill="1" applyBorder="1" applyAlignment="1" applyProtection="1">
      <alignment horizontal="center" vertical="center" wrapText="1"/>
      <protection locked="0"/>
    </xf>
    <xf numFmtId="3" fontId="49" fillId="0" borderId="124" xfId="0" applyNumberFormat="1" applyFont="1" applyFill="1" applyBorder="1" applyAlignment="1" applyProtection="1">
      <alignment horizontal="center" vertical="center" wrapText="1"/>
      <protection locked="0"/>
    </xf>
    <xf numFmtId="0" fontId="49" fillId="0" borderId="123" xfId="0" applyNumberFormat="1" applyFont="1" applyFill="1" applyBorder="1" applyAlignment="1" applyProtection="1">
      <alignment horizontal="center" vertical="center"/>
      <protection locked="0"/>
    </xf>
    <xf numFmtId="0" fontId="49" fillId="0" borderId="140" xfId="0" applyNumberFormat="1" applyFont="1" applyFill="1" applyBorder="1" applyAlignment="1" applyProtection="1">
      <alignment horizontal="center" vertical="center"/>
      <protection locked="0"/>
    </xf>
    <xf numFmtId="0" fontId="49" fillId="0" borderId="124" xfId="0" applyNumberFormat="1" applyFont="1" applyFill="1" applyBorder="1" applyAlignment="1" applyProtection="1">
      <alignment horizontal="center" vertical="center"/>
      <protection locked="0"/>
    </xf>
    <xf numFmtId="0" fontId="49" fillId="0" borderId="137" xfId="0" applyNumberFormat="1" applyFont="1" applyFill="1" applyBorder="1" applyAlignment="1" applyProtection="1">
      <alignment horizontal="right" vertical="center"/>
      <protection locked="0"/>
    </xf>
    <xf numFmtId="0" fontId="49" fillId="0" borderId="38" xfId="0" applyNumberFormat="1" applyFont="1" applyFill="1" applyBorder="1" applyAlignment="1" applyProtection="1">
      <alignment horizontal="right" vertical="center"/>
      <protection locked="0"/>
    </xf>
    <xf numFmtId="0" fontId="49" fillId="0" borderId="134" xfId="0" applyNumberFormat="1" applyFont="1" applyFill="1" applyBorder="1" applyAlignment="1" applyProtection="1">
      <alignment horizontal="right" vertical="center"/>
      <protection locked="0"/>
    </xf>
    <xf numFmtId="0" fontId="49" fillId="0" borderId="17" xfId="0" applyNumberFormat="1" applyFont="1" applyFill="1" applyBorder="1" applyAlignment="1" applyProtection="1">
      <alignment horizontal="right" vertical="center"/>
      <protection locked="0"/>
    </xf>
    <xf numFmtId="3" fontId="49" fillId="0" borderId="14" xfId="0" applyNumberFormat="1" applyFont="1" applyFill="1" applyBorder="1" applyAlignment="1" applyProtection="1">
      <alignment horizontal="right" vertical="center"/>
      <protection locked="0"/>
    </xf>
    <xf numFmtId="3" fontId="49" fillId="0" borderId="17" xfId="0" applyNumberFormat="1" applyFont="1" applyFill="1" applyBorder="1" applyAlignment="1" applyProtection="1">
      <alignment horizontal="right" vertical="center"/>
      <protection locked="0"/>
    </xf>
    <xf numFmtId="0" fontId="33" fillId="0" borderId="0" xfId="0" applyNumberFormat="1" applyFont="1" applyBorder="1" applyAlignment="1" applyProtection="1">
      <alignment horizontal="right" vertical="center"/>
      <protection locked="0"/>
    </xf>
    <xf numFmtId="0" fontId="33" fillId="0" borderId="3" xfId="0" applyNumberFormat="1" applyFont="1" applyBorder="1" applyAlignment="1" applyProtection="1">
      <alignment horizontal="right" vertical="center"/>
      <protection locked="0"/>
    </xf>
    <xf numFmtId="0" fontId="33" fillId="0" borderId="17" xfId="0" applyNumberFormat="1" applyFont="1" applyFill="1" applyBorder="1" applyAlignment="1" applyProtection="1">
      <alignment horizontal="right" vertical="center"/>
      <protection locked="0"/>
    </xf>
    <xf numFmtId="0" fontId="33" fillId="0" borderId="135" xfId="0" applyNumberFormat="1" applyFont="1" applyFill="1" applyBorder="1" applyAlignment="1" applyProtection="1">
      <alignment horizontal="right" vertical="center"/>
      <protection locked="0"/>
    </xf>
    <xf numFmtId="0" fontId="49" fillId="0" borderId="40" xfId="0" applyNumberFormat="1" applyFont="1" applyBorder="1" applyAlignment="1" applyProtection="1">
      <alignment horizontal="right" vertical="center"/>
      <protection locked="0"/>
    </xf>
    <xf numFmtId="0" fontId="49" fillId="0" borderId="0" xfId="0" applyNumberFormat="1" applyFont="1" applyBorder="1" applyAlignment="1" applyProtection="1">
      <alignment horizontal="right" vertical="center"/>
      <protection locked="0"/>
    </xf>
    <xf numFmtId="0" fontId="49" fillId="0" borderId="0" xfId="0" applyNumberFormat="1" applyFont="1" applyBorder="1" applyAlignment="1" applyProtection="1">
      <alignment horizontal="right" vertical="center" wrapText="1"/>
      <protection locked="0"/>
    </xf>
    <xf numFmtId="0" fontId="33" fillId="0" borderId="37" xfId="0" applyNumberFormat="1" applyFont="1" applyFill="1" applyBorder="1" applyAlignment="1" applyProtection="1">
      <alignment horizontal="right" vertical="center"/>
      <protection locked="0"/>
    </xf>
    <xf numFmtId="0" fontId="33" fillId="0" borderId="38" xfId="0" applyNumberFormat="1" applyFont="1" applyFill="1" applyBorder="1" applyAlignment="1" applyProtection="1">
      <alignment horizontal="right" vertical="center"/>
      <protection locked="0"/>
    </xf>
    <xf numFmtId="0" fontId="33" fillId="0" borderId="138" xfId="0" applyNumberFormat="1" applyFont="1" applyFill="1" applyBorder="1" applyAlignment="1" applyProtection="1">
      <alignment horizontal="right" vertical="center"/>
      <protection locked="0"/>
    </xf>
    <xf numFmtId="178" fontId="33" fillId="0" borderId="17" xfId="0" applyNumberFormat="1" applyFont="1" applyFill="1" applyBorder="1" applyAlignment="1">
      <alignment horizontal="center" vertical="center"/>
    </xf>
    <xf numFmtId="0" fontId="33" fillId="0" borderId="135" xfId="0" applyFont="1" applyFill="1" applyBorder="1" applyAlignment="1">
      <alignment horizontal="center" vertical="center"/>
    </xf>
    <xf numFmtId="0" fontId="49" fillId="0" borderId="0" xfId="0" applyFont="1" applyFill="1" applyAlignment="1">
      <alignment horizontal="left"/>
    </xf>
    <xf numFmtId="0" fontId="65" fillId="0" borderId="44" xfId="0" applyFont="1" applyFill="1" applyBorder="1" applyAlignment="1">
      <alignment horizontal="center" vertical="center"/>
    </xf>
    <xf numFmtId="0" fontId="65" fillId="0" borderId="45" xfId="0" applyFont="1" applyFill="1" applyBorder="1" applyAlignment="1">
      <alignment horizontal="center" vertical="center"/>
    </xf>
    <xf numFmtId="0" fontId="65" fillId="0" borderId="1" xfId="0" applyFont="1" applyFill="1" applyBorder="1" applyAlignment="1">
      <alignment horizontal="center" vertical="center"/>
    </xf>
    <xf numFmtId="198" fontId="49" fillId="0" borderId="16" xfId="0" applyNumberFormat="1" applyFont="1" applyFill="1" applyBorder="1" applyAlignment="1">
      <alignment horizontal="center" vertical="center" wrapText="1"/>
    </xf>
    <xf numFmtId="0" fontId="33" fillId="0" borderId="17" xfId="0" applyFont="1" applyFill="1" applyBorder="1" applyAlignment="1">
      <alignment horizontal="center" vertical="center" wrapText="1"/>
    </xf>
    <xf numFmtId="0" fontId="33" fillId="0" borderId="18" xfId="0" applyFont="1" applyFill="1" applyBorder="1" applyAlignment="1">
      <alignment horizontal="center" vertical="center" wrapText="1"/>
    </xf>
    <xf numFmtId="178" fontId="49" fillId="0" borderId="17" xfId="0" applyNumberFormat="1" applyFont="1" applyFill="1" applyBorder="1" applyAlignment="1" applyProtection="1">
      <alignment horizontal="right" vertical="center"/>
      <protection locked="0"/>
    </xf>
    <xf numFmtId="178" fontId="33" fillId="0" borderId="17" xfId="0" applyNumberFormat="1" applyFont="1" applyFill="1" applyBorder="1" applyAlignment="1" applyProtection="1">
      <alignment horizontal="right" vertical="center"/>
      <protection locked="0"/>
    </xf>
    <xf numFmtId="178" fontId="33" fillId="0" borderId="135" xfId="0" applyNumberFormat="1" applyFont="1" applyFill="1" applyBorder="1" applyAlignment="1" applyProtection="1">
      <alignment horizontal="right" vertical="center"/>
      <protection locked="0"/>
    </xf>
    <xf numFmtId="178" fontId="49" fillId="0" borderId="14" xfId="0" applyNumberFormat="1" applyFont="1" applyFill="1" applyBorder="1" applyAlignment="1">
      <alignment horizontal="center" vertical="center" wrapText="1"/>
    </xf>
    <xf numFmtId="178" fontId="49" fillId="0" borderId="14" xfId="0" applyNumberFormat="1" applyFont="1" applyFill="1" applyBorder="1" applyAlignment="1">
      <alignment horizontal="center" vertical="center"/>
    </xf>
    <xf numFmtId="0" fontId="33" fillId="0" borderId="14" xfId="0" applyFont="1" applyFill="1" applyBorder="1" applyAlignment="1">
      <alignment horizontal="center" vertical="center" wrapText="1"/>
    </xf>
    <xf numFmtId="0" fontId="49" fillId="0" borderId="137" xfId="0" applyFont="1" applyFill="1" applyBorder="1" applyAlignment="1">
      <alignment horizontal="center" vertical="center" textRotation="255"/>
    </xf>
    <xf numFmtId="0" fontId="49" fillId="0" borderId="38" xfId="0" applyFont="1" applyFill="1" applyBorder="1" applyAlignment="1">
      <alignment horizontal="center" vertical="center" textRotation="255"/>
    </xf>
    <xf numFmtId="178" fontId="49" fillId="0" borderId="43" xfId="0" applyNumberFormat="1" applyFont="1" applyFill="1" applyBorder="1" applyAlignment="1">
      <alignment horizontal="distributed" vertical="center"/>
    </xf>
    <xf numFmtId="0" fontId="0" fillId="0" borderId="43" xfId="0" applyFill="1" applyBorder="1" applyAlignment="1">
      <alignment horizontal="distributed" vertical="center"/>
    </xf>
    <xf numFmtId="183" fontId="49" fillId="0" borderId="0" xfId="0" applyNumberFormat="1" applyFont="1" applyAlignment="1" applyProtection="1">
      <alignment horizontal="center"/>
      <protection locked="0"/>
    </xf>
    <xf numFmtId="0" fontId="38" fillId="0" borderId="14" xfId="0" applyFont="1" applyFill="1" applyBorder="1" applyAlignment="1">
      <alignment horizontal="center" vertical="center" wrapText="1"/>
    </xf>
    <xf numFmtId="0" fontId="38" fillId="0" borderId="14" xfId="0" applyFont="1" applyFill="1" applyBorder="1" applyAlignment="1">
      <alignment horizontal="center" vertical="center"/>
    </xf>
    <xf numFmtId="0" fontId="49" fillId="0" borderId="14" xfId="0" applyFont="1" applyFill="1" applyBorder="1" applyAlignment="1">
      <alignment horizontal="left" vertical="center"/>
    </xf>
    <xf numFmtId="0" fontId="38" fillId="0" borderId="14" xfId="0" applyFont="1" applyFill="1" applyBorder="1" applyAlignment="1">
      <alignment horizontal="left" vertical="center" shrinkToFit="1"/>
    </xf>
    <xf numFmtId="200" fontId="49" fillId="0" borderId="38" xfId="0" applyNumberFormat="1" applyFont="1" applyBorder="1" applyAlignment="1">
      <alignment horizontal="center" vertical="center" wrapText="1"/>
    </xf>
    <xf numFmtId="0" fontId="49" fillId="0" borderId="16" xfId="0" applyFont="1" applyBorder="1" applyAlignment="1">
      <alignment horizontal="center" vertical="center"/>
    </xf>
    <xf numFmtId="198" fontId="49" fillId="0" borderId="17" xfId="0" applyNumberFormat="1" applyFont="1" applyBorder="1" applyAlignment="1" applyProtection="1">
      <alignment horizontal="right" vertical="center"/>
      <protection locked="0"/>
    </xf>
    <xf numFmtId="0" fontId="49" fillId="0" borderId="17" xfId="0" applyFont="1" applyBorder="1" applyAlignment="1">
      <alignment horizontal="center" vertical="center"/>
    </xf>
    <xf numFmtId="178" fontId="49" fillId="0" borderId="39" xfId="0" applyNumberFormat="1" applyFont="1" applyBorder="1" applyAlignment="1">
      <alignment horizontal="distributed" vertical="center" justifyLastLine="1"/>
    </xf>
    <xf numFmtId="178" fontId="49" fillId="0" borderId="14" xfId="0" applyNumberFormat="1" applyFont="1" applyBorder="1" applyAlignment="1">
      <alignment horizontal="distributed" vertical="center" justifyLastLine="1"/>
    </xf>
    <xf numFmtId="178" fontId="33" fillId="0" borderId="14" xfId="0" applyNumberFormat="1" applyFont="1" applyBorder="1" applyAlignment="1">
      <alignment horizontal="distributed" vertical="center" justifyLastLine="1"/>
    </xf>
    <xf numFmtId="0" fontId="49" fillId="0" borderId="38" xfId="0" applyFont="1" applyBorder="1" applyAlignment="1">
      <alignment horizontal="distributed" vertical="center"/>
    </xf>
    <xf numFmtId="0" fontId="33" fillId="0" borderId="38" xfId="0" applyFont="1" applyBorder="1" applyAlignment="1">
      <alignment horizontal="distributed" vertical="center"/>
    </xf>
    <xf numFmtId="198" fontId="49" fillId="0" borderId="38" xfId="0" applyNumberFormat="1" applyFont="1" applyBorder="1" applyAlignment="1">
      <alignment horizontal="right" vertical="center"/>
    </xf>
    <xf numFmtId="0" fontId="49" fillId="0" borderId="139" xfId="0" applyFont="1" applyBorder="1" applyAlignment="1">
      <alignment horizontal="center" vertical="center"/>
    </xf>
    <xf numFmtId="0" fontId="33" fillId="0" borderId="139" xfId="0" applyFont="1" applyBorder="1" applyAlignment="1">
      <alignment horizontal="center" vertical="center"/>
    </xf>
    <xf numFmtId="195" fontId="49" fillId="0" borderId="43" xfId="0" applyNumberFormat="1" applyFont="1" applyBorder="1" applyAlignment="1">
      <alignment horizontal="left" vertical="center" wrapText="1" indent="1"/>
    </xf>
    <xf numFmtId="195" fontId="49" fillId="0" borderId="0" xfId="0" applyNumberFormat="1" applyFont="1" applyBorder="1" applyAlignment="1">
      <alignment horizontal="left" vertical="center" wrapText="1"/>
    </xf>
  </cellXfs>
  <cellStyles count="7">
    <cellStyle name="ハイパーリンク" xfId="1" builtinId="8"/>
    <cellStyle name="桁区切り" xfId="3" builtinId="6"/>
    <cellStyle name="標準" xfId="0" builtinId="0"/>
    <cellStyle name="標準 2" xfId="2" xr:uid="{00000000-0005-0000-0000-000003000000}"/>
    <cellStyle name="標準 6" xfId="4" xr:uid="{00000000-0005-0000-0000-000004000000}"/>
    <cellStyle name="標準_一宮市登録施工業者提出書類（設備工事）" xfId="6" xr:uid="{00000000-0005-0000-0000-000005000000}"/>
    <cellStyle name="標準_完了時提出書類" xfId="5" xr:uid="{00000000-0005-0000-0000-000006000000}"/>
  </cellStyles>
  <dxfs count="35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theme="0"/>
      </font>
    </dxf>
    <dxf>
      <font>
        <color theme="0"/>
      </font>
    </dxf>
    <dxf>
      <font>
        <color theme="0"/>
      </font>
    </dxf>
    <dxf>
      <fill>
        <patternFill>
          <bgColor rgb="FFFFFF00"/>
        </patternFill>
      </fill>
    </dxf>
    <dxf>
      <font>
        <color theme="0"/>
      </font>
    </dxf>
    <dxf>
      <font>
        <color theme="0"/>
      </font>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font>
    </dxf>
    <dxf>
      <fill>
        <patternFill>
          <bgColor rgb="FFFFFF00"/>
        </patternFill>
      </fill>
    </dxf>
    <dxf>
      <fill>
        <patternFill>
          <bgColor rgb="FFFFFF00"/>
        </patternFill>
      </fill>
    </dxf>
    <dxf>
      <font>
        <strike/>
      </font>
    </dxf>
    <dxf>
      <font>
        <strike/>
      </font>
    </dxf>
    <dxf>
      <font>
        <strike/>
      </font>
    </dxf>
    <dxf>
      <font>
        <strike/>
      </font>
    </dxf>
    <dxf>
      <font>
        <color rgb="FFFF0000"/>
      </font>
    </dxf>
    <dxf>
      <font>
        <color rgb="FFFF0000"/>
      </font>
    </dxf>
    <dxf>
      <font>
        <color rgb="FFFF0000"/>
      </font>
    </dxf>
    <dxf>
      <font>
        <color rgb="FFFF0000"/>
      </font>
    </dxf>
    <dxf>
      <font>
        <color theme="0"/>
      </font>
    </dxf>
    <dxf>
      <font>
        <strike/>
      </font>
    </dxf>
    <dxf>
      <font>
        <strike/>
      </font>
    </dxf>
    <dxf>
      <font>
        <strike/>
      </font>
    </dxf>
    <dxf>
      <font>
        <strike/>
      </font>
    </dxf>
    <dxf>
      <font>
        <strike/>
      </font>
    </dxf>
    <dxf>
      <font>
        <strike/>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font>
    </dxf>
    <dxf>
      <font>
        <strike/>
      </font>
    </dxf>
    <dxf>
      <font>
        <strike/>
      </font>
    </dxf>
    <dxf>
      <fill>
        <patternFill>
          <bgColor rgb="FFFFFF00"/>
        </patternFill>
      </fill>
    </dxf>
  </dxfs>
  <tableStyles count="0" defaultTableStyle="TableStyleMedium2" defaultPivotStyle="PivotStyleLight16"/>
  <colors>
    <mruColors>
      <color rgb="FFFF99FF"/>
      <color rgb="FFFFFF99"/>
      <color rgb="FFFF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53" lockText="1" noThreeD="1"/>
</file>

<file path=xl/ctrlProps/ctrlProp3.xml><?xml version="1.0" encoding="utf-8"?>
<formControlPr xmlns="http://schemas.microsoft.com/office/spreadsheetml/2009/9/main" objectType="CheckBox" fmlaLink="$A$59" lockText="1" noThreeD="1"/>
</file>

<file path=xl/ctrlProps/ctrlProp4.xml><?xml version="1.0" encoding="utf-8"?>
<formControlPr xmlns="http://schemas.microsoft.com/office/spreadsheetml/2009/9/main" objectType="CheckBox" fmlaLink="$A$50" lockText="1" noThreeD="1"/>
</file>

<file path=xl/ctrlProps/ctrlProp5.xml><?xml version="1.0" encoding="utf-8"?>
<formControlPr xmlns="http://schemas.microsoft.com/office/spreadsheetml/2009/9/main" objectType="CheckBox" fmlaLink="$A$64" lockText="1" noThreeD="1"/>
</file>

<file path=xl/ctrlProps/ctrlProp6.xml><?xml version="1.0" encoding="utf-8"?>
<formControlPr xmlns="http://schemas.microsoft.com/office/spreadsheetml/2009/9/main" objectType="CheckBox" fmlaLink="$A$65"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617221</xdr:colOff>
      <xdr:row>8</xdr:row>
      <xdr:rowOff>22860</xdr:rowOff>
    </xdr:from>
    <xdr:to>
      <xdr:col>8</xdr:col>
      <xdr:colOff>68580</xdr:colOff>
      <xdr:row>9</xdr:row>
      <xdr:rowOff>243840</xdr:rowOff>
    </xdr:to>
    <xdr:sp macro="" textlink="">
      <xdr:nvSpPr>
        <xdr:cNvPr id="3" name="AutoShape 8">
          <a:extLst>
            <a:ext uri="{FF2B5EF4-FFF2-40B4-BE49-F238E27FC236}">
              <a16:creationId xmlns:a16="http://schemas.microsoft.com/office/drawing/2014/main" id="{00000000-0008-0000-0900-000003000000}"/>
            </a:ext>
          </a:extLst>
        </xdr:cNvPr>
        <xdr:cNvSpPr>
          <a:spLocks noChangeArrowheads="1"/>
        </xdr:cNvSpPr>
      </xdr:nvSpPr>
      <xdr:spPr bwMode="auto">
        <a:xfrm>
          <a:off x="3208021" y="2293620"/>
          <a:ext cx="990599" cy="5029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617221</xdr:colOff>
      <xdr:row>10</xdr:row>
      <xdr:rowOff>22860</xdr:rowOff>
    </xdr:from>
    <xdr:to>
      <xdr:col>9</xdr:col>
      <xdr:colOff>68580</xdr:colOff>
      <xdr:row>11</xdr:row>
      <xdr:rowOff>243840</xdr:rowOff>
    </xdr:to>
    <xdr:sp macro="" textlink="">
      <xdr:nvSpPr>
        <xdr:cNvPr id="2" name="AutoShape 8">
          <a:extLst>
            <a:ext uri="{FF2B5EF4-FFF2-40B4-BE49-F238E27FC236}">
              <a16:creationId xmlns:a16="http://schemas.microsoft.com/office/drawing/2014/main" id="{00000000-0008-0000-0C00-000002000000}"/>
            </a:ext>
          </a:extLst>
        </xdr:cNvPr>
        <xdr:cNvSpPr>
          <a:spLocks noChangeArrowheads="1"/>
        </xdr:cNvSpPr>
      </xdr:nvSpPr>
      <xdr:spPr bwMode="auto">
        <a:xfrm>
          <a:off x="3208021" y="2293620"/>
          <a:ext cx="990599" cy="5029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20320</xdr:colOff>
      <xdr:row>57</xdr:row>
      <xdr:rowOff>0</xdr:rowOff>
    </xdr:from>
    <xdr:to>
      <xdr:col>65</xdr:col>
      <xdr:colOff>193040</xdr:colOff>
      <xdr:row>95</xdr:row>
      <xdr:rowOff>0</xdr:rowOff>
    </xdr:to>
    <xdr:cxnSp macro="">
      <xdr:nvCxnSpPr>
        <xdr:cNvPr id="2" name="直線コネクタ 1">
          <a:extLst>
            <a:ext uri="{FF2B5EF4-FFF2-40B4-BE49-F238E27FC236}">
              <a16:creationId xmlns:a16="http://schemas.microsoft.com/office/drawing/2014/main" id="{00000000-0008-0000-1900-000002000000}"/>
            </a:ext>
          </a:extLst>
        </xdr:cNvPr>
        <xdr:cNvCxnSpPr/>
      </xdr:nvCxnSpPr>
      <xdr:spPr>
        <a:xfrm flipH="1">
          <a:off x="7426960" y="10408920"/>
          <a:ext cx="6139180" cy="69494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68</xdr:row>
      <xdr:rowOff>0</xdr:rowOff>
    </xdr:from>
    <xdr:to>
      <xdr:col>3</xdr:col>
      <xdr:colOff>0</xdr:colOff>
      <xdr:row>69</xdr:row>
      <xdr:rowOff>0</xdr:rowOff>
    </xdr:to>
    <xdr:sp macro="" textlink="">
      <xdr:nvSpPr>
        <xdr:cNvPr id="2" name="楕円 1">
          <a:extLst>
            <a:ext uri="{FF2B5EF4-FFF2-40B4-BE49-F238E27FC236}">
              <a16:creationId xmlns:a16="http://schemas.microsoft.com/office/drawing/2014/main" id="{00000000-0008-0000-1A00-000002000000}"/>
            </a:ext>
          </a:extLst>
        </xdr:cNvPr>
        <xdr:cNvSpPr/>
      </xdr:nvSpPr>
      <xdr:spPr>
        <a:xfrm>
          <a:off x="838200" y="9806940"/>
          <a:ext cx="190500" cy="13716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68</xdr:row>
      <xdr:rowOff>0</xdr:rowOff>
    </xdr:from>
    <xdr:to>
      <xdr:col>11</xdr:col>
      <xdr:colOff>0</xdr:colOff>
      <xdr:row>69</xdr:row>
      <xdr:rowOff>0</xdr:rowOff>
    </xdr:to>
    <xdr:sp macro="" textlink="">
      <xdr:nvSpPr>
        <xdr:cNvPr id="3" name="楕円 2">
          <a:extLst>
            <a:ext uri="{FF2B5EF4-FFF2-40B4-BE49-F238E27FC236}">
              <a16:creationId xmlns:a16="http://schemas.microsoft.com/office/drawing/2014/main" id="{00000000-0008-0000-1A00-000003000000}"/>
            </a:ext>
          </a:extLst>
        </xdr:cNvPr>
        <xdr:cNvSpPr/>
      </xdr:nvSpPr>
      <xdr:spPr>
        <a:xfrm>
          <a:off x="2362200" y="9806940"/>
          <a:ext cx="190500" cy="13716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68</xdr:row>
      <xdr:rowOff>0</xdr:rowOff>
    </xdr:from>
    <xdr:to>
      <xdr:col>20</xdr:col>
      <xdr:colOff>0</xdr:colOff>
      <xdr:row>69</xdr:row>
      <xdr:rowOff>0</xdr:rowOff>
    </xdr:to>
    <xdr:sp macro="" textlink="">
      <xdr:nvSpPr>
        <xdr:cNvPr id="4" name="楕円 3">
          <a:extLst>
            <a:ext uri="{FF2B5EF4-FFF2-40B4-BE49-F238E27FC236}">
              <a16:creationId xmlns:a16="http://schemas.microsoft.com/office/drawing/2014/main" id="{00000000-0008-0000-1A00-000004000000}"/>
            </a:ext>
          </a:extLst>
        </xdr:cNvPr>
        <xdr:cNvSpPr/>
      </xdr:nvSpPr>
      <xdr:spPr>
        <a:xfrm>
          <a:off x="4076700" y="9806940"/>
          <a:ext cx="190500" cy="13716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68</xdr:row>
      <xdr:rowOff>0</xdr:rowOff>
    </xdr:from>
    <xdr:to>
      <xdr:col>26</xdr:col>
      <xdr:colOff>0</xdr:colOff>
      <xdr:row>69</xdr:row>
      <xdr:rowOff>0</xdr:rowOff>
    </xdr:to>
    <xdr:sp macro="" textlink="">
      <xdr:nvSpPr>
        <xdr:cNvPr id="5" name="楕円 4">
          <a:extLst>
            <a:ext uri="{FF2B5EF4-FFF2-40B4-BE49-F238E27FC236}">
              <a16:creationId xmlns:a16="http://schemas.microsoft.com/office/drawing/2014/main" id="{00000000-0008-0000-1A00-000005000000}"/>
            </a:ext>
          </a:extLst>
        </xdr:cNvPr>
        <xdr:cNvSpPr/>
      </xdr:nvSpPr>
      <xdr:spPr>
        <a:xfrm>
          <a:off x="5219700" y="9806940"/>
          <a:ext cx="190500" cy="13716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70</xdr:row>
      <xdr:rowOff>0</xdr:rowOff>
    </xdr:from>
    <xdr:to>
      <xdr:col>3</xdr:col>
      <xdr:colOff>0</xdr:colOff>
      <xdr:row>71</xdr:row>
      <xdr:rowOff>0</xdr:rowOff>
    </xdr:to>
    <xdr:sp macro="" textlink="">
      <xdr:nvSpPr>
        <xdr:cNvPr id="6" name="楕円 5">
          <a:extLst>
            <a:ext uri="{FF2B5EF4-FFF2-40B4-BE49-F238E27FC236}">
              <a16:creationId xmlns:a16="http://schemas.microsoft.com/office/drawing/2014/main" id="{00000000-0008-0000-1A00-000006000000}"/>
            </a:ext>
          </a:extLst>
        </xdr:cNvPr>
        <xdr:cNvSpPr/>
      </xdr:nvSpPr>
      <xdr:spPr>
        <a:xfrm>
          <a:off x="838200" y="10081260"/>
          <a:ext cx="190500" cy="13716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70</xdr:row>
      <xdr:rowOff>0</xdr:rowOff>
    </xdr:from>
    <xdr:to>
      <xdr:col>11</xdr:col>
      <xdr:colOff>0</xdr:colOff>
      <xdr:row>71</xdr:row>
      <xdr:rowOff>0</xdr:rowOff>
    </xdr:to>
    <xdr:sp macro="" textlink="">
      <xdr:nvSpPr>
        <xdr:cNvPr id="7" name="楕円 6">
          <a:extLst>
            <a:ext uri="{FF2B5EF4-FFF2-40B4-BE49-F238E27FC236}">
              <a16:creationId xmlns:a16="http://schemas.microsoft.com/office/drawing/2014/main" id="{00000000-0008-0000-1A00-000007000000}"/>
            </a:ext>
          </a:extLst>
        </xdr:cNvPr>
        <xdr:cNvSpPr/>
      </xdr:nvSpPr>
      <xdr:spPr>
        <a:xfrm>
          <a:off x="2362200" y="10081260"/>
          <a:ext cx="190500" cy="13716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0</xdr:colOff>
      <xdr:row>70</xdr:row>
      <xdr:rowOff>0</xdr:rowOff>
    </xdr:from>
    <xdr:to>
      <xdr:col>17</xdr:col>
      <xdr:colOff>0</xdr:colOff>
      <xdr:row>71</xdr:row>
      <xdr:rowOff>0</xdr:rowOff>
    </xdr:to>
    <xdr:sp macro="" textlink="">
      <xdr:nvSpPr>
        <xdr:cNvPr id="8" name="楕円 7">
          <a:extLst>
            <a:ext uri="{FF2B5EF4-FFF2-40B4-BE49-F238E27FC236}">
              <a16:creationId xmlns:a16="http://schemas.microsoft.com/office/drawing/2014/main" id="{00000000-0008-0000-1A00-000008000000}"/>
            </a:ext>
          </a:extLst>
        </xdr:cNvPr>
        <xdr:cNvSpPr/>
      </xdr:nvSpPr>
      <xdr:spPr>
        <a:xfrm>
          <a:off x="3505200" y="10081260"/>
          <a:ext cx="190500" cy="13716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0</xdr:colOff>
      <xdr:row>70</xdr:row>
      <xdr:rowOff>0</xdr:rowOff>
    </xdr:from>
    <xdr:to>
      <xdr:col>24</xdr:col>
      <xdr:colOff>0</xdr:colOff>
      <xdr:row>71</xdr:row>
      <xdr:rowOff>0</xdr:rowOff>
    </xdr:to>
    <xdr:sp macro="" textlink="">
      <xdr:nvSpPr>
        <xdr:cNvPr id="9" name="楕円 8">
          <a:extLst>
            <a:ext uri="{FF2B5EF4-FFF2-40B4-BE49-F238E27FC236}">
              <a16:creationId xmlns:a16="http://schemas.microsoft.com/office/drawing/2014/main" id="{00000000-0008-0000-1A00-000009000000}"/>
            </a:ext>
          </a:extLst>
        </xdr:cNvPr>
        <xdr:cNvSpPr/>
      </xdr:nvSpPr>
      <xdr:spPr>
        <a:xfrm>
          <a:off x="4838700" y="10081260"/>
          <a:ext cx="190500" cy="13716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0</xdr:colOff>
      <xdr:row>70</xdr:row>
      <xdr:rowOff>0</xdr:rowOff>
    </xdr:from>
    <xdr:to>
      <xdr:col>31</xdr:col>
      <xdr:colOff>0</xdr:colOff>
      <xdr:row>71</xdr:row>
      <xdr:rowOff>0</xdr:rowOff>
    </xdr:to>
    <xdr:sp macro="" textlink="">
      <xdr:nvSpPr>
        <xdr:cNvPr id="10" name="楕円 9">
          <a:extLst>
            <a:ext uri="{FF2B5EF4-FFF2-40B4-BE49-F238E27FC236}">
              <a16:creationId xmlns:a16="http://schemas.microsoft.com/office/drawing/2014/main" id="{00000000-0008-0000-1A00-00000A000000}"/>
            </a:ext>
          </a:extLst>
        </xdr:cNvPr>
        <xdr:cNvSpPr/>
      </xdr:nvSpPr>
      <xdr:spPr>
        <a:xfrm>
          <a:off x="6172200" y="10081260"/>
          <a:ext cx="190500" cy="13716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72</xdr:row>
      <xdr:rowOff>0</xdr:rowOff>
    </xdr:from>
    <xdr:to>
      <xdr:col>3</xdr:col>
      <xdr:colOff>0</xdr:colOff>
      <xdr:row>73</xdr:row>
      <xdr:rowOff>0</xdr:rowOff>
    </xdr:to>
    <xdr:sp macro="" textlink="">
      <xdr:nvSpPr>
        <xdr:cNvPr id="11" name="楕円 10">
          <a:extLst>
            <a:ext uri="{FF2B5EF4-FFF2-40B4-BE49-F238E27FC236}">
              <a16:creationId xmlns:a16="http://schemas.microsoft.com/office/drawing/2014/main" id="{00000000-0008-0000-1A00-00000B000000}"/>
            </a:ext>
          </a:extLst>
        </xdr:cNvPr>
        <xdr:cNvSpPr/>
      </xdr:nvSpPr>
      <xdr:spPr>
        <a:xfrm>
          <a:off x="838200" y="10355580"/>
          <a:ext cx="190500" cy="13716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185531</xdr:colOff>
      <xdr:row>72</xdr:row>
      <xdr:rowOff>6625</xdr:rowOff>
    </xdr:from>
    <xdr:to>
      <xdr:col>10</xdr:col>
      <xdr:colOff>185532</xdr:colOff>
      <xdr:row>73</xdr:row>
      <xdr:rowOff>6625</xdr:rowOff>
    </xdr:to>
    <xdr:sp macro="" textlink="">
      <xdr:nvSpPr>
        <xdr:cNvPr id="13" name="楕円 12">
          <a:extLst>
            <a:ext uri="{FF2B5EF4-FFF2-40B4-BE49-F238E27FC236}">
              <a16:creationId xmlns:a16="http://schemas.microsoft.com/office/drawing/2014/main" id="{00000000-0008-0000-1A00-00000D000000}"/>
            </a:ext>
          </a:extLst>
        </xdr:cNvPr>
        <xdr:cNvSpPr/>
      </xdr:nvSpPr>
      <xdr:spPr>
        <a:xfrm>
          <a:off x="2372140" y="10535477"/>
          <a:ext cx="192157" cy="139148"/>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161925</xdr:colOff>
          <xdr:row>47</xdr:row>
          <xdr:rowOff>219075</xdr:rowOff>
        </xdr:from>
        <xdr:to>
          <xdr:col>5</xdr:col>
          <xdr:colOff>123825</xdr:colOff>
          <xdr:row>49</xdr:row>
          <xdr:rowOff>66675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1B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51</xdr:row>
          <xdr:rowOff>209550</xdr:rowOff>
        </xdr:from>
        <xdr:to>
          <xdr:col>5</xdr:col>
          <xdr:colOff>123825</xdr:colOff>
          <xdr:row>53</xdr:row>
          <xdr:rowOff>66675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1B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57</xdr:row>
          <xdr:rowOff>219075</xdr:rowOff>
        </xdr:from>
        <xdr:to>
          <xdr:col>5</xdr:col>
          <xdr:colOff>123825</xdr:colOff>
          <xdr:row>59</xdr:row>
          <xdr:rowOff>66675</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1B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48</xdr:row>
          <xdr:rowOff>219075</xdr:rowOff>
        </xdr:from>
        <xdr:to>
          <xdr:col>5</xdr:col>
          <xdr:colOff>123825</xdr:colOff>
          <xdr:row>50</xdr:row>
          <xdr:rowOff>66675</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1B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62</xdr:row>
          <xdr:rowOff>190500</xdr:rowOff>
        </xdr:from>
        <xdr:to>
          <xdr:col>33</xdr:col>
          <xdr:colOff>95250</xdr:colOff>
          <xdr:row>64</xdr:row>
          <xdr:rowOff>19050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1B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62</xdr:row>
          <xdr:rowOff>209550</xdr:rowOff>
        </xdr:from>
        <xdr:to>
          <xdr:col>36</xdr:col>
          <xdr:colOff>95250</xdr:colOff>
          <xdr:row>64</xdr:row>
          <xdr:rowOff>9525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1B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64</xdr:row>
          <xdr:rowOff>57150</xdr:rowOff>
        </xdr:from>
        <xdr:to>
          <xdr:col>33</xdr:col>
          <xdr:colOff>95250</xdr:colOff>
          <xdr:row>66</xdr:row>
          <xdr:rowOff>19050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1B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64</xdr:row>
          <xdr:rowOff>57150</xdr:rowOff>
        </xdr:from>
        <xdr:to>
          <xdr:col>36</xdr:col>
          <xdr:colOff>95250</xdr:colOff>
          <xdr:row>66</xdr:row>
          <xdr:rowOff>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1B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66</xdr:row>
          <xdr:rowOff>57150</xdr:rowOff>
        </xdr:from>
        <xdr:to>
          <xdr:col>33</xdr:col>
          <xdr:colOff>95250</xdr:colOff>
          <xdr:row>68</xdr:row>
          <xdr:rowOff>28575</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1B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66</xdr:row>
          <xdr:rowOff>66675</xdr:rowOff>
        </xdr:from>
        <xdr:to>
          <xdr:col>36</xdr:col>
          <xdr:colOff>95250</xdr:colOff>
          <xdr:row>68</xdr:row>
          <xdr:rowOff>9525</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1B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12</xdr:col>
      <xdr:colOff>419100</xdr:colOff>
      <xdr:row>1</xdr:row>
      <xdr:rowOff>63500</xdr:rowOff>
    </xdr:from>
    <xdr:to>
      <xdr:col>12</xdr:col>
      <xdr:colOff>1310640</xdr:colOff>
      <xdr:row>3</xdr:row>
      <xdr:rowOff>152400</xdr:rowOff>
    </xdr:to>
    <xdr:sp macro="" textlink="">
      <xdr:nvSpPr>
        <xdr:cNvPr id="4" name="楕円 3">
          <a:extLst>
            <a:ext uri="{FF2B5EF4-FFF2-40B4-BE49-F238E27FC236}">
              <a16:creationId xmlns:a16="http://schemas.microsoft.com/office/drawing/2014/main" id="{00000000-0008-0000-2100-000004000000}"/>
            </a:ext>
          </a:extLst>
        </xdr:cNvPr>
        <xdr:cNvSpPr/>
      </xdr:nvSpPr>
      <xdr:spPr>
        <a:xfrm>
          <a:off x="5349240" y="246380"/>
          <a:ext cx="891540" cy="904240"/>
        </a:xfrm>
        <a:prstGeom prst="ellipse">
          <a:avLst/>
        </a:prstGeom>
        <a:solidFill>
          <a:schemeClr val="bg1"/>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548640</xdr:colOff>
      <xdr:row>1</xdr:row>
      <xdr:rowOff>342900</xdr:rowOff>
    </xdr:from>
    <xdr:to>
      <xdr:col>12</xdr:col>
      <xdr:colOff>1203960</xdr:colOff>
      <xdr:row>2</xdr:row>
      <xdr:rowOff>121920</xdr:rowOff>
    </xdr:to>
    <xdr:sp macro="" textlink="">
      <xdr:nvSpPr>
        <xdr:cNvPr id="5" name="テキスト ボックス 4">
          <a:extLst>
            <a:ext uri="{FF2B5EF4-FFF2-40B4-BE49-F238E27FC236}">
              <a16:creationId xmlns:a16="http://schemas.microsoft.com/office/drawing/2014/main" id="{00000000-0008-0000-2100-000005000000}"/>
            </a:ext>
          </a:extLst>
        </xdr:cNvPr>
        <xdr:cNvSpPr txBox="1"/>
      </xdr:nvSpPr>
      <xdr:spPr>
        <a:xfrm>
          <a:off x="5478780" y="525780"/>
          <a:ext cx="655320" cy="2743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受付印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5.xml"/><Relationship Id="rId1" Type="http://schemas.openxmlformats.org/officeDocument/2006/relationships/printerSettings" Target="../printerSettings/printerSettings28.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8"/>
  <dimension ref="A2:I72"/>
  <sheetViews>
    <sheetView workbookViewId="0">
      <selection activeCell="D11" sqref="D11"/>
    </sheetView>
  </sheetViews>
  <sheetFormatPr defaultRowHeight="13.5"/>
  <cols>
    <col min="1" max="1" width="5" customWidth="1"/>
    <col min="2" max="3" width="11.25" customWidth="1"/>
    <col min="7" max="7" width="13.25" customWidth="1"/>
  </cols>
  <sheetData>
    <row r="2" spans="2:9">
      <c r="B2" t="s">
        <v>338</v>
      </c>
      <c r="C2" t="s">
        <v>529</v>
      </c>
      <c r="G2" t="s">
        <v>502</v>
      </c>
      <c r="H2">
        <v>1</v>
      </c>
      <c r="I2" t="str">
        <f>IFERROR(VLOOKUP(H2,A$17:D$72,4,FALSE),"")</f>
        <v>水第</v>
      </c>
    </row>
    <row r="3" spans="2:9">
      <c r="B3" t="s">
        <v>343</v>
      </c>
      <c r="C3" t="s">
        <v>530</v>
      </c>
      <c r="G3" t="s">
        <v>503</v>
      </c>
      <c r="H3">
        <v>2</v>
      </c>
      <c r="I3">
        <f t="shared" ref="I3:I14" si="0">IFERROR(VLOOKUP(H3,A$17:D$72,4,FALSE),"")</f>
        <v>0</v>
      </c>
    </row>
    <row r="4" spans="2:9">
      <c r="B4" t="s">
        <v>344</v>
      </c>
      <c r="C4" t="s">
        <v>531</v>
      </c>
      <c r="G4" t="s">
        <v>504</v>
      </c>
      <c r="H4">
        <v>3</v>
      </c>
      <c r="I4" t="str">
        <f t="shared" si="0"/>
        <v/>
      </c>
    </row>
    <row r="5" spans="2:9">
      <c r="C5" t="s">
        <v>532</v>
      </c>
      <c r="G5" t="s">
        <v>505</v>
      </c>
      <c r="H5">
        <v>4</v>
      </c>
      <c r="I5" t="str">
        <f>IFERROR(VLOOKUP(H5,A$17:D$72,4,FALSE),"")</f>
        <v/>
      </c>
    </row>
    <row r="6" spans="2:9">
      <c r="B6" t="s">
        <v>137</v>
      </c>
      <c r="G6" t="s">
        <v>506</v>
      </c>
      <c r="H6">
        <v>5</v>
      </c>
      <c r="I6" t="str">
        <f t="shared" si="0"/>
        <v/>
      </c>
    </row>
    <row r="7" spans="2:9">
      <c r="B7" t="s">
        <v>136</v>
      </c>
      <c r="C7" t="s">
        <v>533</v>
      </c>
      <c r="G7" t="s">
        <v>507</v>
      </c>
      <c r="H7">
        <v>6</v>
      </c>
      <c r="I7" t="str">
        <f t="shared" si="0"/>
        <v/>
      </c>
    </row>
    <row r="8" spans="2:9">
      <c r="C8" t="s">
        <v>534</v>
      </c>
      <c r="G8" t="s">
        <v>508</v>
      </c>
      <c r="H8">
        <v>7</v>
      </c>
      <c r="I8" t="str">
        <f t="shared" si="0"/>
        <v/>
      </c>
    </row>
    <row r="9" spans="2:9">
      <c r="C9" t="s">
        <v>1265</v>
      </c>
      <c r="G9" t="s">
        <v>509</v>
      </c>
      <c r="H9">
        <v>8</v>
      </c>
      <c r="I9" t="str">
        <f t="shared" si="0"/>
        <v/>
      </c>
    </row>
    <row r="10" spans="2:9">
      <c r="B10" t="s">
        <v>345</v>
      </c>
      <c r="C10" t="s">
        <v>569</v>
      </c>
      <c r="G10" t="s">
        <v>510</v>
      </c>
      <c r="H10">
        <v>9</v>
      </c>
      <c r="I10" t="str">
        <f t="shared" si="0"/>
        <v/>
      </c>
    </row>
    <row r="11" spans="2:9">
      <c r="B11" t="s">
        <v>346</v>
      </c>
      <c r="C11" t="s">
        <v>570</v>
      </c>
      <c r="G11" t="s">
        <v>511</v>
      </c>
      <c r="H11">
        <v>10</v>
      </c>
      <c r="I11" t="str">
        <f t="shared" si="0"/>
        <v/>
      </c>
    </row>
    <row r="12" spans="2:9">
      <c r="G12" t="s">
        <v>512</v>
      </c>
      <c r="H12">
        <v>11</v>
      </c>
      <c r="I12" t="str">
        <f t="shared" si="0"/>
        <v/>
      </c>
    </row>
    <row r="13" spans="2:9">
      <c r="B13" t="s">
        <v>347</v>
      </c>
      <c r="G13" t="s">
        <v>906</v>
      </c>
      <c r="H13">
        <v>12</v>
      </c>
      <c r="I13" t="str">
        <f t="shared" si="0"/>
        <v/>
      </c>
    </row>
    <row r="14" spans="2:9">
      <c r="B14" t="s">
        <v>348</v>
      </c>
      <c r="G14" t="s">
        <v>908</v>
      </c>
      <c r="H14">
        <v>13</v>
      </c>
      <c r="I14" t="str">
        <f t="shared" si="0"/>
        <v/>
      </c>
    </row>
    <row r="15" spans="2:9">
      <c r="G15" t="s">
        <v>911</v>
      </c>
    </row>
    <row r="16" spans="2:9">
      <c r="G16" t="s">
        <v>922</v>
      </c>
    </row>
    <row r="17" spans="1:7">
      <c r="A17" t="str">
        <f>IF(本工事内容!C$3=検索!B17,1,"")</f>
        <v/>
      </c>
      <c r="B17" t="s">
        <v>502</v>
      </c>
      <c r="C17" t="s">
        <v>513</v>
      </c>
      <c r="D17" t="s">
        <v>489</v>
      </c>
      <c r="E17" t="s">
        <v>772</v>
      </c>
      <c r="G17" t="s">
        <v>929</v>
      </c>
    </row>
    <row r="18" spans="1:7">
      <c r="A18" t="str">
        <f>IF(本工事内容!C$3=検索!B18,1,"")</f>
        <v/>
      </c>
      <c r="B18" t="s">
        <v>503</v>
      </c>
      <c r="C18" t="s">
        <v>513</v>
      </c>
      <c r="D18" t="s">
        <v>490</v>
      </c>
      <c r="E18" t="s">
        <v>772</v>
      </c>
      <c r="G18" t="s">
        <v>931</v>
      </c>
    </row>
    <row r="19" spans="1:7">
      <c r="A19" t="str">
        <f>IF(本工事内容!C$3=検索!B19,1,"")</f>
        <v/>
      </c>
      <c r="B19" t="s">
        <v>504</v>
      </c>
      <c r="C19" t="s">
        <v>513</v>
      </c>
      <c r="D19" t="s">
        <v>491</v>
      </c>
      <c r="E19" t="s">
        <v>772</v>
      </c>
      <c r="G19" t="s">
        <v>932</v>
      </c>
    </row>
    <row r="20" spans="1:7">
      <c r="A20" t="str">
        <f>IF(本工事内容!C$3=検索!B20,1,"")</f>
        <v/>
      </c>
      <c r="B20" t="s">
        <v>505</v>
      </c>
      <c r="C20" t="s">
        <v>513</v>
      </c>
      <c r="D20" t="s">
        <v>492</v>
      </c>
      <c r="E20" t="s">
        <v>772</v>
      </c>
      <c r="G20" t="s">
        <v>934</v>
      </c>
    </row>
    <row r="21" spans="1:7">
      <c r="A21" t="str">
        <f>IF(本工事内容!C$3=検索!B21,1,"")</f>
        <v/>
      </c>
      <c r="B21" t="s">
        <v>506</v>
      </c>
      <c r="C21" t="s">
        <v>514</v>
      </c>
      <c r="D21" t="s">
        <v>493</v>
      </c>
      <c r="E21" t="s">
        <v>772</v>
      </c>
      <c r="G21" t="s">
        <v>938</v>
      </c>
    </row>
    <row r="22" spans="1:7">
      <c r="A22" t="str">
        <f>IF(本工事内容!C$3=検索!B22,1,"")</f>
        <v/>
      </c>
      <c r="B22" t="s">
        <v>507</v>
      </c>
      <c r="C22" t="s">
        <v>514</v>
      </c>
      <c r="D22" t="s">
        <v>494</v>
      </c>
      <c r="E22" t="s">
        <v>772</v>
      </c>
    </row>
    <row r="23" spans="1:7">
      <c r="A23" t="str">
        <f>IF(本工事内容!C$3=検索!B23,1,"")</f>
        <v/>
      </c>
      <c r="B23" t="s">
        <v>508</v>
      </c>
      <c r="C23" t="s">
        <v>514</v>
      </c>
      <c r="D23" t="s">
        <v>495</v>
      </c>
      <c r="E23" t="s">
        <v>772</v>
      </c>
    </row>
    <row r="24" spans="1:7">
      <c r="A24" t="str">
        <f>IF(本工事内容!C$3=検索!B24,1,"")</f>
        <v/>
      </c>
      <c r="B24" t="s">
        <v>509</v>
      </c>
      <c r="C24" t="s">
        <v>514</v>
      </c>
      <c r="D24" t="s">
        <v>496</v>
      </c>
      <c r="E24" t="s">
        <v>772</v>
      </c>
    </row>
    <row r="25" spans="1:7">
      <c r="A25" t="str">
        <f>IF(本工事内容!C$3=検索!B25,1,"")</f>
        <v/>
      </c>
      <c r="B25" t="s">
        <v>510</v>
      </c>
      <c r="C25" t="s">
        <v>516</v>
      </c>
      <c r="D25" t="s">
        <v>497</v>
      </c>
      <c r="E25" t="s">
        <v>772</v>
      </c>
    </row>
    <row r="26" spans="1:7">
      <c r="A26" t="str">
        <f>IF(本工事内容!C$3=検索!B26,1,"")</f>
        <v/>
      </c>
      <c r="B26" t="s">
        <v>511</v>
      </c>
      <c r="C26" t="s">
        <v>516</v>
      </c>
      <c r="D26" t="s">
        <v>498</v>
      </c>
      <c r="E26" t="s">
        <v>772</v>
      </c>
    </row>
    <row r="27" spans="1:7">
      <c r="A27" t="str">
        <f>IF(本工事内容!C$3=検索!B27,1,"")</f>
        <v/>
      </c>
      <c r="B27" t="s">
        <v>512</v>
      </c>
      <c r="C27" t="s">
        <v>515</v>
      </c>
      <c r="D27" t="s">
        <v>499</v>
      </c>
      <c r="E27" t="s">
        <v>772</v>
      </c>
    </row>
    <row r="28" spans="1:7">
      <c r="A28" t="str">
        <f>IF(本工事内容!C$3=検索!B28,COUNTIF(B$17:B28,B28),"")</f>
        <v/>
      </c>
      <c r="B28" t="s">
        <v>906</v>
      </c>
      <c r="D28" t="s">
        <v>905</v>
      </c>
      <c r="E28" t="s">
        <v>1093</v>
      </c>
    </row>
    <row r="29" spans="1:7">
      <c r="A29" t="str">
        <f>IF(本工事内容!C$3=検索!B29,COUNTIF(B$17:B29,B29),"")</f>
        <v/>
      </c>
      <c r="B29" t="s">
        <v>908</v>
      </c>
      <c r="D29" t="s">
        <v>907</v>
      </c>
      <c r="E29" t="s">
        <v>1093</v>
      </c>
    </row>
    <row r="30" spans="1:7">
      <c r="A30" t="str">
        <f>IF(本工事内容!C$3=検索!B30,COUNTIF(B$17:B30,B30),"")</f>
        <v/>
      </c>
      <c r="B30" t="s">
        <v>908</v>
      </c>
      <c r="D30" t="s">
        <v>909</v>
      </c>
      <c r="E30" t="s">
        <v>1093</v>
      </c>
    </row>
    <row r="31" spans="1:7">
      <c r="A31" t="str">
        <f>IF(本工事内容!C$3=検索!B31,COUNTIF(B$17:B31,B31),"")</f>
        <v/>
      </c>
      <c r="B31" t="s">
        <v>911</v>
      </c>
      <c r="D31" s="823" t="s">
        <v>910</v>
      </c>
      <c r="E31" t="s">
        <v>1093</v>
      </c>
    </row>
    <row r="32" spans="1:7">
      <c r="A32" t="str">
        <f>IF(本工事内容!C$3=検索!B32,COUNTIF(B$17:B32,B32),"")</f>
        <v/>
      </c>
      <c r="B32" t="s">
        <v>911</v>
      </c>
      <c r="D32" s="823" t="s">
        <v>912</v>
      </c>
      <c r="E32" t="s">
        <v>1093</v>
      </c>
    </row>
    <row r="33" spans="1:5">
      <c r="A33" t="str">
        <f>IF(本工事内容!C$3=検索!B33,COUNTIF(B$17:B33,B33),"")</f>
        <v/>
      </c>
      <c r="B33" t="s">
        <v>911</v>
      </c>
      <c r="D33" s="823" t="s">
        <v>913</v>
      </c>
      <c r="E33" t="s">
        <v>1093</v>
      </c>
    </row>
    <row r="34" spans="1:5">
      <c r="A34" t="str">
        <f>IF(本工事内容!C$3=検索!B34,COUNTIF(B$17:B34,B34),"")</f>
        <v/>
      </c>
      <c r="B34" t="s">
        <v>911</v>
      </c>
      <c r="D34" s="823" t="s">
        <v>909</v>
      </c>
      <c r="E34" t="s">
        <v>1093</v>
      </c>
    </row>
    <row r="35" spans="1:5">
      <c r="A35" t="str">
        <f>IF(本工事内容!C$3=検索!B35,COUNTIF(B$17:B35,B35),"")</f>
        <v/>
      </c>
      <c r="B35" t="s">
        <v>911</v>
      </c>
      <c r="D35" s="823" t="s">
        <v>914</v>
      </c>
      <c r="E35" t="s">
        <v>1093</v>
      </c>
    </row>
    <row r="36" spans="1:5">
      <c r="A36" t="str">
        <f>IF(本工事内容!C$3=検索!B36,COUNTIF(B$17:B36,B36),"")</f>
        <v/>
      </c>
      <c r="B36" t="s">
        <v>911</v>
      </c>
      <c r="D36" s="823" t="s">
        <v>915</v>
      </c>
      <c r="E36" t="s">
        <v>1093</v>
      </c>
    </row>
    <row r="37" spans="1:5">
      <c r="A37" t="str">
        <f>IF(本工事内容!C$3=検索!B37,COUNTIF(B$17:B37,B37),"")</f>
        <v/>
      </c>
      <c r="B37" t="s">
        <v>911</v>
      </c>
      <c r="D37" s="823" t="s">
        <v>916</v>
      </c>
      <c r="E37" t="s">
        <v>1093</v>
      </c>
    </row>
    <row r="38" spans="1:5">
      <c r="A38" t="str">
        <f>IF(本工事内容!C$3=検索!B38,COUNTIF(B$17:B38,B38),"")</f>
        <v/>
      </c>
      <c r="B38" t="s">
        <v>911</v>
      </c>
      <c r="D38" s="823" t="s">
        <v>917</v>
      </c>
      <c r="E38" t="s">
        <v>1093</v>
      </c>
    </row>
    <row r="39" spans="1:5">
      <c r="A39" t="str">
        <f>IF(本工事内容!C$3=検索!B39,COUNTIF(B$17:B39,B39),"")</f>
        <v/>
      </c>
      <c r="B39" t="s">
        <v>911</v>
      </c>
      <c r="D39" s="823" t="s">
        <v>918</v>
      </c>
      <c r="E39" t="s">
        <v>1093</v>
      </c>
    </row>
    <row r="40" spans="1:5">
      <c r="A40" t="str">
        <f>IF(本工事内容!C$3=検索!B40,COUNTIF(B$17:B40,B40),"")</f>
        <v/>
      </c>
      <c r="B40" t="s">
        <v>911</v>
      </c>
      <c r="D40" s="823" t="s">
        <v>919</v>
      </c>
      <c r="E40" t="s">
        <v>1093</v>
      </c>
    </row>
    <row r="41" spans="1:5">
      <c r="A41" t="str">
        <f>IF(本工事内容!C$3=検索!B41,COUNTIF(B$17:B41,B41),"")</f>
        <v/>
      </c>
      <c r="B41" t="s">
        <v>911</v>
      </c>
      <c r="D41" s="823" t="s">
        <v>920</v>
      </c>
      <c r="E41" t="s">
        <v>1093</v>
      </c>
    </row>
    <row r="42" spans="1:5">
      <c r="A42" t="str">
        <f>IF(本工事内容!C$3=検索!B42,COUNTIF(B$17:B42,B42),"")</f>
        <v/>
      </c>
      <c r="B42" t="s">
        <v>911</v>
      </c>
      <c r="D42" s="823" t="s">
        <v>921</v>
      </c>
      <c r="E42" t="s">
        <v>1093</v>
      </c>
    </row>
    <row r="43" spans="1:5">
      <c r="A43" t="str">
        <f>IF(本工事内容!C$3=検索!B43,COUNTIF(B$17:B43,B43),"")</f>
        <v/>
      </c>
      <c r="B43" t="s">
        <v>911</v>
      </c>
      <c r="D43" s="823"/>
      <c r="E43" t="s">
        <v>1093</v>
      </c>
    </row>
    <row r="44" spans="1:5">
      <c r="A44" t="str">
        <f>IF(本工事内容!C$3=検索!B44,COUNTIF(B$17:B44,B44),"")</f>
        <v/>
      </c>
      <c r="B44" t="s">
        <v>922</v>
      </c>
      <c r="D44" t="s">
        <v>923</v>
      </c>
      <c r="E44" t="s">
        <v>1093</v>
      </c>
    </row>
    <row r="45" spans="1:5">
      <c r="A45" t="str">
        <f>IF(本工事内容!C$3=検索!B45,COUNTIF(B$17:B45,B45),"")</f>
        <v/>
      </c>
      <c r="B45" t="s">
        <v>922</v>
      </c>
      <c r="D45" t="s">
        <v>924</v>
      </c>
      <c r="E45" t="s">
        <v>1093</v>
      </c>
    </row>
    <row r="46" spans="1:5">
      <c r="A46" t="str">
        <f>IF(本工事内容!C$3=検索!B46,COUNTIF(B$17:B46,B46),"")</f>
        <v/>
      </c>
      <c r="B46" t="s">
        <v>922</v>
      </c>
      <c r="D46" t="s">
        <v>925</v>
      </c>
      <c r="E46" t="s">
        <v>1093</v>
      </c>
    </row>
    <row r="47" spans="1:5">
      <c r="A47" t="str">
        <f>IF(本工事内容!C$3=検索!B47,COUNTIF(B$17:B47,B47),"")</f>
        <v/>
      </c>
      <c r="B47" t="s">
        <v>922</v>
      </c>
      <c r="D47" t="s">
        <v>909</v>
      </c>
      <c r="E47" t="s">
        <v>1093</v>
      </c>
    </row>
    <row r="48" spans="1:5">
      <c r="A48" t="str">
        <f>IF(本工事内容!C$3=検索!B48,COUNTIF(B$17:B48,B48),"")</f>
        <v/>
      </c>
      <c r="B48" t="s">
        <v>922</v>
      </c>
      <c r="D48" t="s">
        <v>926</v>
      </c>
      <c r="E48" t="s">
        <v>1093</v>
      </c>
    </row>
    <row r="49" spans="1:5">
      <c r="A49" t="str">
        <f>IF(本工事内容!C$3=検索!B49,COUNTIF(B$17:B49,B49),"")</f>
        <v/>
      </c>
      <c r="B49" t="s">
        <v>922</v>
      </c>
      <c r="D49" t="s">
        <v>915</v>
      </c>
      <c r="E49" t="s">
        <v>1093</v>
      </c>
    </row>
    <row r="50" spans="1:5">
      <c r="A50" t="str">
        <f>IF(本工事内容!C$3=検索!B50,COUNTIF(B$17:B50,B50),"")</f>
        <v/>
      </c>
      <c r="B50" t="s">
        <v>922</v>
      </c>
      <c r="D50" t="s">
        <v>1094</v>
      </c>
      <c r="E50" t="s">
        <v>1093</v>
      </c>
    </row>
    <row r="51" spans="1:5">
      <c r="A51" t="str">
        <f>IF(本工事内容!C$3=検索!B51,COUNTIF(B$17:B51,B51),"")</f>
        <v/>
      </c>
      <c r="B51" t="s">
        <v>922</v>
      </c>
      <c r="D51" t="s">
        <v>927</v>
      </c>
      <c r="E51" t="s">
        <v>1093</v>
      </c>
    </row>
    <row r="52" spans="1:5">
      <c r="A52" t="str">
        <f>IF(本工事内容!C$3=検索!B52,COUNTIF(B$17:B52,B52),"")</f>
        <v/>
      </c>
      <c r="B52" t="s">
        <v>922</v>
      </c>
      <c r="D52" t="s">
        <v>928</v>
      </c>
      <c r="E52" t="s">
        <v>1093</v>
      </c>
    </row>
    <row r="53" spans="1:5">
      <c r="A53">
        <f>IF(本工事内容!C$3=検索!B53,COUNTIF(B$17:B53,B53),"")</f>
        <v>1</v>
      </c>
      <c r="B53" t="s">
        <v>929</v>
      </c>
      <c r="D53" t="s">
        <v>1092</v>
      </c>
      <c r="E53" t="s">
        <v>1093</v>
      </c>
    </row>
    <row r="54" spans="1:5">
      <c r="A54">
        <f>IF(本工事内容!C$3=検索!B54,COUNTIF(B$17:B54,B54),"")</f>
        <v>2</v>
      </c>
      <c r="B54" t="s">
        <v>929</v>
      </c>
      <c r="E54" t="s">
        <v>1093</v>
      </c>
    </row>
    <row r="55" spans="1:5">
      <c r="A55" t="str">
        <f>IF(本工事内容!C$3=検索!B55,COUNTIF(B$17:B55,B55),"")</f>
        <v/>
      </c>
      <c r="B55" t="s">
        <v>931</v>
      </c>
      <c r="D55" t="s">
        <v>930</v>
      </c>
      <c r="E55" t="s">
        <v>1093</v>
      </c>
    </row>
    <row r="56" spans="1:5">
      <c r="A56" t="str">
        <f>IF(本工事内容!C$3=検索!B56,COUNTIF(B$17:B56,B56),"")</f>
        <v/>
      </c>
      <c r="B56" t="s">
        <v>931</v>
      </c>
      <c r="D56" t="s">
        <v>909</v>
      </c>
      <c r="E56" t="s">
        <v>1093</v>
      </c>
    </row>
    <row r="57" spans="1:5">
      <c r="A57" t="str">
        <f>IF(本工事内容!C$3=検索!B57,COUNTIF(B$17:B57,B57),"")</f>
        <v/>
      </c>
      <c r="B57" t="s">
        <v>931</v>
      </c>
      <c r="D57" t="s">
        <v>926</v>
      </c>
      <c r="E57" t="s">
        <v>1093</v>
      </c>
    </row>
    <row r="58" spans="1:5">
      <c r="A58" t="str">
        <f>IF(本工事内容!C$3=検索!B58,COUNTIF(B$17:B58,B58),"")</f>
        <v/>
      </c>
      <c r="B58" t="s">
        <v>931</v>
      </c>
      <c r="E58" t="s">
        <v>1093</v>
      </c>
    </row>
    <row r="59" spans="1:5">
      <c r="A59" t="str">
        <f>IF(本工事内容!C$3=検索!B59,COUNTIF(B$17:B59,B59),"")</f>
        <v/>
      </c>
      <c r="B59" t="s">
        <v>932</v>
      </c>
      <c r="D59" t="s">
        <v>1095</v>
      </c>
      <c r="E59" t="s">
        <v>1093</v>
      </c>
    </row>
    <row r="60" spans="1:5">
      <c r="A60" t="str">
        <f>IF(本工事内容!C$3=検索!B60,COUNTIF(B$17:B60,B60),"")</f>
        <v/>
      </c>
      <c r="B60" t="s">
        <v>932</v>
      </c>
      <c r="D60" t="s">
        <v>909</v>
      </c>
      <c r="E60" t="s">
        <v>1093</v>
      </c>
    </row>
    <row r="61" spans="1:5">
      <c r="A61" t="str">
        <f>IF(本工事内容!C$3=検索!B61,COUNTIF(B$17:B61,B61),"")</f>
        <v/>
      </c>
      <c r="B61" t="s">
        <v>932</v>
      </c>
      <c r="D61" t="s">
        <v>926</v>
      </c>
      <c r="E61" t="s">
        <v>1093</v>
      </c>
    </row>
    <row r="62" spans="1:5">
      <c r="A62" t="str">
        <f>IF(本工事内容!C$3=検索!B62,COUNTIF(B$17:B62,B62),"")</f>
        <v/>
      </c>
      <c r="B62" t="s">
        <v>932</v>
      </c>
      <c r="D62" t="s">
        <v>916</v>
      </c>
      <c r="E62" t="s">
        <v>1093</v>
      </c>
    </row>
    <row r="63" spans="1:5">
      <c r="A63" t="str">
        <f>IF(本工事内容!C$3=検索!B63,COUNTIF(B$17:B63,B63),"")</f>
        <v/>
      </c>
      <c r="B63" t="s">
        <v>932</v>
      </c>
      <c r="D63" t="s">
        <v>919</v>
      </c>
      <c r="E63" t="s">
        <v>1093</v>
      </c>
    </row>
    <row r="64" spans="1:5">
      <c r="A64" t="str">
        <f>IF(本工事内容!C$3=検索!B64,COUNTIF(B$17:B64,B64),"")</f>
        <v/>
      </c>
      <c r="B64" t="s">
        <v>938</v>
      </c>
      <c r="D64" t="s">
        <v>933</v>
      </c>
      <c r="E64" t="s">
        <v>1093</v>
      </c>
    </row>
    <row r="65" spans="1:5">
      <c r="A65" t="str">
        <f>IF(本工事内容!C$3=検索!B65,COUNTIF(B$17:B65,B65),"")</f>
        <v/>
      </c>
      <c r="B65" t="s">
        <v>938</v>
      </c>
      <c r="D65" t="s">
        <v>935</v>
      </c>
      <c r="E65" t="s">
        <v>1093</v>
      </c>
    </row>
    <row r="66" spans="1:5">
      <c r="A66" t="str">
        <f>IF(本工事内容!C$3=検索!B66,COUNTIF(B$17:B66,B66),"")</f>
        <v/>
      </c>
      <c r="B66" t="s">
        <v>938</v>
      </c>
      <c r="D66" t="s">
        <v>936</v>
      </c>
      <c r="E66" t="s">
        <v>1093</v>
      </c>
    </row>
    <row r="67" spans="1:5">
      <c r="A67" t="str">
        <f>IF(本工事内容!C$3=検索!B67,COUNTIF(B$17:B67,B67),"")</f>
        <v/>
      </c>
      <c r="B67" t="s">
        <v>938</v>
      </c>
      <c r="D67" t="s">
        <v>937</v>
      </c>
      <c r="E67" t="s">
        <v>1093</v>
      </c>
    </row>
    <row r="68" spans="1:5">
      <c r="A68" t="str">
        <f>IF(本工事内容!C$3=検索!B68,COUNTIF(B$17:B68,B68),"")</f>
        <v/>
      </c>
      <c r="B68" t="s">
        <v>938</v>
      </c>
      <c r="D68" t="s">
        <v>939</v>
      </c>
      <c r="E68" t="s">
        <v>1093</v>
      </c>
    </row>
    <row r="69" spans="1:5">
      <c r="A69" t="str">
        <f>IF(本工事内容!C$3=検索!B69,COUNTIF(B$17:B69,B69),"")</f>
        <v/>
      </c>
      <c r="B69" t="s">
        <v>938</v>
      </c>
      <c r="D69" t="s">
        <v>940</v>
      </c>
      <c r="E69" t="s">
        <v>1093</v>
      </c>
    </row>
    <row r="70" spans="1:5">
      <c r="A70" t="str">
        <f>IF(本工事内容!C$3=検索!B70,COUNTIF(B$17:B70,B70),"")</f>
        <v/>
      </c>
      <c r="B70" t="s">
        <v>938</v>
      </c>
      <c r="D70" t="s">
        <v>1097</v>
      </c>
      <c r="E70" t="s">
        <v>1093</v>
      </c>
    </row>
    <row r="71" spans="1:5">
      <c r="A71" t="str">
        <f>IF(本工事内容!C$3=検索!B71,COUNTIF(B$17:B71,B71),"")</f>
        <v/>
      </c>
      <c r="B71" t="s">
        <v>938</v>
      </c>
      <c r="D71" t="s">
        <v>1098</v>
      </c>
      <c r="E71" t="s">
        <v>1093</v>
      </c>
    </row>
    <row r="72" spans="1:5">
      <c r="A72" t="str">
        <f>IF(本工事内容!C$3=検索!B72,COUNTIF(B$17:B72,B72),"")</f>
        <v/>
      </c>
      <c r="B72" t="s">
        <v>938</v>
      </c>
      <c r="D72" t="s">
        <v>1099</v>
      </c>
      <c r="E72" t="s">
        <v>1093</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0">
    <tabColor theme="7" tint="0.59999389629810485"/>
  </sheetPr>
  <dimension ref="B2:O43"/>
  <sheetViews>
    <sheetView zoomScaleNormal="100" workbookViewId="0"/>
  </sheetViews>
  <sheetFormatPr defaultColWidth="10" defaultRowHeight="14.25"/>
  <cols>
    <col min="1" max="1" width="8.125" style="2" customWidth="1"/>
    <col min="2" max="2" width="5" style="2" customWidth="1"/>
    <col min="3" max="3" width="1.75" style="2" customWidth="1"/>
    <col min="4" max="4" width="16.5" style="2" customWidth="1"/>
    <col min="5" max="5" width="1.75" style="2" customWidth="1"/>
    <col min="6" max="6" width="4.625" style="2" customWidth="1"/>
    <col min="7" max="7" width="10" style="2"/>
    <col min="8" max="8" width="13.375" style="2" customWidth="1"/>
    <col min="9" max="9" width="2.25" style="2" customWidth="1"/>
    <col min="10" max="10" width="10" style="2"/>
    <col min="11" max="13" width="9.125" style="2" customWidth="1"/>
    <col min="14" max="16384" width="10" style="2"/>
  </cols>
  <sheetData>
    <row r="2" spans="2:15">
      <c r="M2" s="189" t="s">
        <v>575</v>
      </c>
      <c r="O2" s="467" t="s">
        <v>754</v>
      </c>
    </row>
    <row r="3" spans="2:15" ht="31.9" customHeight="1">
      <c r="B3" s="1444" t="s">
        <v>574</v>
      </c>
      <c r="C3" s="1444"/>
      <c r="D3" s="1444"/>
      <c r="E3" s="1444"/>
      <c r="F3" s="1444"/>
      <c r="G3" s="1444"/>
      <c r="H3" s="1444"/>
      <c r="I3" s="1444"/>
      <c r="J3" s="1444"/>
      <c r="K3" s="1444"/>
      <c r="L3" s="1444"/>
      <c r="M3" s="1444"/>
      <c r="N3" s="299"/>
    </row>
    <row r="4" spans="2:15">
      <c r="B4" s="87"/>
      <c r="C4" s="87"/>
      <c r="D4" s="87"/>
      <c r="E4" s="87"/>
      <c r="F4" s="87"/>
      <c r="G4" s="87"/>
      <c r="H4" s="87"/>
      <c r="I4" s="87"/>
      <c r="J4" s="87"/>
      <c r="K4" s="87"/>
      <c r="L4" s="87"/>
      <c r="M4" s="87"/>
      <c r="N4" s="87"/>
    </row>
    <row r="5" spans="2:15">
      <c r="B5" s="952" t="s">
        <v>1087</v>
      </c>
      <c r="M5" s="331" t="s">
        <v>374</v>
      </c>
    </row>
    <row r="6" spans="2:15">
      <c r="B6" s="191" t="str">
        <f>本工事内容!$C$2</f>
        <v>一宮市水道事業等管理者</v>
      </c>
      <c r="E6" s="4"/>
    </row>
    <row r="8" spans="2:15" ht="22.5" customHeight="1">
      <c r="G8" s="87"/>
      <c r="H8" s="190" t="s">
        <v>373</v>
      </c>
      <c r="I8" s="190"/>
      <c r="J8" s="1442" t="str">
        <f>請負者詳細!$C$2</f>
        <v>△△△△建設株式会社</v>
      </c>
      <c r="K8" s="1443"/>
      <c r="L8" s="1443"/>
      <c r="M8" s="1443"/>
    </row>
    <row r="9" spans="2:15" ht="22.5" customHeight="1">
      <c r="H9" s="1439" t="s">
        <v>576</v>
      </c>
      <c r="I9" s="190"/>
      <c r="J9" s="1442" t="str">
        <f>請負者詳細!$C$5</f>
        <v>代表取締役　○○　××</v>
      </c>
      <c r="K9" s="1443"/>
      <c r="L9" s="1443"/>
      <c r="M9" s="1443"/>
    </row>
    <row r="10" spans="2:15" ht="22.5" customHeight="1">
      <c r="H10" s="1440"/>
      <c r="I10" s="190"/>
      <c r="J10" s="87"/>
      <c r="K10" s="299"/>
      <c r="M10" s="299"/>
    </row>
    <row r="11" spans="2:15" ht="22.5" customHeight="1">
      <c r="H11" s="190" t="s">
        <v>577</v>
      </c>
      <c r="I11" s="190"/>
      <c r="J11" s="300" t="str">
        <f>請負者詳細!$C$3</f>
        <v>〒491-0001</v>
      </c>
      <c r="K11" s="301"/>
      <c r="L11" s="301"/>
      <c r="M11" s="301"/>
    </row>
    <row r="12" spans="2:15" ht="22.5" customHeight="1">
      <c r="H12" s="190" t="s">
        <v>372</v>
      </c>
      <c r="I12" s="190"/>
      <c r="J12" s="1442" t="str">
        <f>請負者詳細!$C$4</f>
        <v>一宮市尾西町木曽川1-1-1</v>
      </c>
      <c r="K12" s="1443"/>
      <c r="L12" s="1443"/>
      <c r="M12" s="1443"/>
    </row>
    <row r="13" spans="2:15" ht="22.5" customHeight="1">
      <c r="H13" s="190" t="s">
        <v>578</v>
      </c>
      <c r="I13" s="190"/>
      <c r="J13" s="1442" t="str">
        <f>請負者詳細!$C$6</f>
        <v>(0586)11-1234</v>
      </c>
      <c r="K13" s="1443"/>
      <c r="L13" s="1443"/>
      <c r="M13" s="1443"/>
    </row>
    <row r="14" spans="2:15">
      <c r="H14" s="190"/>
      <c r="I14" s="190"/>
      <c r="J14" s="87"/>
      <c r="K14" s="299"/>
    </row>
    <row r="15" spans="2:15">
      <c r="H15" s="299"/>
      <c r="I15" s="299"/>
      <c r="J15" s="87"/>
      <c r="K15" s="87"/>
    </row>
    <row r="16" spans="2:15" ht="24.95" customHeight="1">
      <c r="C16" s="294" t="s">
        <v>579</v>
      </c>
    </row>
    <row r="17" spans="2:14" ht="24.95" customHeight="1">
      <c r="C17" s="311" t="s">
        <v>573</v>
      </c>
    </row>
    <row r="18" spans="2:14" ht="24.95" customHeight="1">
      <c r="C18" s="311"/>
    </row>
    <row r="19" spans="2:14" ht="24.95" customHeight="1">
      <c r="B19" s="195" t="s">
        <v>14</v>
      </c>
      <c r="C19" s="195"/>
      <c r="D19" s="195"/>
      <c r="E19" s="195"/>
      <c r="F19" s="195"/>
      <c r="G19" s="195"/>
      <c r="H19" s="195"/>
      <c r="I19" s="195"/>
      <c r="J19" s="195"/>
      <c r="K19" s="195"/>
      <c r="L19" s="195"/>
      <c r="M19" s="195"/>
      <c r="N19" s="299"/>
    </row>
    <row r="20" spans="2:14" ht="24.95" customHeight="1">
      <c r="B20" s="87"/>
      <c r="C20" s="87"/>
      <c r="D20" s="87"/>
      <c r="E20" s="87"/>
      <c r="F20" s="87"/>
      <c r="G20" s="87"/>
      <c r="H20" s="87"/>
      <c r="I20" s="87"/>
      <c r="J20" s="87"/>
      <c r="K20" s="87"/>
      <c r="L20" s="87"/>
      <c r="M20" s="87"/>
      <c r="N20" s="87"/>
    </row>
    <row r="21" spans="2:14" ht="27.6" customHeight="1">
      <c r="B21" s="320">
        <v>1</v>
      </c>
      <c r="C21" s="189"/>
      <c r="D21" s="190" t="s">
        <v>1336</v>
      </c>
      <c r="E21" s="300"/>
      <c r="F21" s="1441" t="str">
        <f>本工事内容!$C$5&amp;本工事内容!$D$5&amp;本工事内容!$E$5&amp;"　"&amp;本工事内容!$C$8</f>
        <v>水第100号　○○○地内配水管改良工事</v>
      </c>
      <c r="G21" s="1412"/>
      <c r="H21" s="1412"/>
      <c r="I21" s="1412"/>
      <c r="J21" s="1412"/>
      <c r="K21" s="1412"/>
      <c r="L21" s="1412"/>
      <c r="M21" s="1412"/>
    </row>
    <row r="22" spans="2:14" ht="27.6" customHeight="1">
      <c r="B22" s="320">
        <v>2</v>
      </c>
      <c r="C22" s="189"/>
      <c r="D22" s="190" t="s">
        <v>365</v>
      </c>
      <c r="E22" s="300"/>
      <c r="F22" s="1441" t="str">
        <f>""&amp;本工事内容!$C$9</f>
        <v>一宮市○○○地内</v>
      </c>
      <c r="G22" s="1412"/>
      <c r="H22" s="1412"/>
      <c r="I22" s="1412"/>
      <c r="J22" s="1412"/>
      <c r="K22" s="1412"/>
      <c r="L22" s="1412"/>
      <c r="M22" s="1412"/>
    </row>
    <row r="23" spans="2:14" ht="27.6" customHeight="1">
      <c r="B23" s="320">
        <v>3</v>
      </c>
      <c r="C23" s="189"/>
      <c r="D23" s="299" t="s">
        <v>580</v>
      </c>
      <c r="E23" s="300"/>
      <c r="F23" s="299"/>
      <c r="G23" s="297"/>
      <c r="H23" s="298"/>
      <c r="I23" s="299"/>
      <c r="J23" s="1445" t="s">
        <v>583</v>
      </c>
      <c r="K23" s="1446"/>
      <c r="L23" s="1446"/>
      <c r="M23" s="299"/>
    </row>
    <row r="24" spans="2:14" ht="27.6" customHeight="1">
      <c r="B24" s="320">
        <v>4</v>
      </c>
      <c r="C24" s="189"/>
      <c r="D24" s="299" t="s">
        <v>581</v>
      </c>
      <c r="E24" s="300"/>
      <c r="F24" s="87"/>
      <c r="G24" s="295"/>
      <c r="H24" s="296"/>
      <c r="I24" s="299"/>
      <c r="J24" s="299"/>
      <c r="K24" s="299"/>
      <c r="L24" s="299"/>
      <c r="M24" s="299"/>
    </row>
    <row r="25" spans="2:14">
      <c r="D25" s="2" t="s">
        <v>584</v>
      </c>
    </row>
    <row r="26" spans="2:14" ht="4.9000000000000004" customHeight="1"/>
    <row r="27" spans="2:14" ht="24" customHeight="1">
      <c r="C27" s="1436" t="s">
        <v>587</v>
      </c>
      <c r="D27" s="1437"/>
      <c r="E27" s="1438"/>
      <c r="F27" s="1433" t="s">
        <v>585</v>
      </c>
      <c r="G27" s="1434"/>
      <c r="H27" s="1434"/>
      <c r="I27" s="1434"/>
      <c r="J27" s="1433" t="s">
        <v>586</v>
      </c>
      <c r="K27" s="1434"/>
      <c r="L27" s="1434"/>
      <c r="M27" s="1435"/>
    </row>
    <row r="28" spans="2:14" ht="19.899999999999999" customHeight="1">
      <c r="C28" s="324"/>
      <c r="D28" s="325"/>
      <c r="E28" s="326"/>
      <c r="F28" s="1427"/>
      <c r="G28" s="1428"/>
      <c r="H28" s="1428"/>
      <c r="I28" s="1429"/>
      <c r="J28" s="1430"/>
      <c r="K28" s="1431"/>
      <c r="L28" s="1431"/>
      <c r="M28" s="1432"/>
    </row>
    <row r="29" spans="2:14" ht="19.899999999999999" customHeight="1">
      <c r="C29" s="324"/>
      <c r="D29" s="325"/>
      <c r="E29" s="326"/>
      <c r="F29" s="1415"/>
      <c r="G29" s="1416"/>
      <c r="H29" s="1416"/>
      <c r="I29" s="1416"/>
      <c r="J29" s="1417"/>
      <c r="K29" s="1418"/>
      <c r="L29" s="1418"/>
      <c r="M29" s="1419"/>
    </row>
    <row r="30" spans="2:14" ht="19.899999999999999" customHeight="1">
      <c r="C30" s="324"/>
      <c r="D30" s="325"/>
      <c r="E30" s="326"/>
      <c r="F30" s="1415"/>
      <c r="G30" s="1416"/>
      <c r="H30" s="1416"/>
      <c r="I30" s="1416"/>
      <c r="J30" s="1417"/>
      <c r="K30" s="1418"/>
      <c r="L30" s="1418"/>
      <c r="M30" s="1419"/>
    </row>
    <row r="31" spans="2:14" ht="19.899999999999999" customHeight="1">
      <c r="C31" s="324"/>
      <c r="D31" s="325"/>
      <c r="E31" s="326"/>
      <c r="F31" s="1415"/>
      <c r="G31" s="1416"/>
      <c r="H31" s="1416"/>
      <c r="I31" s="1416"/>
      <c r="J31" s="1417"/>
      <c r="K31" s="1418"/>
      <c r="L31" s="1418"/>
      <c r="M31" s="1419"/>
    </row>
    <row r="32" spans="2:14" ht="19.899999999999999" customHeight="1">
      <c r="C32" s="324"/>
      <c r="D32" s="325"/>
      <c r="E32" s="326"/>
      <c r="F32" s="1415"/>
      <c r="G32" s="1416"/>
      <c r="H32" s="1416"/>
      <c r="I32" s="1416"/>
      <c r="J32" s="1417"/>
      <c r="K32" s="1418"/>
      <c r="L32" s="1418"/>
      <c r="M32" s="1419"/>
    </row>
    <row r="33" spans="2:13" ht="19.899999999999999" customHeight="1">
      <c r="C33" s="324"/>
      <c r="D33" s="325"/>
      <c r="E33" s="326"/>
      <c r="F33" s="1415"/>
      <c r="G33" s="1416"/>
      <c r="H33" s="1416"/>
      <c r="I33" s="1416"/>
      <c r="J33" s="1417"/>
      <c r="K33" s="1418"/>
      <c r="L33" s="1418"/>
      <c r="M33" s="1419"/>
    </row>
    <row r="34" spans="2:13" ht="19.899999999999999" customHeight="1">
      <c r="C34" s="324"/>
      <c r="D34" s="325"/>
      <c r="E34" s="326"/>
      <c r="F34" s="1415"/>
      <c r="G34" s="1416"/>
      <c r="H34" s="1416"/>
      <c r="I34" s="1416"/>
      <c r="J34" s="1417"/>
      <c r="K34" s="1418"/>
      <c r="L34" s="1418"/>
      <c r="M34" s="1419"/>
    </row>
    <row r="35" spans="2:13" ht="19.899999999999999" customHeight="1">
      <c r="C35" s="327"/>
      <c r="D35" s="328"/>
      <c r="E35" s="329"/>
      <c r="F35" s="1420"/>
      <c r="G35" s="1421"/>
      <c r="H35" s="1421"/>
      <c r="I35" s="1421"/>
      <c r="J35" s="1422"/>
      <c r="K35" s="1423"/>
      <c r="L35" s="1423"/>
      <c r="M35" s="1424"/>
    </row>
    <row r="37" spans="2:13" ht="27.6" customHeight="1">
      <c r="B37" s="320">
        <v>5</v>
      </c>
      <c r="C37" s="189"/>
      <c r="D37" s="299" t="s">
        <v>582</v>
      </c>
      <c r="E37" s="300"/>
      <c r="F37" s="87"/>
      <c r="G37" s="295"/>
      <c r="H37" s="296"/>
      <c r="I37" s="299"/>
      <c r="J37" s="299"/>
      <c r="K37" s="1425"/>
      <c r="L37" s="1426"/>
      <c r="M37" s="299" t="s">
        <v>588</v>
      </c>
    </row>
    <row r="38" spans="2:13">
      <c r="K38" s="2" t="s">
        <v>589</v>
      </c>
    </row>
    <row r="39" spans="2:13">
      <c r="C39" s="330" t="s">
        <v>590</v>
      </c>
      <c r="J39" s="1413" t="s">
        <v>591</v>
      </c>
      <c r="K39" s="1414"/>
      <c r="L39" s="1414"/>
      <c r="M39" s="1414"/>
    </row>
    <row r="40" spans="2:13">
      <c r="J40" s="1414"/>
      <c r="K40" s="1414"/>
      <c r="L40" s="1414"/>
      <c r="M40" s="1414"/>
    </row>
    <row r="42" spans="2:13">
      <c r="B42" s="1411" t="s">
        <v>592</v>
      </c>
      <c r="C42" s="1412"/>
      <c r="D42" s="2" t="s">
        <v>593</v>
      </c>
    </row>
    <row r="43" spans="2:13">
      <c r="B43" s="1411" t="s">
        <v>592</v>
      </c>
      <c r="C43" s="1412"/>
      <c r="D43" s="2" t="s">
        <v>594</v>
      </c>
    </row>
  </sheetData>
  <mergeCells count="32">
    <mergeCell ref="B3:M3"/>
    <mergeCell ref="J12:M12"/>
    <mergeCell ref="J8:M8"/>
    <mergeCell ref="F21:M21"/>
    <mergeCell ref="J23:L23"/>
    <mergeCell ref="J27:M27"/>
    <mergeCell ref="C27:E27"/>
    <mergeCell ref="F27:I27"/>
    <mergeCell ref="H9:H10"/>
    <mergeCell ref="F22:M22"/>
    <mergeCell ref="J9:M9"/>
    <mergeCell ref="J13:M13"/>
    <mergeCell ref="F28:I28"/>
    <mergeCell ref="J28:M28"/>
    <mergeCell ref="F29:I29"/>
    <mergeCell ref="J29:M29"/>
    <mergeCell ref="F30:I30"/>
    <mergeCell ref="J30:M30"/>
    <mergeCell ref="F31:I31"/>
    <mergeCell ref="J31:M31"/>
    <mergeCell ref="F32:I32"/>
    <mergeCell ref="J32:M32"/>
    <mergeCell ref="F33:I33"/>
    <mergeCell ref="J33:M33"/>
    <mergeCell ref="B42:C42"/>
    <mergeCell ref="B43:C43"/>
    <mergeCell ref="J39:M40"/>
    <mergeCell ref="F34:I34"/>
    <mergeCell ref="J34:M34"/>
    <mergeCell ref="F35:I35"/>
    <mergeCell ref="J35:M35"/>
    <mergeCell ref="K37:L37"/>
  </mergeCells>
  <phoneticPr fontId="1"/>
  <conditionalFormatting sqref="J23">
    <cfRule type="expression" dxfId="344" priority="2">
      <formula>ISNUMBER($J23)=FALSE</formula>
    </cfRule>
  </conditionalFormatting>
  <conditionalFormatting sqref="K37:L37">
    <cfRule type="containsBlanks" dxfId="343" priority="1">
      <formula>LEN(TRIM(K37))=0</formula>
    </cfRule>
  </conditionalFormatting>
  <hyperlinks>
    <hyperlink ref="O2" location="一覧表!A1" display="一覧表に戻る" xr:uid="{00000000-0004-0000-0900-000000000000}"/>
  </hyperlinks>
  <pageMargins left="0.55118110236220474" right="0.43307086614173229" top="0.47244094488188981" bottom="0.39370078740157483" header="0.31496062992125984" footer="0.27559055118110237"/>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7">
    <tabColor rgb="FFFF99FF"/>
  </sheetPr>
  <dimension ref="B2:AN100"/>
  <sheetViews>
    <sheetView zoomScaleNormal="100" workbookViewId="0"/>
  </sheetViews>
  <sheetFormatPr defaultColWidth="9.125" defaultRowHeight="12.75"/>
  <cols>
    <col min="1" max="1" width="9.125" style="382"/>
    <col min="2" max="35" width="2.625" style="382" customWidth="1"/>
    <col min="36" max="256" width="9.125" style="382"/>
    <col min="257" max="291" width="2.625" style="382" customWidth="1"/>
    <col min="292" max="512" width="9.125" style="382"/>
    <col min="513" max="547" width="2.625" style="382" customWidth="1"/>
    <col min="548" max="768" width="9.125" style="382"/>
    <col min="769" max="803" width="2.625" style="382" customWidth="1"/>
    <col min="804" max="1024" width="9.125" style="382"/>
    <col min="1025" max="1059" width="2.625" style="382" customWidth="1"/>
    <col min="1060" max="1280" width="9.125" style="382"/>
    <col min="1281" max="1315" width="2.625" style="382" customWidth="1"/>
    <col min="1316" max="1536" width="9.125" style="382"/>
    <col min="1537" max="1571" width="2.625" style="382" customWidth="1"/>
    <col min="1572" max="1792" width="9.125" style="382"/>
    <col min="1793" max="1827" width="2.625" style="382" customWidth="1"/>
    <col min="1828" max="2048" width="9.125" style="382"/>
    <col min="2049" max="2083" width="2.625" style="382" customWidth="1"/>
    <col min="2084" max="2304" width="9.125" style="382"/>
    <col min="2305" max="2339" width="2.625" style="382" customWidth="1"/>
    <col min="2340" max="2560" width="9.125" style="382"/>
    <col min="2561" max="2595" width="2.625" style="382" customWidth="1"/>
    <col min="2596" max="2816" width="9.125" style="382"/>
    <col min="2817" max="2851" width="2.625" style="382" customWidth="1"/>
    <col min="2852" max="3072" width="9.125" style="382"/>
    <col min="3073" max="3107" width="2.625" style="382" customWidth="1"/>
    <col min="3108" max="3328" width="9.125" style="382"/>
    <col min="3329" max="3363" width="2.625" style="382" customWidth="1"/>
    <col min="3364" max="3584" width="9.125" style="382"/>
    <col min="3585" max="3619" width="2.625" style="382" customWidth="1"/>
    <col min="3620" max="3840" width="9.125" style="382"/>
    <col min="3841" max="3875" width="2.625" style="382" customWidth="1"/>
    <col min="3876" max="4096" width="9.125" style="382"/>
    <col min="4097" max="4131" width="2.625" style="382" customWidth="1"/>
    <col min="4132" max="4352" width="9.125" style="382"/>
    <col min="4353" max="4387" width="2.625" style="382" customWidth="1"/>
    <col min="4388" max="4608" width="9.125" style="382"/>
    <col min="4609" max="4643" width="2.625" style="382" customWidth="1"/>
    <col min="4644" max="4864" width="9.125" style="382"/>
    <col min="4865" max="4899" width="2.625" style="382" customWidth="1"/>
    <col min="4900" max="5120" width="9.125" style="382"/>
    <col min="5121" max="5155" width="2.625" style="382" customWidth="1"/>
    <col min="5156" max="5376" width="9.125" style="382"/>
    <col min="5377" max="5411" width="2.625" style="382" customWidth="1"/>
    <col min="5412" max="5632" width="9.125" style="382"/>
    <col min="5633" max="5667" width="2.625" style="382" customWidth="1"/>
    <col min="5668" max="5888" width="9.125" style="382"/>
    <col min="5889" max="5923" width="2.625" style="382" customWidth="1"/>
    <col min="5924" max="6144" width="9.125" style="382"/>
    <col min="6145" max="6179" width="2.625" style="382" customWidth="1"/>
    <col min="6180" max="6400" width="9.125" style="382"/>
    <col min="6401" max="6435" width="2.625" style="382" customWidth="1"/>
    <col min="6436" max="6656" width="9.125" style="382"/>
    <col min="6657" max="6691" width="2.625" style="382" customWidth="1"/>
    <col min="6692" max="6912" width="9.125" style="382"/>
    <col min="6913" max="6947" width="2.625" style="382" customWidth="1"/>
    <col min="6948" max="7168" width="9.125" style="382"/>
    <col min="7169" max="7203" width="2.625" style="382" customWidth="1"/>
    <col min="7204" max="7424" width="9.125" style="382"/>
    <col min="7425" max="7459" width="2.625" style="382" customWidth="1"/>
    <col min="7460" max="7680" width="9.125" style="382"/>
    <col min="7681" max="7715" width="2.625" style="382" customWidth="1"/>
    <col min="7716" max="7936" width="9.125" style="382"/>
    <col min="7937" max="7971" width="2.625" style="382" customWidth="1"/>
    <col min="7972" max="8192" width="9.125" style="382"/>
    <col min="8193" max="8227" width="2.625" style="382" customWidth="1"/>
    <col min="8228" max="8448" width="9.125" style="382"/>
    <col min="8449" max="8483" width="2.625" style="382" customWidth="1"/>
    <col min="8484" max="8704" width="9.125" style="382"/>
    <col min="8705" max="8739" width="2.625" style="382" customWidth="1"/>
    <col min="8740" max="8960" width="9.125" style="382"/>
    <col min="8961" max="8995" width="2.625" style="382" customWidth="1"/>
    <col min="8996" max="9216" width="9.125" style="382"/>
    <col min="9217" max="9251" width="2.625" style="382" customWidth="1"/>
    <col min="9252" max="9472" width="9.125" style="382"/>
    <col min="9473" max="9507" width="2.625" style="382" customWidth="1"/>
    <col min="9508" max="9728" width="9.125" style="382"/>
    <col min="9729" max="9763" width="2.625" style="382" customWidth="1"/>
    <col min="9764" max="9984" width="9.125" style="382"/>
    <col min="9985" max="10019" width="2.625" style="382" customWidth="1"/>
    <col min="10020" max="10240" width="9.125" style="382"/>
    <col min="10241" max="10275" width="2.625" style="382" customWidth="1"/>
    <col min="10276" max="10496" width="9.125" style="382"/>
    <col min="10497" max="10531" width="2.625" style="382" customWidth="1"/>
    <col min="10532" max="10752" width="9.125" style="382"/>
    <col min="10753" max="10787" width="2.625" style="382" customWidth="1"/>
    <col min="10788" max="11008" width="9.125" style="382"/>
    <col min="11009" max="11043" width="2.625" style="382" customWidth="1"/>
    <col min="11044" max="11264" width="9.125" style="382"/>
    <col min="11265" max="11299" width="2.625" style="382" customWidth="1"/>
    <col min="11300" max="11520" width="9.125" style="382"/>
    <col min="11521" max="11555" width="2.625" style="382" customWidth="1"/>
    <col min="11556" max="11776" width="9.125" style="382"/>
    <col min="11777" max="11811" width="2.625" style="382" customWidth="1"/>
    <col min="11812" max="12032" width="9.125" style="382"/>
    <col min="12033" max="12067" width="2.625" style="382" customWidth="1"/>
    <col min="12068" max="12288" width="9.125" style="382"/>
    <col min="12289" max="12323" width="2.625" style="382" customWidth="1"/>
    <col min="12324" max="12544" width="9.125" style="382"/>
    <col min="12545" max="12579" width="2.625" style="382" customWidth="1"/>
    <col min="12580" max="12800" width="9.125" style="382"/>
    <col min="12801" max="12835" width="2.625" style="382" customWidth="1"/>
    <col min="12836" max="13056" width="9.125" style="382"/>
    <col min="13057" max="13091" width="2.625" style="382" customWidth="1"/>
    <col min="13092" max="13312" width="9.125" style="382"/>
    <col min="13313" max="13347" width="2.625" style="382" customWidth="1"/>
    <col min="13348" max="13568" width="9.125" style="382"/>
    <col min="13569" max="13603" width="2.625" style="382" customWidth="1"/>
    <col min="13604" max="13824" width="9.125" style="382"/>
    <col min="13825" max="13859" width="2.625" style="382" customWidth="1"/>
    <col min="13860" max="14080" width="9.125" style="382"/>
    <col min="14081" max="14115" width="2.625" style="382" customWidth="1"/>
    <col min="14116" max="14336" width="9.125" style="382"/>
    <col min="14337" max="14371" width="2.625" style="382" customWidth="1"/>
    <col min="14372" max="14592" width="9.125" style="382"/>
    <col min="14593" max="14627" width="2.625" style="382" customWidth="1"/>
    <col min="14628" max="14848" width="9.125" style="382"/>
    <col min="14849" max="14883" width="2.625" style="382" customWidth="1"/>
    <col min="14884" max="15104" width="9.125" style="382"/>
    <col min="15105" max="15139" width="2.625" style="382" customWidth="1"/>
    <col min="15140" max="15360" width="9.125" style="382"/>
    <col min="15361" max="15395" width="2.625" style="382" customWidth="1"/>
    <col min="15396" max="15616" width="9.125" style="382"/>
    <col min="15617" max="15651" width="2.625" style="382" customWidth="1"/>
    <col min="15652" max="15872" width="9.125" style="382"/>
    <col min="15873" max="15907" width="2.625" style="382" customWidth="1"/>
    <col min="15908" max="16128" width="9.125" style="382"/>
    <col min="16129" max="16163" width="2.625" style="382" customWidth="1"/>
    <col min="16164" max="16384" width="9.125" style="382"/>
  </cols>
  <sheetData>
    <row r="2" spans="2:37" ht="14.45" customHeight="1">
      <c r="B2" s="1477" t="s">
        <v>613</v>
      </c>
      <c r="C2" s="1477"/>
      <c r="D2" s="1477"/>
      <c r="E2" s="1477"/>
      <c r="F2" s="1477"/>
      <c r="G2" s="1477"/>
      <c r="M2" s="384"/>
      <c r="N2" s="384"/>
      <c r="O2" s="384"/>
      <c r="P2" s="384"/>
      <c r="Q2" s="384"/>
      <c r="R2" s="384"/>
      <c r="S2" s="384"/>
      <c r="T2" s="384"/>
      <c r="U2" s="384"/>
      <c r="V2" s="384"/>
      <c r="W2" s="384"/>
      <c r="X2" s="384"/>
      <c r="AG2" s="384"/>
      <c r="AH2" s="384"/>
      <c r="AI2" s="384"/>
    </row>
    <row r="3" spans="2:37" ht="6" customHeight="1" thickBot="1"/>
    <row r="4" spans="2:37">
      <c r="B4" s="385"/>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7"/>
    </row>
    <row r="5" spans="2:37" ht="12.75" customHeight="1">
      <c r="B5" s="388"/>
      <c r="C5" s="384"/>
      <c r="D5" s="384"/>
      <c r="E5" s="384"/>
      <c r="F5" s="384"/>
      <c r="G5" s="384"/>
      <c r="H5" s="384"/>
      <c r="I5" s="384"/>
      <c r="J5" s="384"/>
      <c r="K5" s="802"/>
      <c r="L5" s="773"/>
      <c r="M5" s="773"/>
      <c r="N5" s="773"/>
      <c r="O5" s="773"/>
      <c r="P5" s="773"/>
      <c r="Q5" s="773"/>
      <c r="R5" s="803"/>
      <c r="S5" s="803"/>
      <c r="T5" s="803"/>
      <c r="U5" s="803"/>
      <c r="V5" s="803"/>
      <c r="W5" s="803"/>
      <c r="X5" s="803"/>
      <c r="Y5" s="803"/>
      <c r="Z5" s="384"/>
      <c r="AA5" s="384"/>
      <c r="AB5" s="384"/>
      <c r="AC5" s="384"/>
      <c r="AD5" s="384"/>
      <c r="AE5" s="384"/>
      <c r="AF5" s="384"/>
      <c r="AG5" s="384"/>
      <c r="AH5" s="384"/>
      <c r="AI5" s="389"/>
    </row>
    <row r="6" spans="2:37" ht="12.75" customHeight="1">
      <c r="B6" s="1484" t="s">
        <v>1085</v>
      </c>
      <c r="C6" s="1485"/>
      <c r="D6" s="1485"/>
      <c r="E6" s="1485"/>
      <c r="F6" s="1485"/>
      <c r="G6" s="1485"/>
      <c r="H6" s="1485"/>
      <c r="I6" s="1485"/>
      <c r="J6" s="1485"/>
      <c r="K6" s="1485"/>
      <c r="L6" s="1485"/>
      <c r="M6" s="1485"/>
      <c r="N6" s="1485"/>
      <c r="O6" s="1485"/>
      <c r="P6" s="1485"/>
      <c r="Q6" s="1485"/>
      <c r="R6" s="1485"/>
      <c r="S6" s="1485"/>
      <c r="T6" s="1485"/>
      <c r="U6" s="1485"/>
      <c r="V6" s="1485"/>
      <c r="W6" s="1485"/>
      <c r="X6" s="1485"/>
      <c r="Y6" s="1485"/>
      <c r="Z6" s="1485"/>
      <c r="AA6" s="1485"/>
      <c r="AB6" s="1485"/>
      <c r="AC6" s="1485"/>
      <c r="AD6" s="1485"/>
      <c r="AE6" s="1485"/>
      <c r="AF6" s="1485"/>
      <c r="AG6" s="1485"/>
      <c r="AH6" s="1485"/>
      <c r="AI6" s="1486"/>
    </row>
    <row r="7" spans="2:37" ht="12.75" customHeight="1">
      <c r="B7" s="1484"/>
      <c r="C7" s="1485"/>
      <c r="D7" s="1485"/>
      <c r="E7" s="1485"/>
      <c r="F7" s="1485"/>
      <c r="G7" s="1485"/>
      <c r="H7" s="1485"/>
      <c r="I7" s="1485"/>
      <c r="J7" s="1485"/>
      <c r="K7" s="1485"/>
      <c r="L7" s="1485"/>
      <c r="M7" s="1485"/>
      <c r="N7" s="1485"/>
      <c r="O7" s="1485"/>
      <c r="P7" s="1485"/>
      <c r="Q7" s="1485"/>
      <c r="R7" s="1485"/>
      <c r="S7" s="1485"/>
      <c r="T7" s="1485"/>
      <c r="U7" s="1485"/>
      <c r="V7" s="1485"/>
      <c r="W7" s="1485"/>
      <c r="X7" s="1485"/>
      <c r="Y7" s="1485"/>
      <c r="Z7" s="1485"/>
      <c r="AA7" s="1485"/>
      <c r="AB7" s="1485"/>
      <c r="AC7" s="1485"/>
      <c r="AD7" s="1485"/>
      <c r="AE7" s="1485"/>
      <c r="AF7" s="1485"/>
      <c r="AG7" s="1485"/>
      <c r="AH7" s="1485"/>
      <c r="AI7" s="1486"/>
    </row>
    <row r="8" spans="2:37" ht="13.15" customHeight="1">
      <c r="B8" s="394"/>
      <c r="C8" s="383"/>
      <c r="D8" s="383"/>
      <c r="E8" s="395"/>
      <c r="F8" s="395"/>
      <c r="G8" s="395"/>
      <c r="H8" s="395"/>
      <c r="I8" s="395"/>
      <c r="J8" s="395"/>
      <c r="K8" s="774"/>
      <c r="L8" s="774"/>
      <c r="M8" s="774"/>
      <c r="N8" s="774"/>
      <c r="O8" s="774"/>
      <c r="P8" s="774"/>
      <c r="Q8" s="774"/>
      <c r="R8" s="803"/>
      <c r="S8" s="804"/>
      <c r="T8" s="804"/>
      <c r="U8" s="804"/>
      <c r="V8" s="804"/>
      <c r="W8" s="804"/>
      <c r="X8" s="804"/>
      <c r="Y8" s="804"/>
      <c r="Z8" s="395"/>
      <c r="AA8" s="395"/>
      <c r="AB8" s="395"/>
      <c r="AC8" s="395"/>
      <c r="AD8" s="395"/>
      <c r="AE8" s="395"/>
      <c r="AF8" s="395"/>
      <c r="AG8" s="395"/>
      <c r="AH8" s="395"/>
      <c r="AI8" s="396"/>
    </row>
    <row r="9" spans="2:37" ht="19.899999999999999" customHeight="1">
      <c r="B9" s="388"/>
      <c r="C9" s="382" t="s">
        <v>1087</v>
      </c>
      <c r="O9" s="636"/>
      <c r="P9" s="637"/>
      <c r="Q9" s="384"/>
      <c r="R9" s="384"/>
      <c r="S9" s="384"/>
      <c r="T9" s="384"/>
      <c r="U9" s="384"/>
      <c r="V9" s="384"/>
      <c r="W9" s="384"/>
      <c r="X9" s="384"/>
      <c r="Y9" s="384"/>
      <c r="Z9" s="1478" t="s">
        <v>1461</v>
      </c>
      <c r="AA9" s="1478"/>
      <c r="AB9" s="1478"/>
      <c r="AC9" s="1478"/>
      <c r="AD9" s="1478"/>
      <c r="AE9" s="1478"/>
      <c r="AF9" s="1478"/>
      <c r="AG9" s="1478"/>
      <c r="AH9" s="1478"/>
      <c r="AI9" s="389"/>
      <c r="AK9" s="483" t="s">
        <v>754</v>
      </c>
    </row>
    <row r="10" spans="2:37" ht="19.899999999999999" customHeight="1">
      <c r="B10" s="388"/>
      <c r="C10" s="1284" t="str">
        <f>本工事内容!$C$2</f>
        <v>一宮市水道事業等管理者</v>
      </c>
      <c r="D10" s="1479"/>
      <c r="E10" s="1479"/>
      <c r="F10" s="1479"/>
      <c r="G10" s="1479"/>
      <c r="H10" s="1479"/>
      <c r="I10" s="1479"/>
      <c r="J10" s="1479"/>
      <c r="K10" s="1479"/>
      <c r="L10" s="1479"/>
      <c r="M10" s="1479"/>
      <c r="N10" s="1479"/>
      <c r="O10" s="637"/>
      <c r="P10" s="637"/>
      <c r="Q10" s="384"/>
      <c r="R10" s="384"/>
      <c r="S10" s="384"/>
      <c r="T10" s="384"/>
      <c r="U10" s="384"/>
      <c r="V10" s="384"/>
      <c r="W10" s="384"/>
      <c r="X10" s="384"/>
      <c r="Y10" s="384"/>
      <c r="Z10" s="384"/>
      <c r="AA10" s="384"/>
      <c r="AB10" s="384"/>
      <c r="AC10" s="384"/>
      <c r="AD10" s="384"/>
      <c r="AE10" s="384"/>
      <c r="AF10" s="384"/>
      <c r="AG10" s="384"/>
      <c r="AH10" s="384"/>
      <c r="AI10" s="389"/>
    </row>
    <row r="11" spans="2:37" ht="19.899999999999999" customHeight="1">
      <c r="B11" s="388"/>
      <c r="C11" s="384"/>
      <c r="D11" s="384"/>
      <c r="P11" s="384"/>
      <c r="Q11" s="384"/>
      <c r="R11" s="1472" t="s">
        <v>614</v>
      </c>
      <c r="S11" s="1473"/>
      <c r="T11" s="1473"/>
      <c r="U11" s="1472" t="s">
        <v>615</v>
      </c>
      <c r="V11" s="1472"/>
      <c r="W11" s="1481" t="str">
        <f>請負者詳細!$C$4</f>
        <v>一宮市尾西町木曽川1-1-1</v>
      </c>
      <c r="X11" s="1475"/>
      <c r="Y11" s="1475"/>
      <c r="Z11" s="1475"/>
      <c r="AA11" s="1475"/>
      <c r="AB11" s="1475"/>
      <c r="AC11" s="1475"/>
      <c r="AD11" s="1475"/>
      <c r="AE11" s="1475"/>
      <c r="AF11" s="1475"/>
      <c r="AG11" s="1475"/>
      <c r="AH11" s="1475"/>
      <c r="AI11" s="1476"/>
    </row>
    <row r="12" spans="2:37" ht="19.899999999999999" customHeight="1">
      <c r="B12" s="388"/>
      <c r="C12" s="384"/>
      <c r="D12" s="384"/>
      <c r="E12" s="384"/>
      <c r="F12" s="384"/>
      <c r="G12" s="384"/>
      <c r="H12" s="384"/>
      <c r="I12" s="384"/>
      <c r="J12" s="384"/>
      <c r="K12" s="384"/>
      <c r="L12" s="384"/>
      <c r="M12" s="384"/>
      <c r="N12" s="384"/>
      <c r="O12" s="384"/>
      <c r="P12" s="384"/>
      <c r="Q12" s="384"/>
      <c r="R12" s="383"/>
      <c r="S12" s="383"/>
      <c r="T12" s="383"/>
      <c r="U12" s="1472" t="s">
        <v>616</v>
      </c>
      <c r="V12" s="1472"/>
      <c r="W12" s="1482" t="str">
        <f>請負者詳細!$C$2</f>
        <v>△△△△建設株式会社</v>
      </c>
      <c r="X12" s="1483"/>
      <c r="Y12" s="1483"/>
      <c r="Z12" s="1483"/>
      <c r="AA12" s="1483"/>
      <c r="AB12" s="1483"/>
      <c r="AC12" s="1483"/>
      <c r="AD12" s="1483"/>
      <c r="AE12" s="1483"/>
      <c r="AF12" s="1483"/>
      <c r="AG12" s="1483"/>
      <c r="AH12" s="400"/>
      <c r="AI12" s="401"/>
    </row>
    <row r="13" spans="2:37" ht="19.899999999999999" customHeight="1">
      <c r="B13" s="388"/>
      <c r="C13" s="384"/>
      <c r="D13" s="384"/>
      <c r="E13" s="384"/>
      <c r="F13" s="384"/>
      <c r="G13" s="384"/>
      <c r="H13" s="384"/>
      <c r="I13" s="384"/>
      <c r="J13" s="384"/>
      <c r="K13" s="384"/>
      <c r="L13" s="384"/>
      <c r="M13" s="384"/>
      <c r="N13" s="384"/>
      <c r="O13" s="384"/>
      <c r="P13" s="384"/>
      <c r="Q13" s="384"/>
      <c r="R13" s="384"/>
      <c r="S13" s="384"/>
      <c r="T13" s="384"/>
      <c r="U13" s="402"/>
      <c r="V13" s="402"/>
      <c r="W13" s="1474" t="str">
        <f>請負者詳細!$C$5</f>
        <v>代表取締役　○○　××</v>
      </c>
      <c r="X13" s="1475"/>
      <c r="Y13" s="1475"/>
      <c r="Z13" s="1475"/>
      <c r="AA13" s="1475"/>
      <c r="AB13" s="1475"/>
      <c r="AC13" s="1475"/>
      <c r="AD13" s="1475"/>
      <c r="AE13" s="1475"/>
      <c r="AF13" s="1475"/>
      <c r="AG13" s="1475"/>
      <c r="AH13" s="1475"/>
      <c r="AI13" s="1476"/>
    </row>
    <row r="14" spans="2:37" ht="25.15" customHeight="1">
      <c r="B14" s="388"/>
      <c r="C14" s="384"/>
      <c r="D14" s="384"/>
      <c r="E14" s="384"/>
      <c r="F14" s="384"/>
      <c r="G14" s="384"/>
      <c r="H14" s="384"/>
      <c r="I14" s="384"/>
      <c r="J14" s="384"/>
      <c r="K14" s="384"/>
      <c r="L14" s="384"/>
      <c r="M14" s="384"/>
      <c r="N14" s="384"/>
      <c r="O14" s="384"/>
      <c r="P14" s="384"/>
      <c r="Q14" s="384"/>
      <c r="R14" s="384"/>
      <c r="S14" s="384"/>
      <c r="T14" s="384"/>
      <c r="U14" s="402"/>
      <c r="V14" s="402"/>
      <c r="W14" s="437"/>
      <c r="X14" s="436"/>
      <c r="Y14" s="436"/>
      <c r="Z14" s="436"/>
      <c r="AA14" s="436"/>
      <c r="AB14" s="436"/>
      <c r="AC14" s="436"/>
      <c r="AD14" s="436"/>
      <c r="AE14" s="436"/>
      <c r="AF14" s="436"/>
      <c r="AG14" s="436"/>
      <c r="AH14" s="436"/>
      <c r="AI14" s="438"/>
    </row>
    <row r="15" spans="2:37" ht="12.75" customHeight="1">
      <c r="B15" s="390"/>
      <c r="C15" s="391"/>
      <c r="D15" s="391"/>
      <c r="E15" s="392"/>
      <c r="F15" s="392"/>
      <c r="G15" s="392"/>
      <c r="H15" s="392"/>
      <c r="I15" s="392"/>
      <c r="J15" s="392"/>
      <c r="K15" s="392"/>
      <c r="L15" s="805"/>
      <c r="M15" s="806"/>
      <c r="N15" s="806"/>
      <c r="O15" s="806"/>
      <c r="P15" s="806"/>
      <c r="Q15" s="806"/>
      <c r="R15" s="806"/>
      <c r="S15" s="807"/>
      <c r="T15" s="807"/>
      <c r="U15" s="806"/>
      <c r="V15" s="806"/>
      <c r="W15" s="806"/>
      <c r="X15" s="806"/>
      <c r="Y15" s="806"/>
      <c r="Z15" s="392"/>
      <c r="AA15" s="392"/>
      <c r="AB15" s="392"/>
      <c r="AC15" s="392"/>
      <c r="AD15" s="392"/>
      <c r="AE15" s="392"/>
      <c r="AF15" s="392"/>
      <c r="AG15" s="392"/>
      <c r="AH15" s="392"/>
      <c r="AI15" s="393"/>
    </row>
    <row r="16" spans="2:37" ht="12.75" customHeight="1">
      <c r="B16" s="388"/>
      <c r="C16" s="384"/>
      <c r="D16" s="384"/>
      <c r="E16" s="1480" t="s">
        <v>1101</v>
      </c>
      <c r="F16" s="1480"/>
      <c r="G16" s="1480"/>
      <c r="H16" s="1480"/>
      <c r="I16" s="1480"/>
      <c r="J16" s="1480"/>
      <c r="K16" s="1480"/>
      <c r="L16" s="1480"/>
      <c r="M16" s="1480"/>
      <c r="N16" s="1480"/>
      <c r="O16" s="1480"/>
      <c r="P16" s="1480"/>
      <c r="Q16" s="1480"/>
      <c r="R16" s="1480"/>
      <c r="S16" s="1480"/>
      <c r="T16" s="1480"/>
      <c r="U16" s="1480"/>
      <c r="V16" s="1480"/>
      <c r="W16" s="1480"/>
      <c r="X16" s="1480"/>
      <c r="Y16" s="1480"/>
      <c r="Z16" s="1480"/>
      <c r="AA16" s="1480"/>
      <c r="AB16" s="1480"/>
      <c r="AC16" s="1480"/>
      <c r="AD16" s="1480"/>
      <c r="AE16" s="1480"/>
      <c r="AF16" s="1480"/>
      <c r="AG16" s="1480"/>
      <c r="AH16" s="384"/>
      <c r="AI16" s="389"/>
    </row>
    <row r="17" spans="2:35" ht="12.75" customHeight="1">
      <c r="B17" s="388"/>
      <c r="C17" s="384"/>
      <c r="D17" s="384"/>
      <c r="E17" s="1480"/>
      <c r="F17" s="1480"/>
      <c r="G17" s="1480"/>
      <c r="H17" s="1480"/>
      <c r="I17" s="1480"/>
      <c r="J17" s="1480"/>
      <c r="K17" s="1480"/>
      <c r="L17" s="1480"/>
      <c r="M17" s="1480"/>
      <c r="N17" s="1480"/>
      <c r="O17" s="1480"/>
      <c r="P17" s="1480"/>
      <c r="Q17" s="1480"/>
      <c r="R17" s="1480"/>
      <c r="S17" s="1480"/>
      <c r="T17" s="1480"/>
      <c r="U17" s="1480"/>
      <c r="V17" s="1480"/>
      <c r="W17" s="1480"/>
      <c r="X17" s="1480"/>
      <c r="Y17" s="1480"/>
      <c r="Z17" s="1480"/>
      <c r="AA17" s="1480"/>
      <c r="AB17" s="1480"/>
      <c r="AC17" s="1480"/>
      <c r="AD17" s="1480"/>
      <c r="AE17" s="1480"/>
      <c r="AF17" s="1480"/>
      <c r="AG17" s="1480"/>
      <c r="AH17" s="384"/>
      <c r="AI17" s="389"/>
    </row>
    <row r="18" spans="2:35" ht="14.25">
      <c r="B18" s="403"/>
      <c r="C18" s="404"/>
      <c r="D18" s="404"/>
      <c r="E18" s="405"/>
      <c r="F18" s="405"/>
      <c r="G18" s="405"/>
      <c r="H18" s="405"/>
      <c r="I18" s="405"/>
      <c r="J18" s="405"/>
      <c r="K18" s="405"/>
      <c r="L18" s="808"/>
      <c r="M18" s="808"/>
      <c r="N18" s="808"/>
      <c r="O18" s="808"/>
      <c r="P18" s="808"/>
      <c r="Q18" s="808"/>
      <c r="R18" s="808"/>
      <c r="S18" s="808"/>
      <c r="T18" s="808"/>
      <c r="U18" s="808"/>
      <c r="V18" s="808"/>
      <c r="W18" s="808"/>
      <c r="X18" s="808"/>
      <c r="Y18" s="808"/>
      <c r="Z18" s="405"/>
      <c r="AA18" s="405"/>
      <c r="AB18" s="405"/>
      <c r="AC18" s="405"/>
      <c r="AD18" s="405"/>
      <c r="AE18" s="405"/>
      <c r="AF18" s="405"/>
      <c r="AG18" s="405"/>
      <c r="AH18" s="405"/>
      <c r="AI18" s="406"/>
    </row>
    <row r="19" spans="2:35">
      <c r="B19" s="388"/>
      <c r="C19" s="384"/>
      <c r="D19" s="384"/>
      <c r="O19" s="384"/>
      <c r="P19" s="384"/>
      <c r="Q19" s="383"/>
      <c r="R19" s="1279" t="s">
        <v>617</v>
      </c>
      <c r="S19" s="1279"/>
      <c r="T19" s="384"/>
      <c r="U19" s="384"/>
      <c r="V19" s="384"/>
      <c r="W19" s="384"/>
      <c r="X19" s="384"/>
      <c r="Y19" s="384"/>
      <c r="Z19" s="384"/>
      <c r="AA19" s="384"/>
      <c r="AB19" s="384"/>
      <c r="AC19" s="384"/>
      <c r="AD19" s="384"/>
      <c r="AE19" s="384"/>
      <c r="AF19" s="384"/>
      <c r="AG19" s="384"/>
      <c r="AH19" s="384"/>
      <c r="AI19" s="389"/>
    </row>
    <row r="20" spans="2:35">
      <c r="B20" s="388"/>
      <c r="C20" s="384"/>
      <c r="D20" s="384"/>
      <c r="O20" s="384"/>
      <c r="P20" s="384"/>
      <c r="Q20" s="383"/>
      <c r="R20" s="1279"/>
      <c r="S20" s="1279"/>
      <c r="T20" s="384"/>
      <c r="U20" s="384"/>
      <c r="V20" s="384"/>
      <c r="W20" s="384"/>
      <c r="X20" s="384"/>
      <c r="Y20" s="384"/>
      <c r="Z20" s="384"/>
      <c r="AA20" s="384"/>
      <c r="AB20" s="384"/>
      <c r="AC20" s="384"/>
      <c r="AD20" s="384"/>
      <c r="AE20" s="384"/>
      <c r="AF20" s="384"/>
      <c r="AG20" s="384"/>
      <c r="AH20" s="384"/>
      <c r="AI20" s="389"/>
    </row>
    <row r="21" spans="2:35" ht="36" customHeight="1">
      <c r="B21" s="388"/>
      <c r="C21" s="384"/>
      <c r="E21" s="1462">
        <v>1</v>
      </c>
      <c r="F21" s="1462"/>
      <c r="G21" s="1463" t="s">
        <v>618</v>
      </c>
      <c r="H21" s="1463"/>
      <c r="I21" s="1463"/>
      <c r="J21" s="1463"/>
      <c r="K21" s="1463"/>
      <c r="L21" s="1463"/>
      <c r="M21" s="1463"/>
      <c r="N21" s="1463"/>
      <c r="O21" s="1463"/>
      <c r="P21" s="1463"/>
      <c r="Q21" s="194"/>
      <c r="R21" s="431" t="str">
        <f>本工事内容!$C$5&amp;本工事内容!$D$5&amp;本工事内容!$E$5</f>
        <v>水第100号</v>
      </c>
      <c r="S21" s="383"/>
      <c r="T21" s="345"/>
      <c r="U21" s="430"/>
      <c r="V21" s="430"/>
      <c r="W21" s="430"/>
      <c r="X21" s="430"/>
      <c r="Y21" s="431"/>
      <c r="Z21" s="431"/>
      <c r="AA21" s="194"/>
      <c r="AB21" s="194"/>
      <c r="AC21" s="194"/>
      <c r="AD21" s="194"/>
      <c r="AE21" s="194"/>
      <c r="AF21" s="194"/>
      <c r="AH21" s="384"/>
      <c r="AI21" s="389"/>
    </row>
    <row r="22" spans="2:35" ht="36" customHeight="1">
      <c r="B22" s="388"/>
      <c r="C22" s="384"/>
      <c r="E22" s="1462">
        <v>2</v>
      </c>
      <c r="F22" s="1462"/>
      <c r="G22" s="1463" t="s">
        <v>619</v>
      </c>
      <c r="H22" s="1463"/>
      <c r="I22" s="1463"/>
      <c r="J22" s="1463"/>
      <c r="K22" s="1463"/>
      <c r="L22" s="1463"/>
      <c r="M22" s="1463"/>
      <c r="N22" s="1463"/>
      <c r="O22" s="1463"/>
      <c r="P22" s="1463"/>
      <c r="Q22" s="194"/>
      <c r="R22" s="1275" t="str">
        <f>本工事内容!$C$8</f>
        <v>○○○地内配水管改良工事</v>
      </c>
      <c r="S22" s="1275"/>
      <c r="T22" s="1275"/>
      <c r="U22" s="1275"/>
      <c r="V22" s="1275"/>
      <c r="W22" s="1275"/>
      <c r="X22" s="1275"/>
      <c r="Y22" s="1275"/>
      <c r="Z22" s="1275"/>
      <c r="AA22" s="1275"/>
      <c r="AB22" s="1275"/>
      <c r="AC22" s="1275"/>
      <c r="AD22" s="1275"/>
      <c r="AE22" s="1275"/>
      <c r="AF22" s="1275"/>
      <c r="AG22" s="1275"/>
      <c r="AH22" s="1275"/>
      <c r="AI22" s="389"/>
    </row>
    <row r="23" spans="2:35" ht="36" customHeight="1">
      <c r="B23" s="388"/>
      <c r="C23" s="384"/>
      <c r="E23" s="1462">
        <v>3</v>
      </c>
      <c r="F23" s="1462"/>
      <c r="G23" s="1463" t="s">
        <v>253</v>
      </c>
      <c r="H23" s="1463"/>
      <c r="I23" s="1463"/>
      <c r="J23" s="1463"/>
      <c r="K23" s="1463"/>
      <c r="L23" s="1463"/>
      <c r="M23" s="1463"/>
      <c r="N23" s="1463"/>
      <c r="O23" s="1463"/>
      <c r="P23" s="1463"/>
      <c r="Q23" s="408"/>
      <c r="R23" s="1276" t="str">
        <f>本工事内容!$C$9</f>
        <v>一宮市○○○地内</v>
      </c>
      <c r="S23" s="1276"/>
      <c r="T23" s="1276"/>
      <c r="U23" s="1276"/>
      <c r="V23" s="1276"/>
      <c r="W23" s="1276"/>
      <c r="X23" s="1276"/>
      <c r="Y23" s="1276"/>
      <c r="Z23" s="1276"/>
      <c r="AA23" s="1276"/>
      <c r="AB23" s="1276"/>
      <c r="AC23" s="1276"/>
      <c r="AD23" s="1276"/>
      <c r="AE23" s="1276"/>
      <c r="AF23" s="1276"/>
      <c r="AG23" s="1276"/>
      <c r="AH23" s="1276"/>
      <c r="AI23" s="389"/>
    </row>
    <row r="24" spans="2:35" ht="36" customHeight="1">
      <c r="B24" s="388"/>
      <c r="C24" s="384"/>
      <c r="E24" s="1462">
        <v>4</v>
      </c>
      <c r="F24" s="1462"/>
      <c r="G24" s="1463" t="s">
        <v>620</v>
      </c>
      <c r="H24" s="1463"/>
      <c r="I24" s="1463"/>
      <c r="J24" s="1463"/>
      <c r="K24" s="1463"/>
      <c r="L24" s="1463"/>
      <c r="M24" s="1463"/>
      <c r="N24" s="1463"/>
      <c r="O24" s="1463"/>
      <c r="P24" s="1463"/>
      <c r="Q24" s="408"/>
      <c r="R24" s="1471">
        <f>本工事内容!$C$15</f>
        <v>2000000</v>
      </c>
      <c r="S24" s="1471"/>
      <c r="T24" s="1471"/>
      <c r="U24" s="1471"/>
      <c r="V24" s="1471"/>
      <c r="W24" s="1471"/>
      <c r="X24" s="1471"/>
      <c r="Y24" s="1471"/>
      <c r="Z24" s="1471"/>
      <c r="AA24" s="1471"/>
      <c r="AB24" s="1471"/>
      <c r="AC24" s="1471"/>
      <c r="AD24" s="1471"/>
      <c r="AE24" s="1471"/>
      <c r="AF24" s="1471"/>
      <c r="AH24" s="384"/>
      <c r="AI24" s="389"/>
    </row>
    <row r="25" spans="2:35" ht="21.95" customHeight="1">
      <c r="B25" s="388"/>
      <c r="C25" s="384"/>
      <c r="E25" s="1462">
        <v>5</v>
      </c>
      <c r="F25" s="1462"/>
      <c r="G25" s="1463" t="s">
        <v>621</v>
      </c>
      <c r="H25" s="1463"/>
      <c r="I25" s="1463"/>
      <c r="J25" s="1463"/>
      <c r="K25" s="1463"/>
      <c r="L25" s="1463"/>
      <c r="M25" s="1463"/>
      <c r="N25" s="1463"/>
      <c r="O25" s="1463"/>
      <c r="P25" s="1463"/>
      <c r="Q25" s="408"/>
      <c r="R25" s="1457" t="s">
        <v>622</v>
      </c>
      <c r="S25" s="1458"/>
      <c r="T25" s="1458"/>
      <c r="U25" s="1469" t="str">
        <f>IFERROR(VLOOKUP(MATCH(U26,従業員名簿!$C:$C,0)+2,従業員名簿!$A:$E,3,FALSE),"")</f>
        <v>一宮市木曽川町尾西1000</v>
      </c>
      <c r="V25" s="1460"/>
      <c r="W25" s="1460"/>
      <c r="X25" s="1460"/>
      <c r="Y25" s="1460"/>
      <c r="Z25" s="1460"/>
      <c r="AA25" s="1460"/>
      <c r="AB25" s="1460"/>
      <c r="AC25" s="1460"/>
      <c r="AD25" s="1460"/>
      <c r="AE25" s="1460"/>
      <c r="AF25" s="1460"/>
      <c r="AG25" s="1461"/>
      <c r="AH25" s="1461"/>
      <c r="AI25" s="389"/>
    </row>
    <row r="26" spans="2:35" ht="21.95" customHeight="1">
      <c r="B26" s="388"/>
      <c r="C26" s="384"/>
      <c r="E26" s="1462"/>
      <c r="F26" s="1462"/>
      <c r="G26" s="1463"/>
      <c r="H26" s="1463"/>
      <c r="I26" s="1463"/>
      <c r="J26" s="1463"/>
      <c r="K26" s="1463"/>
      <c r="L26" s="1463"/>
      <c r="M26" s="1463"/>
      <c r="N26" s="1463"/>
      <c r="O26" s="1463"/>
      <c r="P26" s="1463"/>
      <c r="R26" s="1457" t="s">
        <v>623</v>
      </c>
      <c r="S26" s="1458"/>
      <c r="T26" s="1458"/>
      <c r="U26" s="1459" t="str">
        <f>""&amp;本工事内容!$C$19</f>
        <v>○○　××</v>
      </c>
      <c r="V26" s="1460"/>
      <c r="W26" s="1460"/>
      <c r="X26" s="1460"/>
      <c r="Y26" s="1460"/>
      <c r="Z26" s="1460"/>
      <c r="AA26" s="1460"/>
      <c r="AB26" s="1460"/>
      <c r="AC26" s="1460"/>
      <c r="AD26" s="1460"/>
      <c r="AE26" s="1460"/>
      <c r="AF26" s="1460"/>
      <c r="AG26" s="408"/>
      <c r="AH26" s="384"/>
      <c r="AI26" s="389"/>
    </row>
    <row r="27" spans="2:35" ht="21.95" customHeight="1">
      <c r="B27" s="388"/>
      <c r="C27" s="384"/>
      <c r="E27" s="1462">
        <v>6</v>
      </c>
      <c r="F27" s="1462"/>
      <c r="G27" s="1463" t="s">
        <v>321</v>
      </c>
      <c r="H27" s="1463"/>
      <c r="I27" s="1463"/>
      <c r="J27" s="1463"/>
      <c r="K27" s="1463"/>
      <c r="L27" s="1463"/>
      <c r="M27" s="1463"/>
      <c r="N27" s="1463"/>
      <c r="O27" s="1463"/>
      <c r="P27" s="1463"/>
      <c r="Q27" s="408"/>
      <c r="R27" s="1457" t="s">
        <v>622</v>
      </c>
      <c r="S27" s="1458"/>
      <c r="T27" s="1458"/>
      <c r="U27" s="1459" t="str">
        <f>IFERROR(VLOOKUP(MATCH(U28,従業員名簿!$C:$C,0)+2,従業員名簿!$A:$E,3,FALSE),"")</f>
        <v>一宮市木曽川町尾西10</v>
      </c>
      <c r="V27" s="1460"/>
      <c r="W27" s="1460"/>
      <c r="X27" s="1460"/>
      <c r="Y27" s="1460"/>
      <c r="Z27" s="1460"/>
      <c r="AA27" s="1460"/>
      <c r="AB27" s="1460"/>
      <c r="AC27" s="1460"/>
      <c r="AD27" s="1460"/>
      <c r="AE27" s="1460"/>
      <c r="AF27" s="1460"/>
      <c r="AG27" s="1461"/>
      <c r="AH27" s="1461"/>
      <c r="AI27" s="389"/>
    </row>
    <row r="28" spans="2:35" ht="21.95" customHeight="1">
      <c r="B28" s="388"/>
      <c r="C28" s="384"/>
      <c r="E28" s="1462"/>
      <c r="F28" s="1462"/>
      <c r="G28" s="1463"/>
      <c r="H28" s="1463"/>
      <c r="I28" s="1463"/>
      <c r="J28" s="1463"/>
      <c r="K28" s="1463"/>
      <c r="L28" s="1463"/>
      <c r="M28" s="1463"/>
      <c r="N28" s="1463"/>
      <c r="O28" s="1463"/>
      <c r="P28" s="1463"/>
      <c r="R28" s="1457" t="s">
        <v>623</v>
      </c>
      <c r="S28" s="1458"/>
      <c r="T28" s="1458"/>
      <c r="U28" s="1459" t="str">
        <f>""&amp;本工事内容!$C$20</f>
        <v>○○　△△</v>
      </c>
      <c r="V28" s="1460"/>
      <c r="W28" s="1460"/>
      <c r="X28" s="1460"/>
      <c r="Y28" s="1460"/>
      <c r="Z28" s="1460"/>
      <c r="AA28" s="1460"/>
      <c r="AB28" s="1460"/>
      <c r="AC28" s="1460"/>
      <c r="AD28" s="1460"/>
      <c r="AE28" s="1460"/>
      <c r="AF28" s="1460"/>
      <c r="AG28" s="409"/>
      <c r="AH28" s="384"/>
      <c r="AI28" s="389"/>
    </row>
    <row r="29" spans="2:35" ht="21.95" customHeight="1">
      <c r="B29" s="388"/>
      <c r="C29" s="384"/>
      <c r="E29" s="1462">
        <v>7</v>
      </c>
      <c r="F29" s="1462"/>
      <c r="G29" s="1463" t="s">
        <v>624</v>
      </c>
      <c r="H29" s="1463"/>
      <c r="I29" s="1463"/>
      <c r="J29" s="1463"/>
      <c r="K29" s="1463"/>
      <c r="L29" s="1463"/>
      <c r="M29" s="1463"/>
      <c r="N29" s="1463"/>
      <c r="O29" s="1463"/>
      <c r="P29" s="1463"/>
      <c r="Q29" s="408"/>
      <c r="R29" s="1457" t="s">
        <v>625</v>
      </c>
      <c r="S29" s="1458"/>
      <c r="T29" s="1458"/>
      <c r="U29" s="1459" t="str">
        <f>IFERROR(VLOOKUP(MATCH(U30,従業員名簿!$C:$C,0)+2,従業員名簿!$A:$E,3,FALSE),"")</f>
        <v/>
      </c>
      <c r="V29" s="1460"/>
      <c r="W29" s="1460"/>
      <c r="X29" s="1460"/>
      <c r="Y29" s="1460"/>
      <c r="Z29" s="1460"/>
      <c r="AA29" s="1460"/>
      <c r="AB29" s="1460"/>
      <c r="AC29" s="1460"/>
      <c r="AD29" s="1460"/>
      <c r="AE29" s="1460"/>
      <c r="AF29" s="1460"/>
      <c r="AG29" s="1461"/>
      <c r="AH29" s="1461"/>
      <c r="AI29" s="389"/>
    </row>
    <row r="30" spans="2:35" ht="21.95" customHeight="1">
      <c r="B30" s="388"/>
      <c r="C30" s="384"/>
      <c r="E30" s="1462"/>
      <c r="F30" s="1462"/>
      <c r="G30" s="1463"/>
      <c r="H30" s="1463"/>
      <c r="I30" s="1463"/>
      <c r="J30" s="1463"/>
      <c r="K30" s="1463"/>
      <c r="L30" s="1463"/>
      <c r="M30" s="1463"/>
      <c r="N30" s="1463"/>
      <c r="O30" s="1463"/>
      <c r="P30" s="1463"/>
      <c r="R30" s="1457" t="s">
        <v>626</v>
      </c>
      <c r="S30" s="1458"/>
      <c r="T30" s="1458"/>
      <c r="U30" s="1459" t="str">
        <f>""&amp;本工事内容!$C$21</f>
        <v/>
      </c>
      <c r="V30" s="1460"/>
      <c r="W30" s="1460"/>
      <c r="X30" s="1460"/>
      <c r="Y30" s="1460"/>
      <c r="Z30" s="1460"/>
      <c r="AA30" s="1460"/>
      <c r="AB30" s="1460"/>
      <c r="AC30" s="1460"/>
      <c r="AD30" s="1460"/>
      <c r="AE30" s="1460"/>
      <c r="AF30" s="1460"/>
      <c r="AG30" s="410"/>
      <c r="AH30" s="384"/>
      <c r="AI30" s="389"/>
    </row>
    <row r="31" spans="2:35" ht="21.95" customHeight="1">
      <c r="B31" s="388"/>
      <c r="C31" s="384"/>
      <c r="D31" s="384"/>
      <c r="E31" s="1462">
        <v>8</v>
      </c>
      <c r="F31" s="1462"/>
      <c r="G31" s="1463" t="s">
        <v>627</v>
      </c>
      <c r="H31" s="1463"/>
      <c r="I31" s="1463"/>
      <c r="J31" s="1463"/>
      <c r="K31" s="1463"/>
      <c r="L31" s="1463"/>
      <c r="M31" s="1463"/>
      <c r="N31" s="1463"/>
      <c r="O31" s="1463"/>
      <c r="P31" s="1463"/>
      <c r="Q31" s="408"/>
      <c r="R31" s="1457" t="s">
        <v>625</v>
      </c>
      <c r="S31" s="1458"/>
      <c r="T31" s="1458"/>
      <c r="U31" s="1459" t="str">
        <f>IFERROR(VLOOKUP(MATCH(U32,従業員名簿!$C:$C,0)+2,従業員名簿!$A:$E,3,FALSE),"")</f>
        <v/>
      </c>
      <c r="V31" s="1460"/>
      <c r="W31" s="1460"/>
      <c r="X31" s="1460"/>
      <c r="Y31" s="1460"/>
      <c r="Z31" s="1460"/>
      <c r="AA31" s="1460"/>
      <c r="AB31" s="1460"/>
      <c r="AC31" s="1460"/>
      <c r="AD31" s="1460"/>
      <c r="AE31" s="1460"/>
      <c r="AF31" s="1460"/>
      <c r="AG31" s="1461"/>
      <c r="AH31" s="1461"/>
      <c r="AI31" s="389"/>
    </row>
    <row r="32" spans="2:35" ht="21.95" customHeight="1">
      <c r="B32" s="388"/>
      <c r="C32" s="384"/>
      <c r="D32" s="384"/>
      <c r="E32" s="1462"/>
      <c r="F32" s="1462"/>
      <c r="G32" s="1463"/>
      <c r="H32" s="1463"/>
      <c r="I32" s="1463"/>
      <c r="J32" s="1463"/>
      <c r="K32" s="1463"/>
      <c r="L32" s="1463"/>
      <c r="M32" s="1463"/>
      <c r="N32" s="1463"/>
      <c r="O32" s="1463"/>
      <c r="P32" s="1463"/>
      <c r="R32" s="1457" t="s">
        <v>623</v>
      </c>
      <c r="S32" s="1458"/>
      <c r="T32" s="1458"/>
      <c r="U32" s="1459" t="str">
        <f>""&amp;本工事内容!$C$22</f>
        <v/>
      </c>
      <c r="V32" s="1460"/>
      <c r="W32" s="1460"/>
      <c r="X32" s="1460"/>
      <c r="Y32" s="1460"/>
      <c r="Z32" s="1460"/>
      <c r="AA32" s="1460"/>
      <c r="AB32" s="1460"/>
      <c r="AC32" s="1460"/>
      <c r="AD32" s="1460"/>
      <c r="AE32" s="1460"/>
      <c r="AF32" s="1460"/>
      <c r="AG32" s="384"/>
      <c r="AH32" s="384"/>
      <c r="AI32" s="389"/>
    </row>
    <row r="33" spans="2:35" ht="21.95" customHeight="1">
      <c r="B33" s="388"/>
      <c r="C33" s="384"/>
      <c r="D33" s="384"/>
      <c r="E33" s="1462">
        <v>9</v>
      </c>
      <c r="F33" s="1462"/>
      <c r="G33" s="1463" t="s">
        <v>628</v>
      </c>
      <c r="H33" s="1463"/>
      <c r="I33" s="1463"/>
      <c r="J33" s="1463"/>
      <c r="K33" s="1463"/>
      <c r="L33" s="1463"/>
      <c r="M33" s="1463"/>
      <c r="N33" s="1463"/>
      <c r="O33" s="1463"/>
      <c r="P33" s="1463"/>
      <c r="Q33" s="408"/>
      <c r="R33" s="1457" t="s">
        <v>622</v>
      </c>
      <c r="S33" s="1458"/>
      <c r="T33" s="1458"/>
      <c r="U33" s="1459" t="str">
        <f>IFERROR(VLOOKUP(MATCH(U34,従業員名簿!$C:$C,0)+2,従業員名簿!$A:$E,3,FALSE),"")</f>
        <v/>
      </c>
      <c r="V33" s="1460"/>
      <c r="W33" s="1460"/>
      <c r="X33" s="1460"/>
      <c r="Y33" s="1460"/>
      <c r="Z33" s="1460"/>
      <c r="AA33" s="1460"/>
      <c r="AB33" s="1460"/>
      <c r="AC33" s="1460"/>
      <c r="AD33" s="1460"/>
      <c r="AE33" s="1460"/>
      <c r="AF33" s="1460"/>
      <c r="AG33" s="1461"/>
      <c r="AH33" s="1461"/>
      <c r="AI33" s="389"/>
    </row>
    <row r="34" spans="2:35" ht="21.95" customHeight="1">
      <c r="B34" s="388"/>
      <c r="C34" s="384"/>
      <c r="D34" s="384"/>
      <c r="E34" s="1462"/>
      <c r="F34" s="1462"/>
      <c r="G34" s="1463"/>
      <c r="H34" s="1463"/>
      <c r="I34" s="1463"/>
      <c r="J34" s="1463"/>
      <c r="K34" s="1463"/>
      <c r="L34" s="1463"/>
      <c r="M34" s="1463"/>
      <c r="N34" s="1463"/>
      <c r="O34" s="1463"/>
      <c r="P34" s="1463"/>
      <c r="R34" s="1457" t="s">
        <v>626</v>
      </c>
      <c r="S34" s="1458"/>
      <c r="T34" s="1458"/>
      <c r="U34" s="1459" t="str">
        <f>""&amp;本工事内容!$C$23</f>
        <v/>
      </c>
      <c r="V34" s="1460"/>
      <c r="W34" s="1460"/>
      <c r="X34" s="1460"/>
      <c r="Y34" s="1460"/>
      <c r="Z34" s="1460"/>
      <c r="AA34" s="1460"/>
      <c r="AB34" s="1460"/>
      <c r="AC34" s="1460"/>
      <c r="AD34" s="1460"/>
      <c r="AE34" s="1460"/>
      <c r="AF34" s="1460"/>
      <c r="AG34" s="410"/>
      <c r="AH34" s="384"/>
      <c r="AI34" s="389"/>
    </row>
    <row r="35" spans="2:35" ht="21.95" customHeight="1">
      <c r="B35" s="388"/>
      <c r="C35" s="384"/>
      <c r="D35" s="384"/>
      <c r="E35" s="1462">
        <v>10</v>
      </c>
      <c r="F35" s="1462"/>
      <c r="G35" s="1463" t="s">
        <v>642</v>
      </c>
      <c r="H35" s="1464"/>
      <c r="I35" s="1464"/>
      <c r="J35" s="1464"/>
      <c r="K35" s="1464"/>
      <c r="L35" s="1464"/>
      <c r="M35" s="1464"/>
      <c r="N35" s="1464"/>
      <c r="O35" s="1464"/>
      <c r="P35" s="1464"/>
      <c r="Q35" s="1464"/>
      <c r="R35" s="1464"/>
      <c r="S35" s="1464"/>
      <c r="T35" s="432"/>
      <c r="U35" s="1470"/>
      <c r="V35" s="1443"/>
      <c r="W35" s="1443"/>
      <c r="X35" s="1443"/>
      <c r="Y35" s="1443"/>
      <c r="Z35" s="1443"/>
      <c r="AA35" s="1443"/>
      <c r="AB35" s="1443"/>
      <c r="AC35" s="1443"/>
      <c r="AD35" s="1443"/>
      <c r="AE35" s="1443"/>
      <c r="AF35" s="1443"/>
      <c r="AG35" s="1412"/>
      <c r="AH35" s="1412"/>
      <c r="AI35" s="389"/>
    </row>
    <row r="36" spans="2:35" ht="20.100000000000001" customHeight="1">
      <c r="B36" s="388"/>
      <c r="C36" s="384"/>
      <c r="D36" s="384"/>
      <c r="E36" s="384"/>
      <c r="F36" s="384"/>
      <c r="G36" s="384"/>
      <c r="H36" s="194" t="s">
        <v>629</v>
      </c>
      <c r="I36" s="194"/>
      <c r="J36" s="194"/>
      <c r="K36" s="384"/>
      <c r="L36" s="384"/>
      <c r="M36" s="384"/>
      <c r="N36" s="384"/>
      <c r="O36" s="384"/>
      <c r="P36" s="384"/>
      <c r="Q36" s="384"/>
      <c r="R36" s="384"/>
      <c r="S36" s="384"/>
      <c r="T36" s="384"/>
      <c r="U36" s="384"/>
      <c r="V36" s="384"/>
      <c r="W36" s="384"/>
      <c r="X36" s="384"/>
      <c r="Y36" s="384"/>
      <c r="Z36" s="384"/>
      <c r="AA36" s="384"/>
      <c r="AB36" s="384"/>
      <c r="AC36" s="384"/>
      <c r="AD36" s="384"/>
      <c r="AE36" s="384"/>
      <c r="AF36" s="384"/>
      <c r="AG36" s="384"/>
      <c r="AH36" s="384"/>
      <c r="AI36" s="389"/>
    </row>
    <row r="37" spans="2:35" ht="20.100000000000001" customHeight="1">
      <c r="B37" s="388"/>
      <c r="C37" s="384"/>
      <c r="D37" s="384"/>
      <c r="E37" s="384"/>
      <c r="F37" s="384"/>
      <c r="G37" s="384"/>
      <c r="H37" s="194"/>
      <c r="I37" s="194" t="s">
        <v>630</v>
      </c>
      <c r="J37" s="194"/>
      <c r="K37" s="384"/>
      <c r="L37" s="384"/>
      <c r="M37" s="384"/>
      <c r="N37" s="384"/>
      <c r="O37" s="384"/>
      <c r="P37" s="384"/>
      <c r="Q37" s="384"/>
      <c r="R37" s="384"/>
      <c r="S37" s="384"/>
      <c r="T37" s="384"/>
      <c r="U37" s="384"/>
      <c r="V37" s="384"/>
      <c r="W37" s="384"/>
      <c r="X37" s="384"/>
      <c r="Y37" s="384"/>
      <c r="Z37" s="384"/>
      <c r="AA37" s="384"/>
      <c r="AB37" s="384"/>
      <c r="AC37" s="384"/>
      <c r="AD37" s="384"/>
      <c r="AE37" s="384"/>
      <c r="AF37" s="384"/>
      <c r="AG37" s="384"/>
      <c r="AH37" s="384"/>
      <c r="AI37" s="389"/>
    </row>
    <row r="38" spans="2:35" ht="20.100000000000001" customHeight="1">
      <c r="B38" s="388"/>
      <c r="C38" s="384"/>
      <c r="D38" s="384"/>
      <c r="E38" s="384"/>
      <c r="F38" s="384"/>
      <c r="G38" s="384"/>
      <c r="H38" s="194"/>
      <c r="I38" s="809" t="s">
        <v>631</v>
      </c>
      <c r="J38" s="194"/>
      <c r="K38" s="384"/>
      <c r="L38" s="384"/>
      <c r="M38" s="384"/>
      <c r="N38" s="384"/>
      <c r="O38" s="384"/>
      <c r="P38" s="384"/>
      <c r="Q38" s="384"/>
      <c r="R38" s="384"/>
      <c r="S38" s="384"/>
      <c r="T38" s="384"/>
      <c r="U38" s="384"/>
      <c r="V38" s="384"/>
      <c r="W38" s="384"/>
      <c r="X38" s="384"/>
      <c r="Y38" s="384"/>
      <c r="Z38" s="384"/>
      <c r="AA38" s="384"/>
      <c r="AB38" s="384"/>
      <c r="AC38" s="384"/>
      <c r="AD38" s="384"/>
      <c r="AE38" s="384"/>
      <c r="AF38" s="384"/>
      <c r="AG38" s="384"/>
      <c r="AH38" s="384"/>
      <c r="AI38" s="389"/>
    </row>
    <row r="39" spans="2:35" ht="13.5" thickBot="1">
      <c r="B39" s="411"/>
      <c r="C39" s="412"/>
      <c r="D39" s="412"/>
      <c r="E39" s="412"/>
      <c r="F39" s="412"/>
      <c r="G39" s="412"/>
      <c r="H39" s="412"/>
      <c r="I39" s="412"/>
      <c r="J39" s="412"/>
      <c r="K39" s="412"/>
      <c r="L39" s="412"/>
      <c r="M39" s="412"/>
      <c r="N39" s="412"/>
      <c r="O39" s="412"/>
      <c r="P39" s="412"/>
      <c r="Q39" s="412"/>
      <c r="R39" s="412"/>
      <c r="S39" s="412"/>
      <c r="T39" s="412"/>
      <c r="U39" s="412"/>
      <c r="V39" s="412"/>
      <c r="W39" s="412"/>
      <c r="X39" s="412"/>
      <c r="Y39" s="412"/>
      <c r="Z39" s="412"/>
      <c r="AA39" s="412"/>
      <c r="AB39" s="412"/>
      <c r="AC39" s="412"/>
      <c r="AD39" s="412"/>
      <c r="AE39" s="412"/>
      <c r="AF39" s="412"/>
      <c r="AG39" s="412"/>
      <c r="AH39" s="412"/>
      <c r="AI39" s="413"/>
    </row>
    <row r="41" spans="2:35" s="414" customFormat="1" ht="34.5" customHeight="1">
      <c r="B41" s="415" t="s">
        <v>632</v>
      </c>
      <c r="C41" s="416"/>
      <c r="D41" s="415"/>
      <c r="E41" s="415"/>
      <c r="F41" s="415"/>
      <c r="G41" s="415"/>
      <c r="H41" s="415"/>
      <c r="I41" s="415"/>
      <c r="J41" s="415"/>
      <c r="K41" s="415"/>
      <c r="L41" s="415"/>
      <c r="M41" s="416"/>
      <c r="N41" s="416"/>
      <c r="O41" s="416"/>
      <c r="P41" s="416"/>
      <c r="Q41" s="416"/>
      <c r="R41" s="416"/>
      <c r="S41" s="416"/>
      <c r="T41" s="416"/>
      <c r="U41" s="416"/>
      <c r="V41" s="416"/>
      <c r="W41" s="416"/>
      <c r="X41" s="416"/>
      <c r="Y41" s="416"/>
      <c r="Z41" s="416"/>
      <c r="AA41" s="416"/>
      <c r="AB41" s="416"/>
      <c r="AC41" s="416"/>
      <c r="AD41" s="416"/>
      <c r="AE41" s="416"/>
      <c r="AF41" s="416"/>
      <c r="AG41" s="416"/>
      <c r="AH41" s="416"/>
      <c r="AI41" s="416"/>
    </row>
    <row r="42" spans="2:35" s="414" customFormat="1" ht="20.100000000000001" customHeight="1">
      <c r="C42" s="417"/>
      <c r="D42" s="417"/>
      <c r="E42" s="417"/>
      <c r="F42" s="417"/>
      <c r="G42" s="417"/>
      <c r="H42" s="417"/>
      <c r="I42" s="417"/>
      <c r="J42" s="417"/>
      <c r="K42" s="417"/>
      <c r="L42" s="417"/>
    </row>
    <row r="43" spans="2:35" s="414" customFormat="1" ht="39.950000000000003" customHeight="1">
      <c r="B43" s="1447">
        <v>1</v>
      </c>
      <c r="C43" s="1448"/>
      <c r="D43" s="1451" t="s">
        <v>633</v>
      </c>
      <c r="E43" s="1452"/>
      <c r="F43" s="1452"/>
      <c r="G43" s="1452"/>
      <c r="I43" s="1465" t="str">
        <f>U26</f>
        <v>○○　××</v>
      </c>
      <c r="J43" s="1466"/>
      <c r="K43" s="1466"/>
      <c r="L43" s="1466"/>
      <c r="M43" s="1466"/>
      <c r="N43" s="1466"/>
      <c r="O43" s="1466"/>
      <c r="P43" s="1466"/>
      <c r="Q43" s="1466"/>
    </row>
    <row r="44" spans="2:35" s="414" customFormat="1" ht="39.950000000000003" customHeight="1">
      <c r="B44" s="1447">
        <v>2</v>
      </c>
      <c r="C44" s="1448"/>
      <c r="D44" s="1451" t="s">
        <v>247</v>
      </c>
      <c r="E44" s="1452"/>
      <c r="F44" s="1452"/>
      <c r="G44" s="1452"/>
      <c r="I44" s="1467">
        <f>IFERROR(VLOOKUP(MATCH(I43,従業員名簿!$C:$C,0)+1,従業員名簿!$A:$E,3,FALSE),"")</f>
        <v>27153</v>
      </c>
      <c r="J44" s="1468"/>
      <c r="K44" s="1468"/>
      <c r="L44" s="1468"/>
      <c r="M44" s="1468"/>
      <c r="N44" s="1468"/>
      <c r="O44" s="1468"/>
    </row>
    <row r="45" spans="2:35" s="414" customFormat="1" ht="39.950000000000003" customHeight="1">
      <c r="B45" s="1447">
        <v>3</v>
      </c>
      <c r="C45" s="1448"/>
      <c r="D45" s="1451" t="s">
        <v>242</v>
      </c>
      <c r="E45" s="1452"/>
      <c r="F45" s="1452"/>
      <c r="G45" s="1452"/>
      <c r="I45" s="1465" t="str">
        <f>IFERROR(VLOOKUP(MATCH(I43,従業員名簿!$C:$C,0)+2,従業員名簿!$A:$E,3,FALSE),"")</f>
        <v>一宮市木曽川町尾西1000</v>
      </c>
      <c r="J45" s="1466"/>
      <c r="K45" s="1466"/>
      <c r="L45" s="1466"/>
      <c r="M45" s="1466"/>
      <c r="N45" s="1466"/>
      <c r="O45" s="1466"/>
      <c r="P45" s="1466"/>
      <c r="Q45" s="1466"/>
      <c r="R45" s="1466"/>
      <c r="S45" s="1466"/>
      <c r="T45" s="1466"/>
      <c r="U45" s="1466"/>
      <c r="V45" s="1466"/>
      <c r="W45" s="1466"/>
      <c r="X45" s="1466"/>
      <c r="Y45" s="1466"/>
      <c r="Z45" s="1466"/>
      <c r="AA45" s="1466"/>
      <c r="AB45" s="1466"/>
      <c r="AC45" s="1466"/>
      <c r="AD45" s="1466"/>
      <c r="AE45" s="1466"/>
      <c r="AF45" s="1466"/>
      <c r="AG45" s="1466"/>
      <c r="AH45" s="1466"/>
    </row>
    <row r="46" spans="2:35" s="414" customFormat="1" ht="39.950000000000003" customHeight="1">
      <c r="B46" s="1447">
        <v>4</v>
      </c>
      <c r="C46" s="1448"/>
      <c r="D46" s="1451" t="s">
        <v>634</v>
      </c>
      <c r="E46" s="1452"/>
      <c r="F46" s="1452"/>
      <c r="G46" s="1452"/>
      <c r="I46" s="1453" t="str">
        <f>IFERROR(VLOOKUP(MATCH(I43,従業員名簿!$C:$C,0)+3,従業員名簿!$A:$E,3,FALSE),"")</f>
        <v>愛知県一宮市木曽川町尾西1000</v>
      </c>
      <c r="J46" s="1454"/>
      <c r="K46" s="1454"/>
      <c r="L46" s="1454"/>
      <c r="M46" s="1454"/>
      <c r="N46" s="1454"/>
      <c r="O46" s="1454"/>
      <c r="P46" s="1454"/>
      <c r="Q46" s="1454"/>
      <c r="R46" s="1454"/>
      <c r="S46" s="1454"/>
      <c r="T46" s="1454"/>
      <c r="U46" s="1454"/>
      <c r="V46" s="1454"/>
      <c r="W46" s="1454"/>
      <c r="X46" s="1454"/>
      <c r="Y46" s="1454"/>
      <c r="Z46" s="1454"/>
      <c r="AA46" s="1454"/>
      <c r="AB46" s="1454"/>
      <c r="AC46" s="1454"/>
      <c r="AD46" s="1454"/>
      <c r="AE46" s="1454"/>
      <c r="AF46" s="1454"/>
      <c r="AG46" s="1454"/>
      <c r="AH46" s="1454"/>
    </row>
    <row r="47" spans="2:35" s="414" customFormat="1" ht="39.950000000000003" customHeight="1">
      <c r="B47" s="1447">
        <v>5</v>
      </c>
      <c r="C47" s="1448"/>
      <c r="D47" s="1451" t="s">
        <v>635</v>
      </c>
      <c r="E47" s="1452"/>
      <c r="F47" s="1452"/>
      <c r="G47" s="1452"/>
      <c r="I47" s="1453" t="str">
        <f>IFERROR(VLOOKUP(MATCH(I43,従業員名簿!$C:$C,0)+7,従業員名簿!$A:$E,3,FALSE)&amp;"　"&amp;VLOOKUP(MATCH(I43,従業員名簿!$C:$C,0)+7,従業員名簿!$A:$E,4,FALSE)&amp;"　卒業","")</f>
        <v>×△大学×△学部　平成15年3月　卒業</v>
      </c>
      <c r="J47" s="1454"/>
      <c r="K47" s="1454"/>
      <c r="L47" s="1454"/>
      <c r="M47" s="1454"/>
      <c r="N47" s="1454"/>
      <c r="O47" s="1454"/>
      <c r="P47" s="1443"/>
      <c r="Q47" s="1443"/>
      <c r="R47" s="1443"/>
      <c r="S47" s="1443"/>
      <c r="T47" s="1443"/>
      <c r="U47" s="1443"/>
      <c r="V47" s="1443"/>
      <c r="W47" s="1443"/>
      <c r="X47" s="1443"/>
      <c r="Y47" s="1443"/>
      <c r="Z47" s="1443"/>
      <c r="AA47" s="1443"/>
      <c r="AB47" s="1443"/>
      <c r="AC47" s="1443"/>
      <c r="AD47" s="1443"/>
      <c r="AE47" s="1443"/>
      <c r="AF47" s="1443"/>
      <c r="AG47" s="1443"/>
      <c r="AH47" s="1443"/>
    </row>
    <row r="48" spans="2:35" s="414" customFormat="1" ht="39.950000000000003" customHeight="1">
      <c r="B48" s="1447">
        <v>6</v>
      </c>
      <c r="C48" s="1448"/>
      <c r="D48" s="1451" t="s">
        <v>636</v>
      </c>
      <c r="E48" s="1452"/>
      <c r="F48" s="1452"/>
      <c r="G48" s="1452"/>
      <c r="I48" s="425" t="str">
        <f>IFERROR(VLOOKUP(MATCH(I43,従業員名簿!$C:$C,0)+8,従業員名簿!$A:$E,3,FALSE)&amp;"　" &amp; 請負者詳細!$C$2 &amp;"　に入社現在に至る。","")</f>
        <v>平成16年4月　△△△△建設株式会社　に入社現在に至る。</v>
      </c>
      <c r="J48" s="372"/>
      <c r="K48" s="422"/>
      <c r="L48" s="372"/>
      <c r="M48" s="422"/>
      <c r="N48" s="422"/>
      <c r="O48" s="372"/>
      <c r="P48" s="422"/>
      <c r="Q48" s="422"/>
      <c r="R48" s="422"/>
      <c r="S48" s="422"/>
      <c r="T48" s="422"/>
      <c r="U48" s="422"/>
      <c r="V48" s="422"/>
      <c r="W48" s="422"/>
      <c r="X48" s="422"/>
      <c r="Y48" s="422"/>
      <c r="Z48" s="422"/>
      <c r="AA48" s="422"/>
      <c r="AB48" s="422"/>
      <c r="AC48" s="422"/>
      <c r="AD48" s="422"/>
      <c r="AE48" s="422"/>
      <c r="AF48" s="422"/>
      <c r="AG48" s="422"/>
      <c r="AH48" s="422"/>
    </row>
    <row r="49" spans="2:35" s="414" customFormat="1" ht="20.100000000000001" customHeight="1">
      <c r="B49" s="1447"/>
      <c r="C49" s="1448"/>
      <c r="D49" s="420"/>
      <c r="E49" s="421"/>
      <c r="F49" s="421"/>
      <c r="G49" s="421"/>
    </row>
    <row r="50" spans="2:35" s="414" customFormat="1" ht="24.95" customHeight="1">
      <c r="B50" s="1447">
        <v>7</v>
      </c>
      <c r="C50" s="1448"/>
      <c r="D50" s="1451" t="s">
        <v>637</v>
      </c>
      <c r="E50" s="1452"/>
      <c r="F50" s="1452"/>
      <c r="G50" s="1452"/>
      <c r="I50" s="422" t="str">
        <f>IFERROR(VLOOKUP(MATCH(I43,従業員名簿!$C:$C,0)+10,従業員名簿!$A:$E,3,FALSE),"") &amp;"　"&amp;IFERROR(VLOOKUP(MATCH(I43,従業員名簿!$C:$C,0)+10,従業員名簿!$A:$E,4,FALSE),"")</f>
        <v>1級土木施工管理技士　1111111111</v>
      </c>
      <c r="J50" s="419"/>
      <c r="K50" s="419"/>
      <c r="L50" s="419"/>
      <c r="M50" s="419"/>
      <c r="N50" s="419"/>
      <c r="O50" s="419"/>
      <c r="P50" s="419"/>
      <c r="Q50" s="419"/>
      <c r="R50" s="419"/>
      <c r="S50" s="419"/>
      <c r="T50" s="425"/>
      <c r="U50" s="425"/>
      <c r="V50" s="422"/>
      <c r="W50" s="423"/>
      <c r="X50" s="422"/>
      <c r="Y50" s="376"/>
      <c r="Z50" s="376"/>
      <c r="AA50" s="376"/>
      <c r="AB50" s="376"/>
      <c r="AC50" s="376"/>
      <c r="AD50" s="376"/>
      <c r="AE50" s="376"/>
      <c r="AF50" s="376"/>
      <c r="AG50" s="376"/>
      <c r="AH50" s="376"/>
    </row>
    <row r="51" spans="2:35" s="414" customFormat="1" ht="24.95" customHeight="1">
      <c r="C51" s="418"/>
      <c r="D51" s="424"/>
      <c r="I51" s="422" t="str">
        <f>IFERROR(VLOOKUP(MATCH(I43,従業員名簿!$C:$C,0)+11,従業員名簿!$A:$E,3,FALSE),"") &amp;"　"&amp;IFERROR(VLOOKUP(MATCH(I43,従業員名簿!$C:$C,0)+11,従業員名簿!$A:$E,4,FALSE),"")</f>
        <v>　</v>
      </c>
      <c r="J51" s="419"/>
      <c r="K51" s="419"/>
      <c r="L51" s="419"/>
      <c r="M51" s="419"/>
      <c r="N51" s="419"/>
      <c r="O51" s="419"/>
      <c r="P51" s="419"/>
      <c r="Q51" s="419"/>
      <c r="R51" s="419"/>
      <c r="S51" s="419"/>
      <c r="T51" s="425"/>
      <c r="U51" s="425"/>
      <c r="V51" s="422"/>
      <c r="W51" s="423"/>
      <c r="X51" s="422"/>
      <c r="Y51" s="372"/>
      <c r="Z51" s="372"/>
      <c r="AA51" s="372"/>
      <c r="AB51" s="372"/>
      <c r="AC51" s="372"/>
      <c r="AD51" s="372"/>
      <c r="AE51" s="372"/>
      <c r="AF51" s="372"/>
      <c r="AG51" s="372"/>
      <c r="AH51" s="372"/>
    </row>
    <row r="52" spans="2:35" s="414" customFormat="1" ht="24.95" customHeight="1">
      <c r="C52" s="418"/>
      <c r="D52" s="424"/>
    </row>
    <row r="53" spans="2:35" s="414" customFormat="1" ht="24.95" customHeight="1">
      <c r="B53" s="1447">
        <v>8</v>
      </c>
      <c r="C53" s="1448"/>
      <c r="D53" s="1451" t="s">
        <v>638</v>
      </c>
      <c r="E53" s="1452"/>
      <c r="F53" s="1452"/>
      <c r="G53" s="1452"/>
      <c r="I53" s="1455" t="str">
        <f>IFERROR(VLOOKUP(MATCH(I43,従業員名簿!$C:$C,0)+15,従業員名簿!$A:$E,3,FALSE),"")</f>
        <v>○○地内配水管改良工事</v>
      </c>
      <c r="J53" s="1456"/>
      <c r="K53" s="1456"/>
      <c r="L53" s="1456"/>
      <c r="M53" s="1456"/>
      <c r="N53" s="1456"/>
      <c r="O53" s="1456"/>
      <c r="P53" s="1456"/>
      <c r="Q53" s="1456"/>
      <c r="R53" s="1456"/>
      <c r="S53" s="1456"/>
      <c r="T53" s="1456"/>
      <c r="U53" s="1450"/>
      <c r="V53" s="1450"/>
      <c r="W53" s="460"/>
      <c r="X53" s="1449" t="str">
        <f>IFERROR(TEXT(VLOOKUP(MATCH(I43,従業員名簿!$C:$C,0)+15,従業員名簿!$A:$E,4,FALSE),"ggge年m月")&amp;"から"&amp;TEXT(VLOOKUP(MATCH(I43,従業員名簿!$C:$C,0)+15,従業員名簿!$A:$E,5,FALSE),"ggge年m月"),"")</f>
        <v>平成25年4月から平成25年12月</v>
      </c>
      <c r="Y53" s="1450"/>
      <c r="Z53" s="1450"/>
      <c r="AA53" s="1450"/>
      <c r="AB53" s="1450"/>
      <c r="AC53" s="1450"/>
      <c r="AD53" s="1450"/>
      <c r="AE53" s="1450"/>
      <c r="AF53" s="1450"/>
      <c r="AG53" s="1450"/>
      <c r="AH53" s="1450"/>
      <c r="AI53" s="1450"/>
    </row>
    <row r="54" spans="2:35" s="414" customFormat="1" ht="24.95" customHeight="1">
      <c r="D54" s="424"/>
      <c r="I54" s="1455" t="str">
        <f>IFERROR(""&amp;VLOOKUP(MATCH(I43,従業員名簿!$C:$C,0)+16,従業員名簿!$A:$E,3,FALSE),"")</f>
        <v>○○地内配水管改良工事</v>
      </c>
      <c r="J54" s="1456"/>
      <c r="K54" s="1456"/>
      <c r="L54" s="1456"/>
      <c r="M54" s="1456"/>
      <c r="N54" s="1456"/>
      <c r="O54" s="1456"/>
      <c r="P54" s="1456"/>
      <c r="Q54" s="1456"/>
      <c r="R54" s="1456"/>
      <c r="S54" s="1456"/>
      <c r="T54" s="1456"/>
      <c r="U54" s="1450"/>
      <c r="V54" s="1450"/>
      <c r="W54" s="460"/>
      <c r="X54" s="1449" t="str">
        <f>IF(I54="","",IFERROR(TEXT(VLOOKUP(MATCH(I43,従業員名簿!$C:$C,0)+16,従業員名簿!$A:$E,4,FALSE),"ggge年m月")&amp;"から"&amp;TEXT(VLOOKUP(MATCH(I43,従業員名簿!$C:$C,0)+16,従業員名簿!$A:$E,5,FALSE),"ggge年m月"),""))</f>
        <v>平成26年4月から平成26年12月</v>
      </c>
      <c r="Y54" s="1450"/>
      <c r="Z54" s="1450"/>
      <c r="AA54" s="1450"/>
      <c r="AB54" s="1450"/>
      <c r="AC54" s="1450"/>
      <c r="AD54" s="1450"/>
      <c r="AE54" s="1450"/>
      <c r="AF54" s="1450"/>
      <c r="AG54" s="1450"/>
      <c r="AH54" s="1450"/>
      <c r="AI54" s="1450"/>
    </row>
    <row r="55" spans="2:35" s="414" customFormat="1" ht="24.95" customHeight="1">
      <c r="D55" s="424"/>
      <c r="I55" s="1455" t="str">
        <f>IFERROR(""&amp;VLOOKUP(MATCH(I43,従業員名簿!$C:$C,0)+17,従業員名簿!$A:$E,3,FALSE),"")</f>
        <v>○○地内配水管改良工事</v>
      </c>
      <c r="J55" s="1456"/>
      <c r="K55" s="1456"/>
      <c r="L55" s="1456"/>
      <c r="M55" s="1456"/>
      <c r="N55" s="1456"/>
      <c r="O55" s="1456"/>
      <c r="P55" s="1456"/>
      <c r="Q55" s="1456"/>
      <c r="R55" s="1456"/>
      <c r="S55" s="1456"/>
      <c r="T55" s="1456"/>
      <c r="U55" s="1450"/>
      <c r="V55" s="1450"/>
      <c r="W55" s="460"/>
      <c r="X55" s="1449" t="str">
        <f>IF(I55="","",IFERROR(TEXT(VLOOKUP(MATCH(I43,従業員名簿!$C:$C,0)+17,従業員名簿!$A:$E,4,FALSE),"ggge年m月")&amp;"から"&amp;TEXT(VLOOKUP(MATCH(I43,従業員名簿!$C:$C,0)+17,従業員名簿!$A:$E,5,FALSE),"ggge年m月"),""))</f>
        <v>平成27年4月から平成27年12月</v>
      </c>
      <c r="Y55" s="1450"/>
      <c r="Z55" s="1450"/>
      <c r="AA55" s="1450"/>
      <c r="AB55" s="1450"/>
      <c r="AC55" s="1450"/>
      <c r="AD55" s="1450"/>
      <c r="AE55" s="1450"/>
      <c r="AF55" s="1450"/>
      <c r="AG55" s="1450"/>
      <c r="AH55" s="1450"/>
      <c r="AI55" s="1450"/>
    </row>
    <row r="56" spans="2:35" s="414" customFormat="1" ht="24.95" customHeight="1">
      <c r="D56" s="424"/>
      <c r="I56" s="1455" t="str">
        <f>IFERROR(""&amp;VLOOKUP(MATCH(I43,従業員名簿!$C:$C,0)+18,従業員名簿!$A:$E,3,FALSE),"")</f>
        <v>○○地内配水管改良工事</v>
      </c>
      <c r="J56" s="1456"/>
      <c r="K56" s="1456"/>
      <c r="L56" s="1456"/>
      <c r="M56" s="1456"/>
      <c r="N56" s="1456"/>
      <c r="O56" s="1456"/>
      <c r="P56" s="1456"/>
      <c r="Q56" s="1456"/>
      <c r="R56" s="1456"/>
      <c r="S56" s="1456"/>
      <c r="T56" s="1456"/>
      <c r="U56" s="1450"/>
      <c r="V56" s="1450"/>
      <c r="W56" s="460"/>
      <c r="X56" s="1449" t="str">
        <f>IF(I56="","",IFERROR(TEXT(VLOOKUP(MATCH(I43,従業員名簿!$C:$C,0)+18,従業員名簿!$A:$E,4,FALSE),"ggge年m月")&amp;"から"&amp;TEXT(VLOOKUP(MATCH(I43,従業員名簿!$C:$C,0)+18,従業員名簿!$A:$E,5,FALSE),"ggge年m月"),""))</f>
        <v>平成28年4月から平成28年12月</v>
      </c>
      <c r="Y56" s="1450"/>
      <c r="Z56" s="1450"/>
      <c r="AA56" s="1450"/>
      <c r="AB56" s="1450"/>
      <c r="AC56" s="1450"/>
      <c r="AD56" s="1450"/>
      <c r="AE56" s="1450"/>
      <c r="AF56" s="1450"/>
      <c r="AG56" s="1450"/>
      <c r="AH56" s="1450"/>
      <c r="AI56" s="1450"/>
    </row>
    <row r="57" spans="2:35" s="414" customFormat="1" ht="24.95" customHeight="1">
      <c r="D57" s="424"/>
      <c r="I57" s="1455" t="str">
        <f>IFERROR(""&amp;VLOOKUP(MATCH(I43,従業員名簿!$C:$C,0)+19,従業員名簿!$A:$E,3,FALSE),"")</f>
        <v>○○地内配水管改良工事</v>
      </c>
      <c r="J57" s="1456"/>
      <c r="K57" s="1456"/>
      <c r="L57" s="1456"/>
      <c r="M57" s="1456"/>
      <c r="N57" s="1456"/>
      <c r="O57" s="1456"/>
      <c r="P57" s="1456"/>
      <c r="Q57" s="1456"/>
      <c r="R57" s="1456"/>
      <c r="S57" s="1456"/>
      <c r="T57" s="1456"/>
      <c r="U57" s="1450"/>
      <c r="V57" s="1450"/>
      <c r="W57" s="460"/>
      <c r="X57" s="1449" t="str">
        <f>IF(I57="","",IFERROR(TEXT(VLOOKUP(MATCH(I43,従業員名簿!$C:$C,0)+19,従業員名簿!$A:$E,4,FALSE),"ggge年m月")&amp;"から"&amp;TEXT(VLOOKUP(MATCH(I43,従業員名簿!$C:$C,0)+19,従業員名簿!$A:$E,5,FALSE),"ggge年m月"),""))</f>
        <v>平成29年4月から平成29年12月</v>
      </c>
      <c r="Y57" s="1450"/>
      <c r="Z57" s="1450"/>
      <c r="AA57" s="1450"/>
      <c r="AB57" s="1450"/>
      <c r="AC57" s="1450"/>
      <c r="AD57" s="1450"/>
      <c r="AE57" s="1450"/>
      <c r="AF57" s="1450"/>
      <c r="AG57" s="1450"/>
      <c r="AH57" s="1450"/>
      <c r="AI57" s="1450"/>
    </row>
    <row r="58" spans="2:35" s="414" customFormat="1" ht="24.95" customHeight="1">
      <c r="D58" s="424"/>
      <c r="I58" s="1455" t="str">
        <f>IFERROR(""&amp;VLOOKUP(MATCH(I43,従業員名簿!$C:$C,0)+20,従業員名簿!$A:$E,3,FALSE),"")</f>
        <v>○○地内配水管改良工事</v>
      </c>
      <c r="J58" s="1456"/>
      <c r="K58" s="1456"/>
      <c r="L58" s="1456"/>
      <c r="M58" s="1456"/>
      <c r="N58" s="1456"/>
      <c r="O58" s="1456"/>
      <c r="P58" s="1456"/>
      <c r="Q58" s="1456"/>
      <c r="R58" s="1456"/>
      <c r="S58" s="1456"/>
      <c r="T58" s="1456"/>
      <c r="U58" s="1450"/>
      <c r="V58" s="1450"/>
      <c r="W58" s="460"/>
      <c r="X58" s="1449" t="str">
        <f>IF(I58="","",IFERROR(TEXT(VLOOKUP(MATCH(I43,従業員名簿!$C:$C,0)+20,従業員名簿!$A:$E,4,FALSE),"ggge年m月")&amp;"から"&amp;TEXT(VLOOKUP(MATCH(I43,従業員名簿!$C:$C,0)+20,従業員名簿!$A:$E,5,FALSE),"ggge年m月"),""))</f>
        <v>平成30年4月から平成30年12月</v>
      </c>
      <c r="Y58" s="1450"/>
      <c r="Z58" s="1450"/>
      <c r="AA58" s="1450"/>
      <c r="AB58" s="1450"/>
      <c r="AC58" s="1450"/>
      <c r="AD58" s="1450"/>
      <c r="AE58" s="1450"/>
      <c r="AF58" s="1450"/>
      <c r="AG58" s="1450"/>
      <c r="AH58" s="1450"/>
      <c r="AI58" s="1450"/>
    </row>
    <row r="59" spans="2:35" s="414" customFormat="1" ht="24.95" customHeight="1">
      <c r="D59" s="424"/>
      <c r="I59" s="1455" t="str">
        <f>IFERROR(""&amp;VLOOKUP(MATCH(I43,従業員名簿!$C:$C,0)+21,従業員名簿!$A:$E,3,FALSE),"")</f>
        <v>○○地内配水管改良工事</v>
      </c>
      <c r="J59" s="1456"/>
      <c r="K59" s="1456"/>
      <c r="L59" s="1456"/>
      <c r="M59" s="1456"/>
      <c r="N59" s="1456"/>
      <c r="O59" s="1456"/>
      <c r="P59" s="1456"/>
      <c r="Q59" s="1456"/>
      <c r="R59" s="1456"/>
      <c r="S59" s="1456"/>
      <c r="T59" s="1456"/>
      <c r="U59" s="1450"/>
      <c r="V59" s="1450"/>
      <c r="W59" s="460"/>
      <c r="X59" s="1449" t="str">
        <f>IF(I59="","",IFERROR(TEXT(VLOOKUP(MATCH(I43,従業員名簿!$C:$C,0)+21,従業員名簿!$A:$E,4,FALSE),"ggge年m月")&amp;"から"&amp;TEXT(VLOOKUP(MATCH(I43,従業員名簿!$C:$C,0)+21,従業員名簿!$A:$E,5,FALSE),"ggge年m月"),""))</f>
        <v>平成31年4月から令和1年12月</v>
      </c>
      <c r="Y59" s="1450"/>
      <c r="Z59" s="1450"/>
      <c r="AA59" s="1450"/>
      <c r="AB59" s="1450"/>
      <c r="AC59" s="1450"/>
      <c r="AD59" s="1450"/>
      <c r="AE59" s="1450"/>
      <c r="AF59" s="1450"/>
      <c r="AG59" s="1450"/>
      <c r="AH59" s="1450"/>
      <c r="AI59" s="1450"/>
    </row>
    <row r="60" spans="2:35" s="414" customFormat="1" ht="24.95" customHeight="1">
      <c r="D60" s="424"/>
      <c r="I60" s="1455" t="str">
        <f>IFERROR(""&amp;VLOOKUP(MATCH(I43,従業員名簿!$C:$C,0)+22,従業員名簿!$A:$E,3,FALSE),"")</f>
        <v>○○地内配水管改良工事</v>
      </c>
      <c r="J60" s="1456"/>
      <c r="K60" s="1456"/>
      <c r="L60" s="1456"/>
      <c r="M60" s="1456"/>
      <c r="N60" s="1456"/>
      <c r="O60" s="1456"/>
      <c r="P60" s="1456"/>
      <c r="Q60" s="1456"/>
      <c r="R60" s="1456"/>
      <c r="S60" s="1456"/>
      <c r="T60" s="1456"/>
      <c r="U60" s="1450"/>
      <c r="V60" s="1450"/>
      <c r="W60" s="460"/>
      <c r="X60" s="1449" t="str">
        <f>IF(I60="","",IFERROR(TEXT(VLOOKUP(MATCH(I43,従業員名簿!$C:$C,0)+22,従業員名簿!$A:$E,4,FALSE),"ggge年m月")&amp;"から"&amp;TEXT(VLOOKUP(MATCH(I43,従業員名簿!$C:$C,0)+22,従業員名簿!$A:$E,5,FALSE),"ggge年m月"),""))</f>
        <v>令和2年4月から令和2年12月</v>
      </c>
      <c r="Y60" s="1450"/>
      <c r="Z60" s="1450"/>
      <c r="AA60" s="1450"/>
      <c r="AB60" s="1450"/>
      <c r="AC60" s="1450"/>
      <c r="AD60" s="1450"/>
      <c r="AE60" s="1450"/>
      <c r="AF60" s="1450"/>
      <c r="AG60" s="1450"/>
      <c r="AH60" s="1450"/>
      <c r="AI60" s="1450"/>
    </row>
    <row r="61" spans="2:35" s="414" customFormat="1" ht="24.95" customHeight="1">
      <c r="D61" s="424"/>
      <c r="I61" s="1455" t="str">
        <f>IFERROR(""&amp;VLOOKUP(MATCH(I43,従業員名簿!$C:$C,0)+23,従業員名簿!$A:$E,3,FALSE),"")</f>
        <v>○○地内配水管改良工事</v>
      </c>
      <c r="J61" s="1456"/>
      <c r="K61" s="1456"/>
      <c r="L61" s="1456"/>
      <c r="M61" s="1456"/>
      <c r="N61" s="1456"/>
      <c r="O61" s="1456"/>
      <c r="P61" s="1456"/>
      <c r="Q61" s="1456"/>
      <c r="R61" s="1456"/>
      <c r="S61" s="1456"/>
      <c r="T61" s="1456"/>
      <c r="U61" s="1450"/>
      <c r="V61" s="1450"/>
      <c r="W61" s="460"/>
      <c r="X61" s="1449" t="str">
        <f>IF(I61="","",IFERROR(TEXT(VLOOKUP(MATCH(I43,従業員名簿!$C:$C,0)+23,従業員名簿!$A:$E,4,FALSE),"ggge年m月")&amp;"から"&amp;TEXT(VLOOKUP(MATCH(I43,従業員名簿!$C:$C,0)+23,従業員名簿!$A:$E,5,FALSE),"ggge年m月"),""))</f>
        <v>令和3年4月から令和3年12月</v>
      </c>
      <c r="Y61" s="1450"/>
      <c r="Z61" s="1450"/>
      <c r="AA61" s="1450"/>
      <c r="AB61" s="1450"/>
      <c r="AC61" s="1450"/>
      <c r="AD61" s="1450"/>
      <c r="AE61" s="1450"/>
      <c r="AF61" s="1450"/>
      <c r="AG61" s="1450"/>
      <c r="AH61" s="1450"/>
      <c r="AI61" s="1450"/>
    </row>
    <row r="62" spans="2:35" s="414" customFormat="1" ht="24.95" customHeight="1">
      <c r="I62" s="1455" t="str">
        <f>IFERROR(""&amp;VLOOKUP(MATCH(I43,従業員名簿!$C:$C,0)+24,従業員名簿!$A:$E,3,FALSE),"")</f>
        <v>○○地内配水管改良工事</v>
      </c>
      <c r="J62" s="1456"/>
      <c r="K62" s="1456"/>
      <c r="L62" s="1456"/>
      <c r="M62" s="1456"/>
      <c r="N62" s="1456"/>
      <c r="O62" s="1456"/>
      <c r="P62" s="1456"/>
      <c r="Q62" s="1456"/>
      <c r="R62" s="1456"/>
      <c r="S62" s="1456"/>
      <c r="T62" s="1456"/>
      <c r="U62" s="1450"/>
      <c r="V62" s="1450"/>
      <c r="W62" s="460"/>
      <c r="X62" s="1449" t="str">
        <f>IF(I62="","",IFERROR(TEXT(VLOOKUP(MATCH(I43,従業員名簿!$C:$C,0)+24,従業員名簿!$A:$E,4,FALSE),"ggge年m月")&amp;"から"&amp;TEXT(VLOOKUP(MATCH(I43,従業員名簿!$C:$C,0)+24,従業員名簿!$A:$E,5,FALSE),"ggge年m月"),""))</f>
        <v>令和4年4月から令和4年12月</v>
      </c>
      <c r="Y62" s="1450"/>
      <c r="Z62" s="1450"/>
      <c r="AA62" s="1450"/>
      <c r="AB62" s="1450"/>
      <c r="AC62" s="1450"/>
      <c r="AD62" s="1450"/>
      <c r="AE62" s="1450"/>
      <c r="AF62" s="1450"/>
      <c r="AG62" s="1450"/>
      <c r="AH62" s="1450"/>
      <c r="AI62" s="1450"/>
    </row>
    <row r="63" spans="2:35" s="414" customFormat="1" ht="20.100000000000001" customHeight="1"/>
    <row r="64" spans="2:35" s="414" customFormat="1" ht="24.95" customHeight="1">
      <c r="I64" s="414" t="s">
        <v>639</v>
      </c>
    </row>
    <row r="65" spans="2:35" s="414" customFormat="1" ht="24.95" customHeight="1"/>
    <row r="66" spans="2:35" s="414" customFormat="1" ht="24.95" customHeight="1">
      <c r="K66" s="426"/>
      <c r="N66" s="424"/>
      <c r="X66" s="423" t="s">
        <v>640</v>
      </c>
      <c r="Z66" s="1465" t="str">
        <f>I43</f>
        <v>○○　××</v>
      </c>
      <c r="AA66" s="1466"/>
      <c r="AB66" s="1466"/>
      <c r="AC66" s="1466"/>
      <c r="AD66" s="1466"/>
      <c r="AE66" s="1466"/>
      <c r="AF66" s="1466"/>
      <c r="AG66" s="1466"/>
      <c r="AH66" s="1466"/>
    </row>
    <row r="67" spans="2:35" s="414" customFormat="1" ht="13.5"/>
    <row r="68" spans="2:35" s="399" customFormat="1"/>
    <row r="69" spans="2:35" s="425" customFormat="1" ht="34.5" customHeight="1">
      <c r="B69" s="415" t="s">
        <v>632</v>
      </c>
      <c r="C69" s="416"/>
      <c r="D69" s="415"/>
      <c r="E69" s="415"/>
      <c r="F69" s="415"/>
      <c r="G69" s="415"/>
      <c r="H69" s="415"/>
      <c r="I69" s="415"/>
      <c r="J69" s="415"/>
      <c r="K69" s="415"/>
      <c r="L69" s="415"/>
      <c r="M69" s="416"/>
      <c r="N69" s="416"/>
      <c r="O69" s="416"/>
      <c r="P69" s="416"/>
      <c r="Q69" s="416"/>
      <c r="R69" s="416"/>
      <c r="S69" s="416"/>
      <c r="T69" s="416"/>
      <c r="U69" s="416"/>
      <c r="V69" s="416"/>
      <c r="W69" s="416"/>
      <c r="X69" s="416"/>
      <c r="Y69" s="416"/>
      <c r="Z69" s="416"/>
      <c r="AA69" s="416"/>
      <c r="AB69" s="416"/>
      <c r="AC69" s="416"/>
      <c r="AD69" s="416"/>
      <c r="AE69" s="416"/>
      <c r="AF69" s="416"/>
      <c r="AG69" s="416"/>
      <c r="AH69" s="416"/>
      <c r="AI69" s="416"/>
    </row>
    <row r="70" spans="2:35" s="425" customFormat="1" ht="20.100000000000001" customHeight="1">
      <c r="C70" s="417"/>
      <c r="D70" s="417"/>
      <c r="E70" s="417"/>
      <c r="F70" s="417"/>
      <c r="G70" s="417"/>
      <c r="H70" s="417"/>
      <c r="I70" s="417"/>
      <c r="J70" s="417"/>
      <c r="K70" s="417"/>
      <c r="L70" s="417"/>
    </row>
    <row r="71" spans="2:35" s="425" customFormat="1" ht="39.950000000000003" customHeight="1">
      <c r="B71" s="1447">
        <v>1</v>
      </c>
      <c r="C71" s="1448"/>
      <c r="D71" s="1451" t="s">
        <v>633</v>
      </c>
      <c r="E71" s="1452"/>
      <c r="F71" s="1452"/>
      <c r="G71" s="1452"/>
      <c r="I71" s="1465" t="str">
        <f>IF(NOT(U30=""),U30,U28)</f>
        <v>○○　△△</v>
      </c>
      <c r="J71" s="1466"/>
      <c r="K71" s="1466"/>
      <c r="L71" s="1466"/>
      <c r="M71" s="1466"/>
      <c r="N71" s="1466"/>
      <c r="O71" s="1466"/>
      <c r="P71" s="1466"/>
      <c r="Q71" s="1466"/>
    </row>
    <row r="72" spans="2:35" s="425" customFormat="1" ht="39.950000000000003" customHeight="1">
      <c r="B72" s="1447">
        <v>2</v>
      </c>
      <c r="C72" s="1448"/>
      <c r="D72" s="1451" t="s">
        <v>247</v>
      </c>
      <c r="E72" s="1452"/>
      <c r="F72" s="1452"/>
      <c r="G72" s="1452"/>
      <c r="I72" s="1467">
        <f>IFERROR(VLOOKUP(MATCH(I71,従業員名簿!$C:$C,0)+1,従業員名簿!$A:$E,3,FALSE),"")</f>
        <v>39755</v>
      </c>
      <c r="J72" s="1468"/>
      <c r="K72" s="1468"/>
      <c r="L72" s="1468"/>
      <c r="M72" s="1468"/>
      <c r="N72" s="1468"/>
      <c r="O72" s="1468"/>
    </row>
    <row r="73" spans="2:35" s="425" customFormat="1" ht="39.950000000000003" customHeight="1">
      <c r="B73" s="1447">
        <v>3</v>
      </c>
      <c r="C73" s="1448"/>
      <c r="D73" s="1451" t="s">
        <v>242</v>
      </c>
      <c r="E73" s="1452"/>
      <c r="F73" s="1452"/>
      <c r="G73" s="1452"/>
      <c r="I73" s="1465" t="str">
        <f>IFERROR(VLOOKUP(MATCH(I71,従業員名簿!$C:$C,0)+2,従業員名簿!$A:$E,3,FALSE),"")</f>
        <v>一宮市木曽川町尾西10</v>
      </c>
      <c r="J73" s="1466"/>
      <c r="K73" s="1466"/>
      <c r="L73" s="1466"/>
      <c r="M73" s="1466"/>
      <c r="N73" s="1466"/>
      <c r="O73" s="1466"/>
      <c r="P73" s="1466"/>
      <c r="Q73" s="1466"/>
      <c r="R73" s="1466"/>
      <c r="S73" s="1466"/>
      <c r="T73" s="1466"/>
      <c r="U73" s="1466"/>
      <c r="V73" s="1466"/>
      <c r="W73" s="1466"/>
      <c r="X73" s="1466"/>
      <c r="Y73" s="1466"/>
      <c r="Z73" s="1466"/>
      <c r="AA73" s="1466"/>
      <c r="AB73" s="1466"/>
      <c r="AC73" s="1466"/>
      <c r="AD73" s="1466"/>
      <c r="AE73" s="1466"/>
      <c r="AF73" s="1466"/>
      <c r="AG73" s="1466"/>
      <c r="AH73" s="1466"/>
    </row>
    <row r="74" spans="2:35" s="425" customFormat="1" ht="39.950000000000003" customHeight="1">
      <c r="B74" s="1447">
        <v>4</v>
      </c>
      <c r="C74" s="1448"/>
      <c r="D74" s="1451" t="s">
        <v>634</v>
      </c>
      <c r="E74" s="1452"/>
      <c r="F74" s="1452"/>
      <c r="G74" s="1452"/>
      <c r="I74" s="1453" t="str">
        <f>IFERROR(VLOOKUP(MATCH(I71,従業員名簿!$C:$C,0)+3,従業員名簿!$A:$E,3,FALSE),"")</f>
        <v>愛知県一宮市木曽川町尾西10</v>
      </c>
      <c r="J74" s="1454"/>
      <c r="K74" s="1454"/>
      <c r="L74" s="1454"/>
      <c r="M74" s="1454"/>
      <c r="N74" s="1454"/>
      <c r="O74" s="1454"/>
      <c r="P74" s="1454"/>
      <c r="Q74" s="1454"/>
      <c r="R74" s="1454"/>
      <c r="S74" s="1454"/>
      <c r="T74" s="1454"/>
      <c r="U74" s="1454"/>
      <c r="V74" s="1454"/>
      <c r="W74" s="1454"/>
      <c r="X74" s="1454"/>
      <c r="Y74" s="1454"/>
      <c r="Z74" s="1454"/>
      <c r="AA74" s="1454"/>
      <c r="AB74" s="1454"/>
      <c r="AC74" s="1454"/>
      <c r="AD74" s="1454"/>
      <c r="AE74" s="1454"/>
      <c r="AF74" s="1454"/>
      <c r="AG74" s="1454"/>
      <c r="AH74" s="1454"/>
    </row>
    <row r="75" spans="2:35" s="425" customFormat="1" ht="39.950000000000003" customHeight="1">
      <c r="B75" s="1447">
        <v>5</v>
      </c>
      <c r="C75" s="1448"/>
      <c r="D75" s="1451" t="s">
        <v>635</v>
      </c>
      <c r="E75" s="1452"/>
      <c r="F75" s="1452"/>
      <c r="G75" s="1452"/>
      <c r="I75" s="1453" t="str">
        <f>IFERROR(VLOOKUP(MATCH(I71,従業員名簿!$C:$C,0)+7,従業員名簿!$A:$E,3,FALSE)&amp;"　"&amp;VLOOKUP(MATCH(I71,従業員名簿!$C:$C,0)+7,従業員名簿!$A:$E,4,FALSE)&amp;"　卒業","")</f>
        <v>△○高等学校△〇科　平成16年3月　卒業</v>
      </c>
      <c r="J75" s="1454"/>
      <c r="K75" s="1454"/>
      <c r="L75" s="1454"/>
      <c r="M75" s="1454"/>
      <c r="N75" s="1454"/>
      <c r="O75" s="1454"/>
      <c r="P75" s="1443"/>
      <c r="Q75" s="1443"/>
      <c r="R75" s="1443"/>
      <c r="S75" s="1443"/>
      <c r="T75" s="1443"/>
      <c r="U75" s="1443"/>
      <c r="V75" s="1443"/>
      <c r="W75" s="1443"/>
      <c r="X75" s="1443"/>
      <c r="Y75" s="1443"/>
      <c r="Z75" s="1443"/>
      <c r="AA75" s="1443"/>
      <c r="AB75" s="1443"/>
      <c r="AC75" s="1443"/>
      <c r="AD75" s="1443"/>
      <c r="AE75" s="1443"/>
      <c r="AF75" s="1443"/>
      <c r="AG75" s="1443"/>
      <c r="AH75" s="1443"/>
    </row>
    <row r="76" spans="2:35" s="425" customFormat="1" ht="39.950000000000003" customHeight="1">
      <c r="B76" s="1447">
        <v>6</v>
      </c>
      <c r="C76" s="1448"/>
      <c r="D76" s="1451" t="s">
        <v>636</v>
      </c>
      <c r="E76" s="1452"/>
      <c r="F76" s="1452"/>
      <c r="G76" s="1452"/>
      <c r="I76" s="425" t="str">
        <f>IFERROR(VLOOKUP(MATCH(I71,従業員名簿!$C:$C,0)+8,従業員名簿!$A:$E,3,FALSE)&amp;"　" &amp; 請負者詳細!$C$2 &amp;"　に入社現在に至る。","")</f>
        <v>平成16年4月　△△△△建設株式会社　に入社現在に至る。</v>
      </c>
      <c r="J76" s="372"/>
      <c r="K76" s="422"/>
      <c r="L76" s="372"/>
      <c r="M76" s="422"/>
      <c r="N76" s="422"/>
      <c r="O76" s="372"/>
      <c r="P76" s="422"/>
      <c r="Q76" s="422"/>
      <c r="R76" s="422"/>
      <c r="S76" s="422"/>
      <c r="T76" s="422"/>
      <c r="U76" s="422"/>
      <c r="V76" s="422"/>
      <c r="W76" s="422"/>
      <c r="X76" s="422"/>
      <c r="Y76" s="422"/>
      <c r="Z76" s="422"/>
      <c r="AA76" s="422"/>
      <c r="AB76" s="422"/>
      <c r="AC76" s="422"/>
      <c r="AD76" s="422"/>
      <c r="AE76" s="422"/>
      <c r="AF76" s="422"/>
      <c r="AG76" s="422"/>
      <c r="AH76" s="422"/>
    </row>
    <row r="77" spans="2:35" s="425" customFormat="1" ht="20.100000000000001" customHeight="1">
      <c r="B77" s="1447"/>
      <c r="C77" s="1448"/>
      <c r="D77" s="420"/>
      <c r="E77" s="421"/>
      <c r="F77" s="421"/>
      <c r="G77" s="421"/>
    </row>
    <row r="78" spans="2:35" s="425" customFormat="1" ht="24.95" customHeight="1">
      <c r="B78" s="1447">
        <v>7</v>
      </c>
      <c r="C78" s="1448"/>
      <c r="D78" s="1451" t="s">
        <v>637</v>
      </c>
      <c r="E78" s="1452"/>
      <c r="F78" s="1452"/>
      <c r="G78" s="1452"/>
      <c r="I78" s="422" t="str">
        <f>IFERROR(VLOOKUP(MATCH(I71,従業員名簿!$C:$C,0)+10,従業員名簿!$A:$E,3,FALSE),"") &amp;"　"&amp;IFERROR(VLOOKUP(MATCH(I71,従業員名簿!$C:$C,0)+10,従業員名簿!$A:$E,4,FALSE),"")</f>
        <v>1級土木施工管理技士　2222222222</v>
      </c>
      <c r="J78" s="419"/>
      <c r="K78" s="419"/>
      <c r="L78" s="419"/>
      <c r="M78" s="419"/>
      <c r="N78" s="419"/>
      <c r="O78" s="419"/>
      <c r="P78" s="419"/>
      <c r="Q78" s="419"/>
      <c r="R78" s="419"/>
      <c r="S78" s="419"/>
      <c r="V78" s="422"/>
      <c r="W78" s="423"/>
      <c r="X78" s="422"/>
      <c r="Y78" s="376"/>
      <c r="Z78" s="376"/>
      <c r="AA78" s="376"/>
      <c r="AB78" s="376"/>
      <c r="AC78" s="376"/>
      <c r="AD78" s="376"/>
      <c r="AE78" s="376"/>
      <c r="AF78" s="376"/>
      <c r="AG78" s="376"/>
      <c r="AH78" s="376"/>
    </row>
    <row r="79" spans="2:35" s="425" customFormat="1" ht="24.95" customHeight="1">
      <c r="C79" s="418"/>
      <c r="D79" s="424"/>
      <c r="I79" s="422" t="str">
        <f>IFERROR(VLOOKUP(MATCH(I71,従業員名簿!$C:$C,0)+11,従業員名簿!$A:$E,3,FALSE),"") &amp;"　"&amp;IFERROR(VLOOKUP(MATCH(I71,従業員名簿!$C:$C,0)+11,従業員名簿!$A:$E,4,FALSE),"")</f>
        <v>　</v>
      </c>
      <c r="J79" s="419"/>
      <c r="K79" s="419"/>
      <c r="L79" s="419"/>
      <c r="M79" s="419"/>
      <c r="N79" s="419"/>
      <c r="O79" s="419"/>
      <c r="P79" s="419"/>
      <c r="Q79" s="419"/>
      <c r="R79" s="419"/>
      <c r="S79" s="419"/>
      <c r="V79" s="422"/>
      <c r="W79" s="423"/>
      <c r="X79" s="422"/>
      <c r="Y79" s="372"/>
      <c r="Z79" s="372"/>
      <c r="AA79" s="372"/>
      <c r="AB79" s="372"/>
      <c r="AC79" s="372"/>
      <c r="AD79" s="372"/>
      <c r="AE79" s="372"/>
      <c r="AF79" s="372"/>
      <c r="AG79" s="372"/>
      <c r="AH79" s="372"/>
    </row>
    <row r="80" spans="2:35" s="425" customFormat="1" ht="24.95" customHeight="1">
      <c r="C80" s="418"/>
      <c r="D80" s="424"/>
    </row>
    <row r="81" spans="2:40" s="425" customFormat="1" ht="24.95" customHeight="1">
      <c r="B81" s="1447">
        <v>8</v>
      </c>
      <c r="C81" s="1448"/>
      <c r="D81" s="1451" t="s">
        <v>638</v>
      </c>
      <c r="E81" s="1452"/>
      <c r="F81" s="1452"/>
      <c r="G81" s="1452"/>
      <c r="I81" s="1455" t="str">
        <f>IFERROR(VLOOKUP(MATCH(I71,従業員名簿!$C:$C,0)+15,従業員名簿!$A:$E,3,FALSE),"")</f>
        <v>○○地内配水管改良工事</v>
      </c>
      <c r="J81" s="1456"/>
      <c r="K81" s="1456"/>
      <c r="L81" s="1456"/>
      <c r="M81" s="1456"/>
      <c r="N81" s="1456"/>
      <c r="O81" s="1456"/>
      <c r="P81" s="1456"/>
      <c r="Q81" s="1456"/>
      <c r="R81" s="1456"/>
      <c r="S81" s="1456"/>
      <c r="T81" s="1456"/>
      <c r="U81" s="1450"/>
      <c r="V81" s="1450"/>
      <c r="W81" s="460"/>
      <c r="X81" s="1449" t="str">
        <f>IFERROR(TEXT(VLOOKUP(MATCH(I71,従業員名簿!$C:$C,0)+15,従業員名簿!$A:$E,4,FALSE),"ggge年m月")&amp;"から"&amp;TEXT(VLOOKUP(MATCH(I71,従業員名簿!$C:$C,0)+15,従業員名簿!$A:$E,5,FALSE),"ggge年m月"),"")</f>
        <v>平成25年4月から平成25年12月</v>
      </c>
      <c r="Y81" s="1450"/>
      <c r="Z81" s="1450"/>
      <c r="AA81" s="1450"/>
      <c r="AB81" s="1450"/>
      <c r="AC81" s="1450"/>
      <c r="AD81" s="1450"/>
      <c r="AE81" s="1450"/>
      <c r="AF81" s="1450"/>
      <c r="AG81" s="1450"/>
      <c r="AH81" s="1450"/>
      <c r="AI81" s="1450"/>
    </row>
    <row r="82" spans="2:40" s="425" customFormat="1" ht="24.95" customHeight="1">
      <c r="D82" s="424"/>
      <c r="I82" s="1455" t="str">
        <f>IFERROR(""&amp;VLOOKUP(MATCH(I71,従業員名簿!$C:$C,0)+16,従業員名簿!$A:$E,3,FALSE),"")</f>
        <v>○○地内配水管改良工事</v>
      </c>
      <c r="J82" s="1456"/>
      <c r="K82" s="1456"/>
      <c r="L82" s="1456"/>
      <c r="M82" s="1456"/>
      <c r="N82" s="1456"/>
      <c r="O82" s="1456"/>
      <c r="P82" s="1456"/>
      <c r="Q82" s="1456"/>
      <c r="R82" s="1456"/>
      <c r="S82" s="1456"/>
      <c r="T82" s="1456"/>
      <c r="U82" s="1450"/>
      <c r="V82" s="1450"/>
      <c r="W82" s="460"/>
      <c r="X82" s="1449" t="str">
        <f>IF(I82="","",IFERROR(TEXT(VLOOKUP(MATCH(I71,従業員名簿!$C:$C,0)+16,従業員名簿!$A:$E,4,FALSE),"ggge年m月")&amp;"から"&amp;TEXT(VLOOKUP(MATCH(I71,従業員名簿!$C:$C,0)+16,従業員名簿!$A:$E,5,FALSE),"ggge年m月"),""))</f>
        <v>平成26年4月から平成26年12月</v>
      </c>
      <c r="Y82" s="1450"/>
      <c r="Z82" s="1450"/>
      <c r="AA82" s="1450"/>
      <c r="AB82" s="1450"/>
      <c r="AC82" s="1450"/>
      <c r="AD82" s="1450"/>
      <c r="AE82" s="1450"/>
      <c r="AF82" s="1450"/>
      <c r="AG82" s="1450"/>
      <c r="AH82" s="1450"/>
      <c r="AI82" s="1450"/>
    </row>
    <row r="83" spans="2:40" s="425" customFormat="1" ht="24.95" customHeight="1">
      <c r="D83" s="424"/>
      <c r="I83" s="1455" t="str">
        <f>IFERROR(""&amp;VLOOKUP(MATCH(I71,従業員名簿!$C:$C,0)+17,従業員名簿!$A:$E,3,FALSE),"")</f>
        <v>○○地内配水管改良工事</v>
      </c>
      <c r="J83" s="1456"/>
      <c r="K83" s="1456"/>
      <c r="L83" s="1456"/>
      <c r="M83" s="1456"/>
      <c r="N83" s="1456"/>
      <c r="O83" s="1456"/>
      <c r="P83" s="1456"/>
      <c r="Q83" s="1456"/>
      <c r="R83" s="1456"/>
      <c r="S83" s="1456"/>
      <c r="T83" s="1456"/>
      <c r="U83" s="1450"/>
      <c r="V83" s="1450"/>
      <c r="W83" s="460"/>
      <c r="X83" s="1449" t="str">
        <f>IF(I83="","",IFERROR(TEXT(VLOOKUP(MATCH(I71,従業員名簿!$C:$C,0)+17,従業員名簿!$A:$E,4,FALSE),"ggge年m月")&amp;"から"&amp;TEXT(VLOOKUP(MATCH(I71,従業員名簿!$C:$C,0)+17,従業員名簿!$A:$E,5,FALSE),"ggge年m月"),""))</f>
        <v>平成27年4月から平成27年12月</v>
      </c>
      <c r="Y83" s="1450"/>
      <c r="Z83" s="1450"/>
      <c r="AA83" s="1450"/>
      <c r="AB83" s="1450"/>
      <c r="AC83" s="1450"/>
      <c r="AD83" s="1450"/>
      <c r="AE83" s="1450"/>
      <c r="AF83" s="1450"/>
      <c r="AG83" s="1450"/>
      <c r="AH83" s="1450"/>
      <c r="AI83" s="1450"/>
    </row>
    <row r="84" spans="2:40" s="425" customFormat="1" ht="24.95" customHeight="1">
      <c r="D84" s="424"/>
      <c r="I84" s="1455" t="str">
        <f>IFERROR(""&amp;VLOOKUP(MATCH(I71,従業員名簿!$C:$C,0)+18,従業員名簿!$A:$E,3,FALSE),"")</f>
        <v>○○地内配水管改良工事</v>
      </c>
      <c r="J84" s="1456"/>
      <c r="K84" s="1456"/>
      <c r="L84" s="1456"/>
      <c r="M84" s="1456"/>
      <c r="N84" s="1456"/>
      <c r="O84" s="1456"/>
      <c r="P84" s="1456"/>
      <c r="Q84" s="1456"/>
      <c r="R84" s="1456"/>
      <c r="S84" s="1456"/>
      <c r="T84" s="1456"/>
      <c r="U84" s="1450"/>
      <c r="V84" s="1450"/>
      <c r="W84" s="460"/>
      <c r="X84" s="1449" t="str">
        <f>IF(I84="","",IFERROR(TEXT(VLOOKUP(MATCH(I71,従業員名簿!$C:$C,0)+18,従業員名簿!$A:$E,4,FALSE),"ggge年m月")&amp;"から"&amp;TEXT(VLOOKUP(MATCH(I71,従業員名簿!$C:$C,0)+18,従業員名簿!$A:$E,5,FALSE),"ggge年m月"),""))</f>
        <v>平成28年4月から平成28年12月</v>
      </c>
      <c r="Y84" s="1450"/>
      <c r="Z84" s="1450"/>
      <c r="AA84" s="1450"/>
      <c r="AB84" s="1450"/>
      <c r="AC84" s="1450"/>
      <c r="AD84" s="1450"/>
      <c r="AE84" s="1450"/>
      <c r="AF84" s="1450"/>
      <c r="AG84" s="1450"/>
      <c r="AH84" s="1450"/>
      <c r="AI84" s="1450"/>
    </row>
    <row r="85" spans="2:40" s="425" customFormat="1" ht="24.95" customHeight="1">
      <c r="D85" s="424"/>
      <c r="I85" s="1455" t="str">
        <f>IFERROR(""&amp;VLOOKUP(MATCH(I71,従業員名簿!$C:$C,0)+19,従業員名簿!$A:$E,3,FALSE),"")</f>
        <v>○○地内配水管改良工事</v>
      </c>
      <c r="J85" s="1456"/>
      <c r="K85" s="1456"/>
      <c r="L85" s="1456"/>
      <c r="M85" s="1456"/>
      <c r="N85" s="1456"/>
      <c r="O85" s="1456"/>
      <c r="P85" s="1456"/>
      <c r="Q85" s="1456"/>
      <c r="R85" s="1456"/>
      <c r="S85" s="1456"/>
      <c r="T85" s="1456"/>
      <c r="U85" s="1450"/>
      <c r="V85" s="1450"/>
      <c r="W85" s="460"/>
      <c r="X85" s="1449" t="str">
        <f>IF(I85="","",IFERROR(TEXT(VLOOKUP(MATCH(I71,従業員名簿!$C:$C,0)+19,従業員名簿!$A:$E,4,FALSE),"ggge年m月")&amp;"から"&amp;TEXT(VLOOKUP(MATCH(I71,従業員名簿!$C:$C,0)+19,従業員名簿!$A:$E,5,FALSE),"ggge年m月"),""))</f>
        <v>平成29年4月から平成29年12月</v>
      </c>
      <c r="Y85" s="1450"/>
      <c r="Z85" s="1450"/>
      <c r="AA85" s="1450"/>
      <c r="AB85" s="1450"/>
      <c r="AC85" s="1450"/>
      <c r="AD85" s="1450"/>
      <c r="AE85" s="1450"/>
      <c r="AF85" s="1450"/>
      <c r="AG85" s="1450"/>
      <c r="AH85" s="1450"/>
      <c r="AI85" s="1450"/>
    </row>
    <row r="86" spans="2:40" s="425" customFormat="1" ht="24.95" customHeight="1">
      <c r="D86" s="424"/>
      <c r="I86" s="1455" t="str">
        <f>IFERROR(""&amp;VLOOKUP(MATCH(I71,従業員名簿!$C:$C,0)+20,従業員名簿!$A:$E,3,FALSE),"")</f>
        <v>○○地内配水管改良工事</v>
      </c>
      <c r="J86" s="1456"/>
      <c r="K86" s="1456"/>
      <c r="L86" s="1456"/>
      <c r="M86" s="1456"/>
      <c r="N86" s="1456"/>
      <c r="O86" s="1456"/>
      <c r="P86" s="1456"/>
      <c r="Q86" s="1456"/>
      <c r="R86" s="1456"/>
      <c r="S86" s="1456"/>
      <c r="T86" s="1456"/>
      <c r="U86" s="1450"/>
      <c r="V86" s="1450"/>
      <c r="W86" s="460"/>
      <c r="X86" s="1449" t="str">
        <f>IF(I86="","",IFERROR(TEXT(VLOOKUP(MATCH(I71,従業員名簿!$C:$C,0)+20,従業員名簿!$A:$E,4,FALSE),"ggge年m月")&amp;"から"&amp;TEXT(VLOOKUP(MATCH(I71,従業員名簿!$C:$C,0)+20,従業員名簿!$A:$E,5,FALSE),"ggge年m月"),""))</f>
        <v>平成30年4月から平成30年12月</v>
      </c>
      <c r="Y86" s="1450"/>
      <c r="Z86" s="1450"/>
      <c r="AA86" s="1450"/>
      <c r="AB86" s="1450"/>
      <c r="AC86" s="1450"/>
      <c r="AD86" s="1450"/>
      <c r="AE86" s="1450"/>
      <c r="AF86" s="1450"/>
      <c r="AG86" s="1450"/>
      <c r="AH86" s="1450"/>
      <c r="AI86" s="1450"/>
    </row>
    <row r="87" spans="2:40" s="425" customFormat="1" ht="24.95" customHeight="1">
      <c r="D87" s="424"/>
      <c r="I87" s="1455" t="str">
        <f>IFERROR(""&amp;VLOOKUP(MATCH(I71,従業員名簿!$C:$C,0)+21,従業員名簿!$A:$E,3,FALSE),"")</f>
        <v>○○地内配水管改良工事</v>
      </c>
      <c r="J87" s="1456"/>
      <c r="K87" s="1456"/>
      <c r="L87" s="1456"/>
      <c r="M87" s="1456"/>
      <c r="N87" s="1456"/>
      <c r="O87" s="1456"/>
      <c r="P87" s="1456"/>
      <c r="Q87" s="1456"/>
      <c r="R87" s="1456"/>
      <c r="S87" s="1456"/>
      <c r="T87" s="1456"/>
      <c r="U87" s="1450"/>
      <c r="V87" s="1450"/>
      <c r="W87" s="460"/>
      <c r="X87" s="1449" t="str">
        <f>IF(I87="","",IFERROR(TEXT(VLOOKUP(MATCH(I71,従業員名簿!$C:$C,0)+21,従業員名簿!$A:$E,4,FALSE),"ggge年m月")&amp;"から"&amp;TEXT(VLOOKUP(MATCH(I71,従業員名簿!$C:$C,0)+21,従業員名簿!$A:$E,5,FALSE),"ggge年m月"),""))</f>
        <v>平成31年4月から令和1年12月</v>
      </c>
      <c r="Y87" s="1450"/>
      <c r="Z87" s="1450"/>
      <c r="AA87" s="1450"/>
      <c r="AB87" s="1450"/>
      <c r="AC87" s="1450"/>
      <c r="AD87" s="1450"/>
      <c r="AE87" s="1450"/>
      <c r="AF87" s="1450"/>
      <c r="AG87" s="1450"/>
      <c r="AH87" s="1450"/>
      <c r="AI87" s="1450"/>
    </row>
    <row r="88" spans="2:40" s="425" customFormat="1" ht="24.95" customHeight="1">
      <c r="D88" s="424"/>
      <c r="I88" s="1455" t="str">
        <f>IFERROR(""&amp;VLOOKUP(MATCH(I71,従業員名簿!$C:$C,0)+22,従業員名簿!$A:$E,3,FALSE),"")</f>
        <v>○○地内配水管改良工事</v>
      </c>
      <c r="J88" s="1456"/>
      <c r="K88" s="1456"/>
      <c r="L88" s="1456"/>
      <c r="M88" s="1456"/>
      <c r="N88" s="1456"/>
      <c r="O88" s="1456"/>
      <c r="P88" s="1456"/>
      <c r="Q88" s="1456"/>
      <c r="R88" s="1456"/>
      <c r="S88" s="1456"/>
      <c r="T88" s="1456"/>
      <c r="U88" s="1450"/>
      <c r="V88" s="1450"/>
      <c r="W88" s="460"/>
      <c r="X88" s="1449" t="str">
        <f>IF(I88="","",IFERROR(TEXT(VLOOKUP(MATCH(I71,従業員名簿!$C:$C,0)+22,従業員名簿!$A:$E,4,FALSE),"ggge年m月")&amp;"から"&amp;TEXT(VLOOKUP(MATCH(I71,従業員名簿!$C:$C,0)+22,従業員名簿!$A:$E,5,FALSE),"ggge年m月"),""))</f>
        <v>令和2年4月から令和2年12月</v>
      </c>
      <c r="Y88" s="1450"/>
      <c r="Z88" s="1450"/>
      <c r="AA88" s="1450"/>
      <c r="AB88" s="1450"/>
      <c r="AC88" s="1450"/>
      <c r="AD88" s="1450"/>
      <c r="AE88" s="1450"/>
      <c r="AF88" s="1450"/>
      <c r="AG88" s="1450"/>
      <c r="AH88" s="1450"/>
      <c r="AI88" s="1450"/>
    </row>
    <row r="89" spans="2:40" s="425" customFormat="1" ht="24.95" customHeight="1">
      <c r="D89" s="424"/>
      <c r="I89" s="1455" t="str">
        <f>IFERROR(""&amp;VLOOKUP(MATCH(I71,従業員名簿!$C:$C,0)+23,従業員名簿!$A:$E,3,FALSE),"")</f>
        <v>○○地内配水管改良工事</v>
      </c>
      <c r="J89" s="1456"/>
      <c r="K89" s="1456"/>
      <c r="L89" s="1456"/>
      <c r="M89" s="1456"/>
      <c r="N89" s="1456"/>
      <c r="O89" s="1456"/>
      <c r="P89" s="1456"/>
      <c r="Q89" s="1456"/>
      <c r="R89" s="1456"/>
      <c r="S89" s="1456"/>
      <c r="T89" s="1456"/>
      <c r="U89" s="1450"/>
      <c r="V89" s="1450"/>
      <c r="W89" s="460"/>
      <c r="X89" s="1449" t="str">
        <f>IF(I89="","",IFERROR(TEXT(VLOOKUP(MATCH(I71,従業員名簿!$C:$C,0)+23,従業員名簿!$A:$E,4,FALSE),"ggge年m月")&amp;"から"&amp;TEXT(VLOOKUP(MATCH(I71,従業員名簿!$C:$C,0)+23,従業員名簿!$A:$E,5,FALSE),"ggge年m月"),""))</f>
        <v>令和3年4月から令和3年12月</v>
      </c>
      <c r="Y89" s="1450"/>
      <c r="Z89" s="1450"/>
      <c r="AA89" s="1450"/>
      <c r="AB89" s="1450"/>
      <c r="AC89" s="1450"/>
      <c r="AD89" s="1450"/>
      <c r="AE89" s="1450"/>
      <c r="AF89" s="1450"/>
      <c r="AG89" s="1450"/>
      <c r="AH89" s="1450"/>
      <c r="AI89" s="1450"/>
    </row>
    <row r="90" spans="2:40" s="425" customFormat="1" ht="24.95" customHeight="1">
      <c r="I90" s="1455" t="str">
        <f>IFERROR(""&amp;VLOOKUP(MATCH(I71,従業員名簿!$C:$C,0)+24,従業員名簿!$A:$E,3,FALSE),"")</f>
        <v>○○地内配水管改良工事</v>
      </c>
      <c r="J90" s="1456"/>
      <c r="K90" s="1456"/>
      <c r="L90" s="1456"/>
      <c r="M90" s="1456"/>
      <c r="N90" s="1456"/>
      <c r="O90" s="1456"/>
      <c r="P90" s="1456"/>
      <c r="Q90" s="1456"/>
      <c r="R90" s="1456"/>
      <c r="S90" s="1456"/>
      <c r="T90" s="1456"/>
      <c r="U90" s="1450"/>
      <c r="V90" s="1450"/>
      <c r="W90" s="460"/>
      <c r="X90" s="1449" t="str">
        <f>IF(I90="","",IFERROR(TEXT(VLOOKUP(MATCH(I71,従業員名簿!$C:$C,0)+24,従業員名簿!$A:$E,4,FALSE),"ggge年m月")&amp;"から"&amp;TEXT(VLOOKUP(MATCH(I71,従業員名簿!$C:$C,0)+24,従業員名簿!$A:$E,5,FALSE),"ggge年m月"),""))</f>
        <v>令和4年4月から令和4年12月</v>
      </c>
      <c r="Y90" s="1450"/>
      <c r="Z90" s="1450"/>
      <c r="AA90" s="1450"/>
      <c r="AB90" s="1450"/>
      <c r="AC90" s="1450"/>
      <c r="AD90" s="1450"/>
      <c r="AE90" s="1450"/>
      <c r="AF90" s="1450"/>
      <c r="AG90" s="1450"/>
      <c r="AH90" s="1450"/>
      <c r="AI90" s="1450"/>
    </row>
    <row r="91" spans="2:40" s="425" customFormat="1" ht="20.100000000000001" customHeight="1"/>
    <row r="92" spans="2:40" s="425" customFormat="1" ht="24.95" customHeight="1">
      <c r="I92" s="425" t="s">
        <v>639</v>
      </c>
    </row>
    <row r="93" spans="2:40" s="425" customFormat="1" ht="24.95" customHeight="1"/>
    <row r="94" spans="2:40" s="425" customFormat="1" ht="24.95" customHeight="1">
      <c r="K94" s="426"/>
      <c r="N94" s="424"/>
      <c r="X94" s="423" t="s">
        <v>640</v>
      </c>
      <c r="Z94" s="1465" t="str">
        <f>I71</f>
        <v>○○　△△</v>
      </c>
      <c r="AA94" s="1466"/>
      <c r="AB94" s="1466"/>
      <c r="AC94" s="1466"/>
      <c r="AD94" s="1466"/>
      <c r="AE94" s="1466"/>
      <c r="AF94" s="1466"/>
      <c r="AG94" s="1466"/>
      <c r="AH94" s="1466"/>
    </row>
    <row r="95" spans="2:40" s="425" customFormat="1" ht="13.5"/>
    <row r="96" spans="2:40" s="439" customFormat="1" ht="13.5">
      <c r="C96" s="440"/>
      <c r="D96" s="440"/>
      <c r="E96" s="441"/>
      <c r="F96" s="441"/>
      <c r="G96" s="441"/>
      <c r="H96" s="441"/>
      <c r="I96" s="441"/>
      <c r="J96" s="441"/>
      <c r="K96" s="441"/>
      <c r="L96" s="441"/>
      <c r="M96" s="441"/>
      <c r="N96" s="441"/>
      <c r="O96" s="441"/>
      <c r="P96" s="441"/>
      <c r="Q96" s="441"/>
      <c r="R96" s="441"/>
      <c r="S96" s="441"/>
      <c r="T96" s="441"/>
      <c r="U96" s="441"/>
      <c r="V96" s="441"/>
      <c r="W96" s="441"/>
      <c r="X96" s="441"/>
      <c r="Y96" s="441"/>
      <c r="Z96" s="441"/>
      <c r="AA96" s="441"/>
      <c r="AB96" s="441"/>
      <c r="AC96" s="441"/>
      <c r="AD96" s="441"/>
      <c r="AE96" s="440"/>
      <c r="AF96" s="440"/>
      <c r="AG96" s="440"/>
      <c r="AI96" s="440"/>
      <c r="AJ96" s="440"/>
      <c r="AN96" s="440"/>
    </row>
    <row r="97" spans="3:36" s="439" customFormat="1" ht="13.5">
      <c r="C97" s="440"/>
      <c r="D97" s="440"/>
      <c r="E97" s="441"/>
      <c r="F97" s="441"/>
      <c r="G97" s="441"/>
      <c r="H97" s="441"/>
      <c r="I97" s="441"/>
      <c r="J97" s="441"/>
      <c r="K97" s="441"/>
      <c r="L97" s="441"/>
      <c r="M97" s="441"/>
      <c r="N97" s="441"/>
      <c r="O97" s="441"/>
      <c r="P97" s="441"/>
      <c r="Q97" s="441"/>
      <c r="R97" s="441"/>
      <c r="S97" s="441"/>
      <c r="T97" s="441"/>
      <c r="U97" s="441"/>
      <c r="V97" s="441"/>
      <c r="W97" s="441"/>
      <c r="X97" s="441"/>
      <c r="Y97" s="441"/>
      <c r="Z97" s="441"/>
      <c r="AA97" s="441"/>
      <c r="AB97" s="441"/>
      <c r="AC97" s="441"/>
      <c r="AD97" s="441"/>
      <c r="AE97" s="440"/>
      <c r="AF97" s="440"/>
      <c r="AG97" s="440"/>
      <c r="AI97" s="440"/>
      <c r="AJ97" s="440"/>
    </row>
    <row r="98" spans="3:36" s="439" customFormat="1" ht="13.5">
      <c r="C98" s="440"/>
      <c r="D98" s="440"/>
      <c r="E98" s="441"/>
      <c r="F98" s="441"/>
      <c r="G98" s="441"/>
      <c r="H98" s="441"/>
      <c r="I98" s="441"/>
      <c r="J98" s="441"/>
      <c r="K98" s="441"/>
      <c r="L98" s="441"/>
      <c r="M98" s="441"/>
      <c r="N98" s="441"/>
      <c r="O98" s="441"/>
      <c r="P98" s="441"/>
      <c r="Q98" s="441"/>
      <c r="R98" s="441"/>
      <c r="S98" s="441"/>
      <c r="T98" s="441"/>
      <c r="U98" s="441"/>
      <c r="V98" s="441"/>
      <c r="W98" s="441"/>
      <c r="X98" s="441"/>
      <c r="Y98" s="441"/>
      <c r="Z98" s="441"/>
      <c r="AA98" s="441"/>
      <c r="AB98" s="441"/>
      <c r="AC98" s="441"/>
      <c r="AD98" s="441"/>
      <c r="AE98" s="440"/>
      <c r="AF98" s="440"/>
      <c r="AG98" s="440"/>
      <c r="AI98" s="440"/>
      <c r="AJ98" s="440"/>
    </row>
    <row r="99" spans="3:36" s="439" customFormat="1" ht="13.5">
      <c r="C99" s="440"/>
      <c r="D99" s="440"/>
      <c r="E99" s="441"/>
      <c r="F99" s="441"/>
      <c r="G99" s="441"/>
      <c r="H99" s="441"/>
      <c r="I99" s="441"/>
      <c r="J99" s="441"/>
      <c r="K99" s="441"/>
      <c r="L99" s="441"/>
      <c r="M99" s="441"/>
      <c r="N99" s="441"/>
      <c r="O99" s="441"/>
      <c r="P99" s="441"/>
      <c r="Q99" s="441"/>
      <c r="R99" s="441"/>
      <c r="S99" s="441"/>
      <c r="T99" s="441"/>
      <c r="U99" s="441"/>
      <c r="V99" s="441"/>
      <c r="W99" s="441"/>
      <c r="X99" s="441"/>
      <c r="Y99" s="441"/>
      <c r="Z99" s="441"/>
      <c r="AA99" s="441"/>
      <c r="AB99" s="441"/>
      <c r="AC99" s="441"/>
      <c r="AD99" s="441"/>
      <c r="AE99" s="440"/>
      <c r="AF99" s="440"/>
      <c r="AG99" s="440"/>
      <c r="AI99" s="440"/>
      <c r="AJ99" s="440"/>
    </row>
    <row r="100" spans="3:36" s="439" customFormat="1" ht="13.5">
      <c r="C100" s="440"/>
      <c r="D100" s="440"/>
      <c r="E100" s="441"/>
      <c r="F100" s="441"/>
      <c r="G100" s="441"/>
      <c r="H100" s="441"/>
      <c r="I100" s="441"/>
      <c r="J100" s="441"/>
      <c r="K100" s="441"/>
      <c r="L100" s="441"/>
      <c r="M100" s="441"/>
      <c r="N100" s="441"/>
      <c r="O100" s="441"/>
      <c r="P100" s="441"/>
      <c r="Q100" s="441"/>
      <c r="R100" s="441"/>
      <c r="S100" s="441"/>
      <c r="T100" s="441"/>
      <c r="U100" s="441"/>
      <c r="V100" s="441"/>
      <c r="W100" s="441"/>
      <c r="X100" s="441"/>
      <c r="Y100" s="441"/>
      <c r="Z100" s="441"/>
      <c r="AA100" s="441"/>
      <c r="AB100" s="441"/>
      <c r="AC100" s="441"/>
      <c r="AD100" s="441"/>
      <c r="AE100" s="440"/>
      <c r="AF100" s="440"/>
      <c r="AG100" s="440"/>
      <c r="AI100" s="440"/>
      <c r="AJ100" s="440"/>
    </row>
  </sheetData>
  <mergeCells count="142">
    <mergeCell ref="Z94:AH94"/>
    <mergeCell ref="I47:AH47"/>
    <mergeCell ref="X53:AI53"/>
    <mergeCell ref="I53:V53"/>
    <mergeCell ref="I54:V54"/>
    <mergeCell ref="X54:AI54"/>
    <mergeCell ref="I55:V55"/>
    <mergeCell ref="X55:AI55"/>
    <mergeCell ref="I56:V56"/>
    <mergeCell ref="X56:AI56"/>
    <mergeCell ref="I57:V57"/>
    <mergeCell ref="X57:AI57"/>
    <mergeCell ref="I58:V58"/>
    <mergeCell ref="X58:AI58"/>
    <mergeCell ref="I59:V59"/>
    <mergeCell ref="X59:AI59"/>
    <mergeCell ref="I60:V60"/>
    <mergeCell ref="X60:AI60"/>
    <mergeCell ref="I61:V61"/>
    <mergeCell ref="X61:AI61"/>
    <mergeCell ref="I62:V62"/>
    <mergeCell ref="X62:AI62"/>
    <mergeCell ref="I75:AH75"/>
    <mergeCell ref="I88:V88"/>
    <mergeCell ref="X89:AI89"/>
    <mergeCell ref="I90:V90"/>
    <mergeCell ref="X90:AI90"/>
    <mergeCell ref="I84:V84"/>
    <mergeCell ref="X84:AI84"/>
    <mergeCell ref="I85:V85"/>
    <mergeCell ref="X85:AI85"/>
    <mergeCell ref="I86:V86"/>
    <mergeCell ref="X86:AI86"/>
    <mergeCell ref="I87:V87"/>
    <mergeCell ref="X87:AI87"/>
    <mergeCell ref="X88:AI88"/>
    <mergeCell ref="I89:V89"/>
    <mergeCell ref="B2:G2"/>
    <mergeCell ref="Z9:AH9"/>
    <mergeCell ref="C10:N10"/>
    <mergeCell ref="E16:AG17"/>
    <mergeCell ref="U11:V11"/>
    <mergeCell ref="W11:AI11"/>
    <mergeCell ref="U12:V12"/>
    <mergeCell ref="W12:AG12"/>
    <mergeCell ref="B6:AI7"/>
    <mergeCell ref="E24:F24"/>
    <mergeCell ref="G24:P24"/>
    <mergeCell ref="R24:AF24"/>
    <mergeCell ref="R11:T11"/>
    <mergeCell ref="R22:AH22"/>
    <mergeCell ref="R23:AH23"/>
    <mergeCell ref="E22:F22"/>
    <mergeCell ref="G22:P22"/>
    <mergeCell ref="E23:F23"/>
    <mergeCell ref="G23:P23"/>
    <mergeCell ref="W13:AI13"/>
    <mergeCell ref="U25:AH25"/>
    <mergeCell ref="R19:S20"/>
    <mergeCell ref="E21:F21"/>
    <mergeCell ref="G21:P21"/>
    <mergeCell ref="E35:F35"/>
    <mergeCell ref="U35:AH35"/>
    <mergeCell ref="E33:F34"/>
    <mergeCell ref="G33:P34"/>
    <mergeCell ref="R33:T33"/>
    <mergeCell ref="R34:T34"/>
    <mergeCell ref="U34:AF34"/>
    <mergeCell ref="U33:AH33"/>
    <mergeCell ref="E31:F32"/>
    <mergeCell ref="G31:P32"/>
    <mergeCell ref="R31:T31"/>
    <mergeCell ref="R32:T32"/>
    <mergeCell ref="U32:AF32"/>
    <mergeCell ref="E29:F30"/>
    <mergeCell ref="G29:P30"/>
    <mergeCell ref="E25:F26"/>
    <mergeCell ref="G25:P26"/>
    <mergeCell ref="R25:T25"/>
    <mergeCell ref="R26:T26"/>
    <mergeCell ref="U26:AF26"/>
    <mergeCell ref="D44:G44"/>
    <mergeCell ref="I44:O44"/>
    <mergeCell ref="D71:G71"/>
    <mergeCell ref="I71:Q71"/>
    <mergeCell ref="D72:G72"/>
    <mergeCell ref="I72:O72"/>
    <mergeCell ref="D73:G73"/>
    <mergeCell ref="I73:AH73"/>
    <mergeCell ref="Z66:AH66"/>
    <mergeCell ref="I45:AH45"/>
    <mergeCell ref="I46:AH46"/>
    <mergeCell ref="D45:G45"/>
    <mergeCell ref="D46:G46"/>
    <mergeCell ref="D47:G47"/>
    <mergeCell ref="D48:G48"/>
    <mergeCell ref="D50:G50"/>
    <mergeCell ref="D53:G53"/>
    <mergeCell ref="D43:G43"/>
    <mergeCell ref="R29:T29"/>
    <mergeCell ref="R30:T30"/>
    <mergeCell ref="U30:AF30"/>
    <mergeCell ref="U29:AH29"/>
    <mergeCell ref="E27:F28"/>
    <mergeCell ref="G27:P28"/>
    <mergeCell ref="R27:T27"/>
    <mergeCell ref="R28:T28"/>
    <mergeCell ref="U28:AF28"/>
    <mergeCell ref="U27:AH27"/>
    <mergeCell ref="G35:S35"/>
    <mergeCell ref="U31:AH31"/>
    <mergeCell ref="I43:Q43"/>
    <mergeCell ref="B75:C75"/>
    <mergeCell ref="B71:C71"/>
    <mergeCell ref="B72:C72"/>
    <mergeCell ref="B73:C73"/>
    <mergeCell ref="B81:C81"/>
    <mergeCell ref="X83:AI83"/>
    <mergeCell ref="B76:C76"/>
    <mergeCell ref="D76:G76"/>
    <mergeCell ref="B77:C77"/>
    <mergeCell ref="B78:C78"/>
    <mergeCell ref="D78:G78"/>
    <mergeCell ref="B74:C74"/>
    <mergeCell ref="D74:G74"/>
    <mergeCell ref="I74:AH74"/>
    <mergeCell ref="D75:G75"/>
    <mergeCell ref="D81:G81"/>
    <mergeCell ref="I81:V81"/>
    <mergeCell ref="X81:AI81"/>
    <mergeCell ref="I82:V82"/>
    <mergeCell ref="X82:AI82"/>
    <mergeCell ref="I83:V83"/>
    <mergeCell ref="B43:C43"/>
    <mergeCell ref="B44:C44"/>
    <mergeCell ref="B45:C45"/>
    <mergeCell ref="B46:C46"/>
    <mergeCell ref="B47:C47"/>
    <mergeCell ref="B48:C48"/>
    <mergeCell ref="B49:C49"/>
    <mergeCell ref="B50:C50"/>
    <mergeCell ref="B53:C53"/>
  </mergeCells>
  <phoneticPr fontId="1"/>
  <conditionalFormatting sqref="K8:Q8">
    <cfRule type="expression" dxfId="342" priority="5">
      <formula>$U$30=""</formula>
    </cfRule>
  </conditionalFormatting>
  <conditionalFormatting sqref="L18:R18">
    <cfRule type="expression" dxfId="341" priority="2">
      <formula>$U$30=""</formula>
    </cfRule>
  </conditionalFormatting>
  <conditionalFormatting sqref="S5:Y5">
    <cfRule type="expression" dxfId="340" priority="6">
      <formula>$U$28=""</formula>
    </cfRule>
  </conditionalFormatting>
  <conditionalFormatting sqref="S8:Y8">
    <cfRule type="expression" dxfId="339" priority="4">
      <formula>$U$34=""</formula>
    </cfRule>
  </conditionalFormatting>
  <conditionalFormatting sqref="T15:Y15">
    <cfRule type="expression" dxfId="338" priority="3">
      <formula>$U$28=""</formula>
    </cfRule>
  </conditionalFormatting>
  <conditionalFormatting sqref="T18:Y18">
    <cfRule type="expression" dxfId="337" priority="1">
      <formula>$U$34=""</formula>
    </cfRule>
  </conditionalFormatting>
  <hyperlinks>
    <hyperlink ref="AK9" location="一覧表!A1" display="一覧表に戻る" xr:uid="{00000000-0004-0000-0A00-000000000000}"/>
  </hyperlinks>
  <pageMargins left="0.70866141732283472" right="0.47244094488188981" top="0.74803149606299213" bottom="0.74803149606299213" header="0.31496062992125984" footer="0.31496062992125984"/>
  <pageSetup paperSize="9" orientation="portrait" r:id="rId1"/>
  <rowBreaks count="3" manualBreakCount="3">
    <brk id="1" min="1" max="34" man="1"/>
    <brk id="39" min="1" max="34" man="1"/>
    <brk id="67" min="1" max="3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99FF"/>
  </sheetPr>
  <dimension ref="A1:AC131"/>
  <sheetViews>
    <sheetView zoomScaleNormal="100" workbookViewId="0"/>
  </sheetViews>
  <sheetFormatPr defaultColWidth="9.125" defaultRowHeight="13.5"/>
  <cols>
    <col min="1" max="1" width="13.125" style="131" customWidth="1"/>
    <col min="2" max="2" width="17" style="131" customWidth="1"/>
    <col min="3" max="3" width="10.75" style="131" customWidth="1"/>
    <col min="4" max="4" width="3.75" style="131" customWidth="1"/>
    <col min="5" max="5" width="6" style="131" bestFit="1" customWidth="1"/>
    <col min="6" max="6" width="6" style="131" customWidth="1"/>
    <col min="7" max="7" width="6.375" style="131" customWidth="1"/>
    <col min="8" max="8" width="3.875" style="131" bestFit="1" customWidth="1"/>
    <col min="9" max="9" width="6" style="131" customWidth="1"/>
    <col min="10" max="10" width="3.875" style="131" bestFit="1" customWidth="1"/>
    <col min="11" max="11" width="6" style="131" bestFit="1" customWidth="1"/>
    <col min="12" max="12" width="6" style="131" customWidth="1"/>
    <col min="13" max="13" width="5.875" style="131" customWidth="1"/>
    <col min="14" max="14" width="5.5" style="131" customWidth="1"/>
    <col min="15" max="15" width="3.875" style="131" bestFit="1" customWidth="1"/>
    <col min="16" max="253" width="9.125" style="131"/>
    <col min="254" max="254" width="13.125" style="131" customWidth="1"/>
    <col min="255" max="255" width="17" style="131" customWidth="1"/>
    <col min="256" max="256" width="15" style="131" bestFit="1" customWidth="1"/>
    <col min="257" max="257" width="6" style="131" bestFit="1" customWidth="1"/>
    <col min="258" max="258" width="6" style="131" customWidth="1"/>
    <col min="259" max="259" width="3.875" style="131" bestFit="1" customWidth="1"/>
    <col min="260" max="260" width="6.375" style="131" customWidth="1"/>
    <col min="261" max="261" width="3.875" style="131" bestFit="1" customWidth="1"/>
    <col min="262" max="262" width="6" style="131" customWidth="1"/>
    <col min="263" max="264" width="3.875" style="131" bestFit="1" customWidth="1"/>
    <col min="265" max="265" width="6" style="131" bestFit="1" customWidth="1"/>
    <col min="266" max="266" width="6" style="131" customWidth="1"/>
    <col min="267" max="267" width="3.875" style="131" bestFit="1" customWidth="1"/>
    <col min="268" max="268" width="5.875" style="131" customWidth="1"/>
    <col min="269" max="269" width="3.875" style="131" bestFit="1" customWidth="1"/>
    <col min="270" max="270" width="5.5" style="131" customWidth="1"/>
    <col min="271" max="271" width="3.875" style="131" bestFit="1" customWidth="1"/>
    <col min="272" max="509" width="9.125" style="131"/>
    <col min="510" max="510" width="13.125" style="131" customWidth="1"/>
    <col min="511" max="511" width="17" style="131" customWidth="1"/>
    <col min="512" max="512" width="15" style="131" bestFit="1" customWidth="1"/>
    <col min="513" max="513" width="6" style="131" bestFit="1" customWidth="1"/>
    <col min="514" max="514" width="6" style="131" customWidth="1"/>
    <col min="515" max="515" width="3.875" style="131" bestFit="1" customWidth="1"/>
    <col min="516" max="516" width="6.375" style="131" customWidth="1"/>
    <col min="517" max="517" width="3.875" style="131" bestFit="1" customWidth="1"/>
    <col min="518" max="518" width="6" style="131" customWidth="1"/>
    <col min="519" max="520" width="3.875" style="131" bestFit="1" customWidth="1"/>
    <col min="521" max="521" width="6" style="131" bestFit="1" customWidth="1"/>
    <col min="522" max="522" width="6" style="131" customWidth="1"/>
    <col min="523" max="523" width="3.875" style="131" bestFit="1" customWidth="1"/>
    <col min="524" max="524" width="5.875" style="131" customWidth="1"/>
    <col min="525" max="525" width="3.875" style="131" bestFit="1" customWidth="1"/>
    <col min="526" max="526" width="5.5" style="131" customWidth="1"/>
    <col min="527" max="527" width="3.875" style="131" bestFit="1" customWidth="1"/>
    <col min="528" max="765" width="9.125" style="131"/>
    <col min="766" max="766" width="13.125" style="131" customWidth="1"/>
    <col min="767" max="767" width="17" style="131" customWidth="1"/>
    <col min="768" max="768" width="15" style="131" bestFit="1" customWidth="1"/>
    <col min="769" max="769" width="6" style="131" bestFit="1" customWidth="1"/>
    <col min="770" max="770" width="6" style="131" customWidth="1"/>
    <col min="771" max="771" width="3.875" style="131" bestFit="1" customWidth="1"/>
    <col min="772" max="772" width="6.375" style="131" customWidth="1"/>
    <col min="773" max="773" width="3.875" style="131" bestFit="1" customWidth="1"/>
    <col min="774" max="774" width="6" style="131" customWidth="1"/>
    <col min="775" max="776" width="3.875" style="131" bestFit="1" customWidth="1"/>
    <col min="777" max="777" width="6" style="131" bestFit="1" customWidth="1"/>
    <col min="778" max="778" width="6" style="131" customWidth="1"/>
    <col min="779" max="779" width="3.875" style="131" bestFit="1" customWidth="1"/>
    <col min="780" max="780" width="5.875" style="131" customWidth="1"/>
    <col min="781" max="781" width="3.875" style="131" bestFit="1" customWidth="1"/>
    <col min="782" max="782" width="5.5" style="131" customWidth="1"/>
    <col min="783" max="783" width="3.875" style="131" bestFit="1" customWidth="1"/>
    <col min="784" max="1021" width="9.125" style="131"/>
    <col min="1022" max="1022" width="13.125" style="131" customWidth="1"/>
    <col min="1023" max="1023" width="17" style="131" customWidth="1"/>
    <col min="1024" max="1024" width="15" style="131" bestFit="1" customWidth="1"/>
    <col min="1025" max="1025" width="6" style="131" bestFit="1" customWidth="1"/>
    <col min="1026" max="1026" width="6" style="131" customWidth="1"/>
    <col min="1027" max="1027" width="3.875" style="131" bestFit="1" customWidth="1"/>
    <col min="1028" max="1028" width="6.375" style="131" customWidth="1"/>
    <col min="1029" max="1029" width="3.875" style="131" bestFit="1" customWidth="1"/>
    <col min="1030" max="1030" width="6" style="131" customWidth="1"/>
    <col min="1031" max="1032" width="3.875" style="131" bestFit="1" customWidth="1"/>
    <col min="1033" max="1033" width="6" style="131" bestFit="1" customWidth="1"/>
    <col min="1034" max="1034" width="6" style="131" customWidth="1"/>
    <col min="1035" max="1035" width="3.875" style="131" bestFit="1" customWidth="1"/>
    <col min="1036" max="1036" width="5.875" style="131" customWidth="1"/>
    <col min="1037" max="1037" width="3.875" style="131" bestFit="1" customWidth="1"/>
    <col min="1038" max="1038" width="5.5" style="131" customWidth="1"/>
    <col min="1039" max="1039" width="3.875" style="131" bestFit="1" customWidth="1"/>
    <col min="1040" max="1277" width="9.125" style="131"/>
    <col min="1278" max="1278" width="13.125" style="131" customWidth="1"/>
    <col min="1279" max="1279" width="17" style="131" customWidth="1"/>
    <col min="1280" max="1280" width="15" style="131" bestFit="1" customWidth="1"/>
    <col min="1281" max="1281" width="6" style="131" bestFit="1" customWidth="1"/>
    <col min="1282" max="1282" width="6" style="131" customWidth="1"/>
    <col min="1283" max="1283" width="3.875" style="131" bestFit="1" customWidth="1"/>
    <col min="1284" max="1284" width="6.375" style="131" customWidth="1"/>
    <col min="1285" max="1285" width="3.875" style="131" bestFit="1" customWidth="1"/>
    <col min="1286" max="1286" width="6" style="131" customWidth="1"/>
    <col min="1287" max="1288" width="3.875" style="131" bestFit="1" customWidth="1"/>
    <col min="1289" max="1289" width="6" style="131" bestFit="1" customWidth="1"/>
    <col min="1290" max="1290" width="6" style="131" customWidth="1"/>
    <col min="1291" max="1291" width="3.875" style="131" bestFit="1" customWidth="1"/>
    <col min="1292" max="1292" width="5.875" style="131" customWidth="1"/>
    <col min="1293" max="1293" width="3.875" style="131" bestFit="1" customWidth="1"/>
    <col min="1294" max="1294" width="5.5" style="131" customWidth="1"/>
    <col min="1295" max="1295" width="3.875" style="131" bestFit="1" customWidth="1"/>
    <col min="1296" max="1533" width="9.125" style="131"/>
    <col min="1534" max="1534" width="13.125" style="131" customWidth="1"/>
    <col min="1535" max="1535" width="17" style="131" customWidth="1"/>
    <col min="1536" max="1536" width="15" style="131" bestFit="1" customWidth="1"/>
    <col min="1537" max="1537" width="6" style="131" bestFit="1" customWidth="1"/>
    <col min="1538" max="1538" width="6" style="131" customWidth="1"/>
    <col min="1539" max="1539" width="3.875" style="131" bestFit="1" customWidth="1"/>
    <col min="1540" max="1540" width="6.375" style="131" customWidth="1"/>
    <col min="1541" max="1541" width="3.875" style="131" bestFit="1" customWidth="1"/>
    <col min="1542" max="1542" width="6" style="131" customWidth="1"/>
    <col min="1543" max="1544" width="3.875" style="131" bestFit="1" customWidth="1"/>
    <col min="1545" max="1545" width="6" style="131" bestFit="1" customWidth="1"/>
    <col min="1546" max="1546" width="6" style="131" customWidth="1"/>
    <col min="1547" max="1547" width="3.875" style="131" bestFit="1" customWidth="1"/>
    <col min="1548" max="1548" width="5.875" style="131" customWidth="1"/>
    <col min="1549" max="1549" width="3.875" style="131" bestFit="1" customWidth="1"/>
    <col min="1550" max="1550" width="5.5" style="131" customWidth="1"/>
    <col min="1551" max="1551" width="3.875" style="131" bestFit="1" customWidth="1"/>
    <col min="1552" max="1789" width="9.125" style="131"/>
    <col min="1790" max="1790" width="13.125" style="131" customWidth="1"/>
    <col min="1791" max="1791" width="17" style="131" customWidth="1"/>
    <col min="1792" max="1792" width="15" style="131" bestFit="1" customWidth="1"/>
    <col min="1793" max="1793" width="6" style="131" bestFit="1" customWidth="1"/>
    <col min="1794" max="1794" width="6" style="131" customWidth="1"/>
    <col min="1795" max="1795" width="3.875" style="131" bestFit="1" customWidth="1"/>
    <col min="1796" max="1796" width="6.375" style="131" customWidth="1"/>
    <col min="1797" max="1797" width="3.875" style="131" bestFit="1" customWidth="1"/>
    <col min="1798" max="1798" width="6" style="131" customWidth="1"/>
    <col min="1799" max="1800" width="3.875" style="131" bestFit="1" customWidth="1"/>
    <col min="1801" max="1801" width="6" style="131" bestFit="1" customWidth="1"/>
    <col min="1802" max="1802" width="6" style="131" customWidth="1"/>
    <col min="1803" max="1803" width="3.875" style="131" bestFit="1" customWidth="1"/>
    <col min="1804" max="1804" width="5.875" style="131" customWidth="1"/>
    <col min="1805" max="1805" width="3.875" style="131" bestFit="1" customWidth="1"/>
    <col min="1806" max="1806" width="5.5" style="131" customWidth="1"/>
    <col min="1807" max="1807" width="3.875" style="131" bestFit="1" customWidth="1"/>
    <col min="1808" max="2045" width="9.125" style="131"/>
    <col min="2046" max="2046" width="13.125" style="131" customWidth="1"/>
    <col min="2047" max="2047" width="17" style="131" customWidth="1"/>
    <col min="2048" max="2048" width="15" style="131" bestFit="1" customWidth="1"/>
    <col min="2049" max="2049" width="6" style="131" bestFit="1" customWidth="1"/>
    <col min="2050" max="2050" width="6" style="131" customWidth="1"/>
    <col min="2051" max="2051" width="3.875" style="131" bestFit="1" customWidth="1"/>
    <col min="2052" max="2052" width="6.375" style="131" customWidth="1"/>
    <col min="2053" max="2053" width="3.875" style="131" bestFit="1" customWidth="1"/>
    <col min="2054" max="2054" width="6" style="131" customWidth="1"/>
    <col min="2055" max="2056" width="3.875" style="131" bestFit="1" customWidth="1"/>
    <col min="2057" max="2057" width="6" style="131" bestFit="1" customWidth="1"/>
    <col min="2058" max="2058" width="6" style="131" customWidth="1"/>
    <col min="2059" max="2059" width="3.875" style="131" bestFit="1" customWidth="1"/>
    <col min="2060" max="2060" width="5.875" style="131" customWidth="1"/>
    <col min="2061" max="2061" width="3.875" style="131" bestFit="1" customWidth="1"/>
    <col min="2062" max="2062" width="5.5" style="131" customWidth="1"/>
    <col min="2063" max="2063" width="3.875" style="131" bestFit="1" customWidth="1"/>
    <col min="2064" max="2301" width="9.125" style="131"/>
    <col min="2302" max="2302" width="13.125" style="131" customWidth="1"/>
    <col min="2303" max="2303" width="17" style="131" customWidth="1"/>
    <col min="2304" max="2304" width="15" style="131" bestFit="1" customWidth="1"/>
    <col min="2305" max="2305" width="6" style="131" bestFit="1" customWidth="1"/>
    <col min="2306" max="2306" width="6" style="131" customWidth="1"/>
    <col min="2307" max="2307" width="3.875" style="131" bestFit="1" customWidth="1"/>
    <col min="2308" max="2308" width="6.375" style="131" customWidth="1"/>
    <col min="2309" max="2309" width="3.875" style="131" bestFit="1" customWidth="1"/>
    <col min="2310" max="2310" width="6" style="131" customWidth="1"/>
    <col min="2311" max="2312" width="3.875" style="131" bestFit="1" customWidth="1"/>
    <col min="2313" max="2313" width="6" style="131" bestFit="1" customWidth="1"/>
    <col min="2314" max="2314" width="6" style="131" customWidth="1"/>
    <col min="2315" max="2315" width="3.875" style="131" bestFit="1" customWidth="1"/>
    <col min="2316" max="2316" width="5.875" style="131" customWidth="1"/>
    <col min="2317" max="2317" width="3.875" style="131" bestFit="1" customWidth="1"/>
    <col min="2318" max="2318" width="5.5" style="131" customWidth="1"/>
    <col min="2319" max="2319" width="3.875" style="131" bestFit="1" customWidth="1"/>
    <col min="2320" max="2557" width="9.125" style="131"/>
    <col min="2558" max="2558" width="13.125" style="131" customWidth="1"/>
    <col min="2559" max="2559" width="17" style="131" customWidth="1"/>
    <col min="2560" max="2560" width="15" style="131" bestFit="1" customWidth="1"/>
    <col min="2561" max="2561" width="6" style="131" bestFit="1" customWidth="1"/>
    <col min="2562" max="2562" width="6" style="131" customWidth="1"/>
    <col min="2563" max="2563" width="3.875" style="131" bestFit="1" customWidth="1"/>
    <col min="2564" max="2564" width="6.375" style="131" customWidth="1"/>
    <col min="2565" max="2565" width="3.875" style="131" bestFit="1" customWidth="1"/>
    <col min="2566" max="2566" width="6" style="131" customWidth="1"/>
    <col min="2567" max="2568" width="3.875" style="131" bestFit="1" customWidth="1"/>
    <col min="2569" max="2569" width="6" style="131" bestFit="1" customWidth="1"/>
    <col min="2570" max="2570" width="6" style="131" customWidth="1"/>
    <col min="2571" max="2571" width="3.875" style="131" bestFit="1" customWidth="1"/>
    <col min="2572" max="2572" width="5.875" style="131" customWidth="1"/>
    <col min="2573" max="2573" width="3.875" style="131" bestFit="1" customWidth="1"/>
    <col min="2574" max="2574" width="5.5" style="131" customWidth="1"/>
    <col min="2575" max="2575" width="3.875" style="131" bestFit="1" customWidth="1"/>
    <col min="2576" max="2813" width="9.125" style="131"/>
    <col min="2814" max="2814" width="13.125" style="131" customWidth="1"/>
    <col min="2815" max="2815" width="17" style="131" customWidth="1"/>
    <col min="2816" max="2816" width="15" style="131" bestFit="1" customWidth="1"/>
    <col min="2817" max="2817" width="6" style="131" bestFit="1" customWidth="1"/>
    <col min="2818" max="2818" width="6" style="131" customWidth="1"/>
    <col min="2819" max="2819" width="3.875" style="131" bestFit="1" customWidth="1"/>
    <col min="2820" max="2820" width="6.375" style="131" customWidth="1"/>
    <col min="2821" max="2821" width="3.875" style="131" bestFit="1" customWidth="1"/>
    <col min="2822" max="2822" width="6" style="131" customWidth="1"/>
    <col min="2823" max="2824" width="3.875" style="131" bestFit="1" customWidth="1"/>
    <col min="2825" max="2825" width="6" style="131" bestFit="1" customWidth="1"/>
    <col min="2826" max="2826" width="6" style="131" customWidth="1"/>
    <col min="2827" max="2827" width="3.875" style="131" bestFit="1" customWidth="1"/>
    <col min="2828" max="2828" width="5.875" style="131" customWidth="1"/>
    <col min="2829" max="2829" width="3.875" style="131" bestFit="1" customWidth="1"/>
    <col min="2830" max="2830" width="5.5" style="131" customWidth="1"/>
    <col min="2831" max="2831" width="3.875" style="131" bestFit="1" customWidth="1"/>
    <col min="2832" max="3069" width="9.125" style="131"/>
    <col min="3070" max="3070" width="13.125" style="131" customWidth="1"/>
    <col min="3071" max="3071" width="17" style="131" customWidth="1"/>
    <col min="3072" max="3072" width="15" style="131" bestFit="1" customWidth="1"/>
    <col min="3073" max="3073" width="6" style="131" bestFit="1" customWidth="1"/>
    <col min="3074" max="3074" width="6" style="131" customWidth="1"/>
    <col min="3075" max="3075" width="3.875" style="131" bestFit="1" customWidth="1"/>
    <col min="3076" max="3076" width="6.375" style="131" customWidth="1"/>
    <col min="3077" max="3077" width="3.875" style="131" bestFit="1" customWidth="1"/>
    <col min="3078" max="3078" width="6" style="131" customWidth="1"/>
    <col min="3079" max="3080" width="3.875" style="131" bestFit="1" customWidth="1"/>
    <col min="3081" max="3081" width="6" style="131" bestFit="1" customWidth="1"/>
    <col min="3082" max="3082" width="6" style="131" customWidth="1"/>
    <col min="3083" max="3083" width="3.875" style="131" bestFit="1" customWidth="1"/>
    <col min="3084" max="3084" width="5.875" style="131" customWidth="1"/>
    <col min="3085" max="3085" width="3.875" style="131" bestFit="1" customWidth="1"/>
    <col min="3086" max="3086" width="5.5" style="131" customWidth="1"/>
    <col min="3087" max="3087" width="3.875" style="131" bestFit="1" customWidth="1"/>
    <col min="3088" max="3325" width="9.125" style="131"/>
    <col min="3326" max="3326" width="13.125" style="131" customWidth="1"/>
    <col min="3327" max="3327" width="17" style="131" customWidth="1"/>
    <col min="3328" max="3328" width="15" style="131" bestFit="1" customWidth="1"/>
    <col min="3329" max="3329" width="6" style="131" bestFit="1" customWidth="1"/>
    <col min="3330" max="3330" width="6" style="131" customWidth="1"/>
    <col min="3331" max="3331" width="3.875" style="131" bestFit="1" customWidth="1"/>
    <col min="3332" max="3332" width="6.375" style="131" customWidth="1"/>
    <col min="3333" max="3333" width="3.875" style="131" bestFit="1" customWidth="1"/>
    <col min="3334" max="3334" width="6" style="131" customWidth="1"/>
    <col min="3335" max="3336" width="3.875" style="131" bestFit="1" customWidth="1"/>
    <col min="3337" max="3337" width="6" style="131" bestFit="1" customWidth="1"/>
    <col min="3338" max="3338" width="6" style="131" customWidth="1"/>
    <col min="3339" max="3339" width="3.875" style="131" bestFit="1" customWidth="1"/>
    <col min="3340" max="3340" width="5.875" style="131" customWidth="1"/>
    <col min="3341" max="3341" width="3.875" style="131" bestFit="1" customWidth="1"/>
    <col min="3342" max="3342" width="5.5" style="131" customWidth="1"/>
    <col min="3343" max="3343" width="3.875" style="131" bestFit="1" customWidth="1"/>
    <col min="3344" max="3581" width="9.125" style="131"/>
    <col min="3582" max="3582" width="13.125" style="131" customWidth="1"/>
    <col min="3583" max="3583" width="17" style="131" customWidth="1"/>
    <col min="3584" max="3584" width="15" style="131" bestFit="1" customWidth="1"/>
    <col min="3585" max="3585" width="6" style="131" bestFit="1" customWidth="1"/>
    <col min="3586" max="3586" width="6" style="131" customWidth="1"/>
    <col min="3587" max="3587" width="3.875" style="131" bestFit="1" customWidth="1"/>
    <col min="3588" max="3588" width="6.375" style="131" customWidth="1"/>
    <col min="3589" max="3589" width="3.875" style="131" bestFit="1" customWidth="1"/>
    <col min="3590" max="3590" width="6" style="131" customWidth="1"/>
    <col min="3591" max="3592" width="3.875" style="131" bestFit="1" customWidth="1"/>
    <col min="3593" max="3593" width="6" style="131" bestFit="1" customWidth="1"/>
    <col min="3594" max="3594" width="6" style="131" customWidth="1"/>
    <col min="3595" max="3595" width="3.875" style="131" bestFit="1" customWidth="1"/>
    <col min="3596" max="3596" width="5.875" style="131" customWidth="1"/>
    <col min="3597" max="3597" width="3.875" style="131" bestFit="1" customWidth="1"/>
    <col min="3598" max="3598" width="5.5" style="131" customWidth="1"/>
    <col min="3599" max="3599" width="3.875" style="131" bestFit="1" customWidth="1"/>
    <col min="3600" max="3837" width="9.125" style="131"/>
    <col min="3838" max="3838" width="13.125" style="131" customWidth="1"/>
    <col min="3839" max="3839" width="17" style="131" customWidth="1"/>
    <col min="3840" max="3840" width="15" style="131" bestFit="1" customWidth="1"/>
    <col min="3841" max="3841" width="6" style="131" bestFit="1" customWidth="1"/>
    <col min="3842" max="3842" width="6" style="131" customWidth="1"/>
    <col min="3843" max="3843" width="3.875" style="131" bestFit="1" customWidth="1"/>
    <col min="3844" max="3844" width="6.375" style="131" customWidth="1"/>
    <col min="3845" max="3845" width="3.875" style="131" bestFit="1" customWidth="1"/>
    <col min="3846" max="3846" width="6" style="131" customWidth="1"/>
    <col min="3847" max="3848" width="3.875" style="131" bestFit="1" customWidth="1"/>
    <col min="3849" max="3849" width="6" style="131" bestFit="1" customWidth="1"/>
    <col min="3850" max="3850" width="6" style="131" customWidth="1"/>
    <col min="3851" max="3851" width="3.875" style="131" bestFit="1" customWidth="1"/>
    <col min="3852" max="3852" width="5.875" style="131" customWidth="1"/>
    <col min="3853" max="3853" width="3.875" style="131" bestFit="1" customWidth="1"/>
    <col min="3854" max="3854" width="5.5" style="131" customWidth="1"/>
    <col min="3855" max="3855" width="3.875" style="131" bestFit="1" customWidth="1"/>
    <col min="3856" max="4093" width="9.125" style="131"/>
    <col min="4094" max="4094" width="13.125" style="131" customWidth="1"/>
    <col min="4095" max="4095" width="17" style="131" customWidth="1"/>
    <col min="4096" max="4096" width="15" style="131" bestFit="1" customWidth="1"/>
    <col min="4097" max="4097" width="6" style="131" bestFit="1" customWidth="1"/>
    <col min="4098" max="4098" width="6" style="131" customWidth="1"/>
    <col min="4099" max="4099" width="3.875" style="131" bestFit="1" customWidth="1"/>
    <col min="4100" max="4100" width="6.375" style="131" customWidth="1"/>
    <col min="4101" max="4101" width="3.875" style="131" bestFit="1" customWidth="1"/>
    <col min="4102" max="4102" width="6" style="131" customWidth="1"/>
    <col min="4103" max="4104" width="3.875" style="131" bestFit="1" customWidth="1"/>
    <col min="4105" max="4105" width="6" style="131" bestFit="1" customWidth="1"/>
    <col min="4106" max="4106" width="6" style="131" customWidth="1"/>
    <col min="4107" max="4107" width="3.875" style="131" bestFit="1" customWidth="1"/>
    <col min="4108" max="4108" width="5.875" style="131" customWidth="1"/>
    <col min="4109" max="4109" width="3.875" style="131" bestFit="1" customWidth="1"/>
    <col min="4110" max="4110" width="5.5" style="131" customWidth="1"/>
    <col min="4111" max="4111" width="3.875" style="131" bestFit="1" customWidth="1"/>
    <col min="4112" max="4349" width="9.125" style="131"/>
    <col min="4350" max="4350" width="13.125" style="131" customWidth="1"/>
    <col min="4351" max="4351" width="17" style="131" customWidth="1"/>
    <col min="4352" max="4352" width="15" style="131" bestFit="1" customWidth="1"/>
    <col min="4353" max="4353" width="6" style="131" bestFit="1" customWidth="1"/>
    <col min="4354" max="4354" width="6" style="131" customWidth="1"/>
    <col min="4355" max="4355" width="3.875" style="131" bestFit="1" customWidth="1"/>
    <col min="4356" max="4356" width="6.375" style="131" customWidth="1"/>
    <col min="4357" max="4357" width="3.875" style="131" bestFit="1" customWidth="1"/>
    <col min="4358" max="4358" width="6" style="131" customWidth="1"/>
    <col min="4359" max="4360" width="3.875" style="131" bestFit="1" customWidth="1"/>
    <col min="4361" max="4361" width="6" style="131" bestFit="1" customWidth="1"/>
    <col min="4362" max="4362" width="6" style="131" customWidth="1"/>
    <col min="4363" max="4363" width="3.875" style="131" bestFit="1" customWidth="1"/>
    <col min="4364" max="4364" width="5.875" style="131" customWidth="1"/>
    <col min="4365" max="4365" width="3.875" style="131" bestFit="1" customWidth="1"/>
    <col min="4366" max="4366" width="5.5" style="131" customWidth="1"/>
    <col min="4367" max="4367" width="3.875" style="131" bestFit="1" customWidth="1"/>
    <col min="4368" max="4605" width="9.125" style="131"/>
    <col min="4606" max="4606" width="13.125" style="131" customWidth="1"/>
    <col min="4607" max="4607" width="17" style="131" customWidth="1"/>
    <col min="4608" max="4608" width="15" style="131" bestFit="1" customWidth="1"/>
    <col min="4609" max="4609" width="6" style="131" bestFit="1" customWidth="1"/>
    <col min="4610" max="4610" width="6" style="131" customWidth="1"/>
    <col min="4611" max="4611" width="3.875" style="131" bestFit="1" customWidth="1"/>
    <col min="4612" max="4612" width="6.375" style="131" customWidth="1"/>
    <col min="4613" max="4613" width="3.875" style="131" bestFit="1" customWidth="1"/>
    <col min="4614" max="4614" width="6" style="131" customWidth="1"/>
    <col min="4615" max="4616" width="3.875" style="131" bestFit="1" customWidth="1"/>
    <col min="4617" max="4617" width="6" style="131" bestFit="1" customWidth="1"/>
    <col min="4618" max="4618" width="6" style="131" customWidth="1"/>
    <col min="4619" max="4619" width="3.875" style="131" bestFit="1" customWidth="1"/>
    <col min="4620" max="4620" width="5.875" style="131" customWidth="1"/>
    <col min="4621" max="4621" width="3.875" style="131" bestFit="1" customWidth="1"/>
    <col min="4622" max="4622" width="5.5" style="131" customWidth="1"/>
    <col min="4623" max="4623" width="3.875" style="131" bestFit="1" customWidth="1"/>
    <col min="4624" max="4861" width="9.125" style="131"/>
    <col min="4862" max="4862" width="13.125" style="131" customWidth="1"/>
    <col min="4863" max="4863" width="17" style="131" customWidth="1"/>
    <col min="4864" max="4864" width="15" style="131" bestFit="1" customWidth="1"/>
    <col min="4865" max="4865" width="6" style="131" bestFit="1" customWidth="1"/>
    <col min="4866" max="4866" width="6" style="131" customWidth="1"/>
    <col min="4867" max="4867" width="3.875" style="131" bestFit="1" customWidth="1"/>
    <col min="4868" max="4868" width="6.375" style="131" customWidth="1"/>
    <col min="4869" max="4869" width="3.875" style="131" bestFit="1" customWidth="1"/>
    <col min="4870" max="4870" width="6" style="131" customWidth="1"/>
    <col min="4871" max="4872" width="3.875" style="131" bestFit="1" customWidth="1"/>
    <col min="4873" max="4873" width="6" style="131" bestFit="1" customWidth="1"/>
    <col min="4874" max="4874" width="6" style="131" customWidth="1"/>
    <col min="4875" max="4875" width="3.875" style="131" bestFit="1" customWidth="1"/>
    <col min="4876" max="4876" width="5.875" style="131" customWidth="1"/>
    <col min="4877" max="4877" width="3.875" style="131" bestFit="1" customWidth="1"/>
    <col min="4878" max="4878" width="5.5" style="131" customWidth="1"/>
    <col min="4879" max="4879" width="3.875" style="131" bestFit="1" customWidth="1"/>
    <col min="4880" max="5117" width="9.125" style="131"/>
    <col min="5118" max="5118" width="13.125" style="131" customWidth="1"/>
    <col min="5119" max="5119" width="17" style="131" customWidth="1"/>
    <col min="5120" max="5120" width="15" style="131" bestFit="1" customWidth="1"/>
    <col min="5121" max="5121" width="6" style="131" bestFit="1" customWidth="1"/>
    <col min="5122" max="5122" width="6" style="131" customWidth="1"/>
    <col min="5123" max="5123" width="3.875" style="131" bestFit="1" customWidth="1"/>
    <col min="5124" max="5124" width="6.375" style="131" customWidth="1"/>
    <col min="5125" max="5125" width="3.875" style="131" bestFit="1" customWidth="1"/>
    <col min="5126" max="5126" width="6" style="131" customWidth="1"/>
    <col min="5127" max="5128" width="3.875" style="131" bestFit="1" customWidth="1"/>
    <col min="5129" max="5129" width="6" style="131" bestFit="1" customWidth="1"/>
    <col min="5130" max="5130" width="6" style="131" customWidth="1"/>
    <col min="5131" max="5131" width="3.875" style="131" bestFit="1" customWidth="1"/>
    <col min="5132" max="5132" width="5.875" style="131" customWidth="1"/>
    <col min="5133" max="5133" width="3.875" style="131" bestFit="1" customWidth="1"/>
    <col min="5134" max="5134" width="5.5" style="131" customWidth="1"/>
    <col min="5135" max="5135" width="3.875" style="131" bestFit="1" customWidth="1"/>
    <col min="5136" max="5373" width="9.125" style="131"/>
    <col min="5374" max="5374" width="13.125" style="131" customWidth="1"/>
    <col min="5375" max="5375" width="17" style="131" customWidth="1"/>
    <col min="5376" max="5376" width="15" style="131" bestFit="1" customWidth="1"/>
    <col min="5377" max="5377" width="6" style="131" bestFit="1" customWidth="1"/>
    <col min="5378" max="5378" width="6" style="131" customWidth="1"/>
    <col min="5379" max="5379" width="3.875" style="131" bestFit="1" customWidth="1"/>
    <col min="5380" max="5380" width="6.375" style="131" customWidth="1"/>
    <col min="5381" max="5381" width="3.875" style="131" bestFit="1" customWidth="1"/>
    <col min="5382" max="5382" width="6" style="131" customWidth="1"/>
    <col min="5383" max="5384" width="3.875" style="131" bestFit="1" customWidth="1"/>
    <col min="5385" max="5385" width="6" style="131" bestFit="1" customWidth="1"/>
    <col min="5386" max="5386" width="6" style="131" customWidth="1"/>
    <col min="5387" max="5387" width="3.875" style="131" bestFit="1" customWidth="1"/>
    <col min="5388" max="5388" width="5.875" style="131" customWidth="1"/>
    <col min="5389" max="5389" width="3.875" style="131" bestFit="1" customWidth="1"/>
    <col min="5390" max="5390" width="5.5" style="131" customWidth="1"/>
    <col min="5391" max="5391" width="3.875" style="131" bestFit="1" customWidth="1"/>
    <col min="5392" max="5629" width="9.125" style="131"/>
    <col min="5630" max="5630" width="13.125" style="131" customWidth="1"/>
    <col min="5631" max="5631" width="17" style="131" customWidth="1"/>
    <col min="5632" max="5632" width="15" style="131" bestFit="1" customWidth="1"/>
    <col min="5633" max="5633" width="6" style="131" bestFit="1" customWidth="1"/>
    <col min="5634" max="5634" width="6" style="131" customWidth="1"/>
    <col min="5635" max="5635" width="3.875" style="131" bestFit="1" customWidth="1"/>
    <col min="5636" max="5636" width="6.375" style="131" customWidth="1"/>
    <col min="5637" max="5637" width="3.875" style="131" bestFit="1" customWidth="1"/>
    <col min="5638" max="5638" width="6" style="131" customWidth="1"/>
    <col min="5639" max="5640" width="3.875" style="131" bestFit="1" customWidth="1"/>
    <col min="5641" max="5641" width="6" style="131" bestFit="1" customWidth="1"/>
    <col min="5642" max="5642" width="6" style="131" customWidth="1"/>
    <col min="5643" max="5643" width="3.875" style="131" bestFit="1" customWidth="1"/>
    <col min="5644" max="5644" width="5.875" style="131" customWidth="1"/>
    <col min="5645" max="5645" width="3.875" style="131" bestFit="1" customWidth="1"/>
    <col min="5646" max="5646" width="5.5" style="131" customWidth="1"/>
    <col min="5647" max="5647" width="3.875" style="131" bestFit="1" customWidth="1"/>
    <col min="5648" max="5885" width="9.125" style="131"/>
    <col min="5886" max="5886" width="13.125" style="131" customWidth="1"/>
    <col min="5887" max="5887" width="17" style="131" customWidth="1"/>
    <col min="5888" max="5888" width="15" style="131" bestFit="1" customWidth="1"/>
    <col min="5889" max="5889" width="6" style="131" bestFit="1" customWidth="1"/>
    <col min="5890" max="5890" width="6" style="131" customWidth="1"/>
    <col min="5891" max="5891" width="3.875" style="131" bestFit="1" customWidth="1"/>
    <col min="5892" max="5892" width="6.375" style="131" customWidth="1"/>
    <col min="5893" max="5893" width="3.875" style="131" bestFit="1" customWidth="1"/>
    <col min="5894" max="5894" width="6" style="131" customWidth="1"/>
    <col min="5895" max="5896" width="3.875" style="131" bestFit="1" customWidth="1"/>
    <col min="5897" max="5897" width="6" style="131" bestFit="1" customWidth="1"/>
    <col min="5898" max="5898" width="6" style="131" customWidth="1"/>
    <col min="5899" max="5899" width="3.875" style="131" bestFit="1" customWidth="1"/>
    <col min="5900" max="5900" width="5.875" style="131" customWidth="1"/>
    <col min="5901" max="5901" width="3.875" style="131" bestFit="1" customWidth="1"/>
    <col min="5902" max="5902" width="5.5" style="131" customWidth="1"/>
    <col min="5903" max="5903" width="3.875" style="131" bestFit="1" customWidth="1"/>
    <col min="5904" max="6141" width="9.125" style="131"/>
    <col min="6142" max="6142" width="13.125" style="131" customWidth="1"/>
    <col min="6143" max="6143" width="17" style="131" customWidth="1"/>
    <col min="6144" max="6144" width="15" style="131" bestFit="1" customWidth="1"/>
    <col min="6145" max="6145" width="6" style="131" bestFit="1" customWidth="1"/>
    <col min="6146" max="6146" width="6" style="131" customWidth="1"/>
    <col min="6147" max="6147" width="3.875" style="131" bestFit="1" customWidth="1"/>
    <col min="6148" max="6148" width="6.375" style="131" customWidth="1"/>
    <col min="6149" max="6149" width="3.875" style="131" bestFit="1" customWidth="1"/>
    <col min="6150" max="6150" width="6" style="131" customWidth="1"/>
    <col min="6151" max="6152" width="3.875" style="131" bestFit="1" customWidth="1"/>
    <col min="6153" max="6153" width="6" style="131" bestFit="1" customWidth="1"/>
    <col min="6154" max="6154" width="6" style="131" customWidth="1"/>
    <col min="6155" max="6155" width="3.875" style="131" bestFit="1" customWidth="1"/>
    <col min="6156" max="6156" width="5.875" style="131" customWidth="1"/>
    <col min="6157" max="6157" width="3.875" style="131" bestFit="1" customWidth="1"/>
    <col min="6158" max="6158" width="5.5" style="131" customWidth="1"/>
    <col min="6159" max="6159" width="3.875" style="131" bestFit="1" customWidth="1"/>
    <col min="6160" max="6397" width="9.125" style="131"/>
    <col min="6398" max="6398" width="13.125" style="131" customWidth="1"/>
    <col min="6399" max="6399" width="17" style="131" customWidth="1"/>
    <col min="6400" max="6400" width="15" style="131" bestFit="1" customWidth="1"/>
    <col min="6401" max="6401" width="6" style="131" bestFit="1" customWidth="1"/>
    <col min="6402" max="6402" width="6" style="131" customWidth="1"/>
    <col min="6403" max="6403" width="3.875" style="131" bestFit="1" customWidth="1"/>
    <col min="6404" max="6404" width="6.375" style="131" customWidth="1"/>
    <col min="6405" max="6405" width="3.875" style="131" bestFit="1" customWidth="1"/>
    <col min="6406" max="6406" width="6" style="131" customWidth="1"/>
    <col min="6407" max="6408" width="3.875" style="131" bestFit="1" customWidth="1"/>
    <col min="6409" max="6409" width="6" style="131" bestFit="1" customWidth="1"/>
    <col min="6410" max="6410" width="6" style="131" customWidth="1"/>
    <col min="6411" max="6411" width="3.875" style="131" bestFit="1" customWidth="1"/>
    <col min="6412" max="6412" width="5.875" style="131" customWidth="1"/>
    <col min="6413" max="6413" width="3.875" style="131" bestFit="1" customWidth="1"/>
    <col min="6414" max="6414" width="5.5" style="131" customWidth="1"/>
    <col min="6415" max="6415" width="3.875" style="131" bestFit="1" customWidth="1"/>
    <col min="6416" max="6653" width="9.125" style="131"/>
    <col min="6654" max="6654" width="13.125" style="131" customWidth="1"/>
    <col min="6655" max="6655" width="17" style="131" customWidth="1"/>
    <col min="6656" max="6656" width="15" style="131" bestFit="1" customWidth="1"/>
    <col min="6657" max="6657" width="6" style="131" bestFit="1" customWidth="1"/>
    <col min="6658" max="6658" width="6" style="131" customWidth="1"/>
    <col min="6659" max="6659" width="3.875" style="131" bestFit="1" customWidth="1"/>
    <col min="6660" max="6660" width="6.375" style="131" customWidth="1"/>
    <col min="6661" max="6661" width="3.875" style="131" bestFit="1" customWidth="1"/>
    <col min="6662" max="6662" width="6" style="131" customWidth="1"/>
    <col min="6663" max="6664" width="3.875" style="131" bestFit="1" customWidth="1"/>
    <col min="6665" max="6665" width="6" style="131" bestFit="1" customWidth="1"/>
    <col min="6666" max="6666" width="6" style="131" customWidth="1"/>
    <col min="6667" max="6667" width="3.875" style="131" bestFit="1" customWidth="1"/>
    <col min="6668" max="6668" width="5.875" style="131" customWidth="1"/>
    <col min="6669" max="6669" width="3.875" style="131" bestFit="1" customWidth="1"/>
    <col min="6670" max="6670" width="5.5" style="131" customWidth="1"/>
    <col min="6671" max="6671" width="3.875" style="131" bestFit="1" customWidth="1"/>
    <col min="6672" max="6909" width="9.125" style="131"/>
    <col min="6910" max="6910" width="13.125" style="131" customWidth="1"/>
    <col min="6911" max="6911" width="17" style="131" customWidth="1"/>
    <col min="6912" max="6912" width="15" style="131" bestFit="1" customWidth="1"/>
    <col min="6913" max="6913" width="6" style="131" bestFit="1" customWidth="1"/>
    <col min="6914" max="6914" width="6" style="131" customWidth="1"/>
    <col min="6915" max="6915" width="3.875" style="131" bestFit="1" customWidth="1"/>
    <col min="6916" max="6916" width="6.375" style="131" customWidth="1"/>
    <col min="6917" max="6917" width="3.875" style="131" bestFit="1" customWidth="1"/>
    <col min="6918" max="6918" width="6" style="131" customWidth="1"/>
    <col min="6919" max="6920" width="3.875" style="131" bestFit="1" customWidth="1"/>
    <col min="6921" max="6921" width="6" style="131" bestFit="1" customWidth="1"/>
    <col min="6922" max="6922" width="6" style="131" customWidth="1"/>
    <col min="6923" max="6923" width="3.875" style="131" bestFit="1" customWidth="1"/>
    <col min="6924" max="6924" width="5.875" style="131" customWidth="1"/>
    <col min="6925" max="6925" width="3.875" style="131" bestFit="1" customWidth="1"/>
    <col min="6926" max="6926" width="5.5" style="131" customWidth="1"/>
    <col min="6927" max="6927" width="3.875" style="131" bestFit="1" customWidth="1"/>
    <col min="6928" max="7165" width="9.125" style="131"/>
    <col min="7166" max="7166" width="13.125" style="131" customWidth="1"/>
    <col min="7167" max="7167" width="17" style="131" customWidth="1"/>
    <col min="7168" max="7168" width="15" style="131" bestFit="1" customWidth="1"/>
    <col min="7169" max="7169" width="6" style="131" bestFit="1" customWidth="1"/>
    <col min="7170" max="7170" width="6" style="131" customWidth="1"/>
    <col min="7171" max="7171" width="3.875" style="131" bestFit="1" customWidth="1"/>
    <col min="7172" max="7172" width="6.375" style="131" customWidth="1"/>
    <col min="7173" max="7173" width="3.875" style="131" bestFit="1" customWidth="1"/>
    <col min="7174" max="7174" width="6" style="131" customWidth="1"/>
    <col min="7175" max="7176" width="3.875" style="131" bestFit="1" customWidth="1"/>
    <col min="7177" max="7177" width="6" style="131" bestFit="1" customWidth="1"/>
    <col min="7178" max="7178" width="6" style="131" customWidth="1"/>
    <col min="7179" max="7179" width="3.875" style="131" bestFit="1" customWidth="1"/>
    <col min="7180" max="7180" width="5.875" style="131" customWidth="1"/>
    <col min="7181" max="7181" width="3.875" style="131" bestFit="1" customWidth="1"/>
    <col min="7182" max="7182" width="5.5" style="131" customWidth="1"/>
    <col min="7183" max="7183" width="3.875" style="131" bestFit="1" customWidth="1"/>
    <col min="7184" max="7421" width="9.125" style="131"/>
    <col min="7422" max="7422" width="13.125" style="131" customWidth="1"/>
    <col min="7423" max="7423" width="17" style="131" customWidth="1"/>
    <col min="7424" max="7424" width="15" style="131" bestFit="1" customWidth="1"/>
    <col min="7425" max="7425" width="6" style="131" bestFit="1" customWidth="1"/>
    <col min="7426" max="7426" width="6" style="131" customWidth="1"/>
    <col min="7427" max="7427" width="3.875" style="131" bestFit="1" customWidth="1"/>
    <col min="7428" max="7428" width="6.375" style="131" customWidth="1"/>
    <col min="7429" max="7429" width="3.875" style="131" bestFit="1" customWidth="1"/>
    <col min="7430" max="7430" width="6" style="131" customWidth="1"/>
    <col min="7431" max="7432" width="3.875" style="131" bestFit="1" customWidth="1"/>
    <col min="7433" max="7433" width="6" style="131" bestFit="1" customWidth="1"/>
    <col min="7434" max="7434" width="6" style="131" customWidth="1"/>
    <col min="7435" max="7435" width="3.875" style="131" bestFit="1" customWidth="1"/>
    <col min="7436" max="7436" width="5.875" style="131" customWidth="1"/>
    <col min="7437" max="7437" width="3.875" style="131" bestFit="1" customWidth="1"/>
    <col min="7438" max="7438" width="5.5" style="131" customWidth="1"/>
    <col min="7439" max="7439" width="3.875" style="131" bestFit="1" customWidth="1"/>
    <col min="7440" max="7677" width="9.125" style="131"/>
    <col min="7678" max="7678" width="13.125" style="131" customWidth="1"/>
    <col min="7679" max="7679" width="17" style="131" customWidth="1"/>
    <col min="7680" max="7680" width="15" style="131" bestFit="1" customWidth="1"/>
    <col min="7681" max="7681" width="6" style="131" bestFit="1" customWidth="1"/>
    <col min="7682" max="7682" width="6" style="131" customWidth="1"/>
    <col min="7683" max="7683" width="3.875" style="131" bestFit="1" customWidth="1"/>
    <col min="7684" max="7684" width="6.375" style="131" customWidth="1"/>
    <col min="7685" max="7685" width="3.875" style="131" bestFit="1" customWidth="1"/>
    <col min="7686" max="7686" width="6" style="131" customWidth="1"/>
    <col min="7687" max="7688" width="3.875" style="131" bestFit="1" customWidth="1"/>
    <col min="7689" max="7689" width="6" style="131" bestFit="1" customWidth="1"/>
    <col min="7690" max="7690" width="6" style="131" customWidth="1"/>
    <col min="7691" max="7691" width="3.875" style="131" bestFit="1" customWidth="1"/>
    <col min="7692" max="7692" width="5.875" style="131" customWidth="1"/>
    <col min="7693" max="7693" width="3.875" style="131" bestFit="1" customWidth="1"/>
    <col min="7694" max="7694" width="5.5" style="131" customWidth="1"/>
    <col min="7695" max="7695" width="3.875" style="131" bestFit="1" customWidth="1"/>
    <col min="7696" max="7933" width="9.125" style="131"/>
    <col min="7934" max="7934" width="13.125" style="131" customWidth="1"/>
    <col min="7935" max="7935" width="17" style="131" customWidth="1"/>
    <col min="7936" max="7936" width="15" style="131" bestFit="1" customWidth="1"/>
    <col min="7937" max="7937" width="6" style="131" bestFit="1" customWidth="1"/>
    <col min="7938" max="7938" width="6" style="131" customWidth="1"/>
    <col min="7939" max="7939" width="3.875" style="131" bestFit="1" customWidth="1"/>
    <col min="7940" max="7940" width="6.375" style="131" customWidth="1"/>
    <col min="7941" max="7941" width="3.875" style="131" bestFit="1" customWidth="1"/>
    <col min="7942" max="7942" width="6" style="131" customWidth="1"/>
    <col min="7943" max="7944" width="3.875" style="131" bestFit="1" customWidth="1"/>
    <col min="7945" max="7945" width="6" style="131" bestFit="1" customWidth="1"/>
    <col min="7946" max="7946" width="6" style="131" customWidth="1"/>
    <col min="7947" max="7947" width="3.875" style="131" bestFit="1" customWidth="1"/>
    <col min="7948" max="7948" width="5.875" style="131" customWidth="1"/>
    <col min="7949" max="7949" width="3.875" style="131" bestFit="1" customWidth="1"/>
    <col min="7950" max="7950" width="5.5" style="131" customWidth="1"/>
    <col min="7951" max="7951" width="3.875" style="131" bestFit="1" customWidth="1"/>
    <col min="7952" max="8189" width="9.125" style="131"/>
    <col min="8190" max="8190" width="13.125" style="131" customWidth="1"/>
    <col min="8191" max="8191" width="17" style="131" customWidth="1"/>
    <col min="8192" max="8192" width="15" style="131" bestFit="1" customWidth="1"/>
    <col min="8193" max="8193" width="6" style="131" bestFit="1" customWidth="1"/>
    <col min="8194" max="8194" width="6" style="131" customWidth="1"/>
    <col min="8195" max="8195" width="3.875" style="131" bestFit="1" customWidth="1"/>
    <col min="8196" max="8196" width="6.375" style="131" customWidth="1"/>
    <col min="8197" max="8197" width="3.875" style="131" bestFit="1" customWidth="1"/>
    <col min="8198" max="8198" width="6" style="131" customWidth="1"/>
    <col min="8199" max="8200" width="3.875" style="131" bestFit="1" customWidth="1"/>
    <col min="8201" max="8201" width="6" style="131" bestFit="1" customWidth="1"/>
    <col min="8202" max="8202" width="6" style="131" customWidth="1"/>
    <col min="8203" max="8203" width="3.875" style="131" bestFit="1" customWidth="1"/>
    <col min="8204" max="8204" width="5.875" style="131" customWidth="1"/>
    <col min="8205" max="8205" width="3.875" style="131" bestFit="1" customWidth="1"/>
    <col min="8206" max="8206" width="5.5" style="131" customWidth="1"/>
    <col min="8207" max="8207" width="3.875" style="131" bestFit="1" customWidth="1"/>
    <col min="8208" max="8445" width="9.125" style="131"/>
    <col min="8446" max="8446" width="13.125" style="131" customWidth="1"/>
    <col min="8447" max="8447" width="17" style="131" customWidth="1"/>
    <col min="8448" max="8448" width="15" style="131" bestFit="1" customWidth="1"/>
    <col min="8449" max="8449" width="6" style="131" bestFit="1" customWidth="1"/>
    <col min="8450" max="8450" width="6" style="131" customWidth="1"/>
    <col min="8451" max="8451" width="3.875" style="131" bestFit="1" customWidth="1"/>
    <col min="8452" max="8452" width="6.375" style="131" customWidth="1"/>
    <col min="8453" max="8453" width="3.875" style="131" bestFit="1" customWidth="1"/>
    <col min="8454" max="8454" width="6" style="131" customWidth="1"/>
    <col min="8455" max="8456" width="3.875" style="131" bestFit="1" customWidth="1"/>
    <col min="8457" max="8457" width="6" style="131" bestFit="1" customWidth="1"/>
    <col min="8458" max="8458" width="6" style="131" customWidth="1"/>
    <col min="8459" max="8459" width="3.875" style="131" bestFit="1" customWidth="1"/>
    <col min="8460" max="8460" width="5.875" style="131" customWidth="1"/>
    <col min="8461" max="8461" width="3.875" style="131" bestFit="1" customWidth="1"/>
    <col min="8462" max="8462" width="5.5" style="131" customWidth="1"/>
    <col min="8463" max="8463" width="3.875" style="131" bestFit="1" customWidth="1"/>
    <col min="8464" max="8701" width="9.125" style="131"/>
    <col min="8702" max="8702" width="13.125" style="131" customWidth="1"/>
    <col min="8703" max="8703" width="17" style="131" customWidth="1"/>
    <col min="8704" max="8704" width="15" style="131" bestFit="1" customWidth="1"/>
    <col min="8705" max="8705" width="6" style="131" bestFit="1" customWidth="1"/>
    <col min="8706" max="8706" width="6" style="131" customWidth="1"/>
    <col min="8707" max="8707" width="3.875" style="131" bestFit="1" customWidth="1"/>
    <col min="8708" max="8708" width="6.375" style="131" customWidth="1"/>
    <col min="8709" max="8709" width="3.875" style="131" bestFit="1" customWidth="1"/>
    <col min="8710" max="8710" width="6" style="131" customWidth="1"/>
    <col min="8711" max="8712" width="3.875" style="131" bestFit="1" customWidth="1"/>
    <col min="8713" max="8713" width="6" style="131" bestFit="1" customWidth="1"/>
    <col min="8714" max="8714" width="6" style="131" customWidth="1"/>
    <col min="8715" max="8715" width="3.875" style="131" bestFit="1" customWidth="1"/>
    <col min="8716" max="8716" width="5.875" style="131" customWidth="1"/>
    <col min="8717" max="8717" width="3.875" style="131" bestFit="1" customWidth="1"/>
    <col min="8718" max="8718" width="5.5" style="131" customWidth="1"/>
    <col min="8719" max="8719" width="3.875" style="131" bestFit="1" customWidth="1"/>
    <col min="8720" max="8957" width="9.125" style="131"/>
    <col min="8958" max="8958" width="13.125" style="131" customWidth="1"/>
    <col min="8959" max="8959" width="17" style="131" customWidth="1"/>
    <col min="8960" max="8960" width="15" style="131" bestFit="1" customWidth="1"/>
    <col min="8961" max="8961" width="6" style="131" bestFit="1" customWidth="1"/>
    <col min="8962" max="8962" width="6" style="131" customWidth="1"/>
    <col min="8963" max="8963" width="3.875" style="131" bestFit="1" customWidth="1"/>
    <col min="8964" max="8964" width="6.375" style="131" customWidth="1"/>
    <col min="8965" max="8965" width="3.875" style="131" bestFit="1" customWidth="1"/>
    <col min="8966" max="8966" width="6" style="131" customWidth="1"/>
    <col min="8967" max="8968" width="3.875" style="131" bestFit="1" customWidth="1"/>
    <col min="8969" max="8969" width="6" style="131" bestFit="1" customWidth="1"/>
    <col min="8970" max="8970" width="6" style="131" customWidth="1"/>
    <col min="8971" max="8971" width="3.875" style="131" bestFit="1" customWidth="1"/>
    <col min="8972" max="8972" width="5.875" style="131" customWidth="1"/>
    <col min="8973" max="8973" width="3.875" style="131" bestFit="1" customWidth="1"/>
    <col min="8974" max="8974" width="5.5" style="131" customWidth="1"/>
    <col min="8975" max="8975" width="3.875" style="131" bestFit="1" customWidth="1"/>
    <col min="8976" max="9213" width="9.125" style="131"/>
    <col min="9214" max="9214" width="13.125" style="131" customWidth="1"/>
    <col min="9215" max="9215" width="17" style="131" customWidth="1"/>
    <col min="9216" max="9216" width="15" style="131" bestFit="1" customWidth="1"/>
    <col min="9217" max="9217" width="6" style="131" bestFit="1" customWidth="1"/>
    <col min="9218" max="9218" width="6" style="131" customWidth="1"/>
    <col min="9219" max="9219" width="3.875" style="131" bestFit="1" customWidth="1"/>
    <col min="9220" max="9220" width="6.375" style="131" customWidth="1"/>
    <col min="9221" max="9221" width="3.875" style="131" bestFit="1" customWidth="1"/>
    <col min="9222" max="9222" width="6" style="131" customWidth="1"/>
    <col min="9223" max="9224" width="3.875" style="131" bestFit="1" customWidth="1"/>
    <col min="9225" max="9225" width="6" style="131" bestFit="1" customWidth="1"/>
    <col min="9226" max="9226" width="6" style="131" customWidth="1"/>
    <col min="9227" max="9227" width="3.875" style="131" bestFit="1" customWidth="1"/>
    <col min="9228" max="9228" width="5.875" style="131" customWidth="1"/>
    <col min="9229" max="9229" width="3.875" style="131" bestFit="1" customWidth="1"/>
    <col min="9230" max="9230" width="5.5" style="131" customWidth="1"/>
    <col min="9231" max="9231" width="3.875" style="131" bestFit="1" customWidth="1"/>
    <col min="9232" max="9469" width="9.125" style="131"/>
    <col min="9470" max="9470" width="13.125" style="131" customWidth="1"/>
    <col min="9471" max="9471" width="17" style="131" customWidth="1"/>
    <col min="9472" max="9472" width="15" style="131" bestFit="1" customWidth="1"/>
    <col min="9473" max="9473" width="6" style="131" bestFit="1" customWidth="1"/>
    <col min="9474" max="9474" width="6" style="131" customWidth="1"/>
    <col min="9475" max="9475" width="3.875" style="131" bestFit="1" customWidth="1"/>
    <col min="9476" max="9476" width="6.375" style="131" customWidth="1"/>
    <col min="9477" max="9477" width="3.875" style="131" bestFit="1" customWidth="1"/>
    <col min="9478" max="9478" width="6" style="131" customWidth="1"/>
    <col min="9479" max="9480" width="3.875" style="131" bestFit="1" customWidth="1"/>
    <col min="9481" max="9481" width="6" style="131" bestFit="1" customWidth="1"/>
    <col min="9482" max="9482" width="6" style="131" customWidth="1"/>
    <col min="9483" max="9483" width="3.875" style="131" bestFit="1" customWidth="1"/>
    <col min="9484" max="9484" width="5.875" style="131" customWidth="1"/>
    <col min="9485" max="9485" width="3.875" style="131" bestFit="1" customWidth="1"/>
    <col min="9486" max="9486" width="5.5" style="131" customWidth="1"/>
    <col min="9487" max="9487" width="3.875" style="131" bestFit="1" customWidth="1"/>
    <col min="9488" max="9725" width="9.125" style="131"/>
    <col min="9726" max="9726" width="13.125" style="131" customWidth="1"/>
    <col min="9727" max="9727" width="17" style="131" customWidth="1"/>
    <col min="9728" max="9728" width="15" style="131" bestFit="1" customWidth="1"/>
    <col min="9729" max="9729" width="6" style="131" bestFit="1" customWidth="1"/>
    <col min="9730" max="9730" width="6" style="131" customWidth="1"/>
    <col min="9731" max="9731" width="3.875" style="131" bestFit="1" customWidth="1"/>
    <col min="9732" max="9732" width="6.375" style="131" customWidth="1"/>
    <col min="9733" max="9733" width="3.875" style="131" bestFit="1" customWidth="1"/>
    <col min="9734" max="9734" width="6" style="131" customWidth="1"/>
    <col min="9735" max="9736" width="3.875" style="131" bestFit="1" customWidth="1"/>
    <col min="9737" max="9737" width="6" style="131" bestFit="1" customWidth="1"/>
    <col min="9738" max="9738" width="6" style="131" customWidth="1"/>
    <col min="9739" max="9739" width="3.875" style="131" bestFit="1" customWidth="1"/>
    <col min="9740" max="9740" width="5.875" style="131" customWidth="1"/>
    <col min="9741" max="9741" width="3.875" style="131" bestFit="1" customWidth="1"/>
    <col min="9742" max="9742" width="5.5" style="131" customWidth="1"/>
    <col min="9743" max="9743" width="3.875" style="131" bestFit="1" customWidth="1"/>
    <col min="9744" max="9981" width="9.125" style="131"/>
    <col min="9982" max="9982" width="13.125" style="131" customWidth="1"/>
    <col min="9983" max="9983" width="17" style="131" customWidth="1"/>
    <col min="9984" max="9984" width="15" style="131" bestFit="1" customWidth="1"/>
    <col min="9985" max="9985" width="6" style="131" bestFit="1" customWidth="1"/>
    <col min="9986" max="9986" width="6" style="131" customWidth="1"/>
    <col min="9987" max="9987" width="3.875" style="131" bestFit="1" customWidth="1"/>
    <col min="9988" max="9988" width="6.375" style="131" customWidth="1"/>
    <col min="9989" max="9989" width="3.875" style="131" bestFit="1" customWidth="1"/>
    <col min="9990" max="9990" width="6" style="131" customWidth="1"/>
    <col min="9991" max="9992" width="3.875" style="131" bestFit="1" customWidth="1"/>
    <col min="9993" max="9993" width="6" style="131" bestFit="1" customWidth="1"/>
    <col min="9994" max="9994" width="6" style="131" customWidth="1"/>
    <col min="9995" max="9995" width="3.875" style="131" bestFit="1" customWidth="1"/>
    <col min="9996" max="9996" width="5.875" style="131" customWidth="1"/>
    <col min="9997" max="9997" width="3.875" style="131" bestFit="1" customWidth="1"/>
    <col min="9998" max="9998" width="5.5" style="131" customWidth="1"/>
    <col min="9999" max="9999" width="3.875" style="131" bestFit="1" customWidth="1"/>
    <col min="10000" max="10237" width="9.125" style="131"/>
    <col min="10238" max="10238" width="13.125" style="131" customWidth="1"/>
    <col min="10239" max="10239" width="17" style="131" customWidth="1"/>
    <col min="10240" max="10240" width="15" style="131" bestFit="1" customWidth="1"/>
    <col min="10241" max="10241" width="6" style="131" bestFit="1" customWidth="1"/>
    <col min="10242" max="10242" width="6" style="131" customWidth="1"/>
    <col min="10243" max="10243" width="3.875" style="131" bestFit="1" customWidth="1"/>
    <col min="10244" max="10244" width="6.375" style="131" customWidth="1"/>
    <col min="10245" max="10245" width="3.875" style="131" bestFit="1" customWidth="1"/>
    <col min="10246" max="10246" width="6" style="131" customWidth="1"/>
    <col min="10247" max="10248" width="3.875" style="131" bestFit="1" customWidth="1"/>
    <col min="10249" max="10249" width="6" style="131" bestFit="1" customWidth="1"/>
    <col min="10250" max="10250" width="6" style="131" customWidth="1"/>
    <col min="10251" max="10251" width="3.875" style="131" bestFit="1" customWidth="1"/>
    <col min="10252" max="10252" width="5.875" style="131" customWidth="1"/>
    <col min="10253" max="10253" width="3.875" style="131" bestFit="1" customWidth="1"/>
    <col min="10254" max="10254" width="5.5" style="131" customWidth="1"/>
    <col min="10255" max="10255" width="3.875" style="131" bestFit="1" customWidth="1"/>
    <col min="10256" max="10493" width="9.125" style="131"/>
    <col min="10494" max="10494" width="13.125" style="131" customWidth="1"/>
    <col min="10495" max="10495" width="17" style="131" customWidth="1"/>
    <col min="10496" max="10496" width="15" style="131" bestFit="1" customWidth="1"/>
    <col min="10497" max="10497" width="6" style="131" bestFit="1" customWidth="1"/>
    <col min="10498" max="10498" width="6" style="131" customWidth="1"/>
    <col min="10499" max="10499" width="3.875" style="131" bestFit="1" customWidth="1"/>
    <col min="10500" max="10500" width="6.375" style="131" customWidth="1"/>
    <col min="10501" max="10501" width="3.875" style="131" bestFit="1" customWidth="1"/>
    <col min="10502" max="10502" width="6" style="131" customWidth="1"/>
    <col min="10503" max="10504" width="3.875" style="131" bestFit="1" customWidth="1"/>
    <col min="10505" max="10505" width="6" style="131" bestFit="1" customWidth="1"/>
    <col min="10506" max="10506" width="6" style="131" customWidth="1"/>
    <col min="10507" max="10507" width="3.875" style="131" bestFit="1" customWidth="1"/>
    <col min="10508" max="10508" width="5.875" style="131" customWidth="1"/>
    <col min="10509" max="10509" width="3.875" style="131" bestFit="1" customWidth="1"/>
    <col min="10510" max="10510" width="5.5" style="131" customWidth="1"/>
    <col min="10511" max="10511" width="3.875" style="131" bestFit="1" customWidth="1"/>
    <col min="10512" max="10749" width="9.125" style="131"/>
    <col min="10750" max="10750" width="13.125" style="131" customWidth="1"/>
    <col min="10751" max="10751" width="17" style="131" customWidth="1"/>
    <col min="10752" max="10752" width="15" style="131" bestFit="1" customWidth="1"/>
    <col min="10753" max="10753" width="6" style="131" bestFit="1" customWidth="1"/>
    <col min="10754" max="10754" width="6" style="131" customWidth="1"/>
    <col min="10755" max="10755" width="3.875" style="131" bestFit="1" customWidth="1"/>
    <col min="10756" max="10756" width="6.375" style="131" customWidth="1"/>
    <col min="10757" max="10757" width="3.875" style="131" bestFit="1" customWidth="1"/>
    <col min="10758" max="10758" width="6" style="131" customWidth="1"/>
    <col min="10759" max="10760" width="3.875" style="131" bestFit="1" customWidth="1"/>
    <col min="10761" max="10761" width="6" style="131" bestFit="1" customWidth="1"/>
    <col min="10762" max="10762" width="6" style="131" customWidth="1"/>
    <col min="10763" max="10763" width="3.875" style="131" bestFit="1" customWidth="1"/>
    <col min="10764" max="10764" width="5.875" style="131" customWidth="1"/>
    <col min="10765" max="10765" width="3.875" style="131" bestFit="1" customWidth="1"/>
    <col min="10766" max="10766" width="5.5" style="131" customWidth="1"/>
    <col min="10767" max="10767" width="3.875" style="131" bestFit="1" customWidth="1"/>
    <col min="10768" max="11005" width="9.125" style="131"/>
    <col min="11006" max="11006" width="13.125" style="131" customWidth="1"/>
    <col min="11007" max="11007" width="17" style="131" customWidth="1"/>
    <col min="11008" max="11008" width="15" style="131" bestFit="1" customWidth="1"/>
    <col min="11009" max="11009" width="6" style="131" bestFit="1" customWidth="1"/>
    <col min="11010" max="11010" width="6" style="131" customWidth="1"/>
    <col min="11011" max="11011" width="3.875" style="131" bestFit="1" customWidth="1"/>
    <col min="11012" max="11012" width="6.375" style="131" customWidth="1"/>
    <col min="11013" max="11013" width="3.875" style="131" bestFit="1" customWidth="1"/>
    <col min="11014" max="11014" width="6" style="131" customWidth="1"/>
    <col min="11015" max="11016" width="3.875" style="131" bestFit="1" customWidth="1"/>
    <col min="11017" max="11017" width="6" style="131" bestFit="1" customWidth="1"/>
    <col min="11018" max="11018" width="6" style="131" customWidth="1"/>
    <col min="11019" max="11019" width="3.875" style="131" bestFit="1" customWidth="1"/>
    <col min="11020" max="11020" width="5.875" style="131" customWidth="1"/>
    <col min="11021" max="11021" width="3.875" style="131" bestFit="1" customWidth="1"/>
    <col min="11022" max="11022" width="5.5" style="131" customWidth="1"/>
    <col min="11023" max="11023" width="3.875" style="131" bestFit="1" customWidth="1"/>
    <col min="11024" max="11261" width="9.125" style="131"/>
    <col min="11262" max="11262" width="13.125" style="131" customWidth="1"/>
    <col min="11263" max="11263" width="17" style="131" customWidth="1"/>
    <col min="11264" max="11264" width="15" style="131" bestFit="1" customWidth="1"/>
    <col min="11265" max="11265" width="6" style="131" bestFit="1" customWidth="1"/>
    <col min="11266" max="11266" width="6" style="131" customWidth="1"/>
    <col min="11267" max="11267" width="3.875" style="131" bestFit="1" customWidth="1"/>
    <col min="11268" max="11268" width="6.375" style="131" customWidth="1"/>
    <col min="11269" max="11269" width="3.875" style="131" bestFit="1" customWidth="1"/>
    <col min="11270" max="11270" width="6" style="131" customWidth="1"/>
    <col min="11271" max="11272" width="3.875" style="131" bestFit="1" customWidth="1"/>
    <col min="11273" max="11273" width="6" style="131" bestFit="1" customWidth="1"/>
    <col min="11274" max="11274" width="6" style="131" customWidth="1"/>
    <col min="11275" max="11275" width="3.875" style="131" bestFit="1" customWidth="1"/>
    <col min="11276" max="11276" width="5.875" style="131" customWidth="1"/>
    <col min="11277" max="11277" width="3.875" style="131" bestFit="1" customWidth="1"/>
    <col min="11278" max="11278" width="5.5" style="131" customWidth="1"/>
    <col min="11279" max="11279" width="3.875" style="131" bestFit="1" customWidth="1"/>
    <col min="11280" max="11517" width="9.125" style="131"/>
    <col min="11518" max="11518" width="13.125" style="131" customWidth="1"/>
    <col min="11519" max="11519" width="17" style="131" customWidth="1"/>
    <col min="11520" max="11520" width="15" style="131" bestFit="1" customWidth="1"/>
    <col min="11521" max="11521" width="6" style="131" bestFit="1" customWidth="1"/>
    <col min="11522" max="11522" width="6" style="131" customWidth="1"/>
    <col min="11523" max="11523" width="3.875" style="131" bestFit="1" customWidth="1"/>
    <col min="11524" max="11524" width="6.375" style="131" customWidth="1"/>
    <col min="11525" max="11525" width="3.875" style="131" bestFit="1" customWidth="1"/>
    <col min="11526" max="11526" width="6" style="131" customWidth="1"/>
    <col min="11527" max="11528" width="3.875" style="131" bestFit="1" customWidth="1"/>
    <col min="11529" max="11529" width="6" style="131" bestFit="1" customWidth="1"/>
    <col min="11530" max="11530" width="6" style="131" customWidth="1"/>
    <col min="11531" max="11531" width="3.875" style="131" bestFit="1" customWidth="1"/>
    <col min="11532" max="11532" width="5.875" style="131" customWidth="1"/>
    <col min="11533" max="11533" width="3.875" style="131" bestFit="1" customWidth="1"/>
    <col min="11534" max="11534" width="5.5" style="131" customWidth="1"/>
    <col min="11535" max="11535" width="3.875" style="131" bestFit="1" customWidth="1"/>
    <col min="11536" max="11773" width="9.125" style="131"/>
    <col min="11774" max="11774" width="13.125" style="131" customWidth="1"/>
    <col min="11775" max="11775" width="17" style="131" customWidth="1"/>
    <col min="11776" max="11776" width="15" style="131" bestFit="1" customWidth="1"/>
    <col min="11777" max="11777" width="6" style="131" bestFit="1" customWidth="1"/>
    <col min="11778" max="11778" width="6" style="131" customWidth="1"/>
    <col min="11779" max="11779" width="3.875" style="131" bestFit="1" customWidth="1"/>
    <col min="11780" max="11780" width="6.375" style="131" customWidth="1"/>
    <col min="11781" max="11781" width="3.875" style="131" bestFit="1" customWidth="1"/>
    <col min="11782" max="11782" width="6" style="131" customWidth="1"/>
    <col min="11783" max="11784" width="3.875" style="131" bestFit="1" customWidth="1"/>
    <col min="11785" max="11785" width="6" style="131" bestFit="1" customWidth="1"/>
    <col min="11786" max="11786" width="6" style="131" customWidth="1"/>
    <col min="11787" max="11787" width="3.875" style="131" bestFit="1" customWidth="1"/>
    <col min="11788" max="11788" width="5.875" style="131" customWidth="1"/>
    <col min="11789" max="11789" width="3.875" style="131" bestFit="1" customWidth="1"/>
    <col min="11790" max="11790" width="5.5" style="131" customWidth="1"/>
    <col min="11791" max="11791" width="3.875" style="131" bestFit="1" customWidth="1"/>
    <col min="11792" max="12029" width="9.125" style="131"/>
    <col min="12030" max="12030" width="13.125" style="131" customWidth="1"/>
    <col min="12031" max="12031" width="17" style="131" customWidth="1"/>
    <col min="12032" max="12032" width="15" style="131" bestFit="1" customWidth="1"/>
    <col min="12033" max="12033" width="6" style="131" bestFit="1" customWidth="1"/>
    <col min="12034" max="12034" width="6" style="131" customWidth="1"/>
    <col min="12035" max="12035" width="3.875" style="131" bestFit="1" customWidth="1"/>
    <col min="12036" max="12036" width="6.375" style="131" customWidth="1"/>
    <col min="12037" max="12037" width="3.875" style="131" bestFit="1" customWidth="1"/>
    <col min="12038" max="12038" width="6" style="131" customWidth="1"/>
    <col min="12039" max="12040" width="3.875" style="131" bestFit="1" customWidth="1"/>
    <col min="12041" max="12041" width="6" style="131" bestFit="1" customWidth="1"/>
    <col min="12042" max="12042" width="6" style="131" customWidth="1"/>
    <col min="12043" max="12043" width="3.875" style="131" bestFit="1" customWidth="1"/>
    <col min="12044" max="12044" width="5.875" style="131" customWidth="1"/>
    <col min="12045" max="12045" width="3.875" style="131" bestFit="1" customWidth="1"/>
    <col min="12046" max="12046" width="5.5" style="131" customWidth="1"/>
    <col min="12047" max="12047" width="3.875" style="131" bestFit="1" customWidth="1"/>
    <col min="12048" max="12285" width="9.125" style="131"/>
    <col min="12286" max="12286" width="13.125" style="131" customWidth="1"/>
    <col min="12287" max="12287" width="17" style="131" customWidth="1"/>
    <col min="12288" max="12288" width="15" style="131" bestFit="1" customWidth="1"/>
    <col min="12289" max="12289" width="6" style="131" bestFit="1" customWidth="1"/>
    <col min="12290" max="12290" width="6" style="131" customWidth="1"/>
    <col min="12291" max="12291" width="3.875" style="131" bestFit="1" customWidth="1"/>
    <col min="12292" max="12292" width="6.375" style="131" customWidth="1"/>
    <col min="12293" max="12293" width="3.875" style="131" bestFit="1" customWidth="1"/>
    <col min="12294" max="12294" width="6" style="131" customWidth="1"/>
    <col min="12295" max="12296" width="3.875" style="131" bestFit="1" customWidth="1"/>
    <col min="12297" max="12297" width="6" style="131" bestFit="1" customWidth="1"/>
    <col min="12298" max="12298" width="6" style="131" customWidth="1"/>
    <col min="12299" max="12299" width="3.875" style="131" bestFit="1" customWidth="1"/>
    <col min="12300" max="12300" width="5.875" style="131" customWidth="1"/>
    <col min="12301" max="12301" width="3.875" style="131" bestFit="1" customWidth="1"/>
    <col min="12302" max="12302" width="5.5" style="131" customWidth="1"/>
    <col min="12303" max="12303" width="3.875" style="131" bestFit="1" customWidth="1"/>
    <col min="12304" max="12541" width="9.125" style="131"/>
    <col min="12542" max="12542" width="13.125" style="131" customWidth="1"/>
    <col min="12543" max="12543" width="17" style="131" customWidth="1"/>
    <col min="12544" max="12544" width="15" style="131" bestFit="1" customWidth="1"/>
    <col min="12545" max="12545" width="6" style="131" bestFit="1" customWidth="1"/>
    <col min="12546" max="12546" width="6" style="131" customWidth="1"/>
    <col min="12547" max="12547" width="3.875" style="131" bestFit="1" customWidth="1"/>
    <col min="12548" max="12548" width="6.375" style="131" customWidth="1"/>
    <col min="12549" max="12549" width="3.875" style="131" bestFit="1" customWidth="1"/>
    <col min="12550" max="12550" width="6" style="131" customWidth="1"/>
    <col min="12551" max="12552" width="3.875" style="131" bestFit="1" customWidth="1"/>
    <col min="12553" max="12553" width="6" style="131" bestFit="1" customWidth="1"/>
    <col min="12554" max="12554" width="6" style="131" customWidth="1"/>
    <col min="12555" max="12555" width="3.875" style="131" bestFit="1" customWidth="1"/>
    <col min="12556" max="12556" width="5.875" style="131" customWidth="1"/>
    <col min="12557" max="12557" width="3.875" style="131" bestFit="1" customWidth="1"/>
    <col min="12558" max="12558" width="5.5" style="131" customWidth="1"/>
    <col min="12559" max="12559" width="3.875" style="131" bestFit="1" customWidth="1"/>
    <col min="12560" max="12797" width="9.125" style="131"/>
    <col min="12798" max="12798" width="13.125" style="131" customWidth="1"/>
    <col min="12799" max="12799" width="17" style="131" customWidth="1"/>
    <col min="12800" max="12800" width="15" style="131" bestFit="1" customWidth="1"/>
    <col min="12801" max="12801" width="6" style="131" bestFit="1" customWidth="1"/>
    <col min="12802" max="12802" width="6" style="131" customWidth="1"/>
    <col min="12803" max="12803" width="3.875" style="131" bestFit="1" customWidth="1"/>
    <col min="12804" max="12804" width="6.375" style="131" customWidth="1"/>
    <col min="12805" max="12805" width="3.875" style="131" bestFit="1" customWidth="1"/>
    <col min="12806" max="12806" width="6" style="131" customWidth="1"/>
    <col min="12807" max="12808" width="3.875" style="131" bestFit="1" customWidth="1"/>
    <col min="12809" max="12809" width="6" style="131" bestFit="1" customWidth="1"/>
    <col min="12810" max="12810" width="6" style="131" customWidth="1"/>
    <col min="12811" max="12811" width="3.875" style="131" bestFit="1" customWidth="1"/>
    <col min="12812" max="12812" width="5.875" style="131" customWidth="1"/>
    <col min="12813" max="12813" width="3.875" style="131" bestFit="1" customWidth="1"/>
    <col min="12814" max="12814" width="5.5" style="131" customWidth="1"/>
    <col min="12815" max="12815" width="3.875" style="131" bestFit="1" customWidth="1"/>
    <col min="12816" max="13053" width="9.125" style="131"/>
    <col min="13054" max="13054" width="13.125" style="131" customWidth="1"/>
    <col min="13055" max="13055" width="17" style="131" customWidth="1"/>
    <col min="13056" max="13056" width="15" style="131" bestFit="1" customWidth="1"/>
    <col min="13057" max="13057" width="6" style="131" bestFit="1" customWidth="1"/>
    <col min="13058" max="13058" width="6" style="131" customWidth="1"/>
    <col min="13059" max="13059" width="3.875" style="131" bestFit="1" customWidth="1"/>
    <col min="13060" max="13060" width="6.375" style="131" customWidth="1"/>
    <col min="13061" max="13061" width="3.875" style="131" bestFit="1" customWidth="1"/>
    <col min="13062" max="13062" width="6" style="131" customWidth="1"/>
    <col min="13063" max="13064" width="3.875" style="131" bestFit="1" customWidth="1"/>
    <col min="13065" max="13065" width="6" style="131" bestFit="1" customWidth="1"/>
    <col min="13066" max="13066" width="6" style="131" customWidth="1"/>
    <col min="13067" max="13067" width="3.875" style="131" bestFit="1" customWidth="1"/>
    <col min="13068" max="13068" width="5.875" style="131" customWidth="1"/>
    <col min="13069" max="13069" width="3.875" style="131" bestFit="1" customWidth="1"/>
    <col min="13070" max="13070" width="5.5" style="131" customWidth="1"/>
    <col min="13071" max="13071" width="3.875" style="131" bestFit="1" customWidth="1"/>
    <col min="13072" max="13309" width="9.125" style="131"/>
    <col min="13310" max="13310" width="13.125" style="131" customWidth="1"/>
    <col min="13311" max="13311" width="17" style="131" customWidth="1"/>
    <col min="13312" max="13312" width="15" style="131" bestFit="1" customWidth="1"/>
    <col min="13313" max="13313" width="6" style="131" bestFit="1" customWidth="1"/>
    <col min="13314" max="13314" width="6" style="131" customWidth="1"/>
    <col min="13315" max="13315" width="3.875" style="131" bestFit="1" customWidth="1"/>
    <col min="13316" max="13316" width="6.375" style="131" customWidth="1"/>
    <col min="13317" max="13317" width="3.875" style="131" bestFit="1" customWidth="1"/>
    <col min="13318" max="13318" width="6" style="131" customWidth="1"/>
    <col min="13319" max="13320" width="3.875" style="131" bestFit="1" customWidth="1"/>
    <col min="13321" max="13321" width="6" style="131" bestFit="1" customWidth="1"/>
    <col min="13322" max="13322" width="6" style="131" customWidth="1"/>
    <col min="13323" max="13323" width="3.875" style="131" bestFit="1" customWidth="1"/>
    <col min="13324" max="13324" width="5.875" style="131" customWidth="1"/>
    <col min="13325" max="13325" width="3.875" style="131" bestFit="1" customWidth="1"/>
    <col min="13326" max="13326" width="5.5" style="131" customWidth="1"/>
    <col min="13327" max="13327" width="3.875" style="131" bestFit="1" customWidth="1"/>
    <col min="13328" max="13565" width="9.125" style="131"/>
    <col min="13566" max="13566" width="13.125" style="131" customWidth="1"/>
    <col min="13567" max="13567" width="17" style="131" customWidth="1"/>
    <col min="13568" max="13568" width="15" style="131" bestFit="1" customWidth="1"/>
    <col min="13569" max="13569" width="6" style="131" bestFit="1" customWidth="1"/>
    <col min="13570" max="13570" width="6" style="131" customWidth="1"/>
    <col min="13571" max="13571" width="3.875" style="131" bestFit="1" customWidth="1"/>
    <col min="13572" max="13572" width="6.375" style="131" customWidth="1"/>
    <col min="13573" max="13573" width="3.875" style="131" bestFit="1" customWidth="1"/>
    <col min="13574" max="13574" width="6" style="131" customWidth="1"/>
    <col min="13575" max="13576" width="3.875" style="131" bestFit="1" customWidth="1"/>
    <col min="13577" max="13577" width="6" style="131" bestFit="1" customWidth="1"/>
    <col min="13578" max="13578" width="6" style="131" customWidth="1"/>
    <col min="13579" max="13579" width="3.875" style="131" bestFit="1" customWidth="1"/>
    <col min="13580" max="13580" width="5.875" style="131" customWidth="1"/>
    <col min="13581" max="13581" width="3.875" style="131" bestFit="1" customWidth="1"/>
    <col min="13582" max="13582" width="5.5" style="131" customWidth="1"/>
    <col min="13583" max="13583" width="3.875" style="131" bestFit="1" customWidth="1"/>
    <col min="13584" max="13821" width="9.125" style="131"/>
    <col min="13822" max="13822" width="13.125" style="131" customWidth="1"/>
    <col min="13823" max="13823" width="17" style="131" customWidth="1"/>
    <col min="13824" max="13824" width="15" style="131" bestFit="1" customWidth="1"/>
    <col min="13825" max="13825" width="6" style="131" bestFit="1" customWidth="1"/>
    <col min="13826" max="13826" width="6" style="131" customWidth="1"/>
    <col min="13827" max="13827" width="3.875" style="131" bestFit="1" customWidth="1"/>
    <col min="13828" max="13828" width="6.375" style="131" customWidth="1"/>
    <col min="13829" max="13829" width="3.875" style="131" bestFit="1" customWidth="1"/>
    <col min="13830" max="13830" width="6" style="131" customWidth="1"/>
    <col min="13831" max="13832" width="3.875" style="131" bestFit="1" customWidth="1"/>
    <col min="13833" max="13833" width="6" style="131" bestFit="1" customWidth="1"/>
    <col min="13834" max="13834" width="6" style="131" customWidth="1"/>
    <col min="13835" max="13835" width="3.875" style="131" bestFit="1" customWidth="1"/>
    <col min="13836" max="13836" width="5.875" style="131" customWidth="1"/>
    <col min="13837" max="13837" width="3.875" style="131" bestFit="1" customWidth="1"/>
    <col min="13838" max="13838" width="5.5" style="131" customWidth="1"/>
    <col min="13839" max="13839" width="3.875" style="131" bestFit="1" customWidth="1"/>
    <col min="13840" max="14077" width="9.125" style="131"/>
    <col min="14078" max="14078" width="13.125" style="131" customWidth="1"/>
    <col min="14079" max="14079" width="17" style="131" customWidth="1"/>
    <col min="14080" max="14080" width="15" style="131" bestFit="1" customWidth="1"/>
    <col min="14081" max="14081" width="6" style="131" bestFit="1" customWidth="1"/>
    <col min="14082" max="14082" width="6" style="131" customWidth="1"/>
    <col min="14083" max="14083" width="3.875" style="131" bestFit="1" customWidth="1"/>
    <col min="14084" max="14084" width="6.375" style="131" customWidth="1"/>
    <col min="14085" max="14085" width="3.875" style="131" bestFit="1" customWidth="1"/>
    <col min="14086" max="14086" width="6" style="131" customWidth="1"/>
    <col min="14087" max="14088" width="3.875" style="131" bestFit="1" customWidth="1"/>
    <col min="14089" max="14089" width="6" style="131" bestFit="1" customWidth="1"/>
    <col min="14090" max="14090" width="6" style="131" customWidth="1"/>
    <col min="14091" max="14091" width="3.875" style="131" bestFit="1" customWidth="1"/>
    <col min="14092" max="14092" width="5.875" style="131" customWidth="1"/>
    <col min="14093" max="14093" width="3.875" style="131" bestFit="1" customWidth="1"/>
    <col min="14094" max="14094" width="5.5" style="131" customWidth="1"/>
    <col min="14095" max="14095" width="3.875" style="131" bestFit="1" customWidth="1"/>
    <col min="14096" max="14333" width="9.125" style="131"/>
    <col min="14334" max="14334" width="13.125" style="131" customWidth="1"/>
    <col min="14335" max="14335" width="17" style="131" customWidth="1"/>
    <col min="14336" max="14336" width="15" style="131" bestFit="1" customWidth="1"/>
    <col min="14337" max="14337" width="6" style="131" bestFit="1" customWidth="1"/>
    <col min="14338" max="14338" width="6" style="131" customWidth="1"/>
    <col min="14339" max="14339" width="3.875" style="131" bestFit="1" customWidth="1"/>
    <col min="14340" max="14340" width="6.375" style="131" customWidth="1"/>
    <col min="14341" max="14341" width="3.875" style="131" bestFit="1" customWidth="1"/>
    <col min="14342" max="14342" width="6" style="131" customWidth="1"/>
    <col min="14343" max="14344" width="3.875" style="131" bestFit="1" customWidth="1"/>
    <col min="14345" max="14345" width="6" style="131" bestFit="1" customWidth="1"/>
    <col min="14346" max="14346" width="6" style="131" customWidth="1"/>
    <col min="14347" max="14347" width="3.875" style="131" bestFit="1" customWidth="1"/>
    <col min="14348" max="14348" width="5.875" style="131" customWidth="1"/>
    <col min="14349" max="14349" width="3.875" style="131" bestFit="1" customWidth="1"/>
    <col min="14350" max="14350" width="5.5" style="131" customWidth="1"/>
    <col min="14351" max="14351" width="3.875" style="131" bestFit="1" customWidth="1"/>
    <col min="14352" max="14589" width="9.125" style="131"/>
    <col min="14590" max="14590" width="13.125" style="131" customWidth="1"/>
    <col min="14591" max="14591" width="17" style="131" customWidth="1"/>
    <col min="14592" max="14592" width="15" style="131" bestFit="1" customWidth="1"/>
    <col min="14593" max="14593" width="6" style="131" bestFit="1" customWidth="1"/>
    <col min="14594" max="14594" width="6" style="131" customWidth="1"/>
    <col min="14595" max="14595" width="3.875" style="131" bestFit="1" customWidth="1"/>
    <col min="14596" max="14596" width="6.375" style="131" customWidth="1"/>
    <col min="14597" max="14597" width="3.875" style="131" bestFit="1" customWidth="1"/>
    <col min="14598" max="14598" width="6" style="131" customWidth="1"/>
    <col min="14599" max="14600" width="3.875" style="131" bestFit="1" customWidth="1"/>
    <col min="14601" max="14601" width="6" style="131" bestFit="1" customWidth="1"/>
    <col min="14602" max="14602" width="6" style="131" customWidth="1"/>
    <col min="14603" max="14603" width="3.875" style="131" bestFit="1" customWidth="1"/>
    <col min="14604" max="14604" width="5.875" style="131" customWidth="1"/>
    <col min="14605" max="14605" width="3.875" style="131" bestFit="1" customWidth="1"/>
    <col min="14606" max="14606" width="5.5" style="131" customWidth="1"/>
    <col min="14607" max="14607" width="3.875" style="131" bestFit="1" customWidth="1"/>
    <col min="14608" max="14845" width="9.125" style="131"/>
    <col min="14846" max="14846" width="13.125" style="131" customWidth="1"/>
    <col min="14847" max="14847" width="17" style="131" customWidth="1"/>
    <col min="14848" max="14848" width="15" style="131" bestFit="1" customWidth="1"/>
    <col min="14849" max="14849" width="6" style="131" bestFit="1" customWidth="1"/>
    <col min="14850" max="14850" width="6" style="131" customWidth="1"/>
    <col min="14851" max="14851" width="3.875" style="131" bestFit="1" customWidth="1"/>
    <col min="14852" max="14852" width="6.375" style="131" customWidth="1"/>
    <col min="14853" max="14853" width="3.875" style="131" bestFit="1" customWidth="1"/>
    <col min="14854" max="14854" width="6" style="131" customWidth="1"/>
    <col min="14855" max="14856" width="3.875" style="131" bestFit="1" customWidth="1"/>
    <col min="14857" max="14857" width="6" style="131" bestFit="1" customWidth="1"/>
    <col min="14858" max="14858" width="6" style="131" customWidth="1"/>
    <col min="14859" max="14859" width="3.875" style="131" bestFit="1" customWidth="1"/>
    <col min="14860" max="14860" width="5.875" style="131" customWidth="1"/>
    <col min="14861" max="14861" width="3.875" style="131" bestFit="1" customWidth="1"/>
    <col min="14862" max="14862" width="5.5" style="131" customWidth="1"/>
    <col min="14863" max="14863" width="3.875" style="131" bestFit="1" customWidth="1"/>
    <col min="14864" max="15101" width="9.125" style="131"/>
    <col min="15102" max="15102" width="13.125" style="131" customWidth="1"/>
    <col min="15103" max="15103" width="17" style="131" customWidth="1"/>
    <col min="15104" max="15104" width="15" style="131" bestFit="1" customWidth="1"/>
    <col min="15105" max="15105" width="6" style="131" bestFit="1" customWidth="1"/>
    <col min="15106" max="15106" width="6" style="131" customWidth="1"/>
    <col min="15107" max="15107" width="3.875" style="131" bestFit="1" customWidth="1"/>
    <col min="15108" max="15108" width="6.375" style="131" customWidth="1"/>
    <col min="15109" max="15109" width="3.875" style="131" bestFit="1" customWidth="1"/>
    <col min="15110" max="15110" width="6" style="131" customWidth="1"/>
    <col min="15111" max="15112" width="3.875" style="131" bestFit="1" customWidth="1"/>
    <col min="15113" max="15113" width="6" style="131" bestFit="1" customWidth="1"/>
    <col min="15114" max="15114" width="6" style="131" customWidth="1"/>
    <col min="15115" max="15115" width="3.875" style="131" bestFit="1" customWidth="1"/>
    <col min="15116" max="15116" width="5.875" style="131" customWidth="1"/>
    <col min="15117" max="15117" width="3.875" style="131" bestFit="1" customWidth="1"/>
    <col min="15118" max="15118" width="5.5" style="131" customWidth="1"/>
    <col min="15119" max="15119" width="3.875" style="131" bestFit="1" customWidth="1"/>
    <col min="15120" max="15357" width="9.125" style="131"/>
    <col min="15358" max="15358" width="13.125" style="131" customWidth="1"/>
    <col min="15359" max="15359" width="17" style="131" customWidth="1"/>
    <col min="15360" max="15360" width="15" style="131" bestFit="1" customWidth="1"/>
    <col min="15361" max="15361" width="6" style="131" bestFit="1" customWidth="1"/>
    <col min="15362" max="15362" width="6" style="131" customWidth="1"/>
    <col min="15363" max="15363" width="3.875" style="131" bestFit="1" customWidth="1"/>
    <col min="15364" max="15364" width="6.375" style="131" customWidth="1"/>
    <col min="15365" max="15365" width="3.875" style="131" bestFit="1" customWidth="1"/>
    <col min="15366" max="15366" width="6" style="131" customWidth="1"/>
    <col min="15367" max="15368" width="3.875" style="131" bestFit="1" customWidth="1"/>
    <col min="15369" max="15369" width="6" style="131" bestFit="1" customWidth="1"/>
    <col min="15370" max="15370" width="6" style="131" customWidth="1"/>
    <col min="15371" max="15371" width="3.875" style="131" bestFit="1" customWidth="1"/>
    <col min="15372" max="15372" width="5.875" style="131" customWidth="1"/>
    <col min="15373" max="15373" width="3.875" style="131" bestFit="1" customWidth="1"/>
    <col min="15374" max="15374" width="5.5" style="131" customWidth="1"/>
    <col min="15375" max="15375" width="3.875" style="131" bestFit="1" customWidth="1"/>
    <col min="15376" max="15613" width="9.125" style="131"/>
    <col min="15614" max="15614" width="13.125" style="131" customWidth="1"/>
    <col min="15615" max="15615" width="17" style="131" customWidth="1"/>
    <col min="15616" max="15616" width="15" style="131" bestFit="1" customWidth="1"/>
    <col min="15617" max="15617" width="6" style="131" bestFit="1" customWidth="1"/>
    <col min="15618" max="15618" width="6" style="131" customWidth="1"/>
    <col min="15619" max="15619" width="3.875" style="131" bestFit="1" customWidth="1"/>
    <col min="15620" max="15620" width="6.375" style="131" customWidth="1"/>
    <col min="15621" max="15621" width="3.875" style="131" bestFit="1" customWidth="1"/>
    <col min="15622" max="15622" width="6" style="131" customWidth="1"/>
    <col min="15623" max="15624" width="3.875" style="131" bestFit="1" customWidth="1"/>
    <col min="15625" max="15625" width="6" style="131" bestFit="1" customWidth="1"/>
    <col min="15626" max="15626" width="6" style="131" customWidth="1"/>
    <col min="15627" max="15627" width="3.875" style="131" bestFit="1" customWidth="1"/>
    <col min="15628" max="15628" width="5.875" style="131" customWidth="1"/>
    <col min="15629" max="15629" width="3.875" style="131" bestFit="1" customWidth="1"/>
    <col min="15630" max="15630" width="5.5" style="131" customWidth="1"/>
    <col min="15631" max="15631" width="3.875" style="131" bestFit="1" customWidth="1"/>
    <col min="15632" max="15869" width="9.125" style="131"/>
    <col min="15870" max="15870" width="13.125" style="131" customWidth="1"/>
    <col min="15871" max="15871" width="17" style="131" customWidth="1"/>
    <col min="15872" max="15872" width="15" style="131" bestFit="1" customWidth="1"/>
    <col min="15873" max="15873" width="6" style="131" bestFit="1" customWidth="1"/>
    <col min="15874" max="15874" width="6" style="131" customWidth="1"/>
    <col min="15875" max="15875" width="3.875" style="131" bestFit="1" customWidth="1"/>
    <col min="15876" max="15876" width="6.375" style="131" customWidth="1"/>
    <col min="15877" max="15877" width="3.875" style="131" bestFit="1" customWidth="1"/>
    <col min="15878" max="15878" width="6" style="131" customWidth="1"/>
    <col min="15879" max="15880" width="3.875" style="131" bestFit="1" customWidth="1"/>
    <col min="15881" max="15881" width="6" style="131" bestFit="1" customWidth="1"/>
    <col min="15882" max="15882" width="6" style="131" customWidth="1"/>
    <col min="15883" max="15883" width="3.875" style="131" bestFit="1" customWidth="1"/>
    <col min="15884" max="15884" width="5.875" style="131" customWidth="1"/>
    <col min="15885" max="15885" width="3.875" style="131" bestFit="1" customWidth="1"/>
    <col min="15886" max="15886" width="5.5" style="131" customWidth="1"/>
    <col min="15887" max="15887" width="3.875" style="131" bestFit="1" customWidth="1"/>
    <col min="15888" max="16125" width="9.125" style="131"/>
    <col min="16126" max="16126" width="13.125" style="131" customWidth="1"/>
    <col min="16127" max="16127" width="17" style="131" customWidth="1"/>
    <col min="16128" max="16128" width="15" style="131" bestFit="1" customWidth="1"/>
    <col min="16129" max="16129" width="6" style="131" bestFit="1" customWidth="1"/>
    <col min="16130" max="16130" width="6" style="131" customWidth="1"/>
    <col min="16131" max="16131" width="3.875" style="131" bestFit="1" customWidth="1"/>
    <col min="16132" max="16132" width="6.375" style="131" customWidth="1"/>
    <col min="16133" max="16133" width="3.875" style="131" bestFit="1" customWidth="1"/>
    <col min="16134" max="16134" width="6" style="131" customWidth="1"/>
    <col min="16135" max="16136" width="3.875" style="131" bestFit="1" customWidth="1"/>
    <col min="16137" max="16137" width="6" style="131" bestFit="1" customWidth="1"/>
    <col min="16138" max="16138" width="6" style="131" customWidth="1"/>
    <col min="16139" max="16139" width="3.875" style="131" bestFit="1" customWidth="1"/>
    <col min="16140" max="16140" width="5.875" style="131" customWidth="1"/>
    <col min="16141" max="16141" width="3.875" style="131" bestFit="1" customWidth="1"/>
    <col min="16142" max="16142" width="5.5" style="131" customWidth="1"/>
    <col min="16143" max="16143" width="3.875" style="131" bestFit="1" customWidth="1"/>
    <col min="16144" max="16384" width="9.125" style="131"/>
  </cols>
  <sheetData>
    <row r="1" spans="2:29" ht="13.15" customHeight="1"/>
    <row r="2" spans="2:29" ht="17.25">
      <c r="B2" s="1493" t="s">
        <v>241</v>
      </c>
      <c r="C2" s="1493"/>
      <c r="D2" s="1493"/>
      <c r="E2" s="1493"/>
      <c r="F2" s="1493"/>
      <c r="G2" s="1493"/>
      <c r="H2" s="1493"/>
      <c r="I2" s="1493"/>
      <c r="J2" s="1493"/>
      <c r="K2" s="1493"/>
      <c r="L2" s="1493"/>
      <c r="M2" s="1493"/>
      <c r="N2" s="1493"/>
      <c r="O2" s="1493"/>
      <c r="P2" s="466" t="s">
        <v>754</v>
      </c>
    </row>
    <row r="3" spans="2:29" ht="17.25" customHeight="1"/>
    <row r="4" spans="2:29" ht="23.45" customHeight="1">
      <c r="B4" s="952" t="s">
        <v>1087</v>
      </c>
    </row>
    <row r="5" spans="2:29">
      <c r="B5" s="293" t="str">
        <f>本工事内容!$C$2</f>
        <v>一宮市水道事業等管理者</v>
      </c>
      <c r="K5" s="142"/>
      <c r="M5" s="119"/>
      <c r="N5" s="133" t="s">
        <v>258</v>
      </c>
    </row>
    <row r="6" spans="2:29">
      <c r="B6" s="132"/>
      <c r="K6" s="142"/>
      <c r="M6" s="119"/>
      <c r="N6" s="133"/>
    </row>
    <row r="7" spans="2:29" ht="21" customHeight="1">
      <c r="H7" s="133" t="s">
        <v>242</v>
      </c>
      <c r="I7" s="1500" t="str">
        <f>請負者詳細!$C$4</f>
        <v>一宮市尾西町木曽川1-1-1</v>
      </c>
      <c r="J7" s="1501"/>
      <c r="K7" s="1501"/>
      <c r="L7" s="1501"/>
      <c r="M7" s="1501"/>
      <c r="N7" s="1501"/>
      <c r="O7" s="1501"/>
      <c r="R7" s="132"/>
      <c r="S7" s="134"/>
      <c r="T7" s="134"/>
      <c r="U7" s="134"/>
      <c r="V7" s="134"/>
      <c r="W7" s="134"/>
      <c r="X7" s="134"/>
      <c r="Y7" s="134"/>
      <c r="Z7" s="134"/>
      <c r="AA7" s="134"/>
      <c r="AB7" s="134"/>
      <c r="AC7" s="134"/>
    </row>
    <row r="8" spans="2:29" ht="21" customHeight="1">
      <c r="H8" s="133" t="s">
        <v>243</v>
      </c>
      <c r="I8" s="1500" t="str">
        <f>請負者詳細!$C$2</f>
        <v>△△△△建設株式会社</v>
      </c>
      <c r="J8" s="1501"/>
      <c r="K8" s="1501"/>
      <c r="L8" s="1501"/>
      <c r="M8" s="1501"/>
      <c r="N8" s="1501"/>
      <c r="O8" s="1501"/>
    </row>
    <row r="9" spans="2:29" ht="21" customHeight="1">
      <c r="H9" s="133" t="s">
        <v>244</v>
      </c>
      <c r="I9" s="1500" t="str">
        <f>請負者詳細!$C$5</f>
        <v>代表取締役　○○　××</v>
      </c>
      <c r="J9" s="1501"/>
      <c r="K9" s="1501"/>
      <c r="L9" s="1501"/>
      <c r="M9" s="1501"/>
      <c r="N9" s="1501"/>
      <c r="O9" s="1501"/>
    </row>
    <row r="11" spans="2:29">
      <c r="B11" s="131" t="s">
        <v>245</v>
      </c>
    </row>
    <row r="13" spans="2:29" ht="26.25" customHeight="1">
      <c r="B13" s="135" t="s">
        <v>246</v>
      </c>
      <c r="C13" s="1494" t="str">
        <f>本工事内容!$C$19</f>
        <v>○○　××</v>
      </c>
      <c r="D13" s="1495"/>
      <c r="E13" s="1495"/>
      <c r="F13" s="1495"/>
      <c r="G13" s="1495"/>
      <c r="H13" s="1496"/>
      <c r="I13" s="1497" t="s">
        <v>247</v>
      </c>
      <c r="J13" s="1498"/>
      <c r="K13" s="1508">
        <f>VLOOKUP(MATCH(C13,従業員名簿!C:C,0)+1,従業員名簿!$A:$C,3,FALSE)</f>
        <v>27153</v>
      </c>
      <c r="L13" s="1509"/>
      <c r="M13" s="1503"/>
      <c r="N13" s="136"/>
      <c r="O13" s="137"/>
    </row>
    <row r="14" spans="2:29" ht="26.25" customHeight="1">
      <c r="B14" s="135" t="s">
        <v>248</v>
      </c>
      <c r="C14" s="138" t="s">
        <v>249</v>
      </c>
      <c r="D14" s="1522" t="str">
        <f>請負者詳細!$C$6</f>
        <v>(0586)11-1234</v>
      </c>
      <c r="E14" s="1523"/>
      <c r="F14" s="1523"/>
      <c r="G14" s="1523"/>
      <c r="H14" s="1524"/>
      <c r="I14" s="1497" t="s">
        <v>528</v>
      </c>
      <c r="J14" s="1499"/>
      <c r="K14" s="1495" t="str">
        <f>VLOOKUP(MATCH(C13,従業員名簿!C:C,0)+4,従業員名簿!$A:$C,3,FALSE)</f>
        <v>(0586)22-2222</v>
      </c>
      <c r="L14" s="1495"/>
      <c r="M14" s="1495"/>
      <c r="N14" s="1495"/>
      <c r="O14" s="1496"/>
    </row>
    <row r="15" spans="2:29" ht="26.25" customHeight="1">
      <c r="B15" s="290" t="s">
        <v>486</v>
      </c>
      <c r="C15" s="1506">
        <f>SUM(E19,E23,E27,E31,E35)</f>
        <v>2000000</v>
      </c>
      <c r="D15" s="1507"/>
      <c r="E15" s="1507"/>
      <c r="F15" s="1507"/>
      <c r="G15" s="1507"/>
      <c r="H15" s="1507"/>
      <c r="I15" s="1507"/>
      <c r="J15" s="1507"/>
      <c r="K15" s="1507"/>
      <c r="L15" s="1507"/>
      <c r="M15" s="1507"/>
      <c r="N15" s="1507"/>
      <c r="O15" s="137" t="s">
        <v>250</v>
      </c>
    </row>
    <row r="16" spans="2:29" ht="26.25" customHeight="1">
      <c r="B16" s="1487" t="s">
        <v>251</v>
      </c>
      <c r="C16" s="1520" t="s">
        <v>252</v>
      </c>
      <c r="D16" s="1521"/>
      <c r="E16" s="1488" t="str">
        <f>本工事内容!$C$5&amp;本工事内容!$D$5&amp;本工事内容!$E$5&amp;"  "&amp;本工事内容!$C$8</f>
        <v>水第100号  ○○○地内配水管改良工事</v>
      </c>
      <c r="F16" s="1489"/>
      <c r="G16" s="1489"/>
      <c r="H16" s="1489"/>
      <c r="I16" s="1489"/>
      <c r="J16" s="1489"/>
      <c r="K16" s="1489"/>
      <c r="L16" s="1489"/>
      <c r="M16" s="1489"/>
      <c r="N16" s="1489"/>
      <c r="O16" s="1490"/>
    </row>
    <row r="17" spans="1:15" ht="26.25" customHeight="1">
      <c r="B17" s="1487"/>
      <c r="C17" s="1520" t="s">
        <v>253</v>
      </c>
      <c r="D17" s="1521"/>
      <c r="E17" s="1488" t="str">
        <f>""&amp;本工事内容!$C$9</f>
        <v>一宮市○○○地内</v>
      </c>
      <c r="F17" s="1489"/>
      <c r="G17" s="1489"/>
      <c r="H17" s="1489"/>
      <c r="I17" s="1489"/>
      <c r="J17" s="1489"/>
      <c r="K17" s="1489"/>
      <c r="L17" s="1489"/>
      <c r="M17" s="1489"/>
      <c r="N17" s="1489"/>
      <c r="O17" s="1490"/>
    </row>
    <row r="18" spans="1:15" ht="26.25" customHeight="1">
      <c r="B18" s="1487"/>
      <c r="C18" s="1520" t="s">
        <v>254</v>
      </c>
      <c r="D18" s="1521"/>
      <c r="E18" s="1502">
        <f>本工事内容!$C$12</f>
        <v>45201</v>
      </c>
      <c r="F18" s="1503"/>
      <c r="G18" s="1503"/>
      <c r="H18" s="139" t="s">
        <v>259</v>
      </c>
      <c r="I18" s="1504">
        <f>本工事内容!$C$13</f>
        <v>45322</v>
      </c>
      <c r="J18" s="1505"/>
      <c r="K18" s="1505"/>
      <c r="L18" s="1505"/>
      <c r="M18" s="140"/>
      <c r="N18" s="140"/>
      <c r="O18" s="141"/>
    </row>
    <row r="19" spans="1:15" ht="26.25" customHeight="1">
      <c r="B19" s="1487"/>
      <c r="C19" s="1520" t="s">
        <v>362</v>
      </c>
      <c r="D19" s="1521"/>
      <c r="E19" s="1491">
        <f>本工事内容!C15</f>
        <v>2000000</v>
      </c>
      <c r="F19" s="1492"/>
      <c r="G19" s="1492"/>
      <c r="H19" s="1492"/>
      <c r="I19" s="1492"/>
      <c r="J19" s="1492"/>
      <c r="K19" s="1492"/>
      <c r="L19" s="1492"/>
      <c r="M19" s="1492"/>
      <c r="N19" s="1492"/>
      <c r="O19" s="137" t="s">
        <v>250</v>
      </c>
    </row>
    <row r="20" spans="1:15" ht="26.25" customHeight="1">
      <c r="A20" s="131">
        <v>1</v>
      </c>
      <c r="B20" s="1510" t="s">
        <v>255</v>
      </c>
      <c r="C20" s="1520" t="s">
        <v>252</v>
      </c>
      <c r="D20" s="1521"/>
      <c r="E20" s="1511"/>
      <c r="F20" s="1512"/>
      <c r="G20" s="1512"/>
      <c r="H20" s="1512"/>
      <c r="I20" s="1512"/>
      <c r="J20" s="1512"/>
      <c r="K20" s="1512"/>
      <c r="L20" s="1512"/>
      <c r="M20" s="1512"/>
      <c r="N20" s="1512"/>
      <c r="O20" s="1513"/>
    </row>
    <row r="21" spans="1:15" ht="26.25" customHeight="1">
      <c r="B21" s="1510"/>
      <c r="C21" s="1520" t="s">
        <v>253</v>
      </c>
      <c r="D21" s="1521"/>
      <c r="E21" s="1511"/>
      <c r="F21" s="1512"/>
      <c r="G21" s="1512"/>
      <c r="H21" s="1512"/>
      <c r="I21" s="1512"/>
      <c r="J21" s="1512"/>
      <c r="K21" s="1512"/>
      <c r="L21" s="1512"/>
      <c r="M21" s="1512"/>
      <c r="N21" s="1512"/>
      <c r="O21" s="1513"/>
    </row>
    <row r="22" spans="1:15" ht="26.25" customHeight="1">
      <c r="B22" s="1510"/>
      <c r="C22" s="1520" t="s">
        <v>254</v>
      </c>
      <c r="D22" s="1521"/>
      <c r="E22" s="1516"/>
      <c r="F22" s="1517"/>
      <c r="G22" s="1517"/>
      <c r="H22" s="139" t="s">
        <v>259</v>
      </c>
      <c r="I22" s="1518"/>
      <c r="J22" s="1519"/>
      <c r="K22" s="1519"/>
      <c r="L22" s="1519"/>
      <c r="M22" s="140"/>
      <c r="N22" s="140"/>
      <c r="O22" s="141"/>
    </row>
    <row r="23" spans="1:15" ht="26.25" customHeight="1">
      <c r="B23" s="1510"/>
      <c r="C23" s="1520" t="s">
        <v>362</v>
      </c>
      <c r="D23" s="1521"/>
      <c r="E23" s="1514"/>
      <c r="F23" s="1515"/>
      <c r="G23" s="1515"/>
      <c r="H23" s="1515"/>
      <c r="I23" s="1515"/>
      <c r="J23" s="1515"/>
      <c r="K23" s="1515"/>
      <c r="L23" s="1515"/>
      <c r="M23" s="1515"/>
      <c r="N23" s="1515"/>
      <c r="O23" s="137" t="s">
        <v>250</v>
      </c>
    </row>
    <row r="24" spans="1:15" ht="26.25" customHeight="1">
      <c r="A24" s="131">
        <v>2</v>
      </c>
      <c r="B24" s="1510" t="s">
        <v>255</v>
      </c>
      <c r="C24" s="1520" t="s">
        <v>252</v>
      </c>
      <c r="D24" s="1521"/>
      <c r="E24" s="1511"/>
      <c r="F24" s="1512"/>
      <c r="G24" s="1512"/>
      <c r="H24" s="1512"/>
      <c r="I24" s="1512"/>
      <c r="J24" s="1512"/>
      <c r="K24" s="1512"/>
      <c r="L24" s="1512"/>
      <c r="M24" s="1512"/>
      <c r="N24" s="1512"/>
      <c r="O24" s="1513"/>
    </row>
    <row r="25" spans="1:15" ht="26.25" customHeight="1">
      <c r="B25" s="1510"/>
      <c r="C25" s="1520" t="s">
        <v>253</v>
      </c>
      <c r="D25" s="1521"/>
      <c r="E25" s="1511"/>
      <c r="F25" s="1512"/>
      <c r="G25" s="1512"/>
      <c r="H25" s="1512"/>
      <c r="I25" s="1512"/>
      <c r="J25" s="1512"/>
      <c r="K25" s="1512"/>
      <c r="L25" s="1512"/>
      <c r="M25" s="1512"/>
      <c r="N25" s="1512"/>
      <c r="O25" s="1513"/>
    </row>
    <row r="26" spans="1:15" ht="26.25" customHeight="1">
      <c r="B26" s="1510"/>
      <c r="C26" s="1520" t="s">
        <v>254</v>
      </c>
      <c r="D26" s="1521"/>
      <c r="E26" s="1516"/>
      <c r="F26" s="1517"/>
      <c r="G26" s="1517"/>
      <c r="H26" s="139" t="s">
        <v>259</v>
      </c>
      <c r="I26" s="1518"/>
      <c r="J26" s="1519"/>
      <c r="K26" s="1519"/>
      <c r="L26" s="1519"/>
      <c r="M26" s="140"/>
      <c r="N26" s="140"/>
      <c r="O26" s="141"/>
    </row>
    <row r="27" spans="1:15" ht="26.25" customHeight="1">
      <c r="B27" s="1510"/>
      <c r="C27" s="1520" t="s">
        <v>362</v>
      </c>
      <c r="D27" s="1521"/>
      <c r="E27" s="1514"/>
      <c r="F27" s="1515"/>
      <c r="G27" s="1515"/>
      <c r="H27" s="1515"/>
      <c r="I27" s="1515"/>
      <c r="J27" s="1515"/>
      <c r="K27" s="1515"/>
      <c r="L27" s="1515"/>
      <c r="M27" s="1515"/>
      <c r="N27" s="1515"/>
      <c r="O27" s="137" t="s">
        <v>250</v>
      </c>
    </row>
    <row r="28" spans="1:15" ht="26.25" customHeight="1">
      <c r="A28" s="131">
        <v>3</v>
      </c>
      <c r="B28" s="1510" t="s">
        <v>255</v>
      </c>
      <c r="C28" s="1520" t="s">
        <v>252</v>
      </c>
      <c r="D28" s="1521"/>
      <c r="E28" s="1511"/>
      <c r="F28" s="1512"/>
      <c r="G28" s="1512"/>
      <c r="H28" s="1512"/>
      <c r="I28" s="1512"/>
      <c r="J28" s="1512"/>
      <c r="K28" s="1512"/>
      <c r="L28" s="1512"/>
      <c r="M28" s="1512"/>
      <c r="N28" s="1512"/>
      <c r="O28" s="1513"/>
    </row>
    <row r="29" spans="1:15" ht="26.25" customHeight="1">
      <c r="B29" s="1510"/>
      <c r="C29" s="1520" t="s">
        <v>253</v>
      </c>
      <c r="D29" s="1521"/>
      <c r="E29" s="1511"/>
      <c r="F29" s="1512"/>
      <c r="G29" s="1512"/>
      <c r="H29" s="1512"/>
      <c r="I29" s="1512"/>
      <c r="J29" s="1512"/>
      <c r="K29" s="1512"/>
      <c r="L29" s="1512"/>
      <c r="M29" s="1512"/>
      <c r="N29" s="1512"/>
      <c r="O29" s="1513"/>
    </row>
    <row r="30" spans="1:15" ht="26.25" customHeight="1">
      <c r="B30" s="1510"/>
      <c r="C30" s="1520" t="s">
        <v>254</v>
      </c>
      <c r="D30" s="1521"/>
      <c r="E30" s="1516"/>
      <c r="F30" s="1517"/>
      <c r="G30" s="1517"/>
      <c r="H30" s="139" t="s">
        <v>259</v>
      </c>
      <c r="I30" s="1518"/>
      <c r="J30" s="1519"/>
      <c r="K30" s="1519"/>
      <c r="L30" s="1519"/>
      <c r="M30" s="140"/>
      <c r="N30" s="140"/>
      <c r="O30" s="141"/>
    </row>
    <row r="31" spans="1:15" ht="26.25" customHeight="1">
      <c r="B31" s="1510"/>
      <c r="C31" s="1520" t="s">
        <v>362</v>
      </c>
      <c r="D31" s="1521"/>
      <c r="E31" s="1514"/>
      <c r="F31" s="1515"/>
      <c r="G31" s="1515"/>
      <c r="H31" s="1515"/>
      <c r="I31" s="1515"/>
      <c r="J31" s="1515"/>
      <c r="K31" s="1515"/>
      <c r="L31" s="1515"/>
      <c r="M31" s="1515"/>
      <c r="N31" s="1515"/>
      <c r="O31" s="137" t="s">
        <v>250</v>
      </c>
    </row>
    <row r="32" spans="1:15" ht="26.25" customHeight="1">
      <c r="A32" s="131">
        <v>4</v>
      </c>
      <c r="B32" s="1510" t="s">
        <v>255</v>
      </c>
      <c r="C32" s="1520" t="s">
        <v>252</v>
      </c>
      <c r="D32" s="1521"/>
      <c r="E32" s="1511"/>
      <c r="F32" s="1512"/>
      <c r="G32" s="1512"/>
      <c r="H32" s="1512"/>
      <c r="I32" s="1512"/>
      <c r="J32" s="1512"/>
      <c r="K32" s="1512"/>
      <c r="L32" s="1512"/>
      <c r="M32" s="1512"/>
      <c r="N32" s="1512"/>
      <c r="O32" s="1513"/>
    </row>
    <row r="33" spans="2:15" ht="26.25" customHeight="1">
      <c r="B33" s="1510"/>
      <c r="C33" s="1520" t="s">
        <v>253</v>
      </c>
      <c r="D33" s="1521"/>
      <c r="E33" s="1511"/>
      <c r="F33" s="1512"/>
      <c r="G33" s="1512"/>
      <c r="H33" s="1512"/>
      <c r="I33" s="1512"/>
      <c r="J33" s="1512"/>
      <c r="K33" s="1512"/>
      <c r="L33" s="1512"/>
      <c r="M33" s="1512"/>
      <c r="N33" s="1512"/>
      <c r="O33" s="1513"/>
    </row>
    <row r="34" spans="2:15" ht="26.25" customHeight="1">
      <c r="B34" s="1510"/>
      <c r="C34" s="1520" t="s">
        <v>254</v>
      </c>
      <c r="D34" s="1521"/>
      <c r="E34" s="1516"/>
      <c r="F34" s="1517"/>
      <c r="G34" s="1517"/>
      <c r="H34" s="139" t="s">
        <v>259</v>
      </c>
      <c r="I34" s="1518"/>
      <c r="J34" s="1519"/>
      <c r="K34" s="1519"/>
      <c r="L34" s="1519"/>
      <c r="M34" s="140"/>
      <c r="N34" s="140"/>
      <c r="O34" s="141"/>
    </row>
    <row r="35" spans="2:15" ht="26.25" customHeight="1">
      <c r="B35" s="1510"/>
      <c r="C35" s="1520" t="s">
        <v>362</v>
      </c>
      <c r="D35" s="1521"/>
      <c r="E35" s="1514"/>
      <c r="F35" s="1515"/>
      <c r="G35" s="1515"/>
      <c r="H35" s="1515"/>
      <c r="I35" s="1515"/>
      <c r="J35" s="1515"/>
      <c r="K35" s="1515"/>
      <c r="L35" s="1515"/>
      <c r="M35" s="1515"/>
      <c r="N35" s="1515"/>
      <c r="O35" s="137" t="s">
        <v>250</v>
      </c>
    </row>
    <row r="36" spans="2:15">
      <c r="B36" s="131" t="s">
        <v>256</v>
      </c>
    </row>
    <row r="37" spans="2:15">
      <c r="B37" s="131" t="s">
        <v>257</v>
      </c>
    </row>
    <row r="38" spans="2:15" ht="26.25" customHeight="1"/>
    <row r="39" spans="2:15" ht="26.25" customHeight="1"/>
    <row r="40" spans="2:15" ht="26.25" customHeight="1"/>
    <row r="41" spans="2:15" ht="26.25" customHeight="1"/>
    <row r="42" spans="2:15" ht="26.25" customHeight="1"/>
    <row r="43" spans="2:15" ht="26.25" customHeight="1"/>
    <row r="44" spans="2:15" ht="26.25" customHeight="1"/>
    <row r="45" spans="2:15" ht="26.25" customHeight="1"/>
    <row r="46" spans="2:15" ht="26.25" customHeight="1"/>
    <row r="47" spans="2:15" ht="26.25" customHeight="1"/>
    <row r="48" spans="2:15"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sheetData>
  <mergeCells count="61">
    <mergeCell ref="C23:D23"/>
    <mergeCell ref="C24:D24"/>
    <mergeCell ref="C25:D25"/>
    <mergeCell ref="C26:D26"/>
    <mergeCell ref="C34:D34"/>
    <mergeCell ref="C28:D28"/>
    <mergeCell ref="C29:D29"/>
    <mergeCell ref="C30:D30"/>
    <mergeCell ref="C31:D31"/>
    <mergeCell ref="C32:D32"/>
    <mergeCell ref="C33:D33"/>
    <mergeCell ref="C16:D16"/>
    <mergeCell ref="D14:H14"/>
    <mergeCell ref="C17:D17"/>
    <mergeCell ref="C18:D18"/>
    <mergeCell ref="C19:D19"/>
    <mergeCell ref="B28:B31"/>
    <mergeCell ref="E28:O28"/>
    <mergeCell ref="E29:O29"/>
    <mergeCell ref="E31:N31"/>
    <mergeCell ref="B32:B35"/>
    <mergeCell ref="E32:O32"/>
    <mergeCell ref="E33:O33"/>
    <mergeCell ref="E35:N35"/>
    <mergeCell ref="E30:G30"/>
    <mergeCell ref="I30:L30"/>
    <mergeCell ref="E34:G34"/>
    <mergeCell ref="I34:L34"/>
    <mergeCell ref="C35:D35"/>
    <mergeCell ref="B20:B23"/>
    <mergeCell ref="E20:O20"/>
    <mergeCell ref="E21:O21"/>
    <mergeCell ref="E23:N23"/>
    <mergeCell ref="B24:B27"/>
    <mergeCell ref="E24:O24"/>
    <mergeCell ref="E25:O25"/>
    <mergeCell ref="E27:N27"/>
    <mergeCell ref="E26:G26"/>
    <mergeCell ref="I26:L26"/>
    <mergeCell ref="E22:G22"/>
    <mergeCell ref="I22:L22"/>
    <mergeCell ref="C27:D27"/>
    <mergeCell ref="C20:D20"/>
    <mergeCell ref="C21:D21"/>
    <mergeCell ref="C22:D22"/>
    <mergeCell ref="B16:B19"/>
    <mergeCell ref="E16:O16"/>
    <mergeCell ref="E17:O17"/>
    <mergeCell ref="E19:N19"/>
    <mergeCell ref="B2:O2"/>
    <mergeCell ref="C13:H13"/>
    <mergeCell ref="I13:J13"/>
    <mergeCell ref="I14:J14"/>
    <mergeCell ref="K14:O14"/>
    <mergeCell ref="I7:O7"/>
    <mergeCell ref="I8:O8"/>
    <mergeCell ref="I9:O9"/>
    <mergeCell ref="E18:G18"/>
    <mergeCell ref="I18:L18"/>
    <mergeCell ref="C15:N15"/>
    <mergeCell ref="K13:M13"/>
  </mergeCells>
  <phoneticPr fontId="1"/>
  <conditionalFormatting sqref="K13">
    <cfRule type="expression" dxfId="336" priority="1">
      <formula>$K$13=0</formula>
    </cfRule>
  </conditionalFormatting>
  <hyperlinks>
    <hyperlink ref="P2" location="一覧表!A1" display="一覧表に戻る" xr:uid="{00000000-0004-0000-0B00-000000000000}"/>
  </hyperlinks>
  <pageMargins left="0.70866141732283472" right="0.39370078740157483" top="0.55118110236220474" bottom="0.43307086614173229"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tabColor rgb="FFFF99FF"/>
  </sheetPr>
  <dimension ref="A2:Q94"/>
  <sheetViews>
    <sheetView view="pageBreakPreview" zoomScale="110" zoomScaleNormal="100" zoomScaleSheetLayoutView="110" workbookViewId="0">
      <selection activeCell="B2" sqref="B2"/>
    </sheetView>
  </sheetViews>
  <sheetFormatPr defaultColWidth="10" defaultRowHeight="14.25"/>
  <cols>
    <col min="1" max="1" width="8.125" style="2" customWidth="1"/>
    <col min="2" max="2" width="3.25" style="2" customWidth="1"/>
    <col min="3" max="3" width="5" style="2" customWidth="1"/>
    <col min="4" max="4" width="1.75" style="2" customWidth="1"/>
    <col min="5" max="5" width="16.5" style="2" customWidth="1"/>
    <col min="6" max="6" width="1.75" style="2" customWidth="1"/>
    <col min="7" max="7" width="4.625" style="2" customWidth="1"/>
    <col min="8" max="8" width="10" style="2"/>
    <col min="9" max="9" width="12.5" style="2" customWidth="1"/>
    <col min="10" max="10" width="1.75" style="2" customWidth="1"/>
    <col min="11" max="11" width="10" style="2"/>
    <col min="12" max="12" width="9.125" style="2" customWidth="1"/>
    <col min="13" max="13" width="8.5" style="2" customWidth="1"/>
    <col min="14" max="14" width="7.5" style="2" customWidth="1"/>
    <col min="15" max="15" width="7.875" style="2" bestFit="1" customWidth="1"/>
    <col min="16" max="16384" width="10" style="2"/>
  </cols>
  <sheetData>
    <row r="2" spans="2:17" ht="27" customHeight="1"/>
    <row r="3" spans="2:17" ht="48" customHeight="1">
      <c r="B3" s="1444" t="s">
        <v>8</v>
      </c>
      <c r="C3" s="1444"/>
      <c r="D3" s="1444"/>
      <c r="E3" s="1444"/>
      <c r="F3" s="1444"/>
      <c r="G3" s="1444"/>
      <c r="H3" s="1444"/>
      <c r="I3" s="1444"/>
      <c r="J3" s="1444"/>
      <c r="K3" s="1444"/>
      <c r="L3" s="1444"/>
      <c r="M3" s="1444"/>
      <c r="N3" s="1444"/>
      <c r="O3" s="1444"/>
      <c r="P3" s="3"/>
      <c r="Q3" s="467" t="s">
        <v>754</v>
      </c>
    </row>
    <row r="4" spans="2:17">
      <c r="C4" s="87"/>
      <c r="D4" s="87"/>
      <c r="E4" s="87"/>
      <c r="F4" s="87"/>
      <c r="G4" s="87"/>
      <c r="H4" s="87"/>
      <c r="I4" s="87"/>
      <c r="J4" s="87"/>
      <c r="K4" s="87"/>
      <c r="L4" s="87"/>
      <c r="M4" s="87"/>
      <c r="N4" s="87"/>
      <c r="O4" s="87"/>
      <c r="P4" s="87"/>
    </row>
    <row r="5" spans="2:17">
      <c r="C5" s="952" t="s">
        <v>1087</v>
      </c>
      <c r="N5" s="189" t="s">
        <v>374</v>
      </c>
    </row>
    <row r="6" spans="2:17">
      <c r="C6" s="191" t="str">
        <f>本工事内容!$C$2</f>
        <v>一宮市水道事業等管理者</v>
      </c>
      <c r="F6" s="4"/>
    </row>
    <row r="7" spans="2:17" ht="27" customHeight="1"/>
    <row r="8" spans="2:17" ht="22.5" customHeight="1">
      <c r="H8" s="87" t="s">
        <v>9</v>
      </c>
      <c r="I8" s="190" t="s">
        <v>372</v>
      </c>
      <c r="J8" s="190"/>
      <c r="K8" s="1442" t="str">
        <f>請負者詳細!$C$4</f>
        <v>一宮市尾西町木曽川1-1-1</v>
      </c>
      <c r="L8" s="1443"/>
      <c r="M8" s="1443"/>
      <c r="N8" s="1443"/>
    </row>
    <row r="9" spans="2:17">
      <c r="I9" s="190" t="s">
        <v>10</v>
      </c>
      <c r="J9" s="190"/>
      <c r="K9" s="87"/>
      <c r="L9" s="3"/>
    </row>
    <row r="10" spans="2:17" ht="22.5" customHeight="1">
      <c r="I10" s="190" t="s">
        <v>373</v>
      </c>
      <c r="J10" s="190"/>
      <c r="K10" s="1442" t="str">
        <f>請負者詳細!$C$2</f>
        <v>△△△△建設株式会社</v>
      </c>
      <c r="L10" s="1443"/>
      <c r="M10" s="1443"/>
      <c r="N10" s="1443"/>
    </row>
    <row r="11" spans="2:17" ht="22.5" customHeight="1">
      <c r="I11" s="190" t="s">
        <v>11</v>
      </c>
      <c r="J11" s="190"/>
      <c r="K11" s="1442" t="str">
        <f>請負者詳細!$C$5</f>
        <v>代表取締役　○○　××</v>
      </c>
      <c r="L11" s="1443"/>
      <c r="M11" s="1443"/>
      <c r="N11" s="1443"/>
    </row>
    <row r="12" spans="2:17" ht="22.5" customHeight="1">
      <c r="I12" s="190" t="s">
        <v>12</v>
      </c>
      <c r="J12" s="190"/>
      <c r="K12" s="87"/>
      <c r="L12" s="3"/>
      <c r="N12" s="3"/>
    </row>
    <row r="13" spans="2:17" ht="34.5" customHeight="1">
      <c r="I13" s="3"/>
      <c r="J13" s="3"/>
      <c r="K13" s="87"/>
      <c r="L13" s="87"/>
    </row>
    <row r="14" spans="2:17" ht="24.95" customHeight="1">
      <c r="D14" s="2" t="s">
        <v>13</v>
      </c>
    </row>
    <row r="15" spans="2:17" ht="24.95" customHeight="1"/>
    <row r="16" spans="2:17" ht="24.95" customHeight="1">
      <c r="C16" s="195" t="s">
        <v>14</v>
      </c>
      <c r="D16" s="195"/>
      <c r="E16" s="195"/>
      <c r="F16" s="195"/>
      <c r="G16" s="195"/>
      <c r="H16" s="195"/>
      <c r="I16" s="195"/>
      <c r="J16" s="195"/>
      <c r="K16" s="195"/>
      <c r="L16" s="195"/>
      <c r="M16" s="195"/>
      <c r="N16" s="195"/>
      <c r="O16" s="195"/>
      <c r="P16" s="3"/>
    </row>
    <row r="17" spans="1:16" ht="24.95" customHeight="1">
      <c r="C17" s="87"/>
      <c r="D17" s="87"/>
      <c r="E17" s="87"/>
      <c r="F17" s="87"/>
      <c r="G17" s="87"/>
      <c r="H17" s="87"/>
      <c r="I17" s="87"/>
      <c r="J17" s="87"/>
      <c r="K17" s="87"/>
      <c r="L17" s="87"/>
      <c r="M17" s="87"/>
      <c r="N17" s="87"/>
      <c r="O17" s="87"/>
      <c r="P17" s="87"/>
    </row>
    <row r="18" spans="1:16" ht="27.6" customHeight="1">
      <c r="C18" s="189">
        <v>1</v>
      </c>
      <c r="D18" s="189"/>
      <c r="E18" s="190" t="s">
        <v>363</v>
      </c>
      <c r="F18" s="5"/>
      <c r="G18" s="1441" t="str">
        <f>本工事内容!$C$5&amp;本工事内容!$D$5&amp;本工事内容!$E$5</f>
        <v>水第100号</v>
      </c>
      <c r="H18" s="1412"/>
      <c r="I18" s="1412"/>
      <c r="J18" s="1412"/>
      <c r="K18" s="1412"/>
      <c r="L18" s="1412"/>
    </row>
    <row r="19" spans="1:16" ht="27.6" customHeight="1">
      <c r="C19" s="189"/>
      <c r="D19" s="189"/>
      <c r="E19" s="190"/>
    </row>
    <row r="20" spans="1:16" ht="27.6" customHeight="1">
      <c r="C20" s="189">
        <v>2</v>
      </c>
      <c r="D20" s="189"/>
      <c r="E20" s="190" t="s">
        <v>364</v>
      </c>
      <c r="F20" s="5"/>
      <c r="G20" s="1441" t="str">
        <f>""&amp;本工事内容!$C$8</f>
        <v>○○○地内配水管改良工事</v>
      </c>
      <c r="H20" s="1412"/>
      <c r="I20" s="1412"/>
      <c r="J20" s="1412"/>
      <c r="K20" s="1412"/>
      <c r="L20" s="1412"/>
      <c r="M20" s="1412"/>
      <c r="N20" s="1412"/>
    </row>
    <row r="21" spans="1:16" ht="27.6" customHeight="1">
      <c r="C21" s="189"/>
      <c r="D21" s="189"/>
      <c r="E21" s="190"/>
    </row>
    <row r="22" spans="1:16" ht="27.6" customHeight="1">
      <c r="C22" s="189">
        <v>3</v>
      </c>
      <c r="D22" s="189"/>
      <c r="E22" s="190" t="s">
        <v>365</v>
      </c>
      <c r="F22" s="5"/>
      <c r="G22" s="1441" t="str">
        <f>""&amp;本工事内容!$C$9</f>
        <v>一宮市○○○地内</v>
      </c>
      <c r="H22" s="1412"/>
      <c r="I22" s="1412"/>
      <c r="J22" s="1412"/>
      <c r="K22" s="1412"/>
      <c r="L22" s="1412"/>
      <c r="M22" s="1412"/>
      <c r="N22" s="1412"/>
    </row>
    <row r="23" spans="1:16" ht="27.6" customHeight="1">
      <c r="C23" s="189"/>
      <c r="D23" s="189"/>
      <c r="E23" s="190"/>
    </row>
    <row r="24" spans="1:16" ht="27.6" customHeight="1">
      <c r="C24" s="189">
        <v>4</v>
      </c>
      <c r="D24" s="189"/>
      <c r="E24" s="190" t="s">
        <v>366</v>
      </c>
      <c r="F24" s="5"/>
      <c r="H24" s="1527">
        <f>本工事内容!$C$11</f>
        <v>45200</v>
      </c>
      <c r="I24" s="1528"/>
    </row>
    <row r="25" spans="1:16" ht="27.6" customHeight="1">
      <c r="C25" s="189"/>
      <c r="D25" s="189"/>
      <c r="E25" s="190"/>
    </row>
    <row r="26" spans="1:16" ht="27.6" customHeight="1">
      <c r="C26" s="189">
        <v>5</v>
      </c>
      <c r="D26" s="189"/>
      <c r="E26" s="190" t="s">
        <v>367</v>
      </c>
      <c r="F26" s="5"/>
      <c r="G26" s="87" t="s">
        <v>369</v>
      </c>
      <c r="H26" s="1525">
        <f>本工事内容!$C$15</f>
        <v>2000000</v>
      </c>
      <c r="I26" s="1526"/>
    </row>
    <row r="27" spans="1:16" ht="27.6" customHeight="1">
      <c r="C27" s="189"/>
      <c r="D27" s="189"/>
      <c r="E27" s="190"/>
      <c r="G27" s="87"/>
    </row>
    <row r="28" spans="1:16" ht="27.6" customHeight="1">
      <c r="C28" s="189">
        <v>6</v>
      </c>
      <c r="D28" s="189"/>
      <c r="E28" s="190" t="s">
        <v>368</v>
      </c>
      <c r="G28" s="87" t="s">
        <v>370</v>
      </c>
      <c r="H28" s="1527">
        <f>本工事内容!$C$12</f>
        <v>45201</v>
      </c>
      <c r="I28" s="1528"/>
      <c r="J28" s="1528"/>
    </row>
    <row r="29" spans="1:16" ht="27.6" customHeight="1">
      <c r="C29" s="189"/>
      <c r="D29" s="189"/>
      <c r="E29" s="190"/>
      <c r="G29" s="87"/>
    </row>
    <row r="30" spans="1:16" ht="27.6" customHeight="1">
      <c r="G30" s="87" t="s">
        <v>371</v>
      </c>
      <c r="H30" s="1527">
        <f>本工事内容!$C$13</f>
        <v>45322</v>
      </c>
      <c r="I30" s="1528"/>
      <c r="J30" s="1528"/>
    </row>
    <row r="32" spans="1:16" s="7" customFormat="1" ht="18" customHeight="1">
      <c r="A32" s="6"/>
      <c r="B32" s="6"/>
      <c r="C32" s="194"/>
      <c r="D32" s="196" t="s">
        <v>15</v>
      </c>
      <c r="E32" s="6"/>
      <c r="F32" s="6"/>
      <c r="G32" s="6"/>
      <c r="H32" s="6"/>
      <c r="I32" s="6"/>
      <c r="J32" s="6"/>
      <c r="K32" s="6"/>
      <c r="L32" s="6"/>
    </row>
    <row r="33" spans="3:14" s="8" customFormat="1" ht="17.25">
      <c r="C33" s="192"/>
      <c r="D33" s="1532" t="s">
        <v>1569</v>
      </c>
      <c r="E33" s="1533"/>
      <c r="F33" s="1533"/>
      <c r="G33" s="1533"/>
      <c r="H33" s="1533"/>
      <c r="I33" s="1533"/>
      <c r="J33" s="1533"/>
      <c r="K33" s="1534"/>
      <c r="L33" s="1529" t="s">
        <v>487</v>
      </c>
      <c r="M33" s="1530"/>
      <c r="N33" s="1531"/>
    </row>
    <row r="34" spans="3:14" s="8" customFormat="1" ht="12.6" customHeight="1">
      <c r="C34" s="193"/>
      <c r="D34" s="9"/>
      <c r="E34" s="1547"/>
      <c r="F34" s="1548"/>
      <c r="G34" s="1548"/>
      <c r="H34" s="1548"/>
      <c r="I34" s="1548"/>
      <c r="J34" s="1548"/>
      <c r="K34" s="1549"/>
      <c r="L34" s="1550"/>
      <c r="M34" s="1551"/>
      <c r="N34" s="1552"/>
    </row>
    <row r="35" spans="3:14" s="8" customFormat="1" ht="12.6" customHeight="1">
      <c r="C35" s="193"/>
      <c r="D35" s="10"/>
      <c r="E35" s="1535"/>
      <c r="F35" s="1536"/>
      <c r="G35" s="1536"/>
      <c r="H35" s="1536"/>
      <c r="I35" s="1536"/>
      <c r="J35" s="1536"/>
      <c r="K35" s="1537"/>
      <c r="L35" s="1538"/>
      <c r="M35" s="1539"/>
      <c r="N35" s="1540"/>
    </row>
    <row r="36" spans="3:14" s="8" customFormat="1" ht="12.6" customHeight="1">
      <c r="C36" s="193"/>
      <c r="D36" s="11"/>
      <c r="E36" s="1541"/>
      <c r="F36" s="1542"/>
      <c r="G36" s="1542"/>
      <c r="H36" s="1542"/>
      <c r="I36" s="1542"/>
      <c r="J36" s="1542"/>
      <c r="K36" s="1543"/>
      <c r="L36" s="1544"/>
      <c r="M36" s="1545"/>
      <c r="N36" s="1546"/>
    </row>
    <row r="37" spans="3:14" s="8" customFormat="1" ht="12.6" customHeight="1">
      <c r="C37" s="193"/>
      <c r="D37" s="9"/>
      <c r="E37" s="1547"/>
      <c r="F37" s="1548"/>
      <c r="G37" s="1548"/>
      <c r="H37" s="1548"/>
      <c r="I37" s="1548"/>
      <c r="J37" s="1548"/>
      <c r="K37" s="1549"/>
      <c r="L37" s="1550"/>
      <c r="M37" s="1551"/>
      <c r="N37" s="1552"/>
    </row>
    <row r="38" spans="3:14" s="8" customFormat="1" ht="12.6" customHeight="1">
      <c r="C38" s="193"/>
      <c r="D38" s="10"/>
      <c r="E38" s="1535"/>
      <c r="F38" s="1536"/>
      <c r="G38" s="1536"/>
      <c r="H38" s="1536"/>
      <c r="I38" s="1536"/>
      <c r="J38" s="1536"/>
      <c r="K38" s="1537"/>
      <c r="L38" s="1538"/>
      <c r="M38" s="1539"/>
      <c r="N38" s="1540"/>
    </row>
    <row r="39" spans="3:14" s="8" customFormat="1" ht="12.6" customHeight="1">
      <c r="C39" s="193"/>
      <c r="D39" s="11"/>
      <c r="E39" s="1541"/>
      <c r="F39" s="1542"/>
      <c r="G39" s="1542"/>
      <c r="H39" s="1542"/>
      <c r="I39" s="1542"/>
      <c r="J39" s="1542"/>
      <c r="K39" s="1543"/>
      <c r="L39" s="1544"/>
      <c r="M39" s="1545"/>
      <c r="N39" s="1546"/>
    </row>
    <row r="40" spans="3:14" s="8" customFormat="1" ht="12.6" customHeight="1">
      <c r="C40" s="193"/>
      <c r="D40" s="9"/>
      <c r="E40" s="1547"/>
      <c r="F40" s="1548"/>
      <c r="G40" s="1548"/>
      <c r="H40" s="1548"/>
      <c r="I40" s="1548"/>
      <c r="J40" s="1548"/>
      <c r="K40" s="1549"/>
      <c r="L40" s="1550"/>
      <c r="M40" s="1551"/>
      <c r="N40" s="1552"/>
    </row>
    <row r="41" spans="3:14" s="8" customFormat="1" ht="12.6" customHeight="1">
      <c r="C41" s="193"/>
      <c r="D41" s="10"/>
      <c r="E41" s="1535"/>
      <c r="F41" s="1536"/>
      <c r="G41" s="1536"/>
      <c r="H41" s="1536"/>
      <c r="I41" s="1536"/>
      <c r="J41" s="1536"/>
      <c r="K41" s="1537"/>
      <c r="L41" s="1538"/>
      <c r="M41" s="1539"/>
      <c r="N41" s="1540"/>
    </row>
    <row r="42" spans="3:14" s="8" customFormat="1" ht="12.6" customHeight="1">
      <c r="C42" s="193"/>
      <c r="D42" s="11"/>
      <c r="E42" s="1541"/>
      <c r="F42" s="1542"/>
      <c r="G42" s="1542"/>
      <c r="H42" s="1542"/>
      <c r="I42" s="1542"/>
      <c r="J42" s="1542"/>
      <c r="K42" s="1543"/>
      <c r="L42" s="1544"/>
      <c r="M42" s="1545"/>
      <c r="N42" s="1546"/>
    </row>
    <row r="43" spans="3:14" s="8" customFormat="1" ht="12.6" customHeight="1">
      <c r="C43" s="193"/>
      <c r="D43" s="9"/>
      <c r="E43" s="1547"/>
      <c r="F43" s="1548"/>
      <c r="G43" s="1548"/>
      <c r="H43" s="1548"/>
      <c r="I43" s="1548"/>
      <c r="J43" s="1548"/>
      <c r="K43" s="1549"/>
      <c r="L43" s="1550"/>
      <c r="M43" s="1551"/>
      <c r="N43" s="1552"/>
    </row>
    <row r="44" spans="3:14" s="8" customFormat="1" ht="12.6" customHeight="1">
      <c r="C44" s="193"/>
      <c r="D44" s="10"/>
      <c r="E44" s="1535"/>
      <c r="F44" s="1536"/>
      <c r="G44" s="1536"/>
      <c r="H44" s="1536"/>
      <c r="I44" s="1536"/>
      <c r="J44" s="1536"/>
      <c r="K44" s="1537"/>
      <c r="L44" s="1538"/>
      <c r="M44" s="1539"/>
      <c r="N44" s="1540"/>
    </row>
    <row r="45" spans="3:14" s="8" customFormat="1" ht="12.6" customHeight="1">
      <c r="C45" s="193"/>
      <c r="D45" s="11"/>
      <c r="E45" s="1541"/>
      <c r="F45" s="1542"/>
      <c r="G45" s="1542"/>
      <c r="H45" s="1542"/>
      <c r="I45" s="1542"/>
      <c r="J45" s="1542"/>
      <c r="K45" s="1543"/>
      <c r="L45" s="1544"/>
      <c r="M45" s="1545"/>
      <c r="N45" s="1546"/>
    </row>
    <row r="46" spans="3:14" s="8" customFormat="1" ht="12.6" customHeight="1">
      <c r="C46" s="193"/>
      <c r="D46" s="9"/>
      <c r="E46" s="1547"/>
      <c r="F46" s="1548"/>
      <c r="G46" s="1548"/>
      <c r="H46" s="1548"/>
      <c r="I46" s="1548"/>
      <c r="J46" s="1548"/>
      <c r="K46" s="1549"/>
      <c r="L46" s="1550"/>
      <c r="M46" s="1551"/>
      <c r="N46" s="1552"/>
    </row>
    <row r="47" spans="3:14" s="8" customFormat="1" ht="12.6" customHeight="1">
      <c r="C47" s="193"/>
      <c r="D47" s="10"/>
      <c r="E47" s="1535"/>
      <c r="F47" s="1536"/>
      <c r="G47" s="1536"/>
      <c r="H47" s="1536"/>
      <c r="I47" s="1536"/>
      <c r="J47" s="1536"/>
      <c r="K47" s="1537"/>
      <c r="L47" s="1538"/>
      <c r="M47" s="1539"/>
      <c r="N47" s="1540"/>
    </row>
    <row r="48" spans="3:14" s="8" customFormat="1" ht="12.6" customHeight="1">
      <c r="C48" s="193"/>
      <c r="D48" s="11"/>
      <c r="E48" s="1541"/>
      <c r="F48" s="1542"/>
      <c r="G48" s="1542"/>
      <c r="H48" s="1542"/>
      <c r="I48" s="1542"/>
      <c r="J48" s="1542"/>
      <c r="K48" s="1543"/>
      <c r="L48" s="1544"/>
      <c r="M48" s="1545"/>
      <c r="N48" s="1546"/>
    </row>
    <row r="49" spans="3:14" s="8" customFormat="1" ht="12.6" customHeight="1">
      <c r="C49" s="193"/>
      <c r="D49" s="9"/>
      <c r="E49" s="1547"/>
      <c r="F49" s="1548"/>
      <c r="G49" s="1548"/>
      <c r="H49" s="1548"/>
      <c r="I49" s="1548"/>
      <c r="J49" s="1548"/>
      <c r="K49" s="1549"/>
      <c r="L49" s="1550"/>
      <c r="M49" s="1551"/>
      <c r="N49" s="1552"/>
    </row>
    <row r="50" spans="3:14" s="8" customFormat="1" ht="12.6" customHeight="1">
      <c r="C50" s="193"/>
      <c r="D50" s="10"/>
      <c r="E50" s="1535"/>
      <c r="F50" s="1536"/>
      <c r="G50" s="1536"/>
      <c r="H50" s="1536"/>
      <c r="I50" s="1536"/>
      <c r="J50" s="1536"/>
      <c r="K50" s="1537"/>
      <c r="L50" s="1538"/>
      <c r="M50" s="1539"/>
      <c r="N50" s="1540"/>
    </row>
    <row r="51" spans="3:14" s="8" customFormat="1" ht="12.6" customHeight="1">
      <c r="C51" s="193"/>
      <c r="D51" s="11"/>
      <c r="E51" s="1541"/>
      <c r="F51" s="1542"/>
      <c r="G51" s="1542"/>
      <c r="H51" s="1542"/>
      <c r="I51" s="1542"/>
      <c r="J51" s="1542"/>
      <c r="K51" s="1543"/>
      <c r="L51" s="1544"/>
      <c r="M51" s="1545"/>
      <c r="N51" s="1546"/>
    </row>
    <row r="52" spans="3:14" s="8" customFormat="1" ht="12.6" customHeight="1">
      <c r="C52" s="193"/>
      <c r="D52" s="9"/>
      <c r="E52" s="1547"/>
      <c r="F52" s="1548"/>
      <c r="G52" s="1548"/>
      <c r="H52" s="1548"/>
      <c r="I52" s="1548"/>
      <c r="J52" s="1548"/>
      <c r="K52" s="1549"/>
      <c r="L52" s="1550"/>
      <c r="M52" s="1551"/>
      <c r="N52" s="1552"/>
    </row>
    <row r="53" spans="3:14" s="8" customFormat="1" ht="12.6" customHeight="1">
      <c r="C53" s="193"/>
      <c r="D53" s="10"/>
      <c r="E53" s="1535"/>
      <c r="F53" s="1536"/>
      <c r="G53" s="1536"/>
      <c r="H53" s="1536"/>
      <c r="I53" s="1536"/>
      <c r="J53" s="1536"/>
      <c r="K53" s="1537"/>
      <c r="L53" s="1538"/>
      <c r="M53" s="1539"/>
      <c r="N53" s="1540"/>
    </row>
    <row r="54" spans="3:14" s="8" customFormat="1" ht="12.6" customHeight="1">
      <c r="C54" s="193"/>
      <c r="D54" s="11"/>
      <c r="E54" s="1541"/>
      <c r="F54" s="1542"/>
      <c r="G54" s="1542"/>
      <c r="H54" s="1542"/>
      <c r="I54" s="1542"/>
      <c r="J54" s="1542"/>
      <c r="K54" s="1543"/>
      <c r="L54" s="1544"/>
      <c r="M54" s="1545"/>
      <c r="N54" s="1546"/>
    </row>
    <row r="55" spans="3:14" s="8" customFormat="1" ht="12.6" customHeight="1">
      <c r="C55" s="193"/>
      <c r="D55" s="9"/>
      <c r="E55" s="1547"/>
      <c r="F55" s="1548"/>
      <c r="G55" s="1548"/>
      <c r="H55" s="1548"/>
      <c r="I55" s="1548"/>
      <c r="J55" s="1548"/>
      <c r="K55" s="1549"/>
      <c r="L55" s="1550"/>
      <c r="M55" s="1551"/>
      <c r="N55" s="1552"/>
    </row>
    <row r="56" spans="3:14" s="8" customFormat="1" ht="12.6" customHeight="1">
      <c r="C56" s="193"/>
      <c r="D56" s="10"/>
      <c r="E56" s="1535"/>
      <c r="F56" s="1536"/>
      <c r="G56" s="1536"/>
      <c r="H56" s="1536"/>
      <c r="I56" s="1536"/>
      <c r="J56" s="1536"/>
      <c r="K56" s="1537"/>
      <c r="L56" s="1538"/>
      <c r="M56" s="1539"/>
      <c r="N56" s="1540"/>
    </row>
    <row r="57" spans="3:14" s="8" customFormat="1" ht="12.6" customHeight="1">
      <c r="C57" s="193"/>
      <c r="D57" s="11"/>
      <c r="E57" s="1541"/>
      <c r="F57" s="1542"/>
      <c r="G57" s="1542"/>
      <c r="H57" s="1542"/>
      <c r="I57" s="1542"/>
      <c r="J57" s="1542"/>
      <c r="K57" s="1543"/>
      <c r="L57" s="1544"/>
      <c r="M57" s="1545"/>
      <c r="N57" s="1546"/>
    </row>
    <row r="58" spans="3:14" s="8" customFormat="1" ht="12.6" customHeight="1">
      <c r="C58" s="193"/>
      <c r="D58" s="9"/>
      <c r="E58" s="1547"/>
      <c r="F58" s="1548"/>
      <c r="G58" s="1548"/>
      <c r="H58" s="1548"/>
      <c r="I58" s="1548"/>
      <c r="J58" s="1548"/>
      <c r="K58" s="1549"/>
      <c r="L58" s="1550"/>
      <c r="M58" s="1551"/>
      <c r="N58" s="1552"/>
    </row>
    <row r="59" spans="3:14" s="8" customFormat="1" ht="12.6" customHeight="1">
      <c r="C59" s="193"/>
      <c r="D59" s="10"/>
      <c r="E59" s="1535"/>
      <c r="F59" s="1536"/>
      <c r="G59" s="1536"/>
      <c r="H59" s="1536"/>
      <c r="I59" s="1536"/>
      <c r="J59" s="1536"/>
      <c r="K59" s="1537"/>
      <c r="L59" s="1538"/>
      <c r="M59" s="1539"/>
      <c r="N59" s="1540"/>
    </row>
    <row r="60" spans="3:14" s="8" customFormat="1" ht="12.6" customHeight="1">
      <c r="C60" s="193"/>
      <c r="D60" s="11"/>
      <c r="E60" s="1541"/>
      <c r="F60" s="1542"/>
      <c r="G60" s="1542"/>
      <c r="H60" s="1542"/>
      <c r="I60" s="1542"/>
      <c r="J60" s="1542"/>
      <c r="K60" s="1543"/>
      <c r="L60" s="1544"/>
      <c r="M60" s="1545"/>
      <c r="N60" s="1546"/>
    </row>
    <row r="61" spans="3:14" s="8" customFormat="1" ht="12.6" customHeight="1">
      <c r="C61" s="193"/>
      <c r="D61" s="9"/>
      <c r="E61" s="1547"/>
      <c r="F61" s="1548"/>
      <c r="G61" s="1548"/>
      <c r="H61" s="1548"/>
      <c r="I61" s="1548"/>
      <c r="J61" s="1548"/>
      <c r="K61" s="1549"/>
      <c r="L61" s="1550"/>
      <c r="M61" s="1551"/>
      <c r="N61" s="1552"/>
    </row>
    <row r="62" spans="3:14" s="8" customFormat="1" ht="12.6" customHeight="1">
      <c r="C62" s="193"/>
      <c r="D62" s="10"/>
      <c r="E62" s="1535"/>
      <c r="F62" s="1536"/>
      <c r="G62" s="1536"/>
      <c r="H62" s="1536"/>
      <c r="I62" s="1536"/>
      <c r="J62" s="1536"/>
      <c r="K62" s="1537"/>
      <c r="L62" s="1538"/>
      <c r="M62" s="1539"/>
      <c r="N62" s="1540"/>
    </row>
    <row r="63" spans="3:14" s="8" customFormat="1" ht="12.6" customHeight="1">
      <c r="C63" s="193"/>
      <c r="D63" s="11"/>
      <c r="E63" s="1541"/>
      <c r="F63" s="1542"/>
      <c r="G63" s="1542"/>
      <c r="H63" s="1542"/>
      <c r="I63" s="1542"/>
      <c r="J63" s="1542"/>
      <c r="K63" s="1543"/>
      <c r="L63" s="1544"/>
      <c r="M63" s="1545"/>
      <c r="N63" s="1546"/>
    </row>
    <row r="64" spans="3:14" s="8" customFormat="1" ht="12.6" customHeight="1">
      <c r="C64" s="193"/>
      <c r="D64" s="9"/>
      <c r="E64" s="1547"/>
      <c r="F64" s="1548"/>
      <c r="G64" s="1548"/>
      <c r="H64" s="1548"/>
      <c r="I64" s="1548"/>
      <c r="J64" s="1548"/>
      <c r="K64" s="1549"/>
      <c r="L64" s="1550"/>
      <c r="M64" s="1551"/>
      <c r="N64" s="1552"/>
    </row>
    <row r="65" spans="3:14" s="8" customFormat="1" ht="12.6" customHeight="1">
      <c r="C65" s="193"/>
      <c r="D65" s="10"/>
      <c r="E65" s="1535"/>
      <c r="F65" s="1536"/>
      <c r="G65" s="1536"/>
      <c r="H65" s="1536"/>
      <c r="I65" s="1536"/>
      <c r="J65" s="1536"/>
      <c r="K65" s="1537"/>
      <c r="L65" s="1538"/>
      <c r="M65" s="1539"/>
      <c r="N65" s="1540"/>
    </row>
    <row r="66" spans="3:14" s="8" customFormat="1" ht="12.6" customHeight="1">
      <c r="C66" s="193"/>
      <c r="D66" s="11"/>
      <c r="E66" s="1541"/>
      <c r="F66" s="1542"/>
      <c r="G66" s="1542"/>
      <c r="H66" s="1542"/>
      <c r="I66" s="1542"/>
      <c r="J66" s="1542"/>
      <c r="K66" s="1543"/>
      <c r="L66" s="1544"/>
      <c r="M66" s="1545"/>
      <c r="N66" s="1546"/>
    </row>
    <row r="67" spans="3:14" s="8" customFormat="1" ht="12.6" customHeight="1">
      <c r="C67" s="193"/>
      <c r="D67" s="9"/>
      <c r="E67" s="1547"/>
      <c r="F67" s="1548"/>
      <c r="G67" s="1548"/>
      <c r="H67" s="1548"/>
      <c r="I67" s="1548"/>
      <c r="J67" s="1548"/>
      <c r="K67" s="1549"/>
      <c r="L67" s="1550"/>
      <c r="M67" s="1551"/>
      <c r="N67" s="1552"/>
    </row>
    <row r="68" spans="3:14" s="8" customFormat="1" ht="12.6" customHeight="1">
      <c r="C68" s="193"/>
      <c r="D68" s="10"/>
      <c r="E68" s="1535"/>
      <c r="F68" s="1536"/>
      <c r="G68" s="1536"/>
      <c r="H68" s="1536"/>
      <c r="I68" s="1536"/>
      <c r="J68" s="1536"/>
      <c r="K68" s="1537"/>
      <c r="L68" s="1538"/>
      <c r="M68" s="1539"/>
      <c r="N68" s="1540"/>
    </row>
    <row r="69" spans="3:14" s="8" customFormat="1" ht="12.6" customHeight="1">
      <c r="C69" s="193"/>
      <c r="D69" s="11"/>
      <c r="E69" s="1541"/>
      <c r="F69" s="1542"/>
      <c r="G69" s="1542"/>
      <c r="H69" s="1542"/>
      <c r="I69" s="1542"/>
      <c r="J69" s="1542"/>
      <c r="K69" s="1543"/>
      <c r="L69" s="1544"/>
      <c r="M69" s="1545"/>
      <c r="N69" s="1546"/>
    </row>
    <row r="70" spans="3:14" s="8" customFormat="1" ht="12.6" customHeight="1">
      <c r="C70" s="193"/>
      <c r="D70" s="9"/>
      <c r="E70" s="1547"/>
      <c r="F70" s="1548"/>
      <c r="G70" s="1548"/>
      <c r="H70" s="1548"/>
      <c r="I70" s="1548"/>
      <c r="J70" s="1548"/>
      <c r="K70" s="1549"/>
      <c r="L70" s="1550"/>
      <c r="M70" s="1551"/>
      <c r="N70" s="1552"/>
    </row>
    <row r="71" spans="3:14" s="8" customFormat="1" ht="12.6" customHeight="1">
      <c r="C71" s="193"/>
      <c r="D71" s="10"/>
      <c r="E71" s="1535"/>
      <c r="F71" s="1536"/>
      <c r="G71" s="1536"/>
      <c r="H71" s="1536"/>
      <c r="I71" s="1536"/>
      <c r="J71" s="1536"/>
      <c r="K71" s="1537"/>
      <c r="L71" s="1538"/>
      <c r="M71" s="1539"/>
      <c r="N71" s="1540"/>
    </row>
    <row r="72" spans="3:14" s="8" customFormat="1" ht="12.6" customHeight="1">
      <c r="C72" s="193"/>
      <c r="D72" s="11"/>
      <c r="E72" s="1541"/>
      <c r="F72" s="1542"/>
      <c r="G72" s="1542"/>
      <c r="H72" s="1542"/>
      <c r="I72" s="1542"/>
      <c r="J72" s="1542"/>
      <c r="K72" s="1543"/>
      <c r="L72" s="1544"/>
      <c r="M72" s="1545"/>
      <c r="N72" s="1546"/>
    </row>
    <row r="73" spans="3:14" s="8" customFormat="1" ht="12.6" customHeight="1">
      <c r="C73" s="193"/>
      <c r="D73" s="9"/>
      <c r="E73" s="1547"/>
      <c r="F73" s="1548"/>
      <c r="G73" s="1548"/>
      <c r="H73" s="1548"/>
      <c r="I73" s="1548"/>
      <c r="J73" s="1548"/>
      <c r="K73" s="1549"/>
      <c r="L73" s="1550"/>
      <c r="M73" s="1551"/>
      <c r="N73" s="1552"/>
    </row>
    <row r="74" spans="3:14" s="8" customFormat="1" ht="12.6" customHeight="1">
      <c r="C74" s="193"/>
      <c r="D74" s="10"/>
      <c r="E74" s="1535"/>
      <c r="F74" s="1536"/>
      <c r="G74" s="1536"/>
      <c r="H74" s="1536"/>
      <c r="I74" s="1536"/>
      <c r="J74" s="1536"/>
      <c r="K74" s="1537"/>
      <c r="L74" s="1538"/>
      <c r="M74" s="1539"/>
      <c r="N74" s="1540"/>
    </row>
    <row r="75" spans="3:14" s="8" customFormat="1" ht="12.6" customHeight="1">
      <c r="C75" s="193"/>
      <c r="D75" s="11"/>
      <c r="E75" s="1541"/>
      <c r="F75" s="1542"/>
      <c r="G75" s="1542"/>
      <c r="H75" s="1542"/>
      <c r="I75" s="1542"/>
      <c r="J75" s="1542"/>
      <c r="K75" s="1543"/>
      <c r="L75" s="1544"/>
      <c r="M75" s="1545"/>
      <c r="N75" s="1546"/>
    </row>
    <row r="76" spans="3:14" s="8" customFormat="1" ht="12.6" customHeight="1">
      <c r="C76" s="193"/>
      <c r="D76" s="9"/>
      <c r="E76" s="1547"/>
      <c r="F76" s="1548"/>
      <c r="G76" s="1548"/>
      <c r="H76" s="1548"/>
      <c r="I76" s="1548"/>
      <c r="J76" s="1548"/>
      <c r="K76" s="1549"/>
      <c r="L76" s="1550"/>
      <c r="M76" s="1551"/>
      <c r="N76" s="1552"/>
    </row>
    <row r="77" spans="3:14" s="8" customFormat="1" ht="12.6" customHeight="1">
      <c r="C77" s="193"/>
      <c r="D77" s="10"/>
      <c r="E77" s="1535"/>
      <c r="F77" s="1536"/>
      <c r="G77" s="1536"/>
      <c r="H77" s="1536"/>
      <c r="I77" s="1536"/>
      <c r="J77" s="1536"/>
      <c r="K77" s="1537"/>
      <c r="L77" s="1538"/>
      <c r="M77" s="1539"/>
      <c r="N77" s="1540"/>
    </row>
    <row r="78" spans="3:14" s="8" customFormat="1" ht="12.6" customHeight="1">
      <c r="C78" s="193"/>
      <c r="D78" s="11"/>
      <c r="E78" s="1541"/>
      <c r="F78" s="1542"/>
      <c r="G78" s="1542"/>
      <c r="H78" s="1542"/>
      <c r="I78" s="1542"/>
      <c r="J78" s="1542"/>
      <c r="K78" s="1543"/>
      <c r="L78" s="1544"/>
      <c r="M78" s="1545"/>
      <c r="N78" s="1546"/>
    </row>
    <row r="79" spans="3:14" s="8" customFormat="1" ht="12.6" customHeight="1">
      <c r="C79" s="193"/>
      <c r="D79" s="9"/>
      <c r="E79" s="1565"/>
      <c r="F79" s="1566"/>
      <c r="G79" s="1566"/>
      <c r="H79" s="1566"/>
      <c r="I79" s="1566"/>
      <c r="J79" s="1566"/>
      <c r="K79" s="1567"/>
      <c r="L79" s="1568"/>
      <c r="M79" s="1569"/>
      <c r="N79" s="1570"/>
    </row>
    <row r="80" spans="3:14" s="8" customFormat="1" ht="12.6" customHeight="1">
      <c r="C80" s="193"/>
      <c r="D80" s="10"/>
      <c r="E80" s="1553"/>
      <c r="F80" s="1554"/>
      <c r="G80" s="1554"/>
      <c r="H80" s="1554"/>
      <c r="I80" s="1554"/>
      <c r="J80" s="1554"/>
      <c r="K80" s="1555"/>
      <c r="L80" s="1556"/>
      <c r="M80" s="1557"/>
      <c r="N80" s="1558"/>
    </row>
    <row r="81" spans="3:15" s="8" customFormat="1" ht="12.6" customHeight="1">
      <c r="C81" s="193"/>
      <c r="D81" s="11"/>
      <c r="E81" s="1559" t="s">
        <v>375</v>
      </c>
      <c r="F81" s="1560"/>
      <c r="G81" s="1560"/>
      <c r="H81" s="1560"/>
      <c r="I81" s="1560"/>
      <c r="J81" s="1560"/>
      <c r="K81" s="1561"/>
      <c r="L81" s="1562"/>
      <c r="M81" s="1563"/>
      <c r="N81" s="1564"/>
    </row>
    <row r="82" spans="3:15" s="8" customFormat="1" ht="12.6" customHeight="1">
      <c r="C82" s="193"/>
      <c r="D82" s="9"/>
      <c r="E82" s="1565"/>
      <c r="F82" s="1566"/>
      <c r="G82" s="1566"/>
      <c r="H82" s="1566"/>
      <c r="I82" s="1566"/>
      <c r="J82" s="1566"/>
      <c r="K82" s="1567"/>
      <c r="L82" s="1568"/>
      <c r="M82" s="1569"/>
      <c r="N82" s="1570"/>
    </row>
    <row r="83" spans="3:15" s="8" customFormat="1" ht="12.6" customHeight="1">
      <c r="C83" s="193"/>
      <c r="D83" s="10"/>
      <c r="E83" s="1553"/>
      <c r="F83" s="1554"/>
      <c r="G83" s="1554"/>
      <c r="H83" s="1554"/>
      <c r="I83" s="1554"/>
      <c r="J83" s="1554"/>
      <c r="K83" s="1555"/>
      <c r="L83" s="1556"/>
      <c r="M83" s="1557"/>
      <c r="N83" s="1558"/>
    </row>
    <row r="84" spans="3:15" s="8" customFormat="1" ht="12.6" customHeight="1">
      <c r="C84" s="193"/>
      <c r="D84" s="11"/>
      <c r="E84" s="1559" t="s">
        <v>376</v>
      </c>
      <c r="F84" s="1560"/>
      <c r="G84" s="1560"/>
      <c r="H84" s="1560"/>
      <c r="I84" s="1560"/>
      <c r="J84" s="1560"/>
      <c r="K84" s="1561"/>
      <c r="L84" s="1562"/>
      <c r="M84" s="1563"/>
      <c r="N84" s="1564"/>
    </row>
    <row r="85" spans="3:15" s="8" customFormat="1" ht="12.6" customHeight="1">
      <c r="C85" s="193"/>
      <c r="D85" s="9"/>
      <c r="E85" s="1565"/>
      <c r="F85" s="1566"/>
      <c r="G85" s="1566"/>
      <c r="H85" s="1566"/>
      <c r="I85" s="1566"/>
      <c r="J85" s="1566"/>
      <c r="K85" s="1567"/>
      <c r="L85" s="1568"/>
      <c r="M85" s="1569"/>
      <c r="N85" s="1570"/>
    </row>
    <row r="86" spans="3:15" s="8" customFormat="1" ht="12.6" customHeight="1">
      <c r="C86" s="193"/>
      <c r="D86" s="10"/>
      <c r="E86" s="1553"/>
      <c r="F86" s="1554"/>
      <c r="G86" s="1554"/>
      <c r="H86" s="1554"/>
      <c r="I86" s="1554"/>
      <c r="J86" s="1554"/>
      <c r="K86" s="1555"/>
      <c r="L86" s="1556"/>
      <c r="M86" s="1557"/>
      <c r="N86" s="1558"/>
    </row>
    <row r="87" spans="3:15" s="8" customFormat="1" ht="12.6" customHeight="1">
      <c r="C87" s="193"/>
      <c r="D87" s="11"/>
      <c r="E87" s="1559" t="s">
        <v>1560</v>
      </c>
      <c r="F87" s="1560"/>
      <c r="G87" s="1560"/>
      <c r="H87" s="1560"/>
      <c r="I87" s="1560"/>
      <c r="J87" s="1560"/>
      <c r="K87" s="1561"/>
      <c r="L87" s="1562"/>
      <c r="M87" s="1563"/>
      <c r="N87" s="1564"/>
    </row>
    <row r="88" spans="3:15" s="8" customFormat="1" ht="20.100000000000001" customHeight="1">
      <c r="D88" s="12"/>
      <c r="E88" s="8" t="s">
        <v>1561</v>
      </c>
      <c r="F88" s="12"/>
      <c r="G88" s="12"/>
      <c r="H88" s="12"/>
      <c r="I88" s="1574"/>
      <c r="J88" s="1574"/>
      <c r="K88" s="1574"/>
      <c r="L88" s="1225" t="s">
        <v>1567</v>
      </c>
      <c r="M88" s="1224"/>
      <c r="N88" s="1224"/>
      <c r="O88" s="1223"/>
    </row>
    <row r="89" spans="3:15" s="8" customFormat="1" ht="20.100000000000001" customHeight="1">
      <c r="D89" s="12"/>
      <c r="E89" s="8" t="s">
        <v>1562</v>
      </c>
      <c r="F89" s="12"/>
      <c r="G89" s="12"/>
      <c r="H89" s="12"/>
      <c r="I89" s="1575"/>
      <c r="J89" s="1575"/>
      <c r="K89" s="1575"/>
      <c r="L89" s="1226" t="s">
        <v>1567</v>
      </c>
      <c r="M89" s="1227"/>
      <c r="N89" s="1227"/>
      <c r="O89" s="1223"/>
    </row>
    <row r="90" spans="3:15" s="8" customFormat="1" ht="20.100000000000001" customHeight="1">
      <c r="D90" s="12"/>
      <c r="E90" s="8" t="s">
        <v>1563</v>
      </c>
      <c r="F90" s="12"/>
      <c r="G90" s="12"/>
      <c r="H90" s="12"/>
      <c r="I90" s="1575"/>
      <c r="J90" s="1575"/>
      <c r="K90" s="1575"/>
      <c r="L90" s="1575"/>
      <c r="M90" s="1227" t="s">
        <v>1567</v>
      </c>
      <c r="N90" s="1227"/>
      <c r="O90" s="1223"/>
    </row>
    <row r="91" spans="3:15" s="8" customFormat="1" ht="20.100000000000001" customHeight="1">
      <c r="D91" s="12"/>
      <c r="E91" s="8" t="s">
        <v>1564</v>
      </c>
      <c r="F91" s="12"/>
      <c r="G91" s="12"/>
      <c r="H91" s="12"/>
      <c r="I91" s="12"/>
      <c r="J91" s="12"/>
      <c r="K91" s="12"/>
      <c r="L91" s="1573"/>
      <c r="M91" s="1573"/>
      <c r="N91" s="1573"/>
      <c r="O91" s="1228" t="s">
        <v>1568</v>
      </c>
    </row>
    <row r="92" spans="3:15" s="8" customFormat="1" ht="20.100000000000001" customHeight="1">
      <c r="D92" s="12"/>
      <c r="E92" s="8" t="s">
        <v>1565</v>
      </c>
      <c r="F92" s="12"/>
      <c r="G92" s="12"/>
      <c r="H92" s="12"/>
      <c r="I92" s="1575"/>
      <c r="J92" s="1575"/>
      <c r="K92" s="1575"/>
      <c r="L92" s="1575"/>
      <c r="M92" s="1227" t="s">
        <v>1567</v>
      </c>
      <c r="N92" s="1227"/>
      <c r="O92" s="1223"/>
    </row>
    <row r="93" spans="3:15" s="8" customFormat="1" ht="20.100000000000001" customHeight="1">
      <c r="C93" s="50"/>
      <c r="D93" s="1571" t="s">
        <v>1566</v>
      </c>
      <c r="E93" s="1571"/>
      <c r="F93" s="1571"/>
      <c r="G93" s="1571"/>
      <c r="H93" s="1571"/>
      <c r="I93" s="1571"/>
      <c r="J93" s="1571"/>
      <c r="K93" s="1571"/>
      <c r="L93" s="1571"/>
      <c r="M93" s="1571"/>
      <c r="N93" s="1572"/>
      <c r="O93" s="1572"/>
    </row>
    <row r="94" spans="3:15" s="8" customFormat="1" ht="12.75">
      <c r="C94" s="8" t="s">
        <v>16</v>
      </c>
    </row>
  </sheetData>
  <mergeCells count="127">
    <mergeCell ref="E86:K86"/>
    <mergeCell ref="L86:N86"/>
    <mergeCell ref="E87:K87"/>
    <mergeCell ref="L87:N87"/>
    <mergeCell ref="D93:O93"/>
    <mergeCell ref="E83:K83"/>
    <mergeCell ref="L83:N83"/>
    <mergeCell ref="E84:K84"/>
    <mergeCell ref="L84:N84"/>
    <mergeCell ref="E85:K85"/>
    <mergeCell ref="L85:N85"/>
    <mergeCell ref="L91:N91"/>
    <mergeCell ref="I88:K88"/>
    <mergeCell ref="I89:K89"/>
    <mergeCell ref="I92:L92"/>
    <mergeCell ref="I90:L90"/>
    <mergeCell ref="E80:K80"/>
    <mergeCell ref="L80:N80"/>
    <mergeCell ref="E81:K81"/>
    <mergeCell ref="L81:N81"/>
    <mergeCell ref="E82:K82"/>
    <mergeCell ref="L82:N82"/>
    <mergeCell ref="E79:K79"/>
    <mergeCell ref="L79:N79"/>
    <mergeCell ref="E77:K77"/>
    <mergeCell ref="L77:N77"/>
    <mergeCell ref="E78:K78"/>
    <mergeCell ref="L78:N78"/>
    <mergeCell ref="E76:K76"/>
    <mergeCell ref="L76:N76"/>
    <mergeCell ref="E74:K74"/>
    <mergeCell ref="L74:N74"/>
    <mergeCell ref="E75:K75"/>
    <mergeCell ref="L75:N75"/>
    <mergeCell ref="E71:K71"/>
    <mergeCell ref="L71:N71"/>
    <mergeCell ref="E72:K72"/>
    <mergeCell ref="L72:N72"/>
    <mergeCell ref="E73:K73"/>
    <mergeCell ref="L73:N73"/>
    <mergeCell ref="E65:K65"/>
    <mergeCell ref="L65:N65"/>
    <mergeCell ref="E66:K66"/>
    <mergeCell ref="L66:N66"/>
    <mergeCell ref="E68:K68"/>
    <mergeCell ref="L68:N68"/>
    <mergeCell ref="E69:K69"/>
    <mergeCell ref="L69:N69"/>
    <mergeCell ref="E70:K70"/>
    <mergeCell ref="L70:N70"/>
    <mergeCell ref="E67:K67"/>
    <mergeCell ref="L67:N67"/>
    <mergeCell ref="E62:K62"/>
    <mergeCell ref="L62:N62"/>
    <mergeCell ref="E63:K63"/>
    <mergeCell ref="L63:N63"/>
    <mergeCell ref="E64:K64"/>
    <mergeCell ref="L64:N64"/>
    <mergeCell ref="E59:K59"/>
    <mergeCell ref="L59:N59"/>
    <mergeCell ref="E60:K60"/>
    <mergeCell ref="L60:N60"/>
    <mergeCell ref="E61:K61"/>
    <mergeCell ref="L61:N61"/>
    <mergeCell ref="E56:K56"/>
    <mergeCell ref="L56:N56"/>
    <mergeCell ref="E57:K57"/>
    <mergeCell ref="L57:N57"/>
    <mergeCell ref="E58:K58"/>
    <mergeCell ref="L58:N58"/>
    <mergeCell ref="E53:K53"/>
    <mergeCell ref="L53:N53"/>
    <mergeCell ref="E54:K54"/>
    <mergeCell ref="L54:N54"/>
    <mergeCell ref="E55:K55"/>
    <mergeCell ref="L55:N55"/>
    <mergeCell ref="E50:K50"/>
    <mergeCell ref="L50:N50"/>
    <mergeCell ref="E51:K51"/>
    <mergeCell ref="L51:N51"/>
    <mergeCell ref="E52:K52"/>
    <mergeCell ref="L52:N52"/>
    <mergeCell ref="E47:K47"/>
    <mergeCell ref="L47:N47"/>
    <mergeCell ref="E48:K48"/>
    <mergeCell ref="L48:N48"/>
    <mergeCell ref="E49:K49"/>
    <mergeCell ref="L49:N49"/>
    <mergeCell ref="E44:K44"/>
    <mergeCell ref="L44:N44"/>
    <mergeCell ref="E45:K45"/>
    <mergeCell ref="L45:N45"/>
    <mergeCell ref="E46:K46"/>
    <mergeCell ref="L46:N46"/>
    <mergeCell ref="E41:K41"/>
    <mergeCell ref="L41:N41"/>
    <mergeCell ref="E42:K42"/>
    <mergeCell ref="L42:N42"/>
    <mergeCell ref="E43:K43"/>
    <mergeCell ref="L43:N43"/>
    <mergeCell ref="E38:K38"/>
    <mergeCell ref="L38:N38"/>
    <mergeCell ref="E39:K39"/>
    <mergeCell ref="L39:N39"/>
    <mergeCell ref="E40:K40"/>
    <mergeCell ref="L40:N40"/>
    <mergeCell ref="L34:N34"/>
    <mergeCell ref="L35:N35"/>
    <mergeCell ref="L36:N36"/>
    <mergeCell ref="E37:K37"/>
    <mergeCell ref="L37:N37"/>
    <mergeCell ref="E34:K34"/>
    <mergeCell ref="E35:K35"/>
    <mergeCell ref="E36:K36"/>
    <mergeCell ref="B3:O3"/>
    <mergeCell ref="H26:I26"/>
    <mergeCell ref="H24:I24"/>
    <mergeCell ref="G18:L18"/>
    <mergeCell ref="L33:N33"/>
    <mergeCell ref="D33:K33"/>
    <mergeCell ref="K8:N8"/>
    <mergeCell ref="K10:N10"/>
    <mergeCell ref="K11:N11"/>
    <mergeCell ref="G20:N20"/>
    <mergeCell ref="G22:N22"/>
    <mergeCell ref="H28:J28"/>
    <mergeCell ref="H30:J30"/>
  </mergeCells>
  <phoneticPr fontId="1"/>
  <conditionalFormatting sqref="D34:E87 D94:L94">
    <cfRule type="expression" dxfId="335" priority="14">
      <formula>OR(D34="　　│",D34="　　├",D34="　　└")</formula>
    </cfRule>
  </conditionalFormatting>
  <conditionalFormatting sqref="D93:E93">
    <cfRule type="expression" dxfId="334" priority="10">
      <formula>OR(D93="　　│",D93="　　├",D93="　　└")</formula>
    </cfRule>
  </conditionalFormatting>
  <conditionalFormatting sqref="D92:I92">
    <cfRule type="expression" dxfId="333" priority="8">
      <formula>OR(D92="　　│",D92="　　├",D92="　　└")</formula>
    </cfRule>
  </conditionalFormatting>
  <conditionalFormatting sqref="L34:L89 D88:I90 D91:L91">
    <cfRule type="expression" dxfId="332" priority="2">
      <formula>OR(D34="　　│",D34="　　├",D34="　　└")</formula>
    </cfRule>
  </conditionalFormatting>
  <hyperlinks>
    <hyperlink ref="Q3" location="一覧表!A1" display="一覧表に戻る" xr:uid="{00000000-0004-0000-0C00-000000000000}"/>
  </hyperlinks>
  <pageMargins left="0.59055118110236227" right="0.15748031496062992" top="0.44" bottom="0.39" header="0.31496062992125984" footer="0.31496062992125984"/>
  <pageSetup paperSize="9" scale="97" orientation="portrait" r:id="rId1"/>
  <rowBreaks count="1" manualBreakCount="1">
    <brk id="31" min="1" max="14"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
    <tabColor rgb="FFFF99FF"/>
  </sheetPr>
  <dimension ref="B2:W37"/>
  <sheetViews>
    <sheetView zoomScaleNormal="100" workbookViewId="0"/>
  </sheetViews>
  <sheetFormatPr defaultColWidth="9.5" defaultRowHeight="13.5"/>
  <cols>
    <col min="1" max="1" width="5" style="34" customWidth="1"/>
    <col min="2" max="21" width="4.375" style="34" customWidth="1"/>
    <col min="22" max="16384" width="9.5" style="34"/>
  </cols>
  <sheetData>
    <row r="2" spans="2:23" ht="30" customHeight="1">
      <c r="B2" s="1592" t="s">
        <v>55</v>
      </c>
      <c r="C2" s="1592"/>
      <c r="D2" s="1592"/>
      <c r="E2" s="1592"/>
      <c r="F2" s="1592"/>
      <c r="G2" s="1592"/>
      <c r="H2" s="1592"/>
      <c r="I2" s="1592"/>
      <c r="J2" s="1592"/>
      <c r="K2" s="1592"/>
      <c r="L2" s="1592"/>
      <c r="M2" s="1592"/>
      <c r="N2" s="1592"/>
      <c r="O2" s="1592"/>
      <c r="P2" s="1592"/>
      <c r="Q2" s="1592"/>
      <c r="R2" s="1592"/>
      <c r="S2" s="1592"/>
      <c r="T2" s="1592"/>
      <c r="U2" s="1592"/>
      <c r="V2" s="28"/>
    </row>
    <row r="3" spans="2:23" ht="25.9" customHeight="1">
      <c r="B3" s="1584" t="s">
        <v>56</v>
      </c>
      <c r="C3" s="1585"/>
      <c r="D3" s="1586"/>
      <c r="E3" s="981" t="s">
        <v>535</v>
      </c>
      <c r="F3" s="211" t="s">
        <v>604</v>
      </c>
      <c r="G3" s="210"/>
      <c r="H3" s="980" t="s">
        <v>535</v>
      </c>
      <c r="I3" s="211" t="s">
        <v>605</v>
      </c>
      <c r="J3" s="211"/>
      <c r="K3" s="1584" t="s">
        <v>57</v>
      </c>
      <c r="L3" s="1585"/>
      <c r="M3" s="1586"/>
      <c r="N3" s="1585" t="s">
        <v>1323</v>
      </c>
      <c r="O3" s="1585"/>
      <c r="P3" s="1585"/>
      <c r="Q3" s="1585"/>
      <c r="R3" s="1585"/>
      <c r="S3" s="1585"/>
      <c r="T3" s="1585"/>
      <c r="U3" s="1586"/>
      <c r="V3" s="343"/>
    </row>
    <row r="4" spans="2:23" ht="19.899999999999999" customHeight="1">
      <c r="B4" s="1593" t="s">
        <v>166</v>
      </c>
      <c r="C4" s="1594"/>
      <c r="D4" s="1595"/>
      <c r="E4" s="980" t="s">
        <v>535</v>
      </c>
      <c r="F4" s="378" t="s">
        <v>606</v>
      </c>
      <c r="G4" s="980" t="s">
        <v>535</v>
      </c>
      <c r="H4" s="378" t="s">
        <v>607</v>
      </c>
      <c r="I4" s="980" t="s">
        <v>535</v>
      </c>
      <c r="J4" s="378" t="s">
        <v>608</v>
      </c>
      <c r="K4" s="980" t="s">
        <v>535</v>
      </c>
      <c r="L4" s="379" t="s">
        <v>609</v>
      </c>
      <c r="M4" s="980" t="s">
        <v>535</v>
      </c>
      <c r="N4" s="379" t="s">
        <v>610</v>
      </c>
      <c r="O4" s="980" t="s">
        <v>535</v>
      </c>
      <c r="P4" s="379" t="s">
        <v>611</v>
      </c>
      <c r="Q4" s="379"/>
      <c r="R4" s="381"/>
      <c r="S4" s="344"/>
      <c r="T4" s="342"/>
      <c r="U4" s="35"/>
      <c r="V4" s="36"/>
      <c r="W4" s="467" t="s">
        <v>754</v>
      </c>
    </row>
    <row r="5" spans="2:23" ht="19.899999999999999" customHeight="1">
      <c r="B5" s="1593"/>
      <c r="C5" s="1594"/>
      <c r="D5" s="1595"/>
      <c r="E5" s="980" t="s">
        <v>535</v>
      </c>
      <c r="F5" s="1596" t="s">
        <v>612</v>
      </c>
      <c r="G5" s="1597"/>
      <c r="H5" s="1590"/>
      <c r="I5" s="1591"/>
      <c r="J5" s="1591"/>
      <c r="K5" s="1591"/>
      <c r="L5" s="1591"/>
      <c r="M5" s="1591"/>
      <c r="N5" s="1591"/>
      <c r="O5" s="1591"/>
      <c r="P5" s="1591"/>
      <c r="Q5" s="1591"/>
      <c r="R5" s="1591"/>
      <c r="S5" s="1591"/>
      <c r="T5" s="1591"/>
      <c r="U5" s="35" t="s">
        <v>158</v>
      </c>
      <c r="V5" s="36"/>
    </row>
    <row r="6" spans="2:23" ht="19.899999999999999" customHeight="1">
      <c r="B6" s="1584" t="s">
        <v>59</v>
      </c>
      <c r="C6" s="1585"/>
      <c r="D6" s="1586"/>
      <c r="E6" s="1587" t="str">
        <f>本工事内容!$C$5&amp;本工事内容!$D$5&amp;本工事内容!$E$5&amp;"　"&amp;本工事内容!$C$8</f>
        <v>水第100号　○○○地内配水管改良工事</v>
      </c>
      <c r="F6" s="1587"/>
      <c r="G6" s="1587"/>
      <c r="H6" s="1587"/>
      <c r="I6" s="1587"/>
      <c r="J6" s="1587"/>
      <c r="K6" s="1587"/>
      <c r="L6" s="1587"/>
      <c r="M6" s="1587"/>
      <c r="N6" s="1587"/>
      <c r="O6" s="1587"/>
      <c r="P6" s="1587"/>
      <c r="Q6" s="1587"/>
      <c r="R6" s="1587"/>
      <c r="S6" s="1587"/>
      <c r="T6" s="341"/>
      <c r="U6" s="37"/>
      <c r="V6" s="36"/>
    </row>
    <row r="7" spans="2:23" ht="19.899999999999999" customHeight="1">
      <c r="B7" s="1588" t="str">
        <f>"請負者："&amp;請負者詳細!C2</f>
        <v>請負者：△△△△建設株式会社</v>
      </c>
      <c r="C7" s="1589"/>
      <c r="D7" s="1589"/>
      <c r="E7" s="1589"/>
      <c r="F7" s="1589"/>
      <c r="G7" s="1589"/>
      <c r="H7" s="1589"/>
      <c r="I7" s="1589"/>
      <c r="J7" s="1589"/>
      <c r="K7" s="1589"/>
      <c r="L7" s="1589"/>
      <c r="M7" s="1589"/>
      <c r="N7" s="1589"/>
      <c r="O7" s="1589"/>
      <c r="P7" s="1589"/>
      <c r="Q7" s="1589"/>
      <c r="R7" s="1589"/>
      <c r="S7" s="1589"/>
      <c r="T7" s="84"/>
      <c r="U7" s="35"/>
      <c r="V7" s="36"/>
    </row>
    <row r="8" spans="2:23" ht="19.899999999999999" customHeight="1">
      <c r="B8" s="1580" t="s">
        <v>150</v>
      </c>
      <c r="C8" s="1581"/>
      <c r="D8" s="1581"/>
      <c r="E8" s="1581"/>
      <c r="F8" s="1581"/>
      <c r="G8" s="1581"/>
      <c r="H8" s="1581"/>
      <c r="I8" s="1581"/>
      <c r="J8" s="1581"/>
      <c r="K8" s="1581"/>
      <c r="L8" s="1581"/>
      <c r="M8" s="1581"/>
      <c r="N8" s="1581"/>
      <c r="O8" s="1581"/>
      <c r="P8" s="1581"/>
      <c r="Q8" s="1581"/>
      <c r="R8" s="1581"/>
      <c r="S8" s="1581"/>
      <c r="T8" s="1581"/>
      <c r="U8" s="1582"/>
      <c r="V8" s="29"/>
    </row>
    <row r="9" spans="2:23" ht="19.899999999999999" customHeight="1">
      <c r="B9" s="1576"/>
      <c r="C9" s="1577"/>
      <c r="D9" s="1577"/>
      <c r="E9" s="1577"/>
      <c r="F9" s="1577"/>
      <c r="G9" s="1577"/>
      <c r="H9" s="1577"/>
      <c r="I9" s="1577"/>
      <c r="J9" s="1577"/>
      <c r="K9" s="1577"/>
      <c r="L9" s="1577"/>
      <c r="M9" s="1577"/>
      <c r="N9" s="1577"/>
      <c r="O9" s="1577"/>
      <c r="P9" s="1577"/>
      <c r="Q9" s="1577"/>
      <c r="R9" s="1577"/>
      <c r="S9" s="1577"/>
      <c r="T9" s="1577"/>
      <c r="U9" s="1583"/>
      <c r="V9" s="30"/>
    </row>
    <row r="10" spans="2:23" ht="19.899999999999999" customHeight="1">
      <c r="B10" s="1576"/>
      <c r="C10" s="1577"/>
      <c r="D10" s="1577"/>
      <c r="E10" s="1577"/>
      <c r="F10" s="1577"/>
      <c r="G10" s="1577"/>
      <c r="H10" s="1577"/>
      <c r="I10" s="1577"/>
      <c r="J10" s="1577"/>
      <c r="K10" s="1577"/>
      <c r="L10" s="1577"/>
      <c r="M10" s="1577"/>
      <c r="N10" s="1577"/>
      <c r="O10" s="1577"/>
      <c r="P10" s="1577"/>
      <c r="Q10" s="1577"/>
      <c r="R10" s="1577"/>
      <c r="S10" s="1577"/>
      <c r="T10" s="1578"/>
      <c r="U10" s="1579"/>
      <c r="V10" s="38"/>
    </row>
    <row r="11" spans="2:23" ht="19.899999999999999" customHeight="1">
      <c r="B11" s="1576"/>
      <c r="C11" s="1577"/>
      <c r="D11" s="1577"/>
      <c r="E11" s="1577"/>
      <c r="F11" s="1577"/>
      <c r="G11" s="1577"/>
      <c r="H11" s="1577"/>
      <c r="I11" s="1577"/>
      <c r="J11" s="1577"/>
      <c r="K11" s="1577"/>
      <c r="L11" s="1577"/>
      <c r="M11" s="1577"/>
      <c r="N11" s="1577"/>
      <c r="O11" s="1577"/>
      <c r="P11" s="1577"/>
      <c r="Q11" s="1577"/>
      <c r="R11" s="1577"/>
      <c r="S11" s="1577"/>
      <c r="T11" s="1578"/>
      <c r="U11" s="1579"/>
      <c r="V11" s="38"/>
    </row>
    <row r="12" spans="2:23" ht="19.899999999999999" customHeight="1">
      <c r="B12" s="1576"/>
      <c r="C12" s="1577"/>
      <c r="D12" s="1577"/>
      <c r="E12" s="1577"/>
      <c r="F12" s="1577"/>
      <c r="G12" s="1577"/>
      <c r="H12" s="1577"/>
      <c r="I12" s="1577"/>
      <c r="J12" s="1577"/>
      <c r="K12" s="1577"/>
      <c r="L12" s="1577"/>
      <c r="M12" s="1577"/>
      <c r="N12" s="1577"/>
      <c r="O12" s="1577"/>
      <c r="P12" s="1577"/>
      <c r="Q12" s="1577"/>
      <c r="R12" s="1577"/>
      <c r="S12" s="1577"/>
      <c r="T12" s="1578"/>
      <c r="U12" s="1579"/>
      <c r="V12" s="38"/>
    </row>
    <row r="13" spans="2:23" ht="19.899999999999999" customHeight="1">
      <c r="B13" s="1576"/>
      <c r="C13" s="1577"/>
      <c r="D13" s="1577"/>
      <c r="E13" s="1577"/>
      <c r="F13" s="1577"/>
      <c r="G13" s="1577"/>
      <c r="H13" s="1577"/>
      <c r="I13" s="1577"/>
      <c r="J13" s="1577"/>
      <c r="K13" s="1577"/>
      <c r="L13" s="1577"/>
      <c r="M13" s="1577"/>
      <c r="N13" s="1577"/>
      <c r="O13" s="1577"/>
      <c r="P13" s="1577"/>
      <c r="Q13" s="1577"/>
      <c r="R13" s="1577"/>
      <c r="S13" s="1577"/>
      <c r="T13" s="1578"/>
      <c r="U13" s="1579"/>
      <c r="V13" s="38"/>
    </row>
    <row r="14" spans="2:23" ht="19.899999999999999" customHeight="1">
      <c r="B14" s="1576"/>
      <c r="C14" s="1577"/>
      <c r="D14" s="1577"/>
      <c r="E14" s="1577"/>
      <c r="F14" s="1577"/>
      <c r="G14" s="1577"/>
      <c r="H14" s="1577"/>
      <c r="I14" s="1577"/>
      <c r="J14" s="1577"/>
      <c r="K14" s="1577"/>
      <c r="L14" s="1577"/>
      <c r="M14" s="1577"/>
      <c r="N14" s="1577"/>
      <c r="O14" s="1577"/>
      <c r="P14" s="1577"/>
      <c r="Q14" s="1577"/>
      <c r="R14" s="1577"/>
      <c r="S14" s="1577"/>
      <c r="T14" s="1578"/>
      <c r="U14" s="1579"/>
      <c r="V14" s="38"/>
    </row>
    <row r="15" spans="2:23" ht="19.899999999999999" customHeight="1">
      <c r="B15" s="1576"/>
      <c r="C15" s="1577"/>
      <c r="D15" s="1577"/>
      <c r="E15" s="1577"/>
      <c r="F15" s="1577"/>
      <c r="G15" s="1577"/>
      <c r="H15" s="1577"/>
      <c r="I15" s="1577"/>
      <c r="J15" s="1577"/>
      <c r="K15" s="1577"/>
      <c r="L15" s="1577"/>
      <c r="M15" s="1577"/>
      <c r="N15" s="1577"/>
      <c r="O15" s="1577"/>
      <c r="P15" s="1577"/>
      <c r="Q15" s="1577"/>
      <c r="R15" s="1577"/>
      <c r="S15" s="1577"/>
      <c r="T15" s="1578"/>
      <c r="U15" s="1579"/>
      <c r="V15" s="38"/>
    </row>
    <row r="16" spans="2:23" ht="19.899999999999999" customHeight="1">
      <c r="B16" s="1576"/>
      <c r="C16" s="1577"/>
      <c r="D16" s="1577"/>
      <c r="E16" s="1577"/>
      <c r="F16" s="1577"/>
      <c r="G16" s="1577"/>
      <c r="H16" s="1577"/>
      <c r="I16" s="1577"/>
      <c r="J16" s="1577"/>
      <c r="K16" s="1577"/>
      <c r="L16" s="1577"/>
      <c r="M16" s="1577"/>
      <c r="N16" s="1577"/>
      <c r="O16" s="1577"/>
      <c r="P16" s="1577"/>
      <c r="Q16" s="1577"/>
      <c r="R16" s="1577"/>
      <c r="S16" s="1577"/>
      <c r="T16" s="1578"/>
      <c r="U16" s="1579"/>
      <c r="V16" s="38"/>
    </row>
    <row r="17" spans="2:22" ht="19.899999999999999" customHeight="1">
      <c r="B17" s="1576"/>
      <c r="C17" s="1577"/>
      <c r="D17" s="1577"/>
      <c r="E17" s="1577"/>
      <c r="F17" s="1577"/>
      <c r="G17" s="1577"/>
      <c r="H17" s="1577"/>
      <c r="I17" s="1577"/>
      <c r="J17" s="1577"/>
      <c r="K17" s="1577"/>
      <c r="L17" s="1577"/>
      <c r="M17" s="1577"/>
      <c r="N17" s="1577"/>
      <c r="O17" s="1577"/>
      <c r="P17" s="1577"/>
      <c r="Q17" s="1577"/>
      <c r="R17" s="1577"/>
      <c r="S17" s="1577"/>
      <c r="T17" s="1578"/>
      <c r="U17" s="1579"/>
      <c r="V17" s="38"/>
    </row>
    <row r="18" spans="2:22" ht="19.899999999999999" customHeight="1">
      <c r="B18" s="1576"/>
      <c r="C18" s="1577"/>
      <c r="D18" s="1577"/>
      <c r="E18" s="1577"/>
      <c r="F18" s="1577"/>
      <c r="G18" s="1577"/>
      <c r="H18" s="1577"/>
      <c r="I18" s="1577"/>
      <c r="J18" s="1577"/>
      <c r="K18" s="1577"/>
      <c r="L18" s="1577"/>
      <c r="M18" s="1577"/>
      <c r="N18" s="1577"/>
      <c r="O18" s="1577"/>
      <c r="P18" s="1577"/>
      <c r="Q18" s="1577"/>
      <c r="R18" s="1577"/>
      <c r="S18" s="1577"/>
      <c r="T18" s="1578"/>
      <c r="U18" s="1579"/>
      <c r="V18" s="38"/>
    </row>
    <row r="19" spans="2:22" ht="19.899999999999999" customHeight="1">
      <c r="B19" s="1576"/>
      <c r="C19" s="1577"/>
      <c r="D19" s="1577"/>
      <c r="E19" s="1577"/>
      <c r="F19" s="1577"/>
      <c r="G19" s="1577"/>
      <c r="H19" s="1577"/>
      <c r="I19" s="1577"/>
      <c r="J19" s="1577"/>
      <c r="K19" s="1577"/>
      <c r="L19" s="1577"/>
      <c r="M19" s="1577"/>
      <c r="N19" s="1577"/>
      <c r="O19" s="1577"/>
      <c r="P19" s="1577"/>
      <c r="Q19" s="1577"/>
      <c r="R19" s="1577"/>
      <c r="S19" s="1577"/>
      <c r="T19" s="1578"/>
      <c r="U19" s="1579"/>
      <c r="V19" s="38"/>
    </row>
    <row r="20" spans="2:22" ht="19.899999999999999" customHeight="1">
      <c r="B20" s="1576"/>
      <c r="C20" s="1577"/>
      <c r="D20" s="1577"/>
      <c r="E20" s="1577"/>
      <c r="F20" s="1577"/>
      <c r="G20" s="1577"/>
      <c r="H20" s="1577"/>
      <c r="I20" s="1577"/>
      <c r="J20" s="1577"/>
      <c r="K20" s="1577"/>
      <c r="L20" s="1577"/>
      <c r="M20" s="1577"/>
      <c r="N20" s="1577"/>
      <c r="O20" s="1577"/>
      <c r="P20" s="1577"/>
      <c r="Q20" s="1577"/>
      <c r="R20" s="1577"/>
      <c r="S20" s="1577"/>
      <c r="T20" s="1578"/>
      <c r="U20" s="1579"/>
      <c r="V20" s="38"/>
    </row>
    <row r="21" spans="2:22" ht="19.899999999999999" customHeight="1">
      <c r="B21" s="1576"/>
      <c r="C21" s="1577"/>
      <c r="D21" s="1577"/>
      <c r="E21" s="1577"/>
      <c r="F21" s="1577"/>
      <c r="G21" s="1577"/>
      <c r="H21" s="1577"/>
      <c r="I21" s="1577"/>
      <c r="J21" s="1577"/>
      <c r="K21" s="1577"/>
      <c r="L21" s="1577"/>
      <c r="M21" s="1577"/>
      <c r="N21" s="1577"/>
      <c r="O21" s="1577"/>
      <c r="P21" s="1577"/>
      <c r="Q21" s="1577"/>
      <c r="R21" s="1577"/>
      <c r="S21" s="1577"/>
      <c r="T21" s="1578"/>
      <c r="U21" s="1579"/>
      <c r="V21" s="38"/>
    </row>
    <row r="22" spans="2:22" ht="19.899999999999999" customHeight="1">
      <c r="B22" s="1576"/>
      <c r="C22" s="1577"/>
      <c r="D22" s="1577"/>
      <c r="E22" s="1577"/>
      <c r="F22" s="1577"/>
      <c r="G22" s="1577"/>
      <c r="H22" s="1577"/>
      <c r="I22" s="1577"/>
      <c r="J22" s="1577"/>
      <c r="K22" s="1577"/>
      <c r="L22" s="1577"/>
      <c r="M22" s="1577"/>
      <c r="N22" s="1577"/>
      <c r="O22" s="1577"/>
      <c r="P22" s="1577"/>
      <c r="Q22" s="1577"/>
      <c r="R22" s="1577"/>
      <c r="S22" s="1577"/>
      <c r="T22" s="1578"/>
      <c r="U22" s="1579"/>
      <c r="V22" s="38"/>
    </row>
    <row r="23" spans="2:22" ht="19.899999999999999" customHeight="1">
      <c r="B23" s="1576"/>
      <c r="C23" s="1577"/>
      <c r="D23" s="1577"/>
      <c r="E23" s="1577"/>
      <c r="F23" s="1577"/>
      <c r="G23" s="1577"/>
      <c r="H23" s="1577"/>
      <c r="I23" s="1577"/>
      <c r="J23" s="1577"/>
      <c r="K23" s="1577"/>
      <c r="L23" s="1577"/>
      <c r="M23" s="1577"/>
      <c r="N23" s="1577"/>
      <c r="O23" s="1577"/>
      <c r="P23" s="1577"/>
      <c r="Q23" s="1577"/>
      <c r="R23" s="1577"/>
      <c r="S23" s="1577"/>
      <c r="T23" s="1578"/>
      <c r="U23" s="1579"/>
      <c r="V23" s="38"/>
    </row>
    <row r="24" spans="2:22" ht="19.899999999999999" customHeight="1">
      <c r="B24" s="1576"/>
      <c r="C24" s="1577"/>
      <c r="D24" s="1577"/>
      <c r="E24" s="1577"/>
      <c r="F24" s="1577"/>
      <c r="G24" s="1577"/>
      <c r="H24" s="1577"/>
      <c r="I24" s="1577"/>
      <c r="J24" s="1577"/>
      <c r="K24" s="1577"/>
      <c r="L24" s="1577"/>
      <c r="M24" s="1577"/>
      <c r="N24" s="1577"/>
      <c r="O24" s="1577"/>
      <c r="P24" s="1577"/>
      <c r="Q24" s="1577"/>
      <c r="R24" s="1577"/>
      <c r="S24" s="1577"/>
      <c r="T24" s="1578"/>
      <c r="U24" s="1579"/>
      <c r="V24" s="38"/>
    </row>
    <row r="25" spans="2:22" ht="19.899999999999999" customHeight="1">
      <c r="B25" s="1576"/>
      <c r="C25" s="1577"/>
      <c r="D25" s="1577"/>
      <c r="E25" s="1577"/>
      <c r="F25" s="1577"/>
      <c r="G25" s="1577"/>
      <c r="H25" s="1577"/>
      <c r="I25" s="1577"/>
      <c r="J25" s="1577"/>
      <c r="K25" s="1577"/>
      <c r="L25" s="1577"/>
      <c r="M25" s="1577"/>
      <c r="N25" s="1577"/>
      <c r="O25" s="1577"/>
      <c r="P25" s="1577"/>
      <c r="Q25" s="1577"/>
      <c r="R25" s="1577"/>
      <c r="S25" s="1577"/>
      <c r="T25" s="1578"/>
      <c r="U25" s="1579"/>
      <c r="V25" s="38"/>
    </row>
    <row r="26" spans="2:22" ht="19.899999999999999" customHeight="1">
      <c r="B26" s="24"/>
      <c r="C26" s="26" t="s">
        <v>157</v>
      </c>
      <c r="D26" s="25"/>
      <c r="E26" s="25" t="s">
        <v>156</v>
      </c>
      <c r="F26" s="25"/>
      <c r="G26" s="25"/>
      <c r="H26" s="25"/>
      <c r="I26" s="25"/>
      <c r="J26" s="25"/>
      <c r="K26" s="25"/>
      <c r="L26" s="25"/>
      <c r="M26" s="25"/>
      <c r="N26" s="25"/>
      <c r="O26" s="25"/>
      <c r="P26" s="25"/>
      <c r="Q26" s="25"/>
      <c r="R26" s="25"/>
      <c r="S26" s="25"/>
      <c r="T26" s="25"/>
      <c r="U26" s="39"/>
      <c r="V26" s="40"/>
    </row>
    <row r="27" spans="2:22" ht="19.899999999999999" customHeight="1">
      <c r="B27" s="1606" t="s">
        <v>147</v>
      </c>
      <c r="C27" s="1606" t="s">
        <v>151</v>
      </c>
      <c r="D27" s="33" t="s">
        <v>60</v>
      </c>
      <c r="E27" s="33"/>
      <c r="F27" s="33"/>
      <c r="G27" s="33"/>
      <c r="H27" s="33"/>
      <c r="I27" s="33"/>
      <c r="J27" s="33"/>
      <c r="K27" s="33"/>
      <c r="L27" s="33"/>
      <c r="M27" s="33"/>
      <c r="N27" s="33"/>
      <c r="O27" s="33"/>
      <c r="P27" s="33"/>
      <c r="Q27" s="33"/>
      <c r="R27" s="33"/>
      <c r="S27" s="33"/>
      <c r="T27" s="31"/>
      <c r="U27" s="41"/>
      <c r="V27" s="36"/>
    </row>
    <row r="28" spans="2:22" ht="19.899999999999999" customHeight="1">
      <c r="B28" s="1607"/>
      <c r="C28" s="1607"/>
      <c r="D28" s="85" t="s">
        <v>160</v>
      </c>
      <c r="E28" s="85"/>
      <c r="F28" s="85"/>
      <c r="G28" s="85"/>
      <c r="H28" s="1609"/>
      <c r="I28" s="1501"/>
      <c r="J28" s="1501"/>
      <c r="K28" s="1501"/>
      <c r="L28" s="1501"/>
      <c r="M28" s="1501"/>
      <c r="N28" s="1501"/>
      <c r="O28" s="1501"/>
      <c r="P28" s="1501"/>
      <c r="Q28" s="95" t="s">
        <v>159</v>
      </c>
      <c r="R28" s="85"/>
      <c r="S28" s="85"/>
      <c r="T28" s="88"/>
      <c r="U28" s="35"/>
      <c r="V28" s="36"/>
    </row>
    <row r="29" spans="2:22" ht="19.899999999999999" customHeight="1">
      <c r="B29" s="1607"/>
      <c r="C29" s="1607"/>
      <c r="D29" s="1603"/>
      <c r="E29" s="1603"/>
      <c r="F29" s="1603"/>
      <c r="G29" s="1603"/>
      <c r="H29" s="1603"/>
      <c r="I29" s="1603"/>
      <c r="J29" s="1603"/>
      <c r="K29" s="1603"/>
      <c r="L29" s="1603"/>
      <c r="M29" s="1603"/>
      <c r="N29" s="1603"/>
      <c r="O29" s="1603"/>
      <c r="P29" s="1603"/>
      <c r="Q29" s="1603"/>
      <c r="R29" s="1603"/>
      <c r="S29" s="1603"/>
      <c r="T29" s="84"/>
      <c r="U29" s="35"/>
      <c r="V29" s="36"/>
    </row>
    <row r="30" spans="2:22" ht="19.899999999999999" customHeight="1">
      <c r="B30" s="1607"/>
      <c r="C30" s="1607"/>
      <c r="D30" s="1604" t="s">
        <v>58</v>
      </c>
      <c r="E30" s="1604"/>
      <c r="F30" s="1604"/>
      <c r="G30" s="1604"/>
      <c r="H30" s="1604"/>
      <c r="I30" s="1604"/>
      <c r="J30" s="1604"/>
      <c r="K30" s="1604"/>
      <c r="L30" s="1604"/>
      <c r="M30" s="1604"/>
      <c r="N30" s="1604"/>
      <c r="O30" s="1604"/>
      <c r="P30" s="1604"/>
      <c r="Q30" s="1604"/>
      <c r="R30" s="1604"/>
      <c r="S30" s="1604"/>
      <c r="T30" s="1604"/>
      <c r="U30" s="1605"/>
      <c r="V30" s="86"/>
    </row>
    <row r="31" spans="2:22" ht="19.899999999999999" customHeight="1">
      <c r="B31" s="1607"/>
      <c r="C31" s="1606" t="s">
        <v>61</v>
      </c>
      <c r="D31" s="32" t="s">
        <v>167</v>
      </c>
      <c r="E31" s="33"/>
      <c r="F31" s="33"/>
      <c r="G31" s="33"/>
      <c r="H31" s="33"/>
      <c r="I31" s="33"/>
      <c r="J31" s="33"/>
      <c r="K31" s="33"/>
      <c r="L31" s="33"/>
      <c r="M31" s="33"/>
      <c r="N31" s="33"/>
      <c r="O31" s="33"/>
      <c r="P31" s="33"/>
      <c r="Q31" s="33"/>
      <c r="R31" s="33"/>
      <c r="S31" s="33"/>
      <c r="T31" s="31"/>
      <c r="U31" s="41"/>
      <c r="V31" s="36"/>
    </row>
    <row r="32" spans="2:22" ht="19.899999999999999" customHeight="1">
      <c r="B32" s="1607"/>
      <c r="C32" s="1607"/>
      <c r="D32" s="85" t="s">
        <v>161</v>
      </c>
      <c r="E32" s="85"/>
      <c r="F32" s="85"/>
      <c r="G32" s="85"/>
      <c r="H32" s="1609"/>
      <c r="I32" s="1501"/>
      <c r="J32" s="1501"/>
      <c r="K32" s="1501"/>
      <c r="L32" s="1501"/>
      <c r="M32" s="1501"/>
      <c r="N32" s="1501"/>
      <c r="O32" s="1501"/>
      <c r="P32" s="1501"/>
      <c r="Q32" s="95" t="s">
        <v>159</v>
      </c>
      <c r="R32" s="85"/>
      <c r="S32" s="85"/>
      <c r="T32" s="88"/>
      <c r="U32" s="35"/>
      <c r="V32" s="36"/>
    </row>
    <row r="33" spans="2:22" ht="19.899999999999999" customHeight="1">
      <c r="B33" s="1607"/>
      <c r="C33" s="1607"/>
      <c r="D33" s="1613"/>
      <c r="E33" s="1614"/>
      <c r="F33" s="1614"/>
      <c r="G33" s="1614"/>
      <c r="H33" s="1614"/>
      <c r="I33" s="1614"/>
      <c r="J33" s="1614"/>
      <c r="K33" s="1614"/>
      <c r="L33" s="1614"/>
      <c r="M33" s="1614"/>
      <c r="N33" s="1614"/>
      <c r="O33" s="1614"/>
      <c r="P33" s="1614"/>
      <c r="Q33" s="1614"/>
      <c r="R33" s="1614"/>
      <c r="S33" s="1614"/>
      <c r="T33" s="89"/>
      <c r="U33" s="35"/>
      <c r="V33" s="36"/>
    </row>
    <row r="34" spans="2:22" ht="19.899999999999999" customHeight="1">
      <c r="B34" s="1608"/>
      <c r="C34" s="1608"/>
      <c r="D34" s="1610" t="s">
        <v>148</v>
      </c>
      <c r="E34" s="1611"/>
      <c r="F34" s="1611"/>
      <c r="G34" s="1611"/>
      <c r="H34" s="1611"/>
      <c r="I34" s="1611"/>
      <c r="J34" s="1611"/>
      <c r="K34" s="1611"/>
      <c r="L34" s="1611"/>
      <c r="M34" s="1611"/>
      <c r="N34" s="1611"/>
      <c r="O34" s="1611"/>
      <c r="P34" s="1611"/>
      <c r="Q34" s="1611"/>
      <c r="R34" s="1611"/>
      <c r="S34" s="1611"/>
      <c r="T34" s="1611"/>
      <c r="U34" s="1612"/>
      <c r="V34" s="86"/>
    </row>
    <row r="35" spans="2:22" ht="19.899999999999999" customHeight="1">
      <c r="B35" s="42"/>
      <c r="D35" s="43"/>
      <c r="E35" s="43"/>
      <c r="F35" s="44"/>
      <c r="G35" s="44"/>
    </row>
    <row r="36" spans="2:22" ht="25.9" customHeight="1">
      <c r="B36" s="84"/>
      <c r="C36" s="27"/>
      <c r="D36" s="1584" t="s">
        <v>152</v>
      </c>
      <c r="E36" s="1586"/>
      <c r="F36" s="1585" t="s">
        <v>153</v>
      </c>
      <c r="G36" s="1586"/>
      <c r="J36" s="84"/>
      <c r="K36" s="84"/>
      <c r="L36" s="84"/>
      <c r="M36" s="84"/>
      <c r="N36" s="84"/>
      <c r="O36" s="84"/>
      <c r="P36" s="1598" t="s">
        <v>154</v>
      </c>
      <c r="Q36" s="1599"/>
      <c r="R36" s="1600" t="s">
        <v>155</v>
      </c>
      <c r="S36" s="1601"/>
      <c r="T36" s="1600" t="s">
        <v>149</v>
      </c>
      <c r="U36" s="1602"/>
      <c r="V36" s="45"/>
    </row>
    <row r="37" spans="2:22" ht="52.5" customHeight="1">
      <c r="B37" s="84"/>
      <c r="C37" s="84"/>
      <c r="D37" s="90"/>
      <c r="E37" s="91"/>
      <c r="F37" s="92"/>
      <c r="G37" s="91"/>
      <c r="J37" s="84"/>
      <c r="K37" s="84"/>
      <c r="L37" s="198"/>
      <c r="M37" s="84"/>
      <c r="N37" s="84"/>
      <c r="O37" s="84"/>
      <c r="P37" s="90"/>
      <c r="Q37" s="91"/>
      <c r="R37" s="90"/>
      <c r="S37" s="91"/>
      <c r="T37" s="90"/>
      <c r="U37" s="47"/>
      <c r="V37" s="40"/>
    </row>
  </sheetData>
  <mergeCells count="42">
    <mergeCell ref="D29:S29"/>
    <mergeCell ref="D30:U30"/>
    <mergeCell ref="C31:C34"/>
    <mergeCell ref="B18:U18"/>
    <mergeCell ref="B19:U19"/>
    <mergeCell ref="B22:U22"/>
    <mergeCell ref="B23:U23"/>
    <mergeCell ref="B24:U24"/>
    <mergeCell ref="B25:U25"/>
    <mergeCell ref="H28:P28"/>
    <mergeCell ref="D34:U34"/>
    <mergeCell ref="D33:S33"/>
    <mergeCell ref="B20:U20"/>
    <mergeCell ref="H32:P32"/>
    <mergeCell ref="B27:B34"/>
    <mergeCell ref="C27:C30"/>
    <mergeCell ref="D36:E36"/>
    <mergeCell ref="F36:G36"/>
    <mergeCell ref="P36:Q36"/>
    <mergeCell ref="R36:S36"/>
    <mergeCell ref="T36:U36"/>
    <mergeCell ref="H5:T5"/>
    <mergeCell ref="B11:U11"/>
    <mergeCell ref="B14:U14"/>
    <mergeCell ref="B15:U15"/>
    <mergeCell ref="B2:U2"/>
    <mergeCell ref="B3:D3"/>
    <mergeCell ref="K3:M3"/>
    <mergeCell ref="N3:U3"/>
    <mergeCell ref="B4:D5"/>
    <mergeCell ref="F5:G5"/>
    <mergeCell ref="B12:U12"/>
    <mergeCell ref="B13:U13"/>
    <mergeCell ref="B16:U16"/>
    <mergeCell ref="B21:U21"/>
    <mergeCell ref="B8:U8"/>
    <mergeCell ref="B9:U9"/>
    <mergeCell ref="B6:D6"/>
    <mergeCell ref="E6:S6"/>
    <mergeCell ref="B7:S7"/>
    <mergeCell ref="B17:U17"/>
    <mergeCell ref="B10:U10"/>
  </mergeCells>
  <phoneticPr fontId="1"/>
  <hyperlinks>
    <hyperlink ref="W4" location="一覧表!A1" display="一覧表に戻る" xr:uid="{00000000-0004-0000-0D00-000000000000}"/>
  </hyperlinks>
  <pageMargins left="0.82"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検索!$C$10:$C$11</xm:f>
          </x14:formula1>
          <xm:sqref>E3:E5 H3 G4 I4 K4 M4 O4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99FF"/>
  </sheetPr>
  <dimension ref="B1:AK50"/>
  <sheetViews>
    <sheetView view="pageBreakPreview" zoomScale="60" zoomScaleNormal="100" workbookViewId="0"/>
  </sheetViews>
  <sheetFormatPr defaultColWidth="9.125" defaultRowHeight="12.75"/>
  <cols>
    <col min="1" max="1" width="9.125" style="979"/>
    <col min="2" max="35" width="2.625" style="979" customWidth="1"/>
    <col min="36" max="256" width="9.125" style="979"/>
    <col min="257" max="291" width="2.625" style="979" customWidth="1"/>
    <col min="292" max="512" width="9.125" style="979"/>
    <col min="513" max="547" width="2.625" style="979" customWidth="1"/>
    <col min="548" max="768" width="9.125" style="979"/>
    <col min="769" max="803" width="2.625" style="979" customWidth="1"/>
    <col min="804" max="1024" width="9.125" style="979"/>
    <col min="1025" max="1059" width="2.625" style="979" customWidth="1"/>
    <col min="1060" max="1280" width="9.125" style="979"/>
    <col min="1281" max="1315" width="2.625" style="979" customWidth="1"/>
    <col min="1316" max="1536" width="9.125" style="979"/>
    <col min="1537" max="1571" width="2.625" style="979" customWidth="1"/>
    <col min="1572" max="1792" width="9.125" style="979"/>
    <col min="1793" max="1827" width="2.625" style="979" customWidth="1"/>
    <col min="1828" max="2048" width="9.125" style="979"/>
    <col min="2049" max="2083" width="2.625" style="979" customWidth="1"/>
    <col min="2084" max="2304" width="9.125" style="979"/>
    <col min="2305" max="2339" width="2.625" style="979" customWidth="1"/>
    <col min="2340" max="2560" width="9.125" style="979"/>
    <col min="2561" max="2595" width="2.625" style="979" customWidth="1"/>
    <col min="2596" max="2816" width="9.125" style="979"/>
    <col min="2817" max="2851" width="2.625" style="979" customWidth="1"/>
    <col min="2852" max="3072" width="9.125" style="979"/>
    <col min="3073" max="3107" width="2.625" style="979" customWidth="1"/>
    <col min="3108" max="3328" width="9.125" style="979"/>
    <col min="3329" max="3363" width="2.625" style="979" customWidth="1"/>
    <col min="3364" max="3584" width="9.125" style="979"/>
    <col min="3585" max="3619" width="2.625" style="979" customWidth="1"/>
    <col min="3620" max="3840" width="9.125" style="979"/>
    <col min="3841" max="3875" width="2.625" style="979" customWidth="1"/>
    <col min="3876" max="4096" width="9.125" style="979"/>
    <col min="4097" max="4131" width="2.625" style="979" customWidth="1"/>
    <col min="4132" max="4352" width="9.125" style="979"/>
    <col min="4353" max="4387" width="2.625" style="979" customWidth="1"/>
    <col min="4388" max="4608" width="9.125" style="979"/>
    <col min="4609" max="4643" width="2.625" style="979" customWidth="1"/>
    <col min="4644" max="4864" width="9.125" style="979"/>
    <col min="4865" max="4899" width="2.625" style="979" customWidth="1"/>
    <col min="4900" max="5120" width="9.125" style="979"/>
    <col min="5121" max="5155" width="2.625" style="979" customWidth="1"/>
    <col min="5156" max="5376" width="9.125" style="979"/>
    <col min="5377" max="5411" width="2.625" style="979" customWidth="1"/>
    <col min="5412" max="5632" width="9.125" style="979"/>
    <col min="5633" max="5667" width="2.625" style="979" customWidth="1"/>
    <col min="5668" max="5888" width="9.125" style="979"/>
    <col min="5889" max="5923" width="2.625" style="979" customWidth="1"/>
    <col min="5924" max="6144" width="9.125" style="979"/>
    <col min="6145" max="6179" width="2.625" style="979" customWidth="1"/>
    <col min="6180" max="6400" width="9.125" style="979"/>
    <col min="6401" max="6435" width="2.625" style="979" customWidth="1"/>
    <col min="6436" max="6656" width="9.125" style="979"/>
    <col min="6657" max="6691" width="2.625" style="979" customWidth="1"/>
    <col min="6692" max="6912" width="9.125" style="979"/>
    <col min="6913" max="6947" width="2.625" style="979" customWidth="1"/>
    <col min="6948" max="7168" width="9.125" style="979"/>
    <col min="7169" max="7203" width="2.625" style="979" customWidth="1"/>
    <col min="7204" max="7424" width="9.125" style="979"/>
    <col min="7425" max="7459" width="2.625" style="979" customWidth="1"/>
    <col min="7460" max="7680" width="9.125" style="979"/>
    <col min="7681" max="7715" width="2.625" style="979" customWidth="1"/>
    <col min="7716" max="7936" width="9.125" style="979"/>
    <col min="7937" max="7971" width="2.625" style="979" customWidth="1"/>
    <col min="7972" max="8192" width="9.125" style="979"/>
    <col min="8193" max="8227" width="2.625" style="979" customWidth="1"/>
    <col min="8228" max="8448" width="9.125" style="979"/>
    <col min="8449" max="8483" width="2.625" style="979" customWidth="1"/>
    <col min="8484" max="8704" width="9.125" style="979"/>
    <col min="8705" max="8739" width="2.625" style="979" customWidth="1"/>
    <col min="8740" max="8960" width="9.125" style="979"/>
    <col min="8961" max="8995" width="2.625" style="979" customWidth="1"/>
    <col min="8996" max="9216" width="9.125" style="979"/>
    <col min="9217" max="9251" width="2.625" style="979" customWidth="1"/>
    <col min="9252" max="9472" width="9.125" style="979"/>
    <col min="9473" max="9507" width="2.625" style="979" customWidth="1"/>
    <col min="9508" max="9728" width="9.125" style="979"/>
    <col min="9729" max="9763" width="2.625" style="979" customWidth="1"/>
    <col min="9764" max="9984" width="9.125" style="979"/>
    <col min="9985" max="10019" width="2.625" style="979" customWidth="1"/>
    <col min="10020" max="10240" width="9.125" style="979"/>
    <col min="10241" max="10275" width="2.625" style="979" customWidth="1"/>
    <col min="10276" max="10496" width="9.125" style="979"/>
    <col min="10497" max="10531" width="2.625" style="979" customWidth="1"/>
    <col min="10532" max="10752" width="9.125" style="979"/>
    <col min="10753" max="10787" width="2.625" style="979" customWidth="1"/>
    <col min="10788" max="11008" width="9.125" style="979"/>
    <col min="11009" max="11043" width="2.625" style="979" customWidth="1"/>
    <col min="11044" max="11264" width="9.125" style="979"/>
    <col min="11265" max="11299" width="2.625" style="979" customWidth="1"/>
    <col min="11300" max="11520" width="9.125" style="979"/>
    <col min="11521" max="11555" width="2.625" style="979" customWidth="1"/>
    <col min="11556" max="11776" width="9.125" style="979"/>
    <col min="11777" max="11811" width="2.625" style="979" customWidth="1"/>
    <col min="11812" max="12032" width="9.125" style="979"/>
    <col min="12033" max="12067" width="2.625" style="979" customWidth="1"/>
    <col min="12068" max="12288" width="9.125" style="979"/>
    <col min="12289" max="12323" width="2.625" style="979" customWidth="1"/>
    <col min="12324" max="12544" width="9.125" style="979"/>
    <col min="12545" max="12579" width="2.625" style="979" customWidth="1"/>
    <col min="12580" max="12800" width="9.125" style="979"/>
    <col min="12801" max="12835" width="2.625" style="979" customWidth="1"/>
    <col min="12836" max="13056" width="9.125" style="979"/>
    <col min="13057" max="13091" width="2.625" style="979" customWidth="1"/>
    <col min="13092" max="13312" width="9.125" style="979"/>
    <col min="13313" max="13347" width="2.625" style="979" customWidth="1"/>
    <col min="13348" max="13568" width="9.125" style="979"/>
    <col min="13569" max="13603" width="2.625" style="979" customWidth="1"/>
    <col min="13604" max="13824" width="9.125" style="979"/>
    <col min="13825" max="13859" width="2.625" style="979" customWidth="1"/>
    <col min="13860" max="14080" width="9.125" style="979"/>
    <col min="14081" max="14115" width="2.625" style="979" customWidth="1"/>
    <col min="14116" max="14336" width="9.125" style="979"/>
    <col min="14337" max="14371" width="2.625" style="979" customWidth="1"/>
    <col min="14372" max="14592" width="9.125" style="979"/>
    <col min="14593" max="14627" width="2.625" style="979" customWidth="1"/>
    <col min="14628" max="14848" width="9.125" style="979"/>
    <col min="14849" max="14883" width="2.625" style="979" customWidth="1"/>
    <col min="14884" max="15104" width="9.125" style="979"/>
    <col min="15105" max="15139" width="2.625" style="979" customWidth="1"/>
    <col min="15140" max="15360" width="9.125" style="979"/>
    <col min="15361" max="15395" width="2.625" style="979" customWidth="1"/>
    <col min="15396" max="15616" width="9.125" style="979"/>
    <col min="15617" max="15651" width="2.625" style="979" customWidth="1"/>
    <col min="15652" max="15872" width="9.125" style="979"/>
    <col min="15873" max="15907" width="2.625" style="979" customWidth="1"/>
    <col min="15908" max="16128" width="9.125" style="979"/>
    <col min="16129" max="16163" width="2.625" style="979" customWidth="1"/>
    <col min="16164" max="16384" width="9.125" style="979"/>
  </cols>
  <sheetData>
    <row r="1" spans="2:37" ht="11.25" customHeight="1" thickBot="1">
      <c r="B1" s="1621"/>
      <c r="C1" s="1621"/>
      <c r="D1" s="1621"/>
      <c r="E1" s="1621"/>
      <c r="F1" s="1621"/>
      <c r="G1" s="1621"/>
    </row>
    <row r="2" spans="2:37" ht="14.45" customHeight="1">
      <c r="B2" s="388"/>
      <c r="H2" s="386"/>
      <c r="I2" s="386"/>
      <c r="J2" s="386"/>
      <c r="K2" s="386"/>
      <c r="L2" s="386"/>
      <c r="M2" s="386"/>
      <c r="N2" s="386"/>
      <c r="O2" s="386"/>
      <c r="P2" s="386"/>
      <c r="Q2" s="386"/>
      <c r="R2" s="386"/>
      <c r="S2" s="386"/>
      <c r="T2" s="386"/>
      <c r="U2" s="386"/>
      <c r="V2" s="386"/>
      <c r="W2" s="386"/>
      <c r="X2" s="386"/>
      <c r="Y2" s="386"/>
      <c r="Z2" s="386"/>
      <c r="AA2" s="386"/>
      <c r="AB2" s="386"/>
      <c r="AC2" s="386"/>
      <c r="AD2" s="386"/>
      <c r="AE2" s="386"/>
      <c r="AF2" s="386"/>
      <c r="AG2" s="386"/>
      <c r="AH2" s="386"/>
      <c r="AI2" s="387"/>
    </row>
    <row r="3" spans="2:37" ht="6" customHeight="1">
      <c r="B3" s="388"/>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389"/>
    </row>
    <row r="4" spans="2:37">
      <c r="B4" s="388"/>
      <c r="C4" s="636"/>
      <c r="D4" s="636"/>
      <c r="E4" s="636"/>
      <c r="F4" s="636"/>
      <c r="G4" s="636"/>
      <c r="H4" s="636"/>
      <c r="I4" s="636"/>
      <c r="J4" s="636"/>
      <c r="K4" s="636"/>
      <c r="L4" s="636"/>
      <c r="M4" s="636"/>
      <c r="N4" s="636"/>
      <c r="O4" s="636"/>
      <c r="P4" s="636"/>
      <c r="Q4" s="636"/>
      <c r="R4" s="636"/>
      <c r="S4" s="636"/>
      <c r="T4" s="636"/>
      <c r="U4" s="636"/>
      <c r="V4" s="636"/>
      <c r="W4" s="636"/>
      <c r="X4" s="636"/>
      <c r="Y4" s="636"/>
      <c r="Z4" s="636"/>
      <c r="AA4" s="636"/>
      <c r="AB4" s="636"/>
      <c r="AC4" s="636"/>
      <c r="AD4" s="636"/>
      <c r="AE4" s="636"/>
      <c r="AF4" s="636"/>
      <c r="AG4" s="636"/>
      <c r="AH4" s="636"/>
      <c r="AI4" s="389"/>
    </row>
    <row r="5" spans="2:37" ht="12.75" customHeight="1">
      <c r="B5" s="1484" t="s">
        <v>1109</v>
      </c>
      <c r="C5" s="1485"/>
      <c r="D5" s="1485"/>
      <c r="E5" s="1485"/>
      <c r="F5" s="1485"/>
      <c r="G5" s="1485"/>
      <c r="H5" s="1485"/>
      <c r="I5" s="1485"/>
      <c r="J5" s="1485"/>
      <c r="K5" s="1485"/>
      <c r="L5" s="1485"/>
      <c r="M5" s="1485"/>
      <c r="N5" s="1485"/>
      <c r="O5" s="1485"/>
      <c r="P5" s="1485"/>
      <c r="Q5" s="1485"/>
      <c r="R5" s="1485"/>
      <c r="S5" s="1485"/>
      <c r="T5" s="1485"/>
      <c r="U5" s="1485"/>
      <c r="V5" s="1485"/>
      <c r="W5" s="1485"/>
      <c r="X5" s="1485"/>
      <c r="Y5" s="1485"/>
      <c r="Z5" s="1485"/>
      <c r="AA5" s="1485"/>
      <c r="AB5" s="1485"/>
      <c r="AC5" s="1485"/>
      <c r="AD5" s="1485"/>
      <c r="AE5" s="1485"/>
      <c r="AF5" s="1485"/>
      <c r="AG5" s="1485"/>
      <c r="AH5" s="1485"/>
      <c r="AI5" s="1486"/>
    </row>
    <row r="6" spans="2:37" ht="12.75" customHeight="1">
      <c r="B6" s="1484"/>
      <c r="C6" s="1485"/>
      <c r="D6" s="1485"/>
      <c r="E6" s="1485"/>
      <c r="F6" s="1485"/>
      <c r="G6" s="1485"/>
      <c r="H6" s="1485"/>
      <c r="I6" s="1485"/>
      <c r="J6" s="1485"/>
      <c r="K6" s="1485"/>
      <c r="L6" s="1485"/>
      <c r="M6" s="1485"/>
      <c r="N6" s="1485"/>
      <c r="O6" s="1485"/>
      <c r="P6" s="1485"/>
      <c r="Q6" s="1485"/>
      <c r="R6" s="1485"/>
      <c r="S6" s="1485"/>
      <c r="T6" s="1485"/>
      <c r="U6" s="1485"/>
      <c r="V6" s="1485"/>
      <c r="W6" s="1485"/>
      <c r="X6" s="1485"/>
      <c r="Y6" s="1485"/>
      <c r="Z6" s="1485"/>
      <c r="AA6" s="1485"/>
      <c r="AB6" s="1485"/>
      <c r="AC6" s="1485"/>
      <c r="AD6" s="1485"/>
      <c r="AE6" s="1485"/>
      <c r="AF6" s="1485"/>
      <c r="AG6" s="1485"/>
      <c r="AH6" s="1485"/>
      <c r="AI6" s="1486"/>
    </row>
    <row r="7" spans="2:37" ht="13.15" customHeight="1">
      <c r="B7" s="394"/>
      <c r="C7" s="969"/>
      <c r="D7" s="969"/>
      <c r="E7" s="972"/>
      <c r="F7" s="972"/>
      <c r="G7" s="972"/>
      <c r="H7" s="972"/>
      <c r="I7" s="972"/>
      <c r="J7" s="972"/>
      <c r="K7" s="970"/>
      <c r="L7" s="970"/>
      <c r="M7" s="970"/>
      <c r="N7" s="970"/>
      <c r="O7" s="970"/>
      <c r="P7" s="970"/>
      <c r="Q7" s="970"/>
      <c r="R7" s="803"/>
      <c r="S7" s="804"/>
      <c r="T7" s="804"/>
      <c r="U7" s="804"/>
      <c r="V7" s="804"/>
      <c r="W7" s="804"/>
      <c r="X7" s="804"/>
      <c r="Y7" s="804"/>
      <c r="Z7" s="972"/>
      <c r="AA7" s="972"/>
      <c r="AB7" s="972"/>
      <c r="AC7" s="972"/>
      <c r="AD7" s="972"/>
      <c r="AE7" s="972"/>
      <c r="AF7" s="972"/>
      <c r="AG7" s="972"/>
      <c r="AH7" s="972"/>
      <c r="AI7" s="396"/>
    </row>
    <row r="8" spans="2:37" ht="19.899999999999999" customHeight="1">
      <c r="B8" s="388"/>
      <c r="C8" s="979" t="s">
        <v>1087</v>
      </c>
      <c r="O8" s="636"/>
      <c r="Q8" s="636"/>
      <c r="R8" s="636"/>
      <c r="S8" s="636"/>
      <c r="T8" s="636"/>
      <c r="U8" s="636"/>
      <c r="V8" s="636"/>
      <c r="W8" s="636"/>
      <c r="X8" s="636"/>
      <c r="Y8" s="636"/>
      <c r="Z8" s="1478" t="s">
        <v>1112</v>
      </c>
      <c r="AA8" s="1478"/>
      <c r="AB8" s="1478"/>
      <c r="AC8" s="1478"/>
      <c r="AD8" s="1478"/>
      <c r="AE8" s="1478"/>
      <c r="AF8" s="1478"/>
      <c r="AG8" s="1478"/>
      <c r="AH8" s="1478"/>
      <c r="AI8" s="389"/>
      <c r="AK8" s="483" t="s">
        <v>754</v>
      </c>
    </row>
    <row r="9" spans="2:37" ht="19.899999999999999" customHeight="1">
      <c r="B9" s="388"/>
      <c r="C9" s="1284" t="str">
        <f>本工事内容!$C$2</f>
        <v>一宮市水道事業等管理者</v>
      </c>
      <c r="D9" s="1479"/>
      <c r="E9" s="1479"/>
      <c r="F9" s="1479"/>
      <c r="G9" s="1479"/>
      <c r="H9" s="1479"/>
      <c r="I9" s="1479"/>
      <c r="J9" s="1479"/>
      <c r="K9" s="1479"/>
      <c r="L9" s="1479"/>
      <c r="M9" s="1479"/>
      <c r="N9" s="1479"/>
      <c r="Q9" s="636"/>
      <c r="R9" s="636"/>
      <c r="S9" s="636"/>
      <c r="T9" s="636"/>
      <c r="U9" s="636"/>
      <c r="V9" s="636"/>
      <c r="W9" s="636"/>
      <c r="X9" s="636"/>
      <c r="Y9" s="636"/>
      <c r="Z9" s="636"/>
      <c r="AA9" s="636"/>
      <c r="AB9" s="636"/>
      <c r="AC9" s="636"/>
      <c r="AD9" s="636"/>
      <c r="AE9" s="636"/>
      <c r="AF9" s="636"/>
      <c r="AG9" s="636"/>
      <c r="AH9" s="636"/>
      <c r="AI9" s="389"/>
    </row>
    <row r="10" spans="2:37" ht="19.899999999999999" customHeight="1">
      <c r="B10" s="388"/>
      <c r="C10" s="636"/>
      <c r="D10" s="636"/>
      <c r="P10" s="1279" t="s">
        <v>1371</v>
      </c>
      <c r="Q10" s="1622"/>
      <c r="R10" s="1622"/>
      <c r="S10" s="1615" t="s">
        <v>615</v>
      </c>
      <c r="T10" s="1615"/>
      <c r="U10" s="1615"/>
      <c r="V10" s="1615"/>
      <c r="W10" s="1481" t="str">
        <f>請負者詳細!$C$4</f>
        <v>一宮市尾西町木曽川1-1-1</v>
      </c>
      <c r="X10" s="1475"/>
      <c r="Y10" s="1475"/>
      <c r="Z10" s="1475"/>
      <c r="AA10" s="1475"/>
      <c r="AB10" s="1475"/>
      <c r="AC10" s="1475"/>
      <c r="AD10" s="1475"/>
      <c r="AE10" s="1475"/>
      <c r="AF10" s="1475"/>
      <c r="AG10" s="1475"/>
      <c r="AH10" s="1475"/>
      <c r="AI10" s="1476"/>
    </row>
    <row r="11" spans="2:37" ht="19.899999999999999" customHeight="1">
      <c r="B11" s="388"/>
      <c r="C11" s="636"/>
      <c r="D11" s="636"/>
      <c r="E11" s="636"/>
      <c r="F11" s="636"/>
      <c r="G11" s="636"/>
      <c r="H11" s="636"/>
      <c r="I11" s="636"/>
      <c r="J11" s="636"/>
      <c r="K11" s="636"/>
      <c r="L11" s="636"/>
      <c r="M11" s="636"/>
      <c r="N11" s="636"/>
      <c r="O11" s="636"/>
      <c r="P11" s="636"/>
      <c r="Q11" s="636"/>
      <c r="S11" s="1618" t="s">
        <v>1353</v>
      </c>
      <c r="T11" s="1618"/>
      <c r="U11" s="1618"/>
      <c r="V11" s="1618"/>
      <c r="W11" s="1482" t="str">
        <f>請負者詳細!$C$2</f>
        <v>△△△△建設株式会社</v>
      </c>
      <c r="X11" s="1483"/>
      <c r="Y11" s="1483"/>
      <c r="Z11" s="1483"/>
      <c r="AA11" s="1483"/>
      <c r="AB11" s="1483"/>
      <c r="AC11" s="1483"/>
      <c r="AD11" s="1483"/>
      <c r="AE11" s="1483"/>
      <c r="AF11" s="1483"/>
      <c r="AG11" s="1483"/>
      <c r="AH11" s="978"/>
      <c r="AI11" s="401"/>
    </row>
    <row r="12" spans="2:37" ht="19.899999999999999" customHeight="1">
      <c r="B12" s="388"/>
      <c r="C12" s="636"/>
      <c r="D12" s="636"/>
      <c r="E12" s="636"/>
      <c r="F12" s="636"/>
      <c r="G12" s="636"/>
      <c r="H12" s="636"/>
      <c r="I12" s="636"/>
      <c r="J12" s="636"/>
      <c r="K12" s="636"/>
      <c r="L12" s="636"/>
      <c r="M12" s="636"/>
      <c r="N12" s="636"/>
      <c r="R12" s="636"/>
      <c r="S12" s="1618" t="s">
        <v>1354</v>
      </c>
      <c r="T12" s="1618"/>
      <c r="U12" s="1618"/>
      <c r="V12" s="1618"/>
      <c r="W12" s="1474" t="str">
        <f>請負者詳細!$C$5</f>
        <v>代表取締役　○○　××</v>
      </c>
      <c r="X12" s="1475"/>
      <c r="Y12" s="1475"/>
      <c r="Z12" s="1475"/>
      <c r="AA12" s="1475"/>
      <c r="AB12" s="1475"/>
      <c r="AC12" s="1475"/>
      <c r="AD12" s="1475"/>
      <c r="AE12" s="1475"/>
      <c r="AF12" s="1475"/>
      <c r="AG12" s="1475"/>
      <c r="AH12" s="1475"/>
      <c r="AI12" s="1476"/>
    </row>
    <row r="13" spans="2:37" ht="25.15" customHeight="1">
      <c r="B13" s="388"/>
      <c r="C13" s="636"/>
      <c r="D13" s="636"/>
      <c r="E13" s="636"/>
      <c r="F13" s="636"/>
      <c r="G13" s="636"/>
      <c r="H13" s="636"/>
      <c r="I13" s="636"/>
      <c r="J13" s="636"/>
      <c r="K13" s="636"/>
      <c r="L13" s="636"/>
      <c r="M13" s="636"/>
      <c r="N13" s="636"/>
      <c r="O13" s="636"/>
      <c r="P13" s="636"/>
      <c r="Q13" s="636"/>
      <c r="R13" s="636"/>
      <c r="S13" s="636"/>
      <c r="T13" s="636"/>
      <c r="U13" s="973"/>
      <c r="V13" s="973"/>
      <c r="W13" s="974"/>
      <c r="X13" s="975"/>
      <c r="Y13" s="975"/>
      <c r="Z13" s="975"/>
      <c r="AA13" s="975"/>
      <c r="AB13" s="975"/>
      <c r="AC13" s="975"/>
      <c r="AD13" s="975"/>
      <c r="AE13" s="975"/>
      <c r="AF13" s="975"/>
      <c r="AG13" s="975"/>
      <c r="AH13" s="975"/>
      <c r="AI13" s="976"/>
    </row>
    <row r="14" spans="2:37" ht="12.75" customHeight="1">
      <c r="B14" s="388"/>
      <c r="C14" s="1480" t="s">
        <v>1337</v>
      </c>
      <c r="D14" s="1480"/>
      <c r="E14" s="1480"/>
      <c r="F14" s="1480"/>
      <c r="G14" s="1480"/>
      <c r="H14" s="1480"/>
      <c r="I14" s="1480"/>
      <c r="J14" s="1480"/>
      <c r="K14" s="1480"/>
      <c r="L14" s="1480"/>
      <c r="M14" s="1480"/>
      <c r="N14" s="1480"/>
      <c r="O14" s="1480"/>
      <c r="P14" s="1480"/>
      <c r="Q14" s="1480"/>
      <c r="R14" s="1480"/>
      <c r="S14" s="1480"/>
      <c r="T14" s="1480"/>
      <c r="U14" s="1480"/>
      <c r="V14" s="1480"/>
      <c r="W14" s="1480"/>
      <c r="X14" s="1480"/>
      <c r="Y14" s="1480"/>
      <c r="Z14" s="1480"/>
      <c r="AA14" s="1480"/>
      <c r="AB14" s="1480"/>
      <c r="AC14" s="1480"/>
      <c r="AD14" s="1480"/>
      <c r="AE14" s="1480"/>
      <c r="AF14" s="1480"/>
      <c r="AG14" s="1480"/>
      <c r="AH14" s="1480"/>
      <c r="AI14" s="389"/>
    </row>
    <row r="15" spans="2:37" ht="12.75" customHeight="1">
      <c r="B15" s="388"/>
      <c r="C15" s="1480"/>
      <c r="D15" s="1480"/>
      <c r="E15" s="1480"/>
      <c r="F15" s="1480"/>
      <c r="G15" s="1480"/>
      <c r="H15" s="1480"/>
      <c r="I15" s="1480"/>
      <c r="J15" s="1480"/>
      <c r="K15" s="1480"/>
      <c r="L15" s="1480"/>
      <c r="M15" s="1480"/>
      <c r="N15" s="1480"/>
      <c r="O15" s="1480"/>
      <c r="P15" s="1480"/>
      <c r="Q15" s="1480"/>
      <c r="R15" s="1480"/>
      <c r="S15" s="1480"/>
      <c r="T15" s="1480"/>
      <c r="U15" s="1480"/>
      <c r="V15" s="1480"/>
      <c r="W15" s="1480"/>
      <c r="X15" s="1480"/>
      <c r="Y15" s="1480"/>
      <c r="Z15" s="1480"/>
      <c r="AA15" s="1480"/>
      <c r="AB15" s="1480"/>
      <c r="AC15" s="1480"/>
      <c r="AD15" s="1480"/>
      <c r="AE15" s="1480"/>
      <c r="AF15" s="1480"/>
      <c r="AG15" s="1480"/>
      <c r="AH15" s="1480"/>
      <c r="AI15" s="389"/>
    </row>
    <row r="16" spans="2:37" ht="12.75" customHeight="1">
      <c r="B16" s="388"/>
      <c r="C16" s="1480" t="s">
        <v>1338</v>
      </c>
      <c r="D16" s="1480"/>
      <c r="E16" s="1480"/>
      <c r="F16" s="1480"/>
      <c r="G16" s="1480"/>
      <c r="H16" s="1480"/>
      <c r="I16" s="1480"/>
      <c r="J16" s="1480"/>
      <c r="K16" s="1480"/>
      <c r="L16" s="1480"/>
      <c r="M16" s="1480"/>
      <c r="N16" s="1480"/>
      <c r="O16" s="1480"/>
      <c r="P16" s="1480"/>
      <c r="Q16" s="1480"/>
      <c r="R16" s="1480"/>
      <c r="S16" s="1480"/>
      <c r="T16" s="1480"/>
      <c r="U16" s="1480"/>
      <c r="V16" s="1480"/>
      <c r="W16" s="1480"/>
      <c r="X16" s="1480"/>
      <c r="Y16" s="1480"/>
      <c r="Z16" s="1480"/>
      <c r="AA16" s="1480"/>
      <c r="AB16" s="1480"/>
      <c r="AC16" s="1480"/>
      <c r="AD16" s="1480"/>
      <c r="AE16" s="1480"/>
      <c r="AF16" s="1480"/>
      <c r="AG16" s="1480"/>
      <c r="AH16" s="1480"/>
      <c r="AI16" s="389"/>
    </row>
    <row r="17" spans="2:35" ht="12.75" customHeight="1">
      <c r="B17" s="388"/>
      <c r="C17" s="1480"/>
      <c r="D17" s="1480"/>
      <c r="E17" s="1480"/>
      <c r="F17" s="1480"/>
      <c r="G17" s="1480"/>
      <c r="H17" s="1480"/>
      <c r="I17" s="1480"/>
      <c r="J17" s="1480"/>
      <c r="K17" s="1480"/>
      <c r="L17" s="1480"/>
      <c r="M17" s="1480"/>
      <c r="N17" s="1480"/>
      <c r="O17" s="1480"/>
      <c r="P17" s="1480"/>
      <c r="Q17" s="1480"/>
      <c r="R17" s="1480"/>
      <c r="S17" s="1480"/>
      <c r="T17" s="1480"/>
      <c r="U17" s="1480"/>
      <c r="V17" s="1480"/>
      <c r="W17" s="1480"/>
      <c r="X17" s="1480"/>
      <c r="Y17" s="1480"/>
      <c r="Z17" s="1480"/>
      <c r="AA17" s="1480"/>
      <c r="AB17" s="1480"/>
      <c r="AC17" s="1480"/>
      <c r="AD17" s="1480"/>
      <c r="AE17" s="1480"/>
      <c r="AF17" s="1480"/>
      <c r="AG17" s="1480"/>
      <c r="AH17" s="1480"/>
      <c r="AI17" s="389"/>
    </row>
    <row r="18" spans="2:35">
      <c r="B18" s="388"/>
      <c r="C18" s="636"/>
      <c r="D18" s="636"/>
      <c r="O18" s="636"/>
      <c r="P18" s="636"/>
      <c r="Q18" s="969"/>
      <c r="R18" s="1279" t="s">
        <v>617</v>
      </c>
      <c r="S18" s="1279"/>
      <c r="T18" s="636"/>
      <c r="U18" s="636"/>
      <c r="V18" s="636"/>
      <c r="W18" s="636"/>
      <c r="X18" s="636"/>
      <c r="Y18" s="636"/>
      <c r="Z18" s="636"/>
      <c r="AA18" s="636"/>
      <c r="AB18" s="636"/>
      <c r="AC18" s="636"/>
      <c r="AD18" s="636"/>
      <c r="AE18" s="636"/>
      <c r="AF18" s="636"/>
      <c r="AG18" s="636"/>
      <c r="AH18" s="636"/>
      <c r="AI18" s="389"/>
    </row>
    <row r="19" spans="2:35">
      <c r="B19" s="388"/>
      <c r="C19" s="636"/>
      <c r="D19" s="636"/>
      <c r="O19" s="636"/>
      <c r="P19" s="636"/>
      <c r="Q19" s="969"/>
      <c r="R19" s="1279"/>
      <c r="S19" s="1279"/>
      <c r="T19" s="636"/>
      <c r="U19" s="636"/>
      <c r="V19" s="636"/>
      <c r="W19" s="636"/>
      <c r="X19" s="636"/>
      <c r="Y19" s="636"/>
      <c r="Z19" s="636"/>
      <c r="AA19" s="636"/>
      <c r="AB19" s="636"/>
      <c r="AC19" s="636"/>
      <c r="AD19" s="636"/>
      <c r="AE19" s="636"/>
      <c r="AF19" s="636"/>
      <c r="AG19" s="636"/>
      <c r="AH19" s="636"/>
      <c r="AI19" s="389"/>
    </row>
    <row r="20" spans="2:35" ht="24" customHeight="1">
      <c r="B20" s="388"/>
      <c r="C20" s="1462">
        <v>1</v>
      </c>
      <c r="D20" s="1462"/>
      <c r="E20" s="1619" t="s">
        <v>619</v>
      </c>
      <c r="F20" s="1619"/>
      <c r="G20" s="1619"/>
      <c r="H20" s="1619"/>
      <c r="I20" s="1619"/>
      <c r="J20" s="1619"/>
      <c r="K20" s="868"/>
      <c r="L20" s="868"/>
      <c r="M20" s="1620" t="str">
        <f>本工事内容!$C$5&amp;本工事内容!$D$5&amp;本工事内容!$E$5&amp;"　"&amp;本工事内容!$C$8</f>
        <v>水第100号　○○○地内配水管改良工事</v>
      </c>
      <c r="N20" s="1620"/>
      <c r="O20" s="1620"/>
      <c r="P20" s="1620"/>
      <c r="Q20" s="1620"/>
      <c r="R20" s="1620"/>
      <c r="S20" s="1620"/>
      <c r="T20" s="1620"/>
      <c r="U20" s="1620"/>
      <c r="V20" s="1620"/>
      <c r="W20" s="1620"/>
      <c r="X20" s="1620"/>
      <c r="Y20" s="1620"/>
      <c r="Z20" s="1620"/>
      <c r="AA20" s="1620"/>
      <c r="AB20" s="1620"/>
      <c r="AC20" s="1620"/>
      <c r="AD20" s="1620"/>
      <c r="AE20" s="1620"/>
      <c r="AF20" s="1620"/>
      <c r="AG20" s="1620"/>
      <c r="AI20" s="389"/>
    </row>
    <row r="21" spans="2:35" ht="24" customHeight="1">
      <c r="B21" s="388"/>
      <c r="C21" s="1462">
        <v>2</v>
      </c>
      <c r="D21" s="1462"/>
      <c r="E21" s="1619" t="s">
        <v>1339</v>
      </c>
      <c r="F21" s="1619"/>
      <c r="G21" s="1619"/>
      <c r="H21" s="1619"/>
      <c r="I21" s="1619"/>
      <c r="J21" s="1619"/>
      <c r="Q21" s="194"/>
      <c r="AI21" s="389"/>
    </row>
    <row r="22" spans="2:35" ht="24" customHeight="1">
      <c r="B22" s="388"/>
      <c r="C22" s="1462">
        <v>3</v>
      </c>
      <c r="D22" s="1462"/>
      <c r="E22" s="1619" t="s">
        <v>253</v>
      </c>
      <c r="F22" s="1619"/>
      <c r="G22" s="1619"/>
      <c r="H22" s="1619"/>
      <c r="I22" s="1619"/>
      <c r="J22" s="1619"/>
      <c r="K22" s="868"/>
      <c r="L22" s="868"/>
      <c r="M22" s="1276" t="str">
        <f>本工事内容!$C$9</f>
        <v>一宮市○○○地内</v>
      </c>
      <c r="N22" s="1276"/>
      <c r="O22" s="1276"/>
      <c r="P22" s="1276"/>
      <c r="Q22" s="1276"/>
      <c r="R22" s="1276"/>
      <c r="S22" s="1276"/>
      <c r="T22" s="1276"/>
      <c r="U22" s="1276"/>
      <c r="V22" s="1276"/>
      <c r="W22" s="1276"/>
      <c r="X22" s="1276"/>
      <c r="Y22" s="1276"/>
      <c r="Z22" s="1276"/>
      <c r="AA22" s="1276"/>
      <c r="AB22" s="1276"/>
      <c r="AC22" s="1276"/>
      <c r="AI22" s="389"/>
    </row>
    <row r="23" spans="2:35" ht="24" customHeight="1">
      <c r="B23" s="388"/>
      <c r="C23" s="1462">
        <v>4</v>
      </c>
      <c r="D23" s="1462"/>
      <c r="E23" s="868" t="s">
        <v>1340</v>
      </c>
      <c r="F23" s="868"/>
      <c r="G23" s="868"/>
      <c r="H23" s="868"/>
      <c r="I23" s="868"/>
      <c r="J23" s="868"/>
      <c r="K23" s="868"/>
      <c r="L23" s="868"/>
      <c r="M23" s="868"/>
      <c r="N23" s="868"/>
      <c r="O23" s="868"/>
      <c r="P23" s="868"/>
      <c r="Q23" s="977"/>
      <c r="R23" s="867"/>
      <c r="S23" s="867"/>
      <c r="T23" s="867"/>
      <c r="U23" s="867"/>
      <c r="V23" s="867"/>
      <c r="W23" s="867"/>
      <c r="X23" s="867"/>
      <c r="Y23" s="867"/>
      <c r="Z23" s="867"/>
      <c r="AA23" s="867"/>
      <c r="AB23" s="867"/>
      <c r="AC23" s="867"/>
      <c r="AD23" s="867"/>
      <c r="AE23" s="867"/>
      <c r="AF23" s="867"/>
      <c r="AH23" s="636"/>
      <c r="AI23" s="389"/>
    </row>
    <row r="24" spans="2:35" ht="24" customHeight="1">
      <c r="B24" s="388"/>
      <c r="C24" s="636"/>
      <c r="E24" s="1000" t="s">
        <v>1119</v>
      </c>
      <c r="F24" s="1000" t="s">
        <v>1341</v>
      </c>
      <c r="G24" s="868"/>
      <c r="H24" s="868"/>
      <c r="I24" s="868"/>
      <c r="J24" s="868"/>
      <c r="K24" s="868"/>
      <c r="L24" s="868"/>
      <c r="M24" s="868"/>
      <c r="N24" s="868"/>
      <c r="O24" s="868"/>
      <c r="P24" s="868"/>
      <c r="Q24" s="977"/>
      <c r="R24" s="999"/>
      <c r="S24" s="1002"/>
      <c r="T24" s="1002"/>
      <c r="U24" s="1006"/>
      <c r="V24" s="1004"/>
      <c r="W24" s="1004"/>
      <c r="X24" s="1004"/>
      <c r="Y24" s="1004"/>
      <c r="Z24" s="1004"/>
      <c r="AA24" s="1004"/>
      <c r="AB24" s="1004"/>
      <c r="AC24" s="1004"/>
      <c r="AD24" s="1004"/>
      <c r="AE24" s="1004"/>
      <c r="AF24" s="1004"/>
      <c r="AG24" s="1005"/>
      <c r="AH24" s="1005"/>
      <c r="AI24" s="389"/>
    </row>
    <row r="25" spans="2:35" ht="24" customHeight="1">
      <c r="B25" s="388"/>
      <c r="C25" s="636"/>
      <c r="E25" s="1000"/>
      <c r="F25" s="1616" t="s">
        <v>868</v>
      </c>
      <c r="G25" s="1616"/>
      <c r="H25" s="1617"/>
      <c r="I25" s="1617"/>
      <c r="J25" s="868" t="s">
        <v>869</v>
      </c>
      <c r="K25" s="1617"/>
      <c r="L25" s="1617"/>
      <c r="M25" s="868" t="s">
        <v>1090</v>
      </c>
      <c r="N25" s="1617"/>
      <c r="O25" s="1617"/>
      <c r="P25" s="868" t="s">
        <v>819</v>
      </c>
      <c r="R25" s="999"/>
      <c r="S25" s="1002"/>
      <c r="T25" s="1002"/>
      <c r="U25" s="1003"/>
      <c r="V25" s="1004"/>
      <c r="W25" s="1004"/>
      <c r="X25" s="1004"/>
      <c r="Y25" s="1004"/>
      <c r="Z25" s="1004"/>
      <c r="AA25" s="1004"/>
      <c r="AB25" s="1004"/>
      <c r="AC25" s="1004"/>
      <c r="AD25" s="1004"/>
      <c r="AE25" s="1004"/>
      <c r="AF25" s="1004"/>
      <c r="AG25" s="977"/>
      <c r="AH25" s="636"/>
      <c r="AI25" s="389"/>
    </row>
    <row r="26" spans="2:35" ht="24" customHeight="1">
      <c r="B26" s="388"/>
      <c r="C26" s="636"/>
      <c r="E26" s="1000" t="s">
        <v>1122</v>
      </c>
      <c r="F26" s="1000" t="s">
        <v>1342</v>
      </c>
      <c r="G26" s="868"/>
      <c r="H26" s="868"/>
      <c r="I26" s="868"/>
      <c r="J26" s="868"/>
      <c r="K26" s="868"/>
      <c r="L26" s="868"/>
      <c r="M26" s="868"/>
      <c r="N26" s="868"/>
      <c r="O26" s="868"/>
      <c r="P26" s="868"/>
      <c r="Q26" s="977"/>
      <c r="R26" s="999"/>
      <c r="S26" s="1002"/>
      <c r="T26" s="1002"/>
      <c r="U26" s="1003"/>
      <c r="V26" s="1004"/>
      <c r="W26" s="1004"/>
      <c r="X26" s="1004"/>
      <c r="Y26" s="1004"/>
      <c r="Z26" s="1004"/>
      <c r="AA26" s="1004"/>
      <c r="AB26" s="1004"/>
      <c r="AC26" s="1004"/>
      <c r="AD26" s="1004"/>
      <c r="AE26" s="1004"/>
      <c r="AF26" s="1004"/>
      <c r="AG26" s="1005"/>
      <c r="AH26" s="1005"/>
      <c r="AI26" s="389"/>
    </row>
    <row r="27" spans="2:35" ht="24" customHeight="1">
      <c r="B27" s="388"/>
      <c r="C27" s="636"/>
      <c r="E27" s="1000"/>
      <c r="F27" s="980" t="s">
        <v>535</v>
      </c>
      <c r="G27" s="1033" t="s">
        <v>1343</v>
      </c>
      <c r="H27" s="868"/>
      <c r="I27" s="868"/>
      <c r="J27" s="868"/>
      <c r="K27" s="868"/>
      <c r="L27" s="868"/>
      <c r="M27" s="868"/>
      <c r="N27" s="868"/>
      <c r="O27" s="868"/>
      <c r="P27" s="868"/>
      <c r="R27" s="999"/>
      <c r="S27" s="1002"/>
      <c r="T27" s="1002"/>
      <c r="U27" s="1003"/>
      <c r="V27" s="1004"/>
      <c r="W27" s="1004"/>
      <c r="X27" s="1004"/>
      <c r="Y27" s="1004"/>
      <c r="Z27" s="1004"/>
      <c r="AA27" s="1004"/>
      <c r="AB27" s="1004"/>
      <c r="AC27" s="1004"/>
      <c r="AD27" s="1004"/>
      <c r="AE27" s="1004"/>
      <c r="AF27" s="1004"/>
      <c r="AG27" s="409"/>
      <c r="AH27" s="636"/>
      <c r="AI27" s="389"/>
    </row>
    <row r="28" spans="2:35" ht="24" customHeight="1">
      <c r="B28" s="388"/>
      <c r="C28" s="636"/>
      <c r="E28" s="1000"/>
      <c r="F28" s="980" t="s">
        <v>535</v>
      </c>
      <c r="G28" s="1033" t="s">
        <v>1344</v>
      </c>
      <c r="H28" s="868"/>
      <c r="I28" s="868"/>
      <c r="J28" s="868"/>
      <c r="K28" s="868"/>
      <c r="L28" s="868"/>
      <c r="M28" s="868"/>
      <c r="N28" s="868"/>
      <c r="O28" s="868"/>
      <c r="P28" s="868"/>
      <c r="Q28" s="977"/>
      <c r="R28" s="999"/>
      <c r="S28" s="1002"/>
      <c r="T28" s="1002"/>
      <c r="U28" s="1003"/>
      <c r="V28" s="1004"/>
      <c r="W28" s="1004"/>
      <c r="X28" s="1004"/>
      <c r="Y28" s="1004"/>
      <c r="Z28" s="1004"/>
      <c r="AA28" s="1004"/>
      <c r="AB28" s="1004"/>
      <c r="AC28" s="1004"/>
      <c r="AD28" s="1004"/>
      <c r="AE28" s="1004"/>
      <c r="AF28" s="1004"/>
      <c r="AG28" s="1005"/>
      <c r="AH28" s="1005"/>
      <c r="AI28" s="389"/>
    </row>
    <row r="29" spans="2:35" ht="24" customHeight="1">
      <c r="B29" s="388"/>
      <c r="C29" s="636"/>
      <c r="E29" s="1000"/>
      <c r="F29" s="980" t="s">
        <v>535</v>
      </c>
      <c r="G29" s="1033" t="s">
        <v>1345</v>
      </c>
      <c r="H29" s="868"/>
      <c r="I29" s="868"/>
      <c r="J29" s="868"/>
      <c r="K29" s="868"/>
      <c r="L29" s="868"/>
      <c r="M29" s="868"/>
      <c r="N29" s="868"/>
      <c r="O29" s="868"/>
      <c r="P29" s="868"/>
      <c r="R29" s="999"/>
      <c r="S29" s="1002"/>
      <c r="T29" s="1002"/>
      <c r="U29" s="1003"/>
      <c r="V29" s="1004"/>
      <c r="W29" s="1004"/>
      <c r="X29" s="1004"/>
      <c r="Y29" s="1004"/>
      <c r="Z29" s="1004"/>
      <c r="AA29" s="1004"/>
      <c r="AB29" s="1004"/>
      <c r="AC29" s="1004"/>
      <c r="AD29" s="1004"/>
      <c r="AE29" s="1004"/>
      <c r="AF29" s="1004"/>
      <c r="AG29" s="410"/>
      <c r="AH29" s="636"/>
      <c r="AI29" s="389"/>
    </row>
    <row r="30" spans="2:35" s="1217" customFormat="1" ht="24" customHeight="1">
      <c r="B30" s="388"/>
      <c r="C30" s="636"/>
      <c r="D30" s="636"/>
      <c r="E30" s="1000" t="s">
        <v>1125</v>
      </c>
      <c r="F30" s="1000" t="s">
        <v>1542</v>
      </c>
      <c r="G30" s="868"/>
      <c r="H30" s="868"/>
      <c r="I30" s="868"/>
      <c r="J30" s="868"/>
      <c r="K30" s="868"/>
      <c r="L30" s="868"/>
      <c r="M30" s="868"/>
      <c r="N30" s="868"/>
      <c r="O30" s="868"/>
      <c r="P30" s="868"/>
      <c r="Q30" s="1216"/>
      <c r="R30" s="999"/>
      <c r="S30" s="1002"/>
      <c r="T30" s="1002"/>
      <c r="U30" s="1003"/>
      <c r="V30" s="1004"/>
      <c r="W30" s="1004"/>
      <c r="X30" s="1004"/>
      <c r="Y30" s="1004"/>
      <c r="Z30" s="1004"/>
      <c r="AA30" s="1004"/>
      <c r="AB30" s="1004"/>
      <c r="AC30" s="1004"/>
      <c r="AD30" s="1004"/>
      <c r="AE30" s="1004"/>
      <c r="AF30" s="1004"/>
      <c r="AG30" s="1005"/>
      <c r="AH30" s="1005"/>
      <c r="AI30" s="389"/>
    </row>
    <row r="31" spans="2:35" s="1217" customFormat="1" ht="24" customHeight="1">
      <c r="B31" s="388"/>
      <c r="C31" s="636"/>
      <c r="D31" s="636"/>
      <c r="E31" s="1000"/>
      <c r="F31" s="1000"/>
      <c r="G31" s="868"/>
      <c r="H31" s="868"/>
      <c r="I31" s="868"/>
      <c r="J31" s="868"/>
      <c r="K31" s="868"/>
      <c r="L31" s="868"/>
      <c r="M31" s="868"/>
      <c r="N31" s="868"/>
      <c r="O31" s="868"/>
      <c r="P31" s="868"/>
      <c r="Q31" s="1216"/>
      <c r="R31" s="999"/>
      <c r="S31" s="1002"/>
      <c r="T31" s="1002"/>
      <c r="U31" s="1003"/>
      <c r="V31" s="1004"/>
      <c r="W31" s="1004"/>
      <c r="X31" s="1004"/>
      <c r="Y31" s="1004"/>
      <c r="Z31" s="1004"/>
      <c r="AA31" s="1004"/>
      <c r="AB31" s="1004"/>
      <c r="AC31" s="1004"/>
      <c r="AD31" s="1004"/>
      <c r="AE31" s="1004"/>
      <c r="AF31" s="1004"/>
      <c r="AG31" s="1005"/>
      <c r="AH31" s="1005"/>
      <c r="AI31" s="389"/>
    </row>
    <row r="32" spans="2:35" s="1217" customFormat="1" ht="24" customHeight="1">
      <c r="B32" s="388"/>
      <c r="C32" s="636"/>
      <c r="D32" s="636"/>
      <c r="E32" s="1000"/>
      <c r="F32" s="1000"/>
      <c r="G32" s="868"/>
      <c r="H32" s="868"/>
      <c r="I32" s="868"/>
      <c r="J32" s="868"/>
      <c r="K32" s="868"/>
      <c r="L32" s="868"/>
      <c r="M32" s="868"/>
      <c r="N32" s="868"/>
      <c r="O32" s="868"/>
      <c r="P32" s="868"/>
      <c r="Q32" s="1216"/>
      <c r="R32" s="999"/>
      <c r="S32" s="1002"/>
      <c r="T32" s="1002"/>
      <c r="U32" s="1003"/>
      <c r="V32" s="1004"/>
      <c r="W32" s="1004"/>
      <c r="X32" s="1004"/>
      <c r="Y32" s="1004"/>
      <c r="Z32" s="1004"/>
      <c r="AA32" s="1004"/>
      <c r="AB32" s="1004"/>
      <c r="AC32" s="1004"/>
      <c r="AD32" s="1004"/>
      <c r="AE32" s="1004"/>
      <c r="AF32" s="1004"/>
      <c r="AG32" s="1005"/>
      <c r="AH32" s="1005"/>
      <c r="AI32" s="389"/>
    </row>
    <row r="33" spans="2:36" ht="24" customHeight="1">
      <c r="B33" s="388"/>
      <c r="C33" s="636"/>
      <c r="D33" s="636"/>
      <c r="E33" s="1000" t="s">
        <v>1220</v>
      </c>
      <c r="F33" s="1000" t="s">
        <v>1346</v>
      </c>
      <c r="G33" s="868"/>
      <c r="H33" s="868"/>
      <c r="I33" s="868"/>
      <c r="J33" s="868"/>
      <c r="K33" s="868"/>
      <c r="L33" s="868"/>
      <c r="M33" s="868"/>
      <c r="N33" s="868"/>
      <c r="O33" s="868"/>
      <c r="P33" s="868"/>
      <c r="Q33" s="977"/>
      <c r="R33" s="999"/>
      <c r="S33" s="1002"/>
      <c r="T33" s="1002"/>
      <c r="U33" s="1003"/>
      <c r="V33" s="1004"/>
      <c r="W33" s="1004"/>
      <c r="X33" s="1004"/>
      <c r="Y33" s="1004"/>
      <c r="Z33" s="1004"/>
      <c r="AA33" s="1004"/>
      <c r="AB33" s="1004"/>
      <c r="AC33" s="1004"/>
      <c r="AD33" s="1004"/>
      <c r="AE33" s="1004"/>
      <c r="AF33" s="1004"/>
      <c r="AG33" s="1005"/>
      <c r="AH33" s="1005"/>
      <c r="AI33" s="389"/>
    </row>
    <row r="34" spans="2:36" ht="24" customHeight="1">
      <c r="B34" s="388"/>
      <c r="C34" s="636"/>
      <c r="D34" s="636"/>
      <c r="E34" s="1000"/>
      <c r="F34" s="980" t="s">
        <v>535</v>
      </c>
      <c r="G34" s="1033" t="s">
        <v>1347</v>
      </c>
      <c r="H34" s="868"/>
      <c r="I34" s="868"/>
      <c r="J34" s="868"/>
      <c r="K34" s="868"/>
      <c r="L34" s="868"/>
      <c r="M34" s="868"/>
      <c r="N34" s="868"/>
      <c r="O34" s="868"/>
      <c r="P34" s="868"/>
      <c r="R34" s="999"/>
      <c r="S34" s="1002"/>
      <c r="T34" s="1002"/>
      <c r="U34" s="1003"/>
      <c r="V34" s="1004"/>
      <c r="W34" s="1004"/>
      <c r="X34" s="1004"/>
      <c r="Y34" s="1004"/>
      <c r="Z34" s="1004"/>
      <c r="AA34" s="1004"/>
      <c r="AB34" s="1004"/>
      <c r="AC34" s="1004"/>
      <c r="AD34" s="1004"/>
      <c r="AE34" s="1004"/>
      <c r="AF34" s="1004"/>
      <c r="AG34" s="636"/>
      <c r="AH34" s="636"/>
      <c r="AI34" s="389"/>
    </row>
    <row r="35" spans="2:36" ht="24" customHeight="1">
      <c r="B35" s="388"/>
      <c r="C35" s="636"/>
      <c r="D35" s="636"/>
      <c r="E35" s="1000"/>
      <c r="F35" s="980" t="s">
        <v>535</v>
      </c>
      <c r="G35" s="1033" t="s">
        <v>1348</v>
      </c>
      <c r="H35" s="868"/>
      <c r="I35" s="868"/>
      <c r="J35" s="868"/>
      <c r="K35" s="868"/>
      <c r="L35" s="868"/>
      <c r="M35" s="868"/>
      <c r="N35" s="868"/>
      <c r="O35" s="868"/>
      <c r="P35" s="868"/>
      <c r="Q35" s="977"/>
      <c r="R35" s="999"/>
      <c r="S35" s="1002"/>
      <c r="T35" s="1002"/>
      <c r="U35" s="1003"/>
      <c r="V35" s="1004"/>
      <c r="W35" s="1004"/>
      <c r="X35" s="1004"/>
      <c r="Y35" s="1004"/>
      <c r="Z35" s="1004"/>
      <c r="AA35" s="1004"/>
      <c r="AB35" s="1004"/>
      <c r="AC35" s="1004"/>
      <c r="AD35" s="1004"/>
      <c r="AE35" s="1004"/>
      <c r="AF35" s="1004"/>
      <c r="AG35" s="1005"/>
      <c r="AH35" s="1005"/>
      <c r="AI35" s="389"/>
    </row>
    <row r="36" spans="2:36" ht="24" customHeight="1">
      <c r="B36" s="388"/>
      <c r="C36" s="636"/>
      <c r="D36" s="636"/>
      <c r="E36" s="1000"/>
      <c r="F36" s="980" t="s">
        <v>535</v>
      </c>
      <c r="G36" s="1033" t="s">
        <v>1349</v>
      </c>
      <c r="H36" s="868"/>
      <c r="I36" s="868"/>
      <c r="J36" s="868"/>
      <c r="K36" s="868"/>
      <c r="L36" s="868"/>
      <c r="M36" s="868"/>
      <c r="N36" s="868"/>
      <c r="O36" s="868"/>
      <c r="P36" s="868"/>
      <c r="R36" s="999"/>
      <c r="S36" s="1002"/>
      <c r="T36" s="1002"/>
      <c r="U36" s="1003"/>
      <c r="V36" s="1004"/>
      <c r="W36" s="1004"/>
      <c r="X36" s="1004"/>
      <c r="Y36" s="1004"/>
      <c r="Z36" s="1004"/>
      <c r="AA36" s="1004"/>
      <c r="AB36" s="1004"/>
      <c r="AC36" s="1004"/>
      <c r="AD36" s="1004"/>
      <c r="AE36" s="1004"/>
      <c r="AF36" s="1004"/>
      <c r="AG36" s="410"/>
      <c r="AH36" s="636"/>
      <c r="AI36" s="389"/>
    </row>
    <row r="37" spans="2:36" ht="9.9499999999999993" customHeight="1">
      <c r="B37" s="388"/>
      <c r="C37" s="636"/>
      <c r="D37" s="636"/>
      <c r="E37" s="1000"/>
      <c r="F37" s="980"/>
      <c r="G37" s="868"/>
      <c r="H37" s="868"/>
      <c r="I37" s="868"/>
      <c r="J37" s="868"/>
      <c r="K37" s="868"/>
      <c r="L37" s="868"/>
      <c r="M37" s="868"/>
      <c r="N37" s="868"/>
      <c r="O37" s="868"/>
      <c r="P37" s="868"/>
      <c r="R37" s="999"/>
      <c r="S37" s="1002"/>
      <c r="T37" s="1002"/>
      <c r="U37" s="1003"/>
      <c r="V37" s="1004"/>
      <c r="W37" s="1004"/>
      <c r="X37" s="1004"/>
      <c r="Y37" s="1004"/>
      <c r="Z37" s="1004"/>
      <c r="AA37" s="1004"/>
      <c r="AB37" s="1004"/>
      <c r="AC37" s="1004"/>
      <c r="AD37" s="1004"/>
      <c r="AE37" s="1004"/>
      <c r="AF37" s="1004"/>
      <c r="AG37" s="410"/>
      <c r="AH37" s="636"/>
      <c r="AI37" s="389"/>
    </row>
    <row r="38" spans="2:36" ht="17.100000000000001" customHeight="1">
      <c r="B38" s="388"/>
      <c r="C38" s="636"/>
      <c r="D38" s="636"/>
      <c r="E38" s="1007" t="s">
        <v>1350</v>
      </c>
      <c r="F38" s="980"/>
      <c r="G38" s="868"/>
      <c r="H38" s="868"/>
      <c r="I38" s="868"/>
      <c r="J38" s="868"/>
      <c r="K38" s="868"/>
      <c r="L38" s="868"/>
      <c r="M38" s="868"/>
      <c r="N38" s="868"/>
      <c r="O38" s="868"/>
      <c r="P38" s="868"/>
      <c r="R38" s="999"/>
      <c r="S38" s="1002"/>
      <c r="T38" s="1002"/>
      <c r="U38" s="1003"/>
      <c r="V38" s="1004"/>
      <c r="W38" s="1004"/>
      <c r="X38" s="1004"/>
      <c r="Y38" s="1004"/>
      <c r="Z38" s="1004"/>
      <c r="AA38" s="1004"/>
      <c r="AB38" s="1004"/>
      <c r="AC38" s="1004"/>
      <c r="AD38" s="1004"/>
      <c r="AE38" s="1004"/>
      <c r="AF38" s="1004"/>
      <c r="AG38" s="410"/>
      <c r="AH38" s="636"/>
      <c r="AI38" s="389"/>
    </row>
    <row r="39" spans="2:36" ht="17.100000000000001" customHeight="1">
      <c r="B39" s="388"/>
      <c r="C39" s="636"/>
      <c r="D39" s="636"/>
      <c r="E39" s="1007" t="s">
        <v>1351</v>
      </c>
      <c r="F39" s="980"/>
      <c r="G39" s="868"/>
      <c r="H39" s="868"/>
      <c r="I39" s="868"/>
      <c r="J39" s="868"/>
      <c r="K39" s="868"/>
      <c r="L39" s="868"/>
      <c r="M39" s="868"/>
      <c r="N39" s="868"/>
      <c r="O39" s="868"/>
      <c r="P39" s="868"/>
      <c r="R39" s="999"/>
      <c r="S39" s="1002"/>
      <c r="T39" s="1002"/>
      <c r="U39" s="1003"/>
      <c r="V39" s="1004"/>
      <c r="W39" s="1004"/>
      <c r="X39" s="1004"/>
      <c r="Y39" s="1004"/>
      <c r="Z39" s="1004"/>
      <c r="AA39" s="1004"/>
      <c r="AB39" s="1004"/>
      <c r="AC39" s="1004"/>
      <c r="AD39" s="1004"/>
      <c r="AE39" s="1004"/>
      <c r="AF39" s="1004"/>
      <c r="AG39" s="410"/>
      <c r="AH39" s="636"/>
      <c r="AI39" s="389"/>
    </row>
    <row r="40" spans="2:36" ht="17.100000000000001" customHeight="1">
      <c r="B40" s="388"/>
      <c r="C40" s="636"/>
      <c r="D40" s="636"/>
      <c r="E40" s="1008" t="s">
        <v>1352</v>
      </c>
      <c r="F40" s="1000"/>
      <c r="G40" s="868"/>
      <c r="H40" s="970"/>
      <c r="I40" s="970"/>
      <c r="J40" s="970"/>
      <c r="K40" s="970"/>
      <c r="L40" s="970"/>
      <c r="M40" s="970"/>
      <c r="N40" s="970"/>
      <c r="O40" s="970"/>
      <c r="P40" s="970"/>
      <c r="Q40" s="970"/>
      <c r="R40" s="970"/>
      <c r="S40" s="970"/>
      <c r="T40" s="432"/>
      <c r="U40" s="1001"/>
      <c r="V40" s="970"/>
      <c r="W40" s="970"/>
      <c r="X40" s="970"/>
      <c r="Y40" s="970"/>
      <c r="Z40" s="970"/>
      <c r="AA40" s="970"/>
      <c r="AB40" s="970"/>
      <c r="AC40" s="970"/>
      <c r="AD40" s="970"/>
      <c r="AE40" s="970"/>
      <c r="AF40" s="970"/>
      <c r="AG40" s="970"/>
      <c r="AH40" s="970"/>
      <c r="AI40" s="389"/>
    </row>
    <row r="41" spans="2:36" ht="20.100000000000001" customHeight="1">
      <c r="B41" s="388"/>
      <c r="C41" s="636"/>
      <c r="D41" s="636"/>
      <c r="E41" s="636"/>
      <c r="F41" s="636"/>
      <c r="G41" s="636"/>
      <c r="H41" s="194"/>
      <c r="I41" s="194"/>
      <c r="J41" s="194"/>
      <c r="K41" s="636"/>
      <c r="L41" s="636"/>
      <c r="M41" s="636"/>
      <c r="N41" s="636"/>
      <c r="O41" s="636"/>
      <c r="P41" s="636"/>
      <c r="Q41" s="636"/>
      <c r="R41" s="458" t="s">
        <v>1355</v>
      </c>
      <c r="S41" s="636"/>
      <c r="T41" s="636"/>
      <c r="U41" s="636"/>
      <c r="V41" s="636"/>
      <c r="W41" s="636"/>
      <c r="X41" s="636"/>
      <c r="Y41" s="636"/>
      <c r="Z41" s="636"/>
      <c r="AA41" s="636"/>
      <c r="AB41" s="636"/>
      <c r="AC41" s="636"/>
      <c r="AD41" s="636"/>
      <c r="AE41" s="636"/>
      <c r="AF41" s="636"/>
      <c r="AG41" s="636"/>
      <c r="AH41" s="636"/>
      <c r="AI41" s="389"/>
    </row>
    <row r="42" spans="2:36" ht="20.100000000000001" customHeight="1">
      <c r="B42" s="388"/>
      <c r="C42" s="636"/>
      <c r="D42" s="636"/>
      <c r="E42" s="636"/>
      <c r="F42" s="636"/>
      <c r="G42" s="636"/>
      <c r="H42" s="194"/>
      <c r="I42" s="809"/>
      <c r="J42" s="194"/>
      <c r="K42" s="636"/>
      <c r="L42" s="636"/>
      <c r="M42" s="636"/>
      <c r="N42" s="636"/>
      <c r="O42" s="636"/>
      <c r="P42" s="636"/>
      <c r="Q42" s="636"/>
      <c r="R42" s="458">
        <v>1</v>
      </c>
      <c r="S42" s="1615" t="s">
        <v>1129</v>
      </c>
      <c r="T42" s="1615"/>
      <c r="U42" s="1615"/>
      <c r="V42" s="1615"/>
      <c r="W42" s="1615"/>
      <c r="X42" s="1615"/>
      <c r="Y42" s="1615"/>
      <c r="Z42" s="1615"/>
      <c r="AA42" s="1615"/>
      <c r="AB42" s="1615"/>
      <c r="AC42" s="1615"/>
      <c r="AD42" s="1615"/>
      <c r="AE42" s="1615"/>
      <c r="AF42" s="1615"/>
      <c r="AG42" s="1615"/>
      <c r="AH42" s="1615"/>
      <c r="AI42" s="389"/>
    </row>
    <row r="43" spans="2:36" ht="20.100000000000001" customHeight="1">
      <c r="B43" s="388"/>
      <c r="C43" s="636"/>
      <c r="D43" s="636"/>
      <c r="E43" s="636"/>
      <c r="F43" s="636"/>
      <c r="G43" s="636"/>
      <c r="H43" s="194"/>
      <c r="I43" s="809"/>
      <c r="J43" s="194"/>
      <c r="K43" s="636"/>
      <c r="L43" s="636"/>
      <c r="M43" s="636"/>
      <c r="N43" s="636"/>
      <c r="O43" s="636"/>
      <c r="P43" s="636"/>
      <c r="Q43" s="636"/>
      <c r="R43" s="458">
        <v>2</v>
      </c>
      <c r="S43" s="1615" t="s">
        <v>1356</v>
      </c>
      <c r="T43" s="1615"/>
      <c r="U43" s="1615"/>
      <c r="V43" s="1615"/>
      <c r="W43" s="1615"/>
      <c r="X43" s="1615"/>
      <c r="Y43" s="1615"/>
      <c r="Z43" s="1615"/>
      <c r="AA43" s="1615"/>
      <c r="AB43" s="1615"/>
      <c r="AC43" s="1615"/>
      <c r="AD43" s="1615"/>
      <c r="AE43" s="1615"/>
      <c r="AF43" s="1615"/>
      <c r="AG43" s="1615"/>
      <c r="AH43" s="1615"/>
      <c r="AI43" s="389"/>
    </row>
    <row r="44" spans="2:36" ht="20.100000000000001" customHeight="1">
      <c r="B44" s="388"/>
      <c r="C44" s="636"/>
      <c r="D44" s="636"/>
      <c r="E44" s="636"/>
      <c r="F44" s="636"/>
      <c r="G44" s="636"/>
      <c r="H44" s="636"/>
      <c r="I44" s="636"/>
      <c r="J44" s="636"/>
      <c r="K44" s="636"/>
      <c r="L44" s="636"/>
      <c r="M44" s="636"/>
      <c r="N44" s="636"/>
      <c r="O44" s="636"/>
      <c r="P44" s="636"/>
      <c r="Q44" s="636"/>
      <c r="R44" s="458">
        <v>3</v>
      </c>
      <c r="S44" s="1615" t="s">
        <v>340</v>
      </c>
      <c r="T44" s="1615"/>
      <c r="U44" s="1615"/>
      <c r="V44" s="1615"/>
      <c r="W44" s="1615"/>
      <c r="X44" s="1615"/>
      <c r="Y44" s="1615"/>
      <c r="Z44" s="1615"/>
      <c r="AA44" s="1615"/>
      <c r="AB44" s="1615"/>
      <c r="AC44" s="1615"/>
      <c r="AD44" s="1615"/>
      <c r="AE44" s="1615"/>
      <c r="AF44" s="1615"/>
      <c r="AG44" s="1615"/>
      <c r="AH44" s="1615"/>
      <c r="AI44" s="389"/>
    </row>
    <row r="45" spans="2:36" ht="15.75" customHeight="1" thickBot="1">
      <c r="B45" s="411"/>
      <c r="C45" s="412"/>
      <c r="D45" s="412"/>
      <c r="E45" s="412"/>
      <c r="F45" s="412"/>
      <c r="G45" s="412"/>
      <c r="H45" s="412"/>
      <c r="I45" s="412"/>
      <c r="J45" s="412"/>
      <c r="K45" s="412"/>
      <c r="L45" s="412"/>
      <c r="M45" s="412"/>
      <c r="N45" s="412"/>
      <c r="O45" s="412"/>
      <c r="P45" s="412"/>
      <c r="Q45" s="412"/>
      <c r="R45" s="1009"/>
      <c r="S45" s="1019"/>
      <c r="T45" s="1019"/>
      <c r="U45" s="1019"/>
      <c r="V45" s="1019"/>
      <c r="W45" s="1019"/>
      <c r="X45" s="1019"/>
      <c r="Y45" s="1020"/>
      <c r="Z45" s="1020"/>
      <c r="AA45" s="1020"/>
      <c r="AB45" s="1020"/>
      <c r="AC45" s="1020"/>
      <c r="AD45" s="1020"/>
      <c r="AE45" s="1020"/>
      <c r="AF45" s="1020"/>
      <c r="AG45" s="1020"/>
      <c r="AH45" s="1020"/>
      <c r="AI45" s="413"/>
    </row>
    <row r="47" spans="2:36" s="439" customFormat="1" ht="13.5">
      <c r="C47" s="440"/>
      <c r="D47" s="440"/>
      <c r="E47" s="441"/>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0"/>
      <c r="AF47" s="440"/>
      <c r="AG47" s="440"/>
      <c r="AI47" s="440"/>
      <c r="AJ47" s="440"/>
    </row>
    <row r="48" spans="2:36" s="439" customFormat="1" ht="13.5">
      <c r="C48" s="440"/>
      <c r="D48" s="440"/>
      <c r="E48" s="441"/>
      <c r="F48" s="441"/>
      <c r="G48" s="441"/>
      <c r="H48" s="441"/>
      <c r="I48" s="441"/>
      <c r="J48" s="441"/>
      <c r="K48" s="441"/>
      <c r="L48" s="441"/>
      <c r="M48" s="441"/>
      <c r="N48" s="441"/>
      <c r="O48" s="441"/>
      <c r="P48" s="441"/>
      <c r="Q48" s="441"/>
      <c r="R48" s="441"/>
      <c r="S48" s="441"/>
      <c r="T48" s="441"/>
      <c r="U48" s="441"/>
      <c r="V48" s="441"/>
      <c r="W48" s="441"/>
      <c r="X48" s="441"/>
      <c r="Y48" s="441"/>
      <c r="Z48" s="441"/>
      <c r="AA48" s="441"/>
      <c r="AB48" s="441"/>
      <c r="AC48" s="441"/>
      <c r="AD48" s="441"/>
      <c r="AE48" s="440"/>
      <c r="AF48" s="440"/>
      <c r="AG48" s="440"/>
      <c r="AI48" s="440"/>
      <c r="AJ48" s="440"/>
    </row>
    <row r="49" spans="3:36" s="439" customFormat="1" ht="13.5">
      <c r="C49" s="440"/>
      <c r="D49" s="440"/>
      <c r="E49" s="441"/>
      <c r="F49" s="441"/>
      <c r="G49" s="441"/>
      <c r="H49" s="441"/>
      <c r="I49" s="441"/>
      <c r="J49" s="441"/>
      <c r="K49" s="441"/>
      <c r="L49" s="441"/>
      <c r="M49" s="441"/>
      <c r="N49" s="441"/>
      <c r="O49" s="441"/>
      <c r="P49" s="441"/>
      <c r="Q49" s="441"/>
      <c r="R49" s="441"/>
      <c r="S49" s="441"/>
      <c r="T49" s="441"/>
      <c r="U49" s="441"/>
      <c r="V49" s="441"/>
      <c r="W49" s="441"/>
      <c r="X49" s="441"/>
      <c r="Y49" s="441"/>
      <c r="Z49" s="441"/>
      <c r="AA49" s="441"/>
      <c r="AB49" s="441"/>
      <c r="AC49" s="441"/>
      <c r="AD49" s="441"/>
      <c r="AE49" s="440"/>
      <c r="AF49" s="440"/>
      <c r="AG49" s="440"/>
      <c r="AI49" s="440"/>
      <c r="AJ49" s="440"/>
    </row>
    <row r="50" spans="3:36" s="439" customFormat="1" ht="13.5">
      <c r="C50" s="440"/>
      <c r="D50" s="440"/>
      <c r="E50" s="441"/>
      <c r="F50" s="441"/>
      <c r="G50" s="441"/>
      <c r="H50" s="441"/>
      <c r="I50" s="441"/>
      <c r="J50" s="441"/>
      <c r="K50" s="441"/>
      <c r="L50" s="441"/>
      <c r="M50" s="441"/>
      <c r="N50" s="441"/>
      <c r="O50" s="441"/>
      <c r="P50" s="441"/>
      <c r="Q50" s="441"/>
      <c r="R50" s="441"/>
      <c r="S50" s="441"/>
      <c r="T50" s="441"/>
      <c r="U50" s="441"/>
      <c r="V50" s="441"/>
      <c r="W50" s="441"/>
      <c r="X50" s="441"/>
      <c r="Y50" s="441"/>
      <c r="Z50" s="441"/>
      <c r="AA50" s="441"/>
      <c r="AB50" s="441"/>
      <c r="AC50" s="441"/>
      <c r="AD50" s="441"/>
      <c r="AE50" s="440"/>
      <c r="AF50" s="440"/>
      <c r="AG50" s="440"/>
      <c r="AI50" s="440"/>
      <c r="AJ50" s="440"/>
    </row>
  </sheetData>
  <mergeCells count="33">
    <mergeCell ref="W11:AG11"/>
    <mergeCell ref="W12:AI12"/>
    <mergeCell ref="R18:S19"/>
    <mergeCell ref="C20:D20"/>
    <mergeCell ref="B1:G1"/>
    <mergeCell ref="B5:AI6"/>
    <mergeCell ref="Z8:AH8"/>
    <mergeCell ref="C9:N9"/>
    <mergeCell ref="P10:R10"/>
    <mergeCell ref="W10:AI10"/>
    <mergeCell ref="S10:V10"/>
    <mergeCell ref="F25:G25"/>
    <mergeCell ref="H25:I25"/>
    <mergeCell ref="K25:L25"/>
    <mergeCell ref="N25:O25"/>
    <mergeCell ref="S11:V11"/>
    <mergeCell ref="S12:V12"/>
    <mergeCell ref="C14:AH15"/>
    <mergeCell ref="C16:AH17"/>
    <mergeCell ref="E20:J20"/>
    <mergeCell ref="M20:AG20"/>
    <mergeCell ref="E21:J21"/>
    <mergeCell ref="C23:D23"/>
    <mergeCell ref="C21:D21"/>
    <mergeCell ref="C22:D22"/>
    <mergeCell ref="M22:AC22"/>
    <mergeCell ref="E22:J22"/>
    <mergeCell ref="S43:X43"/>
    <mergeCell ref="S42:X42"/>
    <mergeCell ref="S44:X44"/>
    <mergeCell ref="Y42:AH42"/>
    <mergeCell ref="Y43:AH43"/>
    <mergeCell ref="Y44:AH44"/>
  </mergeCells>
  <phoneticPr fontId="1"/>
  <conditionalFormatting sqref="K7:Q7">
    <cfRule type="expression" dxfId="331" priority="5">
      <formula>$U$29=""</formula>
    </cfRule>
  </conditionalFormatting>
  <conditionalFormatting sqref="S7:Y7">
    <cfRule type="expression" dxfId="330" priority="4">
      <formula>$U$36=""</formula>
    </cfRule>
  </conditionalFormatting>
  <hyperlinks>
    <hyperlink ref="AK8" location="一覧表!A1" display="一覧表に戻る" xr:uid="{00000000-0004-0000-0E00-000000000000}"/>
  </hyperlinks>
  <pageMargins left="0.70866141732283472" right="0.47244094488188981" top="0.55118110236220474" bottom="0.55118110236220474" header="0.31496062992125984" footer="0.31496062992125984"/>
  <pageSetup paperSize="9" scale="96" orientation="portrait" r:id="rId1"/>
  <rowBreaks count="1" manualBreakCount="1">
    <brk id="45" min="1" max="34"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検索!$C$10:$C$11</xm:f>
          </x14:formula1>
          <xm:sqref>F34:F36 F27:F29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99FF"/>
  </sheetPr>
  <dimension ref="B1:AL52"/>
  <sheetViews>
    <sheetView zoomScaleNormal="100" workbookViewId="0"/>
  </sheetViews>
  <sheetFormatPr defaultColWidth="9.125" defaultRowHeight="12.75"/>
  <cols>
    <col min="1" max="1" width="9.125" style="979"/>
    <col min="2" max="50" width="5.625" style="979" customWidth="1"/>
    <col min="51" max="257" width="9.125" style="979"/>
    <col min="258" max="292" width="2.625" style="979" customWidth="1"/>
    <col min="293" max="513" width="9.125" style="979"/>
    <col min="514" max="548" width="2.625" style="979" customWidth="1"/>
    <col min="549" max="769" width="9.125" style="979"/>
    <col min="770" max="804" width="2.625" style="979" customWidth="1"/>
    <col min="805" max="1025" width="9.125" style="979"/>
    <col min="1026" max="1060" width="2.625" style="979" customWidth="1"/>
    <col min="1061" max="1281" width="9.125" style="979"/>
    <col min="1282" max="1316" width="2.625" style="979" customWidth="1"/>
    <col min="1317" max="1537" width="9.125" style="979"/>
    <col min="1538" max="1572" width="2.625" style="979" customWidth="1"/>
    <col min="1573" max="1793" width="9.125" style="979"/>
    <col min="1794" max="1828" width="2.625" style="979" customWidth="1"/>
    <col min="1829" max="2049" width="9.125" style="979"/>
    <col min="2050" max="2084" width="2.625" style="979" customWidth="1"/>
    <col min="2085" max="2305" width="9.125" style="979"/>
    <col min="2306" max="2340" width="2.625" style="979" customWidth="1"/>
    <col min="2341" max="2561" width="9.125" style="979"/>
    <col min="2562" max="2596" width="2.625" style="979" customWidth="1"/>
    <col min="2597" max="2817" width="9.125" style="979"/>
    <col min="2818" max="2852" width="2.625" style="979" customWidth="1"/>
    <col min="2853" max="3073" width="9.125" style="979"/>
    <col min="3074" max="3108" width="2.625" style="979" customWidth="1"/>
    <col min="3109" max="3329" width="9.125" style="979"/>
    <col min="3330" max="3364" width="2.625" style="979" customWidth="1"/>
    <col min="3365" max="3585" width="9.125" style="979"/>
    <col min="3586" max="3620" width="2.625" style="979" customWidth="1"/>
    <col min="3621" max="3841" width="9.125" style="979"/>
    <col min="3842" max="3876" width="2.625" style="979" customWidth="1"/>
    <col min="3877" max="4097" width="9.125" style="979"/>
    <col min="4098" max="4132" width="2.625" style="979" customWidth="1"/>
    <col min="4133" max="4353" width="9.125" style="979"/>
    <col min="4354" max="4388" width="2.625" style="979" customWidth="1"/>
    <col min="4389" max="4609" width="9.125" style="979"/>
    <col min="4610" max="4644" width="2.625" style="979" customWidth="1"/>
    <col min="4645" max="4865" width="9.125" style="979"/>
    <col min="4866" max="4900" width="2.625" style="979" customWidth="1"/>
    <col min="4901" max="5121" width="9.125" style="979"/>
    <col min="5122" max="5156" width="2.625" style="979" customWidth="1"/>
    <col min="5157" max="5377" width="9.125" style="979"/>
    <col min="5378" max="5412" width="2.625" style="979" customWidth="1"/>
    <col min="5413" max="5633" width="9.125" style="979"/>
    <col min="5634" max="5668" width="2.625" style="979" customWidth="1"/>
    <col min="5669" max="5889" width="9.125" style="979"/>
    <col min="5890" max="5924" width="2.625" style="979" customWidth="1"/>
    <col min="5925" max="6145" width="9.125" style="979"/>
    <col min="6146" max="6180" width="2.625" style="979" customWidth="1"/>
    <col min="6181" max="6401" width="9.125" style="979"/>
    <col min="6402" max="6436" width="2.625" style="979" customWidth="1"/>
    <col min="6437" max="6657" width="9.125" style="979"/>
    <col min="6658" max="6692" width="2.625" style="979" customWidth="1"/>
    <col min="6693" max="6913" width="9.125" style="979"/>
    <col min="6914" max="6948" width="2.625" style="979" customWidth="1"/>
    <col min="6949" max="7169" width="9.125" style="979"/>
    <col min="7170" max="7204" width="2.625" style="979" customWidth="1"/>
    <col min="7205" max="7425" width="9.125" style="979"/>
    <col min="7426" max="7460" width="2.625" style="979" customWidth="1"/>
    <col min="7461" max="7681" width="9.125" style="979"/>
    <col min="7682" max="7716" width="2.625" style="979" customWidth="1"/>
    <col min="7717" max="7937" width="9.125" style="979"/>
    <col min="7938" max="7972" width="2.625" style="979" customWidth="1"/>
    <col min="7973" max="8193" width="9.125" style="979"/>
    <col min="8194" max="8228" width="2.625" style="979" customWidth="1"/>
    <col min="8229" max="8449" width="9.125" style="979"/>
    <col min="8450" max="8484" width="2.625" style="979" customWidth="1"/>
    <col min="8485" max="8705" width="9.125" style="979"/>
    <col min="8706" max="8740" width="2.625" style="979" customWidth="1"/>
    <col min="8741" max="8961" width="9.125" style="979"/>
    <col min="8962" max="8996" width="2.625" style="979" customWidth="1"/>
    <col min="8997" max="9217" width="9.125" style="979"/>
    <col min="9218" max="9252" width="2.625" style="979" customWidth="1"/>
    <col min="9253" max="9473" width="9.125" style="979"/>
    <col min="9474" max="9508" width="2.625" style="979" customWidth="1"/>
    <col min="9509" max="9729" width="9.125" style="979"/>
    <col min="9730" max="9764" width="2.625" style="979" customWidth="1"/>
    <col min="9765" max="9985" width="9.125" style="979"/>
    <col min="9986" max="10020" width="2.625" style="979" customWidth="1"/>
    <col min="10021" max="10241" width="9.125" style="979"/>
    <col min="10242" max="10276" width="2.625" style="979" customWidth="1"/>
    <col min="10277" max="10497" width="9.125" style="979"/>
    <col min="10498" max="10532" width="2.625" style="979" customWidth="1"/>
    <col min="10533" max="10753" width="9.125" style="979"/>
    <col min="10754" max="10788" width="2.625" style="979" customWidth="1"/>
    <col min="10789" max="11009" width="9.125" style="979"/>
    <col min="11010" max="11044" width="2.625" style="979" customWidth="1"/>
    <col min="11045" max="11265" width="9.125" style="979"/>
    <col min="11266" max="11300" width="2.625" style="979" customWidth="1"/>
    <col min="11301" max="11521" width="9.125" style="979"/>
    <col min="11522" max="11556" width="2.625" style="979" customWidth="1"/>
    <col min="11557" max="11777" width="9.125" style="979"/>
    <col min="11778" max="11812" width="2.625" style="979" customWidth="1"/>
    <col min="11813" max="12033" width="9.125" style="979"/>
    <col min="12034" max="12068" width="2.625" style="979" customWidth="1"/>
    <col min="12069" max="12289" width="9.125" style="979"/>
    <col min="12290" max="12324" width="2.625" style="979" customWidth="1"/>
    <col min="12325" max="12545" width="9.125" style="979"/>
    <col min="12546" max="12580" width="2.625" style="979" customWidth="1"/>
    <col min="12581" max="12801" width="9.125" style="979"/>
    <col min="12802" max="12836" width="2.625" style="979" customWidth="1"/>
    <col min="12837" max="13057" width="9.125" style="979"/>
    <col min="13058" max="13092" width="2.625" style="979" customWidth="1"/>
    <col min="13093" max="13313" width="9.125" style="979"/>
    <col min="13314" max="13348" width="2.625" style="979" customWidth="1"/>
    <col min="13349" max="13569" width="9.125" style="979"/>
    <col min="13570" max="13604" width="2.625" style="979" customWidth="1"/>
    <col min="13605" max="13825" width="9.125" style="979"/>
    <col min="13826" max="13860" width="2.625" style="979" customWidth="1"/>
    <col min="13861" max="14081" width="9.125" style="979"/>
    <col min="14082" max="14116" width="2.625" style="979" customWidth="1"/>
    <col min="14117" max="14337" width="9.125" style="979"/>
    <col min="14338" max="14372" width="2.625" style="979" customWidth="1"/>
    <col min="14373" max="14593" width="9.125" style="979"/>
    <col min="14594" max="14628" width="2.625" style="979" customWidth="1"/>
    <col min="14629" max="14849" width="9.125" style="979"/>
    <col min="14850" max="14884" width="2.625" style="979" customWidth="1"/>
    <col min="14885" max="15105" width="9.125" style="979"/>
    <col min="15106" max="15140" width="2.625" style="979" customWidth="1"/>
    <col min="15141" max="15361" width="9.125" style="979"/>
    <col min="15362" max="15396" width="2.625" style="979" customWidth="1"/>
    <col min="15397" max="15617" width="9.125" style="979"/>
    <col min="15618" max="15652" width="2.625" style="979" customWidth="1"/>
    <col min="15653" max="15873" width="9.125" style="979"/>
    <col min="15874" max="15908" width="2.625" style="979" customWidth="1"/>
    <col min="15909" max="16129" width="9.125" style="979"/>
    <col min="16130" max="16164" width="2.625" style="979" customWidth="1"/>
    <col min="16165" max="16384" width="9.125" style="979"/>
  </cols>
  <sheetData>
    <row r="1" spans="2:38" ht="20.100000000000001" customHeight="1">
      <c r="B1" s="979" t="s">
        <v>1361</v>
      </c>
      <c r="E1" s="979" t="s">
        <v>1362</v>
      </c>
    </row>
    <row r="2" spans="2:38" ht="20.100000000000001" customHeight="1">
      <c r="E2" s="979" t="s">
        <v>1363</v>
      </c>
    </row>
    <row r="3" spans="2:38" ht="7.5" customHeight="1"/>
    <row r="4" spans="2:38" ht="20.100000000000001" customHeight="1">
      <c r="E4" s="979" t="s">
        <v>1364</v>
      </c>
      <c r="S4" s="483" t="s">
        <v>754</v>
      </c>
    </row>
    <row r="5" spans="2:38" ht="20.100000000000001" customHeight="1">
      <c r="AL5" s="483"/>
    </row>
    <row r="6" spans="2:38" ht="13.5" thickBot="1">
      <c r="B6" s="979" t="s">
        <v>1365</v>
      </c>
    </row>
    <row r="7" spans="2:38" ht="14.45" customHeight="1">
      <c r="B7" s="1628"/>
      <c r="C7" s="1629"/>
      <c r="D7" s="1629"/>
      <c r="E7" s="1629"/>
      <c r="F7" s="1629"/>
      <c r="G7" s="1629"/>
      <c r="H7" s="386"/>
      <c r="I7" s="386"/>
      <c r="J7" s="386"/>
      <c r="K7" s="386"/>
      <c r="L7" s="386"/>
      <c r="M7" s="386"/>
      <c r="N7" s="386"/>
      <c r="O7" s="386"/>
      <c r="P7" s="386"/>
      <c r="Q7" s="386"/>
      <c r="R7" s="386"/>
      <c r="S7" s="386"/>
      <c r="T7" s="386"/>
      <c r="U7" s="386"/>
      <c r="V7" s="386"/>
      <c r="W7" s="386"/>
      <c r="X7" s="386"/>
      <c r="Y7" s="386"/>
      <c r="Z7" s="386"/>
      <c r="AA7" s="386"/>
      <c r="AB7" s="386"/>
      <c r="AC7" s="386"/>
      <c r="AD7" s="386"/>
      <c r="AE7" s="386"/>
      <c r="AF7" s="386"/>
      <c r="AG7" s="386"/>
      <c r="AH7" s="386"/>
      <c r="AI7" s="386"/>
      <c r="AJ7" s="387"/>
    </row>
    <row r="8" spans="2:38" ht="6" customHeight="1">
      <c r="B8" s="388"/>
      <c r="C8" s="636"/>
      <c r="D8" s="636"/>
      <c r="E8" s="636"/>
      <c r="F8" s="636"/>
      <c r="G8" s="636"/>
      <c r="H8" s="636"/>
      <c r="I8" s="636"/>
      <c r="J8" s="636"/>
      <c r="K8" s="636"/>
      <c r="L8" s="636"/>
      <c r="M8" s="636"/>
      <c r="N8" s="636"/>
      <c r="O8" s="636"/>
      <c r="P8" s="636"/>
      <c r="Q8" s="636"/>
      <c r="R8" s="636"/>
      <c r="S8" s="636"/>
      <c r="T8" s="636"/>
      <c r="U8" s="636"/>
      <c r="V8" s="636"/>
      <c r="W8" s="636"/>
      <c r="X8" s="636"/>
      <c r="Y8" s="636"/>
      <c r="Z8" s="636"/>
      <c r="AA8" s="636"/>
      <c r="AB8" s="636"/>
      <c r="AC8" s="636"/>
      <c r="AD8" s="636"/>
      <c r="AE8" s="636"/>
      <c r="AF8" s="636"/>
      <c r="AG8" s="636"/>
      <c r="AH8" s="636"/>
      <c r="AI8" s="636"/>
      <c r="AJ8" s="389"/>
    </row>
    <row r="9" spans="2:38">
      <c r="B9" s="388"/>
      <c r="C9" s="636"/>
      <c r="D9" s="636"/>
      <c r="E9" s="636"/>
      <c r="F9" s="636"/>
      <c r="G9" s="636"/>
      <c r="H9" s="636"/>
      <c r="I9" s="636"/>
      <c r="J9" s="636"/>
      <c r="K9" s="636"/>
      <c r="L9" s="636"/>
      <c r="M9" s="636"/>
      <c r="N9" s="636"/>
      <c r="O9" s="636"/>
      <c r="P9" s="636"/>
      <c r="Q9" s="636"/>
      <c r="R9" s="636"/>
      <c r="S9" s="636"/>
      <c r="T9" s="636"/>
      <c r="U9" s="636"/>
      <c r="V9" s="636"/>
      <c r="W9" s="636"/>
      <c r="X9" s="636"/>
      <c r="Y9" s="636"/>
      <c r="Z9" s="636"/>
      <c r="AA9" s="636"/>
      <c r="AB9" s="636"/>
      <c r="AC9" s="636"/>
      <c r="AD9" s="636"/>
      <c r="AE9" s="636"/>
      <c r="AF9" s="636"/>
      <c r="AG9" s="636"/>
      <c r="AH9" s="636"/>
      <c r="AI9" s="636"/>
      <c r="AJ9" s="389"/>
    </row>
    <row r="10" spans="2:38" ht="12.75" customHeight="1">
      <c r="B10" s="1630" t="s">
        <v>1366</v>
      </c>
      <c r="C10" s="1631"/>
      <c r="D10" s="1631"/>
      <c r="E10" s="1631"/>
      <c r="F10" s="1631"/>
      <c r="G10" s="1631"/>
      <c r="H10" s="1631"/>
      <c r="I10" s="1631"/>
      <c r="J10" s="1631"/>
      <c r="K10" s="1631"/>
      <c r="L10" s="1631"/>
      <c r="M10" s="1631"/>
      <c r="N10" s="1631"/>
      <c r="O10" s="1631"/>
      <c r="P10" s="1631"/>
      <c r="Q10" s="1631"/>
      <c r="R10" s="1631"/>
      <c r="S10" s="1631"/>
      <c r="T10" s="1631"/>
      <c r="U10" s="1631"/>
      <c r="V10" s="1631"/>
      <c r="W10" s="1631"/>
      <c r="X10" s="1631"/>
      <c r="Y10" s="1631"/>
      <c r="Z10" s="1631"/>
      <c r="AA10" s="1631"/>
      <c r="AB10" s="1631"/>
      <c r="AC10" s="1631"/>
      <c r="AD10" s="1631"/>
      <c r="AE10" s="1631"/>
      <c r="AF10" s="1631"/>
      <c r="AG10" s="1631"/>
      <c r="AH10" s="1631"/>
      <c r="AI10" s="1631"/>
      <c r="AJ10" s="1632"/>
    </row>
    <row r="11" spans="2:38" ht="12.75" customHeight="1">
      <c r="B11" s="1630"/>
      <c r="C11" s="1631"/>
      <c r="D11" s="1631"/>
      <c r="E11" s="1631"/>
      <c r="F11" s="1631"/>
      <c r="G11" s="1631"/>
      <c r="H11" s="1631"/>
      <c r="I11" s="1631"/>
      <c r="J11" s="1631"/>
      <c r="K11" s="1631"/>
      <c r="L11" s="1631"/>
      <c r="M11" s="1631"/>
      <c r="N11" s="1631"/>
      <c r="O11" s="1631"/>
      <c r="P11" s="1631"/>
      <c r="Q11" s="1631"/>
      <c r="R11" s="1631"/>
      <c r="S11" s="1631"/>
      <c r="T11" s="1631"/>
      <c r="U11" s="1631"/>
      <c r="V11" s="1631"/>
      <c r="W11" s="1631"/>
      <c r="X11" s="1631"/>
      <c r="Y11" s="1631"/>
      <c r="Z11" s="1631"/>
      <c r="AA11" s="1631"/>
      <c r="AB11" s="1631"/>
      <c r="AC11" s="1631"/>
      <c r="AD11" s="1631"/>
      <c r="AE11" s="1631"/>
      <c r="AF11" s="1631"/>
      <c r="AG11" s="1631"/>
      <c r="AH11" s="1631"/>
      <c r="AI11" s="1631"/>
      <c r="AJ11" s="1632"/>
    </row>
    <row r="12" spans="2:38" s="997" customFormat="1" ht="12.75" customHeight="1">
      <c r="B12" s="1630"/>
      <c r="C12" s="1631"/>
      <c r="D12" s="1631"/>
      <c r="E12" s="1631"/>
      <c r="F12" s="1631"/>
      <c r="G12" s="1631"/>
      <c r="H12" s="1631"/>
      <c r="I12" s="1631"/>
      <c r="J12" s="1631"/>
      <c r="K12" s="1631"/>
      <c r="L12" s="1631"/>
      <c r="M12" s="1631"/>
      <c r="N12" s="1631"/>
      <c r="O12" s="1631"/>
      <c r="P12" s="1631"/>
      <c r="Q12" s="1631"/>
      <c r="R12" s="1631"/>
      <c r="S12" s="1631"/>
      <c r="T12" s="1631"/>
      <c r="U12" s="1631"/>
      <c r="V12" s="1631"/>
      <c r="W12" s="1631"/>
      <c r="X12" s="1631"/>
      <c r="Y12" s="1631"/>
      <c r="Z12" s="1631"/>
      <c r="AA12" s="1631"/>
      <c r="AB12" s="1631"/>
      <c r="AC12" s="1631"/>
      <c r="AD12" s="1631"/>
      <c r="AE12" s="1631"/>
      <c r="AF12" s="1631"/>
      <c r="AG12" s="1631"/>
      <c r="AH12" s="1631"/>
      <c r="AI12" s="1631"/>
      <c r="AJ12" s="1632"/>
    </row>
    <row r="13" spans="2:38" ht="12.75" customHeight="1">
      <c r="B13" s="1630"/>
      <c r="C13" s="1631"/>
      <c r="D13" s="1631"/>
      <c r="E13" s="1631"/>
      <c r="F13" s="1631"/>
      <c r="G13" s="1631"/>
      <c r="H13" s="1631"/>
      <c r="I13" s="1631"/>
      <c r="J13" s="1631"/>
      <c r="K13" s="1631"/>
      <c r="L13" s="1631"/>
      <c r="M13" s="1631"/>
      <c r="N13" s="1631"/>
      <c r="O13" s="1631"/>
      <c r="P13" s="1631"/>
      <c r="Q13" s="1631"/>
      <c r="R13" s="1631"/>
      <c r="S13" s="1631"/>
      <c r="T13" s="1631"/>
      <c r="U13" s="1631"/>
      <c r="V13" s="1631"/>
      <c r="W13" s="1631"/>
      <c r="X13" s="1631"/>
      <c r="Y13" s="1631"/>
      <c r="Z13" s="1631"/>
      <c r="AA13" s="1631"/>
      <c r="AB13" s="1631"/>
      <c r="AC13" s="1631"/>
      <c r="AD13" s="1631"/>
      <c r="AE13" s="1631"/>
      <c r="AF13" s="1631"/>
      <c r="AG13" s="1631"/>
      <c r="AH13" s="1631"/>
      <c r="AI13" s="1631"/>
      <c r="AJ13" s="1632"/>
    </row>
    <row r="14" spans="2:38" ht="13.15" customHeight="1">
      <c r="B14" s="394"/>
      <c r="C14" s="969"/>
      <c r="D14" s="969"/>
      <c r="E14" s="972"/>
      <c r="F14" s="972"/>
      <c r="G14" s="972"/>
      <c r="H14" s="972"/>
      <c r="I14" s="972"/>
      <c r="J14" s="972"/>
      <c r="K14" s="970"/>
      <c r="L14" s="970"/>
      <c r="M14" s="970"/>
      <c r="N14" s="970"/>
      <c r="O14" s="970"/>
      <c r="P14" s="970"/>
      <c r="Q14" s="970"/>
      <c r="R14" s="803"/>
      <c r="S14" s="804"/>
      <c r="T14" s="804"/>
      <c r="U14" s="804"/>
      <c r="V14" s="804"/>
      <c r="W14" s="804"/>
      <c r="X14" s="804"/>
      <c r="Y14" s="804"/>
      <c r="Z14" s="972"/>
      <c r="AA14" s="972"/>
      <c r="AB14" s="972"/>
      <c r="AC14" s="972"/>
      <c r="AD14" s="972"/>
      <c r="AE14" s="972"/>
      <c r="AF14" s="972"/>
      <c r="AG14" s="972"/>
      <c r="AH14" s="972"/>
      <c r="AI14" s="972"/>
      <c r="AJ14" s="396"/>
    </row>
    <row r="15" spans="2:38" ht="19.899999999999999" customHeight="1">
      <c r="B15" s="388"/>
      <c r="O15" s="636"/>
      <c r="Q15" s="636"/>
      <c r="R15" s="636"/>
      <c r="S15" s="636"/>
      <c r="T15" s="636"/>
      <c r="U15" s="636"/>
      <c r="V15" s="636"/>
      <c r="W15" s="636"/>
      <c r="X15" s="636"/>
      <c r="Y15" s="636"/>
      <c r="Z15" s="1016"/>
      <c r="AA15" s="1016"/>
      <c r="AB15" s="1016"/>
      <c r="AC15" s="1016"/>
      <c r="AD15" s="1016"/>
      <c r="AE15" s="1016"/>
      <c r="AF15" s="1016"/>
      <c r="AG15" s="1016"/>
      <c r="AH15" s="1016"/>
      <c r="AI15" s="1016"/>
      <c r="AJ15" s="389"/>
    </row>
    <row r="16" spans="2:38" ht="19.899999999999999" customHeight="1">
      <c r="B16" s="388"/>
      <c r="C16" s="194"/>
      <c r="D16" s="809"/>
      <c r="E16" s="809"/>
      <c r="F16" s="809"/>
      <c r="G16" s="809"/>
      <c r="H16" s="809"/>
      <c r="I16" s="809"/>
      <c r="J16" s="809"/>
      <c r="K16" s="809"/>
      <c r="L16" s="809"/>
      <c r="M16" s="809"/>
      <c r="N16" s="809"/>
      <c r="Q16" s="636"/>
      <c r="R16" s="636"/>
      <c r="S16" s="636"/>
      <c r="T16" s="636"/>
      <c r="U16" s="636"/>
      <c r="V16" s="636"/>
      <c r="W16" s="636"/>
      <c r="X16" s="636"/>
      <c r="Y16" s="636"/>
      <c r="Z16" s="636"/>
      <c r="AA16" s="636"/>
      <c r="AB16" s="636"/>
      <c r="AC16" s="636"/>
      <c r="AD16" s="636"/>
      <c r="AE16" s="636"/>
      <c r="AF16" s="636"/>
      <c r="AG16" s="636"/>
      <c r="AH16" s="636"/>
      <c r="AI16" s="636"/>
      <c r="AJ16" s="389"/>
    </row>
    <row r="17" spans="2:36" ht="19.899999999999999" customHeight="1">
      <c r="B17" s="388"/>
      <c r="C17" s="636"/>
      <c r="P17" s="458"/>
      <c r="Q17" s="970"/>
      <c r="R17" s="970"/>
      <c r="S17" s="1017"/>
      <c r="T17" s="1017"/>
      <c r="U17" s="1017"/>
      <c r="V17" s="1017"/>
      <c r="W17" s="1018"/>
      <c r="X17" s="1014"/>
      <c r="Y17" s="1014"/>
      <c r="Z17" s="1014"/>
      <c r="AA17" s="1014"/>
      <c r="AB17" s="1014"/>
      <c r="AC17" s="1014"/>
      <c r="AD17" s="1014"/>
      <c r="AE17" s="1014"/>
      <c r="AF17" s="1014"/>
      <c r="AG17" s="1014"/>
      <c r="AH17" s="1014"/>
      <c r="AI17" s="1014"/>
      <c r="AJ17" s="1015"/>
    </row>
    <row r="18" spans="2:36" ht="24.95" customHeight="1">
      <c r="B18" s="388"/>
      <c r="D18" s="805" t="s">
        <v>1367</v>
      </c>
      <c r="E18" s="636"/>
      <c r="G18" s="636"/>
      <c r="H18" s="636"/>
      <c r="I18" s="636"/>
      <c r="J18" s="636"/>
      <c r="K18" s="636"/>
      <c r="L18" s="636"/>
      <c r="M18" s="636"/>
      <c r="N18" s="636"/>
      <c r="O18" s="636"/>
      <c r="P18" s="636"/>
      <c r="Q18" s="636"/>
      <c r="S18" s="1010"/>
      <c r="T18" s="1010"/>
      <c r="U18" s="1010"/>
      <c r="V18" s="1010"/>
      <c r="W18" s="1011"/>
      <c r="X18" s="1012"/>
      <c r="Y18" s="1012"/>
      <c r="Z18" s="1012"/>
      <c r="AA18" s="1012"/>
      <c r="AB18" s="1012"/>
      <c r="AC18" s="1012"/>
      <c r="AD18" s="1012"/>
      <c r="AE18" s="1012"/>
      <c r="AF18" s="1012"/>
      <c r="AG18" s="1012"/>
      <c r="AH18" s="1012"/>
      <c r="AI18" s="978"/>
      <c r="AJ18" s="401"/>
    </row>
    <row r="19" spans="2:36" ht="19.899999999999999" customHeight="1">
      <c r="B19" s="388"/>
      <c r="C19" s="636"/>
      <c r="D19" s="636"/>
      <c r="E19" s="636"/>
      <c r="F19" s="636"/>
      <c r="G19" s="636"/>
      <c r="H19" s="636"/>
      <c r="I19" s="636"/>
      <c r="J19" s="636"/>
      <c r="K19" s="636"/>
      <c r="L19" s="636"/>
      <c r="M19" s="636"/>
      <c r="N19" s="636"/>
      <c r="R19" s="636"/>
      <c r="S19" s="1010"/>
      <c r="T19" s="1010"/>
      <c r="U19" s="1010"/>
      <c r="V19" s="1010"/>
      <c r="W19" s="1013"/>
      <c r="X19" s="1014"/>
      <c r="Y19" s="1014"/>
      <c r="Z19" s="1014"/>
      <c r="AA19" s="1014"/>
      <c r="AB19" s="1014"/>
      <c r="AC19" s="1014"/>
      <c r="AD19" s="1014"/>
      <c r="AE19" s="1014"/>
      <c r="AF19" s="1014"/>
      <c r="AG19" s="1014"/>
      <c r="AH19" s="1014"/>
      <c r="AI19" s="1014"/>
      <c r="AJ19" s="1015"/>
    </row>
    <row r="20" spans="2:36" ht="21.95" customHeight="1">
      <c r="B20" s="388"/>
      <c r="C20" s="636"/>
      <c r="D20" s="636"/>
      <c r="E20" s="636"/>
      <c r="F20" s="636"/>
      <c r="G20" s="636"/>
      <c r="H20" s="636"/>
      <c r="I20" s="636"/>
      <c r="J20" s="636"/>
      <c r="K20" s="636"/>
      <c r="L20" s="636"/>
      <c r="M20" s="636"/>
      <c r="N20" s="636"/>
      <c r="R20" s="1615"/>
      <c r="S20" s="1615"/>
      <c r="T20" s="1615"/>
      <c r="U20" s="1615"/>
      <c r="V20" s="973"/>
      <c r="W20" s="974"/>
      <c r="X20" s="975"/>
      <c r="Y20" s="975"/>
      <c r="Z20" s="975"/>
      <c r="AJ20" s="976"/>
    </row>
    <row r="21" spans="2:36" ht="21.95" customHeight="1">
      <c r="B21" s="388"/>
      <c r="C21" s="999"/>
      <c r="D21" s="999"/>
      <c r="E21" s="999"/>
      <c r="F21" s="999"/>
      <c r="G21" s="999"/>
      <c r="H21" s="999"/>
      <c r="I21" s="999"/>
      <c r="J21" s="999"/>
      <c r="K21" s="999"/>
      <c r="L21" s="999"/>
      <c r="M21" s="999"/>
      <c r="N21" s="999"/>
      <c r="O21" s="636"/>
      <c r="P21" s="636"/>
      <c r="R21" s="1618"/>
      <c r="S21" s="1618"/>
      <c r="T21" s="1618"/>
      <c r="U21" s="1618"/>
      <c r="V21" s="999"/>
      <c r="W21" s="999"/>
      <c r="X21" s="999"/>
      <c r="Y21" s="999"/>
      <c r="Z21" s="999"/>
      <c r="AJ21" s="389"/>
    </row>
    <row r="22" spans="2:36" ht="24.95" customHeight="1">
      <c r="B22" s="388"/>
      <c r="C22" s="999"/>
      <c r="D22" s="999"/>
      <c r="E22" s="999"/>
      <c r="F22" s="999"/>
      <c r="G22" s="999"/>
      <c r="H22" s="999"/>
      <c r="I22" s="999"/>
      <c r="J22" s="999"/>
      <c r="K22" s="999"/>
      <c r="L22" s="999"/>
      <c r="M22" s="999"/>
      <c r="N22" s="999"/>
      <c r="Q22" s="636"/>
      <c r="T22" s="1636" t="s">
        <v>1371</v>
      </c>
      <c r="U22" s="1636"/>
      <c r="V22" s="1636"/>
      <c r="W22" s="1633" t="s">
        <v>1370</v>
      </c>
      <c r="X22" s="1633"/>
      <c r="Y22" s="1633"/>
      <c r="Z22" s="1633"/>
      <c r="AA22" s="1635" t="str">
        <f>請負者詳細!$C$4</f>
        <v>一宮市尾西町木曽川1-1-1</v>
      </c>
      <c r="AB22" s="1635"/>
      <c r="AC22" s="1635"/>
      <c r="AD22" s="1635"/>
      <c r="AE22" s="1635"/>
      <c r="AF22" s="1635"/>
      <c r="AG22" s="1635"/>
      <c r="AH22" s="1635"/>
      <c r="AI22" s="1635"/>
      <c r="AJ22" s="389"/>
    </row>
    <row r="23" spans="2:36" ht="24.95" customHeight="1">
      <c r="B23" s="388"/>
      <c r="C23" s="999"/>
      <c r="D23" s="999"/>
      <c r="E23" s="999"/>
      <c r="F23" s="999"/>
      <c r="G23" s="999"/>
      <c r="H23" s="999"/>
      <c r="I23" s="999"/>
      <c r="J23" s="999"/>
      <c r="K23" s="999"/>
      <c r="L23" s="999"/>
      <c r="M23" s="999"/>
      <c r="N23" s="999"/>
      <c r="O23" s="999"/>
      <c r="P23" s="999"/>
      <c r="Q23" s="999"/>
      <c r="R23" s="999"/>
      <c r="S23" s="999"/>
      <c r="T23" s="999"/>
      <c r="W23" s="1633" t="s">
        <v>1369</v>
      </c>
      <c r="X23" s="1633"/>
      <c r="Y23" s="1633"/>
      <c r="Z23" s="1633"/>
      <c r="AA23" s="1635" t="str">
        <f>請負者詳細!$C$2</f>
        <v>△△△△建設株式会社</v>
      </c>
      <c r="AB23" s="1635"/>
      <c r="AC23" s="1635"/>
      <c r="AD23" s="1635"/>
      <c r="AE23" s="1635"/>
      <c r="AF23" s="1635"/>
      <c r="AG23" s="1635"/>
      <c r="AH23" s="1635"/>
      <c r="AI23" s="1635"/>
      <c r="AJ23" s="389"/>
    </row>
    <row r="24" spans="2:36" ht="24.95" customHeight="1">
      <c r="B24" s="388"/>
      <c r="C24" s="999"/>
      <c r="D24" s="999"/>
      <c r="E24" s="999"/>
      <c r="F24" s="999"/>
      <c r="G24" s="999"/>
      <c r="H24" s="999"/>
      <c r="I24" s="999"/>
      <c r="J24" s="999"/>
      <c r="K24" s="999"/>
      <c r="L24" s="999"/>
      <c r="M24" s="999"/>
      <c r="N24" s="999"/>
      <c r="O24" s="999"/>
      <c r="P24" s="999"/>
      <c r="Q24" s="999"/>
      <c r="R24" s="999"/>
      <c r="S24" s="999"/>
      <c r="T24" s="999"/>
      <c r="U24" s="1035"/>
      <c r="V24" s="1035"/>
      <c r="W24" s="1633" t="s">
        <v>1368</v>
      </c>
      <c r="X24" s="1633"/>
      <c r="Y24" s="1633"/>
      <c r="Z24" s="1633"/>
      <c r="AA24" s="1635" t="str">
        <f>請負者詳細!$C$5</f>
        <v>代表取締役　○○　××</v>
      </c>
      <c r="AB24" s="1635"/>
      <c r="AC24" s="1635"/>
      <c r="AD24" s="1635"/>
      <c r="AE24" s="1635"/>
      <c r="AF24" s="1635"/>
      <c r="AG24" s="1635"/>
      <c r="AH24" s="1635"/>
      <c r="AI24" s="1635"/>
      <c r="AJ24" s="389"/>
    </row>
    <row r="25" spans="2:36" ht="21.95" customHeight="1">
      <c r="B25" s="403"/>
      <c r="C25" s="971"/>
      <c r="D25" s="971"/>
      <c r="E25" s="405"/>
      <c r="F25" s="405"/>
      <c r="G25" s="405"/>
      <c r="H25" s="405"/>
      <c r="I25" s="405"/>
      <c r="J25" s="405"/>
      <c r="K25" s="405"/>
      <c r="L25" s="808"/>
      <c r="M25" s="808"/>
      <c r="N25" s="808"/>
      <c r="O25" s="808"/>
      <c r="P25" s="808"/>
      <c r="Q25" s="808"/>
      <c r="R25" s="808"/>
      <c r="S25" s="808"/>
      <c r="T25" s="808"/>
      <c r="U25" s="808"/>
      <c r="V25" s="808"/>
      <c r="W25" s="808"/>
      <c r="X25" s="808"/>
      <c r="Y25" s="808"/>
      <c r="Z25" s="405"/>
      <c r="AJ25" s="406"/>
    </row>
    <row r="26" spans="2:36" ht="21.95" customHeight="1">
      <c r="B26" s="388"/>
      <c r="C26" s="636"/>
      <c r="D26" s="636"/>
      <c r="O26" s="636"/>
      <c r="P26" s="636"/>
      <c r="Q26" s="969"/>
      <c r="R26" s="458"/>
      <c r="S26" s="458"/>
      <c r="T26" s="636"/>
      <c r="U26" s="636"/>
      <c r="V26" s="636"/>
      <c r="W26" s="636"/>
      <c r="X26" s="636"/>
      <c r="Y26" s="636"/>
      <c r="Z26" s="636"/>
      <c r="AA26" s="636"/>
      <c r="AB26" s="636"/>
      <c r="AC26" s="636"/>
      <c r="AD26" s="636"/>
      <c r="AE26" s="636"/>
      <c r="AF26" s="636"/>
      <c r="AG26" s="636"/>
      <c r="AH26" s="636"/>
      <c r="AI26" s="636"/>
      <c r="AJ26" s="389"/>
    </row>
    <row r="27" spans="2:36" ht="21.95" customHeight="1">
      <c r="B27" s="388"/>
      <c r="C27" s="636"/>
      <c r="D27" s="636"/>
      <c r="O27" s="636"/>
      <c r="P27" s="636"/>
      <c r="Q27" s="969"/>
      <c r="R27" s="458"/>
      <c r="S27" s="458"/>
      <c r="T27" s="636"/>
      <c r="U27" s="636"/>
      <c r="V27" s="636"/>
      <c r="W27" s="636"/>
      <c r="X27" s="636"/>
      <c r="Y27" s="636"/>
      <c r="Z27" s="636"/>
      <c r="AA27" s="636"/>
      <c r="AB27" s="636"/>
      <c r="AC27" s="636"/>
      <c r="AD27" s="636"/>
      <c r="AE27" s="636"/>
      <c r="AF27" s="636"/>
      <c r="AG27" s="636"/>
      <c r="AH27" s="636"/>
      <c r="AI27" s="636"/>
      <c r="AJ27" s="389"/>
    </row>
    <row r="28" spans="2:36" ht="21.95" customHeight="1">
      <c r="B28" s="388"/>
      <c r="C28" s="1623" t="s">
        <v>1373</v>
      </c>
      <c r="D28" s="1623"/>
      <c r="E28" s="1624" t="s">
        <v>1372</v>
      </c>
      <c r="F28" s="1624"/>
      <c r="G28" s="1624"/>
      <c r="H28" s="1624"/>
      <c r="I28" s="1624"/>
      <c r="J28" s="1624"/>
      <c r="K28" s="1624"/>
      <c r="L28" s="1624"/>
      <c r="M28" s="1036"/>
      <c r="N28" s="1626"/>
      <c r="O28" s="1626"/>
      <c r="P28" s="1626"/>
      <c r="Q28" s="1626"/>
      <c r="R28" s="1626"/>
      <c r="S28" s="1626"/>
      <c r="T28" s="1626"/>
      <c r="U28" s="1036"/>
      <c r="V28" s="1036"/>
      <c r="W28" s="1036"/>
      <c r="X28" s="1036"/>
      <c r="Y28" s="1036"/>
      <c r="Z28" s="1036"/>
      <c r="AA28" s="1036"/>
      <c r="AB28" s="1036"/>
      <c r="AC28" s="1036"/>
      <c r="AD28" s="1036"/>
      <c r="AE28" s="1036"/>
      <c r="AF28" s="1029"/>
      <c r="AG28" s="1029"/>
      <c r="AH28" s="1029"/>
      <c r="AJ28" s="389"/>
    </row>
    <row r="29" spans="2:36" ht="21.95" customHeight="1">
      <c r="B29" s="388"/>
      <c r="C29" s="1037"/>
      <c r="D29" s="1037"/>
      <c r="E29" s="1038"/>
      <c r="F29" s="1038"/>
      <c r="G29" s="1038"/>
      <c r="H29" s="1038"/>
      <c r="I29" s="1038"/>
      <c r="J29" s="1038"/>
      <c r="K29" s="1038"/>
      <c r="L29" s="1038"/>
      <c r="M29" s="1036"/>
      <c r="N29" s="1036"/>
      <c r="O29" s="1036"/>
      <c r="P29" s="1036"/>
      <c r="Q29" s="1036"/>
      <c r="R29" s="1036"/>
      <c r="S29" s="1036"/>
      <c r="T29" s="1036"/>
      <c r="U29" s="1036"/>
      <c r="V29" s="1036"/>
      <c r="W29" s="1036"/>
      <c r="X29" s="1036"/>
      <c r="Y29" s="1036"/>
      <c r="Z29" s="1036"/>
      <c r="AA29" s="1036"/>
      <c r="AB29" s="1036"/>
      <c r="AC29" s="1036"/>
      <c r="AD29" s="1036"/>
      <c r="AE29" s="1036"/>
      <c r="AF29" s="1029"/>
      <c r="AG29" s="1029"/>
      <c r="AH29" s="1029"/>
      <c r="AJ29" s="389"/>
    </row>
    <row r="30" spans="2:36" ht="21.95" customHeight="1">
      <c r="B30" s="388"/>
      <c r="C30" s="1623" t="s">
        <v>1374</v>
      </c>
      <c r="D30" s="1623"/>
      <c r="E30" s="1624" t="s">
        <v>1375</v>
      </c>
      <c r="F30" s="1624"/>
      <c r="G30" s="1624"/>
      <c r="H30" s="1624"/>
      <c r="I30" s="1624"/>
      <c r="J30" s="1624"/>
      <c r="K30" s="1624"/>
      <c r="L30" s="1624"/>
      <c r="M30" s="1627" t="str">
        <f>'7-1大気汚染防止法〔説明書〕'!F25</f>
        <v>令和</v>
      </c>
      <c r="N30" s="1627"/>
      <c r="O30" s="807">
        <f>'7-1大気汚染防止法〔説明書〕'!H25</f>
        <v>0</v>
      </c>
      <c r="P30" s="805" t="str">
        <f>'7-1大気汚染防止法〔説明書〕'!J25</f>
        <v>年</v>
      </c>
      <c r="Q30" s="807">
        <f>'7-1大気汚染防止法〔説明書〕'!K25</f>
        <v>0</v>
      </c>
      <c r="R30" s="807" t="str">
        <f>'7-1大気汚染防止法〔説明書〕'!M25</f>
        <v>月</v>
      </c>
      <c r="S30" s="807">
        <f>'7-1大気汚染防止法〔説明書〕'!N25</f>
        <v>0</v>
      </c>
      <c r="T30" s="807" t="str">
        <f>'7-1大気汚染防止法〔説明書〕'!P25</f>
        <v>日</v>
      </c>
      <c r="U30" s="807"/>
      <c r="V30" s="807"/>
      <c r="W30" s="807"/>
      <c r="X30" s="807"/>
      <c r="Y30" s="807"/>
      <c r="Z30" s="807"/>
      <c r="AA30" s="807"/>
      <c r="AB30" s="807"/>
      <c r="AC30" s="807"/>
      <c r="AD30" s="807"/>
      <c r="AE30" s="807"/>
      <c r="AF30" s="1021"/>
      <c r="AG30" s="1021"/>
      <c r="AH30" s="1021"/>
      <c r="AJ30" s="389"/>
    </row>
    <row r="31" spans="2:36" ht="21.95" customHeight="1">
      <c r="B31" s="388"/>
      <c r="C31" s="1039"/>
      <c r="D31" s="1039"/>
      <c r="E31" s="1040"/>
      <c r="F31" s="1040"/>
      <c r="G31" s="1040"/>
      <c r="H31" s="1040"/>
      <c r="I31" s="1040"/>
      <c r="J31" s="1040"/>
      <c r="K31" s="1040"/>
      <c r="L31" s="1040"/>
      <c r="M31" s="1041"/>
      <c r="N31" s="1041"/>
      <c r="O31" s="1041"/>
      <c r="P31" s="1041"/>
      <c r="Q31" s="1041"/>
      <c r="R31" s="1041"/>
      <c r="S31" s="1041"/>
      <c r="T31" s="1041"/>
      <c r="U31" s="1041"/>
      <c r="V31" s="1041"/>
      <c r="W31" s="1041"/>
      <c r="X31" s="1041"/>
      <c r="Y31" s="1041"/>
      <c r="Z31" s="1041"/>
      <c r="AA31" s="1041"/>
      <c r="AB31" s="1041"/>
      <c r="AC31" s="1041"/>
      <c r="AD31" s="1041"/>
      <c r="AE31" s="807"/>
      <c r="AF31" s="1021"/>
      <c r="AG31" s="1021"/>
      <c r="AH31" s="1021"/>
      <c r="AJ31" s="389"/>
    </row>
    <row r="32" spans="2:36" s="997" customFormat="1" ht="21.95" customHeight="1">
      <c r="B32" s="388"/>
      <c r="C32" s="1623" t="s">
        <v>1376</v>
      </c>
      <c r="D32" s="1623"/>
      <c r="E32" s="1624" t="s">
        <v>1377</v>
      </c>
      <c r="F32" s="1624"/>
      <c r="G32" s="1624"/>
      <c r="H32" s="1624"/>
      <c r="I32" s="1624"/>
      <c r="J32" s="1624"/>
      <c r="K32" s="1624"/>
      <c r="L32" s="1624"/>
      <c r="M32" s="807"/>
      <c r="N32" s="1625"/>
      <c r="O32" s="1625"/>
      <c r="P32" s="1625"/>
      <c r="Q32" s="1625"/>
      <c r="R32" s="1625"/>
      <c r="S32" s="1625"/>
      <c r="T32" s="1625"/>
      <c r="U32" s="1625"/>
      <c r="V32" s="1625"/>
      <c r="W32" s="1625"/>
      <c r="X32" s="1625"/>
      <c r="Y32" s="1625"/>
      <c r="Z32" s="1625"/>
      <c r="AA32" s="1625"/>
      <c r="AB32" s="1625"/>
      <c r="AC32" s="1625"/>
      <c r="AD32" s="807"/>
      <c r="AE32" s="807"/>
      <c r="AF32" s="1021"/>
      <c r="AG32" s="1021"/>
      <c r="AH32" s="1021"/>
      <c r="AJ32" s="389"/>
    </row>
    <row r="33" spans="2:36" ht="21.95" customHeight="1">
      <c r="B33" s="388"/>
      <c r="C33" s="1039"/>
      <c r="D33" s="1039"/>
      <c r="E33" s="1040"/>
      <c r="F33" s="1040"/>
      <c r="G33" s="1040"/>
      <c r="H33" s="1040"/>
      <c r="I33" s="1040"/>
      <c r="J33" s="1040"/>
      <c r="K33" s="1040"/>
      <c r="L33" s="1040"/>
      <c r="M33" s="1040"/>
      <c r="N33" s="1040"/>
      <c r="O33" s="1040"/>
      <c r="P33" s="1040"/>
      <c r="Q33" s="1042"/>
      <c r="R33" s="1043"/>
      <c r="S33" s="1043"/>
      <c r="T33" s="1043"/>
      <c r="U33" s="1043"/>
      <c r="V33" s="1043"/>
      <c r="W33" s="1043"/>
      <c r="X33" s="1043"/>
      <c r="Y33" s="1043"/>
      <c r="Z33" s="1043"/>
      <c r="AA33" s="1043"/>
      <c r="AB33" s="1043"/>
      <c r="AC33" s="1043"/>
      <c r="AD33" s="1043"/>
      <c r="AE33" s="1043"/>
      <c r="AF33" s="1024"/>
      <c r="AG33" s="1024"/>
      <c r="AH33" s="1021"/>
      <c r="AI33" s="636"/>
      <c r="AJ33" s="389"/>
    </row>
    <row r="34" spans="2:36" ht="21.95" customHeight="1">
      <c r="B34" s="388"/>
      <c r="C34" s="1623" t="s">
        <v>1378</v>
      </c>
      <c r="D34" s="1623"/>
      <c r="E34" s="1624" t="s">
        <v>1379</v>
      </c>
      <c r="F34" s="1624"/>
      <c r="G34" s="1624"/>
      <c r="H34" s="1624"/>
      <c r="I34" s="1624"/>
      <c r="J34" s="1624"/>
      <c r="K34" s="1624"/>
      <c r="L34" s="1624"/>
      <c r="M34" s="1040"/>
      <c r="N34" s="1044" t="s">
        <v>535</v>
      </c>
      <c r="O34" s="1040" t="s">
        <v>1380</v>
      </c>
      <c r="P34" s="1040"/>
      <c r="Q34" s="1042"/>
      <c r="R34" s="1035"/>
      <c r="S34" s="1045"/>
      <c r="T34" s="1045"/>
      <c r="U34" s="1046"/>
      <c r="V34" s="1047"/>
      <c r="W34" s="1047"/>
      <c r="X34" s="1047"/>
      <c r="Y34" s="1047"/>
      <c r="Z34" s="1047"/>
      <c r="AA34" s="1047"/>
      <c r="AB34" s="1047"/>
      <c r="AC34" s="1047"/>
      <c r="AD34" s="1047"/>
      <c r="AE34" s="1047"/>
      <c r="AF34" s="1025"/>
      <c r="AG34" s="1025"/>
      <c r="AH34" s="1026"/>
      <c r="AI34" s="1005"/>
      <c r="AJ34" s="389"/>
    </row>
    <row r="35" spans="2:36" ht="21.95" customHeight="1">
      <c r="B35" s="388"/>
      <c r="C35" s="805"/>
      <c r="D35" s="807"/>
      <c r="E35" s="1039"/>
      <c r="F35" s="1039"/>
      <c r="G35" s="1039"/>
      <c r="H35" s="1040"/>
      <c r="I35" s="1040"/>
      <c r="J35" s="1040"/>
      <c r="K35" s="1040"/>
      <c r="L35" s="1040"/>
      <c r="M35" s="1040"/>
      <c r="N35" s="1040"/>
      <c r="O35" s="1040" t="s">
        <v>1381</v>
      </c>
      <c r="P35" s="1040"/>
      <c r="Q35" s="807"/>
      <c r="R35" s="1035"/>
      <c r="S35" s="1045"/>
      <c r="U35" s="1637"/>
      <c r="V35" s="1637"/>
      <c r="W35" s="1637"/>
      <c r="X35" s="1637"/>
      <c r="Y35" s="1637"/>
      <c r="Z35" s="1637"/>
      <c r="AA35" s="1637"/>
      <c r="AB35" s="1637"/>
      <c r="AC35" s="1637"/>
      <c r="AD35" s="1637"/>
      <c r="AE35" s="1047" t="s">
        <v>1382</v>
      </c>
      <c r="AF35" s="1025"/>
      <c r="AG35" s="1025"/>
      <c r="AH35" s="1023"/>
      <c r="AI35" s="636"/>
      <c r="AJ35" s="389"/>
    </row>
    <row r="36" spans="2:36" s="997" customFormat="1" ht="21.95" customHeight="1">
      <c r="B36" s="388"/>
      <c r="C36" s="805"/>
      <c r="D36" s="807"/>
      <c r="E36" s="1039"/>
      <c r="F36" s="1039"/>
      <c r="G36" s="1039"/>
      <c r="H36" s="1040"/>
      <c r="I36" s="1040"/>
      <c r="J36" s="1040"/>
      <c r="K36" s="1040"/>
      <c r="L36" s="1040"/>
      <c r="M36" s="1040"/>
      <c r="N36" s="1040"/>
      <c r="O36" s="1040"/>
      <c r="P36" s="1040"/>
      <c r="Q36" s="807"/>
      <c r="R36" s="1035"/>
      <c r="S36" s="1045"/>
      <c r="T36" s="1048"/>
      <c r="AE36" s="1047"/>
      <c r="AF36" s="1025"/>
      <c r="AG36" s="1025"/>
      <c r="AH36" s="1023"/>
      <c r="AI36" s="636"/>
      <c r="AJ36" s="389"/>
    </row>
    <row r="37" spans="2:36" ht="24" customHeight="1">
      <c r="B37" s="388"/>
      <c r="C37" s="805"/>
      <c r="D37" s="807"/>
      <c r="E37" s="1039"/>
      <c r="F37" s="1039"/>
      <c r="G37" s="1040"/>
      <c r="H37" s="1040"/>
      <c r="I37" s="1040"/>
      <c r="J37" s="1040"/>
      <c r="K37" s="1040"/>
      <c r="L37" s="1040"/>
      <c r="M37" s="1040"/>
      <c r="N37" s="1044" t="s">
        <v>535</v>
      </c>
      <c r="O37" s="1040" t="s">
        <v>1383</v>
      </c>
      <c r="P37" s="1040"/>
      <c r="Q37" s="1042"/>
      <c r="R37" s="1035"/>
      <c r="S37" s="1045"/>
      <c r="T37" s="1045"/>
      <c r="U37" s="1049"/>
      <c r="V37" s="1047"/>
      <c r="W37" s="1047"/>
      <c r="X37" s="1047"/>
      <c r="Y37" s="1047"/>
      <c r="Z37" s="1047"/>
      <c r="AA37" s="1047"/>
      <c r="AB37" s="1047"/>
      <c r="AC37" s="1047"/>
      <c r="AE37" s="1047"/>
      <c r="AF37" s="1025"/>
      <c r="AG37" s="1025"/>
      <c r="AH37" s="1026"/>
      <c r="AI37" s="1005"/>
      <c r="AJ37" s="389"/>
    </row>
    <row r="38" spans="2:36" ht="24" customHeight="1">
      <c r="B38" s="388"/>
      <c r="C38" s="805"/>
      <c r="D38" s="807"/>
      <c r="E38" s="1039"/>
      <c r="F38" s="1044"/>
      <c r="G38" s="1040"/>
      <c r="H38" s="1040"/>
      <c r="I38" s="1040"/>
      <c r="J38" s="1040"/>
      <c r="K38" s="1040"/>
      <c r="L38" s="1040"/>
      <c r="M38" s="1040"/>
      <c r="N38" s="1040"/>
      <c r="O38" s="1040" t="s">
        <v>1381</v>
      </c>
      <c r="P38" s="1040"/>
      <c r="Q38" s="807"/>
      <c r="R38" s="1035"/>
      <c r="S38" s="1045"/>
      <c r="T38" s="1045"/>
      <c r="U38" s="1634"/>
      <c r="V38" s="1634"/>
      <c r="W38" s="1634"/>
      <c r="X38" s="1634"/>
      <c r="Y38" s="1634"/>
      <c r="Z38" s="1634"/>
      <c r="AA38" s="1634"/>
      <c r="AB38" s="1634"/>
      <c r="AC38" s="1634"/>
      <c r="AD38" s="1634"/>
      <c r="AE38" s="1047" t="s">
        <v>1382</v>
      </c>
      <c r="AF38" s="1025"/>
      <c r="AG38" s="1025"/>
      <c r="AH38" s="1027"/>
      <c r="AI38" s="636"/>
      <c r="AJ38" s="389"/>
    </row>
    <row r="39" spans="2:36" ht="24" customHeight="1">
      <c r="B39" s="388"/>
      <c r="C39" s="805"/>
      <c r="D39" s="807"/>
      <c r="E39" s="1039"/>
      <c r="F39" s="1044"/>
      <c r="G39" s="1040"/>
      <c r="H39" s="1040"/>
      <c r="I39" s="1040"/>
      <c r="J39" s="1040"/>
      <c r="K39" s="1040"/>
      <c r="L39" s="1040"/>
      <c r="M39" s="1040"/>
      <c r="N39" s="1040"/>
      <c r="O39" s="1040"/>
      <c r="P39" s="1040"/>
      <c r="Q39" s="1042"/>
      <c r="R39" s="1035"/>
      <c r="S39" s="1045"/>
      <c r="T39" s="1045"/>
      <c r="U39" s="1049"/>
      <c r="V39" s="1047"/>
      <c r="W39" s="1047"/>
      <c r="X39" s="1047"/>
      <c r="Y39" s="1047"/>
      <c r="Z39" s="1047"/>
      <c r="AA39" s="1047"/>
      <c r="AB39" s="1047"/>
      <c r="AC39" s="1047"/>
      <c r="AD39" s="1047"/>
      <c r="AE39" s="1047"/>
      <c r="AF39" s="1025"/>
      <c r="AG39" s="1025"/>
      <c r="AH39" s="1026"/>
      <c r="AI39" s="1005"/>
      <c r="AJ39" s="389"/>
    </row>
    <row r="40" spans="2:36" ht="24" customHeight="1">
      <c r="B40" s="388"/>
      <c r="C40" s="805"/>
      <c r="D40" s="807"/>
      <c r="E40" s="1039"/>
      <c r="F40" s="1044"/>
      <c r="G40" s="1040"/>
      <c r="H40" s="1040"/>
      <c r="I40" s="1040"/>
      <c r="J40" s="1040"/>
      <c r="K40" s="1040"/>
      <c r="L40" s="1040"/>
      <c r="M40" s="1040"/>
      <c r="N40" s="1044" t="s">
        <v>535</v>
      </c>
      <c r="O40" s="1040" t="s">
        <v>1384</v>
      </c>
      <c r="P40" s="1040"/>
      <c r="Q40" s="807"/>
      <c r="R40" s="1035"/>
      <c r="S40" s="1045"/>
      <c r="T40" s="1045"/>
      <c r="U40" s="1049"/>
      <c r="V40" s="1047"/>
      <c r="W40" s="1047"/>
      <c r="X40" s="1047"/>
      <c r="Y40" s="1047"/>
      <c r="Z40" s="1047"/>
      <c r="AA40" s="1047"/>
      <c r="AB40" s="1047"/>
      <c r="AC40" s="1047"/>
      <c r="AD40" s="1047"/>
      <c r="AE40" s="1047"/>
      <c r="AF40" s="1025"/>
      <c r="AG40" s="1025"/>
      <c r="AH40" s="1028"/>
      <c r="AI40" s="636"/>
      <c r="AJ40" s="389"/>
    </row>
    <row r="41" spans="2:36" ht="24" customHeight="1">
      <c r="B41" s="388"/>
      <c r="C41" s="805"/>
      <c r="D41" s="805"/>
      <c r="E41" s="1039"/>
      <c r="F41" s="1039"/>
      <c r="G41" s="1040"/>
      <c r="H41" s="1040"/>
      <c r="I41" s="1040"/>
      <c r="J41" s="1040"/>
      <c r="K41" s="1040"/>
      <c r="L41" s="1040"/>
      <c r="M41" s="1040"/>
      <c r="N41" s="1040"/>
      <c r="O41" s="1040"/>
      <c r="P41" s="1040"/>
      <c r="Q41" s="1042"/>
      <c r="R41" s="1035"/>
      <c r="S41" s="1045"/>
      <c r="T41" s="1045"/>
      <c r="U41" s="1049"/>
      <c r="V41" s="1047"/>
      <c r="W41" s="1047"/>
      <c r="X41" s="1047"/>
      <c r="Y41" s="1047"/>
      <c r="Z41" s="1047"/>
      <c r="AA41" s="1047"/>
      <c r="AB41" s="1047"/>
      <c r="AC41" s="1047"/>
      <c r="AD41" s="1047"/>
      <c r="AE41" s="1047"/>
      <c r="AF41" s="1025"/>
      <c r="AG41" s="1025"/>
      <c r="AH41" s="1026"/>
      <c r="AI41" s="1005"/>
      <c r="AJ41" s="389"/>
    </row>
    <row r="42" spans="2:36" ht="20.100000000000001" customHeight="1">
      <c r="B42" s="388"/>
      <c r="C42" s="805"/>
      <c r="D42" s="805"/>
      <c r="E42" s="805"/>
      <c r="F42" s="805"/>
      <c r="G42" s="805"/>
      <c r="H42" s="805"/>
      <c r="I42" s="805"/>
      <c r="J42" s="805"/>
      <c r="K42" s="805"/>
      <c r="L42" s="805"/>
      <c r="M42" s="805"/>
      <c r="N42" s="805"/>
      <c r="O42" s="805"/>
      <c r="P42" s="805"/>
      <c r="Q42" s="805"/>
      <c r="R42" s="805"/>
      <c r="S42" s="805"/>
      <c r="T42" s="805"/>
      <c r="U42" s="805"/>
      <c r="V42" s="805"/>
      <c r="W42" s="805"/>
      <c r="X42" s="805"/>
      <c r="Y42" s="805"/>
      <c r="Z42" s="805"/>
      <c r="AA42" s="805"/>
      <c r="AB42" s="805"/>
      <c r="AC42" s="805"/>
      <c r="AD42" s="805"/>
      <c r="AE42" s="805"/>
      <c r="AF42" s="1022"/>
      <c r="AG42" s="1022"/>
      <c r="AH42" s="1022"/>
      <c r="AI42" s="636"/>
      <c r="AJ42" s="389"/>
    </row>
    <row r="43" spans="2:36" ht="20.100000000000001" customHeight="1">
      <c r="B43" s="388"/>
      <c r="C43" s="805"/>
      <c r="D43" s="805"/>
      <c r="E43" s="805"/>
      <c r="F43" s="805"/>
      <c r="G43" s="805"/>
      <c r="H43" s="805"/>
      <c r="I43" s="805"/>
      <c r="J43" s="805"/>
      <c r="K43" s="805"/>
      <c r="L43" s="805"/>
      <c r="M43" s="805"/>
      <c r="N43" s="805"/>
      <c r="O43" s="805"/>
      <c r="P43" s="805"/>
      <c r="Q43" s="805"/>
      <c r="R43" s="805"/>
      <c r="S43" s="805"/>
      <c r="T43" s="805"/>
      <c r="U43" s="805"/>
      <c r="V43" s="805"/>
      <c r="W43" s="805"/>
      <c r="X43" s="805"/>
      <c r="Y43" s="805"/>
      <c r="Z43" s="805"/>
      <c r="AA43" s="805"/>
      <c r="AB43" s="805"/>
      <c r="AC43" s="805"/>
      <c r="AD43" s="805"/>
      <c r="AE43" s="805"/>
      <c r="AF43" s="636"/>
      <c r="AG43" s="636"/>
      <c r="AH43" s="636"/>
      <c r="AI43" s="636"/>
      <c r="AJ43" s="389"/>
    </row>
    <row r="44" spans="2:36" ht="20.100000000000001" customHeight="1">
      <c r="B44" s="388"/>
      <c r="C44" s="805"/>
      <c r="D44" s="805"/>
      <c r="E44" s="805"/>
      <c r="F44" s="805"/>
      <c r="G44" s="805"/>
      <c r="H44" s="805"/>
      <c r="I44" s="805"/>
      <c r="J44" s="805"/>
      <c r="K44" s="805"/>
      <c r="L44" s="805"/>
      <c r="M44" s="805"/>
      <c r="N44" s="805"/>
      <c r="O44" s="805"/>
      <c r="P44" s="805"/>
      <c r="Q44" s="805"/>
      <c r="R44" s="1035"/>
      <c r="S44" s="805"/>
      <c r="T44" s="805"/>
      <c r="U44" s="805"/>
      <c r="V44" s="805"/>
      <c r="W44" s="805"/>
      <c r="X44" s="805"/>
      <c r="Y44" s="805"/>
      <c r="Z44" s="805"/>
      <c r="AA44" s="805"/>
      <c r="AB44" s="805"/>
      <c r="AC44" s="805"/>
      <c r="AD44" s="805"/>
      <c r="AE44" s="805"/>
      <c r="AF44" s="636"/>
      <c r="AG44" s="636"/>
      <c r="AH44" s="636"/>
      <c r="AI44" s="636"/>
      <c r="AJ44" s="389"/>
    </row>
    <row r="45" spans="2:36" ht="20.100000000000001" customHeight="1">
      <c r="B45" s="388"/>
      <c r="C45" s="636"/>
      <c r="D45" s="636"/>
      <c r="E45" s="636"/>
      <c r="F45" s="636"/>
      <c r="G45" s="636"/>
      <c r="H45" s="194"/>
      <c r="I45" s="809"/>
      <c r="J45" s="194"/>
      <c r="K45" s="636"/>
      <c r="L45" s="636"/>
      <c r="M45" s="636"/>
      <c r="N45" s="636"/>
      <c r="O45" s="636"/>
      <c r="P45" s="636"/>
      <c r="Q45" s="636"/>
      <c r="R45" s="458"/>
      <c r="S45" s="458"/>
      <c r="T45" s="458"/>
      <c r="U45" s="458"/>
      <c r="V45" s="458"/>
      <c r="W45" s="458"/>
      <c r="X45" s="458"/>
      <c r="Y45" s="1017"/>
      <c r="Z45" s="1017"/>
      <c r="AA45" s="1017"/>
      <c r="AB45" s="1017"/>
      <c r="AC45" s="1017"/>
      <c r="AD45" s="1017"/>
      <c r="AE45" s="1017"/>
      <c r="AF45" s="1017"/>
      <c r="AG45" s="1017"/>
      <c r="AH45" s="1017"/>
      <c r="AI45" s="1017"/>
      <c r="AJ45" s="389"/>
    </row>
    <row r="46" spans="2:36" ht="20.100000000000001" customHeight="1">
      <c r="B46" s="388"/>
      <c r="C46" s="636"/>
      <c r="D46" s="636"/>
      <c r="E46" s="636"/>
      <c r="F46" s="636"/>
      <c r="G46" s="636"/>
      <c r="H46" s="194"/>
      <c r="I46" s="809"/>
      <c r="J46" s="194"/>
      <c r="K46" s="636"/>
      <c r="L46" s="636"/>
      <c r="M46" s="636"/>
      <c r="N46" s="636"/>
      <c r="O46" s="636"/>
      <c r="P46" s="636"/>
      <c r="Q46" s="636"/>
      <c r="R46" s="458"/>
      <c r="S46" s="458"/>
      <c r="T46" s="458"/>
      <c r="U46" s="458"/>
      <c r="V46" s="458"/>
      <c r="W46" s="458"/>
      <c r="X46" s="458"/>
      <c r="Y46" s="1017"/>
      <c r="Z46" s="1017"/>
      <c r="AA46" s="1017"/>
      <c r="AB46" s="1017"/>
      <c r="AC46" s="1017"/>
      <c r="AD46" s="1017"/>
      <c r="AE46" s="1017"/>
      <c r="AF46" s="1017"/>
      <c r="AG46" s="1017"/>
      <c r="AH46" s="1017"/>
      <c r="AI46" s="1017"/>
      <c r="AJ46" s="389"/>
    </row>
    <row r="47" spans="2:36" ht="20.100000000000001" customHeight="1" thickBot="1">
      <c r="B47" s="411"/>
      <c r="C47" s="412"/>
      <c r="D47" s="412"/>
      <c r="E47" s="412"/>
      <c r="F47" s="412"/>
      <c r="G47" s="412"/>
      <c r="H47" s="412"/>
      <c r="I47" s="412"/>
      <c r="J47" s="412"/>
      <c r="K47" s="412"/>
      <c r="L47" s="412"/>
      <c r="M47" s="412"/>
      <c r="N47" s="412"/>
      <c r="O47" s="412"/>
      <c r="P47" s="412"/>
      <c r="Q47" s="412"/>
      <c r="R47" s="1009"/>
      <c r="S47" s="1009"/>
      <c r="T47" s="1009"/>
      <c r="U47" s="1009"/>
      <c r="V47" s="1009"/>
      <c r="W47" s="1009"/>
      <c r="X47" s="1009"/>
      <c r="Y47" s="1034"/>
      <c r="Z47" s="1034"/>
      <c r="AA47" s="1034"/>
      <c r="AB47" s="1034"/>
      <c r="AC47" s="1034"/>
      <c r="AD47" s="1034"/>
      <c r="AE47" s="1034"/>
      <c r="AF47" s="1034"/>
      <c r="AG47" s="1034"/>
      <c r="AH47" s="1034"/>
      <c r="AI47" s="1034"/>
      <c r="AJ47" s="413"/>
    </row>
    <row r="49" spans="3:37" s="439" customFormat="1" ht="13.5">
      <c r="C49" s="440"/>
      <c r="D49" s="440"/>
      <c r="E49" s="441"/>
      <c r="F49" s="441"/>
      <c r="G49" s="441"/>
      <c r="H49" s="441"/>
      <c r="I49" s="441"/>
      <c r="J49" s="441"/>
      <c r="K49" s="441"/>
      <c r="L49" s="441"/>
      <c r="M49" s="441"/>
      <c r="N49" s="441"/>
      <c r="O49" s="441"/>
      <c r="P49" s="441"/>
      <c r="Q49" s="441"/>
      <c r="R49" s="441"/>
      <c r="S49" s="441"/>
      <c r="T49" s="441"/>
      <c r="U49" s="441"/>
      <c r="V49" s="441"/>
      <c r="W49" s="441"/>
      <c r="X49" s="441"/>
      <c r="Y49" s="441"/>
      <c r="Z49" s="441"/>
      <c r="AA49" s="441"/>
      <c r="AB49" s="441"/>
      <c r="AC49" s="441"/>
      <c r="AD49" s="441"/>
      <c r="AE49" s="441"/>
      <c r="AF49" s="440"/>
      <c r="AG49" s="440"/>
      <c r="AH49" s="440"/>
      <c r="AJ49" s="440"/>
      <c r="AK49" s="440"/>
    </row>
    <row r="50" spans="3:37" s="439" customFormat="1" ht="13.5">
      <c r="C50" s="440"/>
      <c r="D50" s="440"/>
      <c r="E50" s="441"/>
      <c r="F50" s="441"/>
      <c r="G50" s="441"/>
      <c r="H50" s="441"/>
      <c r="I50" s="441"/>
      <c r="J50" s="441"/>
      <c r="K50" s="441"/>
      <c r="L50" s="441"/>
      <c r="M50" s="441"/>
      <c r="N50" s="441"/>
      <c r="O50" s="441"/>
      <c r="P50" s="441"/>
      <c r="Q50" s="441"/>
      <c r="R50" s="441"/>
      <c r="S50" s="441"/>
      <c r="T50" s="441"/>
      <c r="U50" s="441"/>
      <c r="V50" s="441"/>
      <c r="W50" s="441"/>
      <c r="X50" s="441"/>
      <c r="Y50" s="441"/>
      <c r="Z50" s="441"/>
      <c r="AA50" s="441"/>
      <c r="AB50" s="441"/>
      <c r="AC50" s="441"/>
      <c r="AD50" s="441"/>
      <c r="AE50" s="441"/>
      <c r="AF50" s="440"/>
      <c r="AG50" s="440"/>
      <c r="AH50" s="440"/>
      <c r="AJ50" s="440"/>
      <c r="AK50" s="440"/>
    </row>
    <row r="51" spans="3:37" s="439" customFormat="1" ht="13.5">
      <c r="C51" s="440"/>
      <c r="D51" s="440"/>
      <c r="E51" s="441"/>
      <c r="F51" s="441"/>
      <c r="G51" s="441"/>
      <c r="H51" s="441"/>
      <c r="I51" s="441"/>
      <c r="J51" s="441"/>
      <c r="K51" s="441"/>
      <c r="L51" s="441"/>
      <c r="M51" s="441"/>
      <c r="N51" s="441"/>
      <c r="O51" s="441"/>
      <c r="P51" s="441"/>
      <c r="Q51" s="441"/>
      <c r="R51" s="441"/>
      <c r="S51" s="441"/>
      <c r="T51" s="441"/>
      <c r="U51" s="441"/>
      <c r="V51" s="441"/>
      <c r="W51" s="441"/>
      <c r="X51" s="441"/>
      <c r="Y51" s="441"/>
      <c r="Z51" s="441"/>
      <c r="AA51" s="441"/>
      <c r="AB51" s="441"/>
      <c r="AC51" s="441"/>
      <c r="AD51" s="441"/>
      <c r="AE51" s="441"/>
      <c r="AF51" s="440"/>
      <c r="AG51" s="440"/>
      <c r="AH51" s="440"/>
      <c r="AJ51" s="440"/>
      <c r="AK51" s="440"/>
    </row>
    <row r="52" spans="3:37" s="439" customFormat="1" ht="13.5">
      <c r="C52" s="440"/>
      <c r="D52" s="440"/>
      <c r="E52" s="441"/>
      <c r="F52" s="441"/>
      <c r="G52" s="441"/>
      <c r="H52" s="441"/>
      <c r="I52" s="441"/>
      <c r="J52" s="441"/>
      <c r="K52" s="441"/>
      <c r="L52" s="441"/>
      <c r="M52" s="441"/>
      <c r="N52" s="441"/>
      <c r="O52" s="441"/>
      <c r="P52" s="441"/>
      <c r="Q52" s="441"/>
      <c r="R52" s="441"/>
      <c r="S52" s="441"/>
      <c r="T52" s="441"/>
      <c r="U52" s="441"/>
      <c r="V52" s="441"/>
      <c r="W52" s="441"/>
      <c r="X52" s="441"/>
      <c r="Y52" s="441"/>
      <c r="Z52" s="441"/>
      <c r="AA52" s="441"/>
      <c r="AB52" s="441"/>
      <c r="AC52" s="441"/>
      <c r="AD52" s="441"/>
      <c r="AE52" s="441"/>
      <c r="AF52" s="440"/>
      <c r="AG52" s="440"/>
      <c r="AH52" s="440"/>
      <c r="AJ52" s="440"/>
      <c r="AK52" s="440"/>
    </row>
  </sheetData>
  <mergeCells count="24">
    <mergeCell ref="U38:AD38"/>
    <mergeCell ref="AA22:AI22"/>
    <mergeCell ref="AA23:AI23"/>
    <mergeCell ref="AA24:AI24"/>
    <mergeCell ref="T22:V22"/>
    <mergeCell ref="U35:AD35"/>
    <mergeCell ref="B7:G7"/>
    <mergeCell ref="B10:AJ13"/>
    <mergeCell ref="W22:Z22"/>
    <mergeCell ref="W23:Z23"/>
    <mergeCell ref="W24:Z24"/>
    <mergeCell ref="R20:U20"/>
    <mergeCell ref="R21:U21"/>
    <mergeCell ref="C28:D28"/>
    <mergeCell ref="C30:D30"/>
    <mergeCell ref="E28:L28"/>
    <mergeCell ref="E30:L30"/>
    <mergeCell ref="N28:T28"/>
    <mergeCell ref="M30:N30"/>
    <mergeCell ref="C32:D32"/>
    <mergeCell ref="E32:L32"/>
    <mergeCell ref="N32:AC32"/>
    <mergeCell ref="C34:D34"/>
    <mergeCell ref="E34:L34"/>
  </mergeCells>
  <phoneticPr fontId="1"/>
  <conditionalFormatting sqref="K14:Q14">
    <cfRule type="expression" dxfId="329" priority="6">
      <formula>$U$40=""</formula>
    </cfRule>
  </conditionalFormatting>
  <conditionalFormatting sqref="L25:R25">
    <cfRule type="expression" dxfId="328" priority="4">
      <formula>$U$40=""</formula>
    </cfRule>
  </conditionalFormatting>
  <conditionalFormatting sqref="N28:T28">
    <cfRule type="expression" dxfId="327" priority="2">
      <formula>$N$28=""</formula>
    </cfRule>
  </conditionalFormatting>
  <conditionalFormatting sqref="N32:AC32">
    <cfRule type="expression" dxfId="326" priority="1">
      <formula>$N$32=""</formula>
    </cfRule>
  </conditionalFormatting>
  <conditionalFormatting sqref="S14:Y14 T25:Y25">
    <cfRule type="expression" dxfId="325" priority="387">
      <formula>#REF!=""</formula>
    </cfRule>
  </conditionalFormatting>
  <hyperlinks>
    <hyperlink ref="S4" location="一覧表!A1" display="一覧表に戻る" xr:uid="{00000000-0004-0000-0F00-000000000000}"/>
  </hyperlinks>
  <pageMargins left="0.70866141732283472" right="0.47244094488188981" top="0.55118110236220474" bottom="0.55118110236220474" header="0.31496062992125984" footer="0.31496062992125984"/>
  <pageSetup paperSize="8" orientation="landscape" r:id="rId1"/>
  <rowBreaks count="2" manualBreakCount="2">
    <brk id="6" min="1" max="34" man="1"/>
    <brk id="47" min="1" max="4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検索!$C$10:$C$11</xm:f>
          </x14:formula1>
          <xm:sqref>N34 N40 N37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tabColor rgb="FFFF99FF"/>
  </sheetPr>
  <dimension ref="B2:AO125"/>
  <sheetViews>
    <sheetView zoomScale="70" zoomScaleNormal="70" workbookViewId="0"/>
  </sheetViews>
  <sheetFormatPr defaultColWidth="8.875" defaultRowHeight="13.5"/>
  <cols>
    <col min="1" max="1" width="8.875" style="50"/>
    <col min="2" max="58" width="4.125" style="50" customWidth="1"/>
    <col min="59" max="16384" width="8.875" style="50"/>
  </cols>
  <sheetData>
    <row r="2" spans="2:41" ht="30" customHeight="1" thickBot="1">
      <c r="B2" s="51" t="s">
        <v>62</v>
      </c>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N2" s="465"/>
    </row>
    <row r="3" spans="2:41" ht="25.15" customHeight="1">
      <c r="B3" s="1675" t="s">
        <v>63</v>
      </c>
      <c r="C3" s="1673"/>
      <c r="D3" s="1673"/>
      <c r="E3" s="1673"/>
      <c r="F3" s="1673"/>
      <c r="G3" s="1673"/>
      <c r="H3" s="1674"/>
      <c r="I3" s="1660" t="s">
        <v>64</v>
      </c>
      <c r="J3" s="1673"/>
      <c r="K3" s="1673"/>
      <c r="L3" s="1673"/>
      <c r="M3" s="1673"/>
      <c r="N3" s="1673"/>
      <c r="O3" s="1673"/>
      <c r="P3" s="1673"/>
      <c r="Q3" s="1673"/>
      <c r="R3" s="1673"/>
      <c r="S3" s="1673"/>
      <c r="T3" s="1673"/>
      <c r="U3" s="1673"/>
      <c r="V3" s="1673"/>
      <c r="W3" s="1674"/>
      <c r="X3" s="1660" t="s">
        <v>65</v>
      </c>
      <c r="Y3" s="1661"/>
      <c r="Z3" s="1661"/>
      <c r="AA3" s="1662"/>
      <c r="AB3" s="1660" t="s">
        <v>944</v>
      </c>
      <c r="AC3" s="1661"/>
      <c r="AD3" s="1661"/>
      <c r="AE3" s="1662"/>
      <c r="AF3" s="1660" t="s">
        <v>66</v>
      </c>
      <c r="AG3" s="1673"/>
      <c r="AH3" s="1674"/>
      <c r="AI3" s="1660" t="s">
        <v>133</v>
      </c>
      <c r="AJ3" s="1661"/>
      <c r="AK3" s="1661"/>
      <c r="AL3" s="1663"/>
    </row>
    <row r="4" spans="2:41" ht="25.15" customHeight="1">
      <c r="B4" s="1640" t="s">
        <v>67</v>
      </c>
      <c r="C4" s="1671" t="s">
        <v>131</v>
      </c>
      <c r="D4" s="1642" t="s">
        <v>68</v>
      </c>
      <c r="E4" s="1643"/>
      <c r="F4" s="1643"/>
      <c r="G4" s="1643"/>
      <c r="H4" s="1644"/>
      <c r="I4" s="1680" t="s">
        <v>69</v>
      </c>
      <c r="J4" s="1681"/>
      <c r="K4" s="1681"/>
      <c r="L4" s="1681"/>
      <c r="M4" s="1681"/>
      <c r="N4" s="1681"/>
      <c r="O4" s="1681"/>
      <c r="P4" s="1681"/>
      <c r="Q4" s="1681"/>
      <c r="R4" s="1681"/>
      <c r="S4" s="1681"/>
      <c r="T4" s="1681"/>
      <c r="U4" s="1681"/>
      <c r="V4" s="1681"/>
      <c r="W4" s="1682"/>
      <c r="X4" s="966" t="s">
        <v>130</v>
      </c>
      <c r="Y4" s="964" t="s">
        <v>535</v>
      </c>
      <c r="Z4" s="964" t="s">
        <v>129</v>
      </c>
      <c r="AA4" s="964" t="s">
        <v>535</v>
      </c>
      <c r="AB4" s="966" t="s">
        <v>130</v>
      </c>
      <c r="AC4" s="964" t="s">
        <v>535</v>
      </c>
      <c r="AD4" s="964" t="s">
        <v>129</v>
      </c>
      <c r="AE4" s="964" t="s">
        <v>535</v>
      </c>
      <c r="AF4" s="1651"/>
      <c r="AG4" s="1652"/>
      <c r="AH4" s="1653"/>
      <c r="AI4" s="966" t="s">
        <v>130</v>
      </c>
      <c r="AJ4" s="964" t="s">
        <v>535</v>
      </c>
      <c r="AK4" s="964" t="s">
        <v>129</v>
      </c>
      <c r="AL4" s="53" t="s">
        <v>535</v>
      </c>
      <c r="AO4" s="483" t="s">
        <v>754</v>
      </c>
    </row>
    <row r="5" spans="2:41" ht="25.15" customHeight="1">
      <c r="B5" s="1640"/>
      <c r="C5" s="1672"/>
      <c r="D5" s="1676"/>
      <c r="E5" s="1677"/>
      <c r="F5" s="1677"/>
      <c r="G5" s="1677"/>
      <c r="H5" s="1678"/>
      <c r="I5" s="1680" t="s">
        <v>70</v>
      </c>
      <c r="J5" s="1681"/>
      <c r="K5" s="1681"/>
      <c r="L5" s="1681"/>
      <c r="M5" s="1681"/>
      <c r="N5" s="1681"/>
      <c r="O5" s="1681"/>
      <c r="P5" s="1681"/>
      <c r="Q5" s="1681"/>
      <c r="R5" s="1681"/>
      <c r="S5" s="1681"/>
      <c r="T5" s="1681"/>
      <c r="U5" s="1681"/>
      <c r="V5" s="1681"/>
      <c r="W5" s="1682"/>
      <c r="X5" s="966" t="s">
        <v>130</v>
      </c>
      <c r="Y5" s="964" t="s">
        <v>535</v>
      </c>
      <c r="Z5" s="964" t="s">
        <v>129</v>
      </c>
      <c r="AA5" s="964" t="s">
        <v>535</v>
      </c>
      <c r="AB5" s="966" t="s">
        <v>130</v>
      </c>
      <c r="AC5" s="964" t="s">
        <v>535</v>
      </c>
      <c r="AD5" s="964" t="s">
        <v>129</v>
      </c>
      <c r="AE5" s="964" t="s">
        <v>535</v>
      </c>
      <c r="AF5" s="1651"/>
      <c r="AG5" s="1652"/>
      <c r="AH5" s="1653"/>
      <c r="AI5" s="966" t="s">
        <v>130</v>
      </c>
      <c r="AJ5" s="964" t="s">
        <v>535</v>
      </c>
      <c r="AK5" s="964" t="s">
        <v>129</v>
      </c>
      <c r="AL5" s="53" t="s">
        <v>535</v>
      </c>
    </row>
    <row r="6" spans="2:41" ht="25.15" customHeight="1">
      <c r="B6" s="1640"/>
      <c r="C6" s="1672"/>
      <c r="D6" s="1676"/>
      <c r="E6" s="1677"/>
      <c r="F6" s="1677"/>
      <c r="G6" s="1677"/>
      <c r="H6" s="1678"/>
      <c r="I6" s="1680" t="s">
        <v>71</v>
      </c>
      <c r="J6" s="1681"/>
      <c r="K6" s="1681"/>
      <c r="L6" s="1681"/>
      <c r="M6" s="1681"/>
      <c r="N6" s="1681"/>
      <c r="O6" s="1681"/>
      <c r="P6" s="1681"/>
      <c r="Q6" s="1681"/>
      <c r="R6" s="1681"/>
      <c r="S6" s="1681"/>
      <c r="T6" s="1681"/>
      <c r="U6" s="1681"/>
      <c r="V6" s="1681"/>
      <c r="W6" s="1682"/>
      <c r="X6" s="966" t="s">
        <v>130</v>
      </c>
      <c r="Y6" s="964" t="s">
        <v>535</v>
      </c>
      <c r="Z6" s="964" t="s">
        <v>129</v>
      </c>
      <c r="AA6" s="964" t="s">
        <v>535</v>
      </c>
      <c r="AB6" s="966" t="s">
        <v>130</v>
      </c>
      <c r="AC6" s="964" t="s">
        <v>535</v>
      </c>
      <c r="AD6" s="964" t="s">
        <v>129</v>
      </c>
      <c r="AE6" s="964" t="s">
        <v>535</v>
      </c>
      <c r="AF6" s="1651"/>
      <c r="AG6" s="1652"/>
      <c r="AH6" s="1653"/>
      <c r="AI6" s="966" t="s">
        <v>130</v>
      </c>
      <c r="AJ6" s="964" t="s">
        <v>535</v>
      </c>
      <c r="AK6" s="964" t="s">
        <v>129</v>
      </c>
      <c r="AL6" s="53" t="s">
        <v>535</v>
      </c>
    </row>
    <row r="7" spans="2:41" ht="25.15" customHeight="1">
      <c r="B7" s="1640"/>
      <c r="C7" s="1672"/>
      <c r="D7" s="1676"/>
      <c r="E7" s="1677"/>
      <c r="F7" s="1677"/>
      <c r="G7" s="1677"/>
      <c r="H7" s="1678"/>
      <c r="I7" s="1680" t="s">
        <v>72</v>
      </c>
      <c r="J7" s="1681"/>
      <c r="K7" s="1681"/>
      <c r="L7" s="1681"/>
      <c r="M7" s="1681"/>
      <c r="N7" s="1681"/>
      <c r="O7" s="1681"/>
      <c r="P7" s="1681"/>
      <c r="Q7" s="1681"/>
      <c r="R7" s="1681"/>
      <c r="S7" s="1681"/>
      <c r="T7" s="1681"/>
      <c r="U7" s="1681"/>
      <c r="V7" s="1681"/>
      <c r="W7" s="1682"/>
      <c r="X7" s="966" t="s">
        <v>130</v>
      </c>
      <c r="Y7" s="964" t="s">
        <v>535</v>
      </c>
      <c r="Z7" s="964" t="s">
        <v>129</v>
      </c>
      <c r="AA7" s="964" t="s">
        <v>535</v>
      </c>
      <c r="AB7" s="966" t="s">
        <v>130</v>
      </c>
      <c r="AC7" s="964" t="s">
        <v>535</v>
      </c>
      <c r="AD7" s="964" t="s">
        <v>129</v>
      </c>
      <c r="AE7" s="964" t="s">
        <v>535</v>
      </c>
      <c r="AF7" s="1651"/>
      <c r="AG7" s="1652"/>
      <c r="AH7" s="1653"/>
      <c r="AI7" s="966" t="s">
        <v>130</v>
      </c>
      <c r="AJ7" s="964" t="s">
        <v>535</v>
      </c>
      <c r="AK7" s="964" t="s">
        <v>129</v>
      </c>
      <c r="AL7" s="53" t="s">
        <v>535</v>
      </c>
    </row>
    <row r="8" spans="2:41" ht="25.15" customHeight="1">
      <c r="B8" s="1640"/>
      <c r="C8" s="1672"/>
      <c r="D8" s="1676"/>
      <c r="E8" s="1677"/>
      <c r="F8" s="1677"/>
      <c r="G8" s="1677"/>
      <c r="H8" s="1678"/>
      <c r="I8" s="1680" t="s">
        <v>73</v>
      </c>
      <c r="J8" s="1681"/>
      <c r="K8" s="1681"/>
      <c r="L8" s="1681"/>
      <c r="M8" s="1681"/>
      <c r="N8" s="1681"/>
      <c r="O8" s="1681"/>
      <c r="P8" s="1681"/>
      <c r="Q8" s="1681"/>
      <c r="R8" s="1681"/>
      <c r="S8" s="1681"/>
      <c r="T8" s="1681"/>
      <c r="U8" s="1681"/>
      <c r="V8" s="1681"/>
      <c r="W8" s="1682"/>
      <c r="X8" s="966" t="s">
        <v>130</v>
      </c>
      <c r="Y8" s="964" t="s">
        <v>535</v>
      </c>
      <c r="Z8" s="964" t="s">
        <v>129</v>
      </c>
      <c r="AA8" s="964" t="s">
        <v>535</v>
      </c>
      <c r="AB8" s="966" t="s">
        <v>130</v>
      </c>
      <c r="AC8" s="964" t="s">
        <v>535</v>
      </c>
      <c r="AD8" s="964" t="s">
        <v>129</v>
      </c>
      <c r="AE8" s="964" t="s">
        <v>535</v>
      </c>
      <c r="AF8" s="1651"/>
      <c r="AG8" s="1652"/>
      <c r="AH8" s="1653"/>
      <c r="AI8" s="966" t="s">
        <v>130</v>
      </c>
      <c r="AJ8" s="964" t="s">
        <v>535</v>
      </c>
      <c r="AK8" s="964" t="s">
        <v>129</v>
      </c>
      <c r="AL8" s="53" t="s">
        <v>535</v>
      </c>
    </row>
    <row r="9" spans="2:41" ht="25.15" customHeight="1">
      <c r="B9" s="1640"/>
      <c r="C9" s="1672"/>
      <c r="D9" s="1676"/>
      <c r="E9" s="1677"/>
      <c r="F9" s="1677"/>
      <c r="G9" s="1677"/>
      <c r="H9" s="1678"/>
      <c r="I9" s="1680" t="s">
        <v>74</v>
      </c>
      <c r="J9" s="1681"/>
      <c r="K9" s="1681"/>
      <c r="L9" s="1681"/>
      <c r="M9" s="1681"/>
      <c r="N9" s="1681"/>
      <c r="O9" s="1681"/>
      <c r="P9" s="1681"/>
      <c r="Q9" s="1681"/>
      <c r="R9" s="1681"/>
      <c r="S9" s="1681"/>
      <c r="T9" s="1681"/>
      <c r="U9" s="1681"/>
      <c r="V9" s="1681"/>
      <c r="W9" s="1682"/>
      <c r="X9" s="966" t="s">
        <v>130</v>
      </c>
      <c r="Y9" s="964" t="s">
        <v>535</v>
      </c>
      <c r="Z9" s="964" t="s">
        <v>129</v>
      </c>
      <c r="AA9" s="964" t="s">
        <v>535</v>
      </c>
      <c r="AB9" s="966" t="s">
        <v>130</v>
      </c>
      <c r="AC9" s="964" t="s">
        <v>535</v>
      </c>
      <c r="AD9" s="964" t="s">
        <v>129</v>
      </c>
      <c r="AE9" s="964" t="s">
        <v>535</v>
      </c>
      <c r="AF9" s="1651"/>
      <c r="AG9" s="1652"/>
      <c r="AH9" s="1653"/>
      <c r="AI9" s="966" t="s">
        <v>130</v>
      </c>
      <c r="AJ9" s="964" t="s">
        <v>535</v>
      </c>
      <c r="AK9" s="964" t="s">
        <v>129</v>
      </c>
      <c r="AL9" s="53" t="s">
        <v>535</v>
      </c>
    </row>
    <row r="10" spans="2:41" ht="25.15" customHeight="1">
      <c r="B10" s="1640"/>
      <c r="C10" s="1672"/>
      <c r="D10" s="1676"/>
      <c r="E10" s="1677"/>
      <c r="F10" s="1677"/>
      <c r="G10" s="1677"/>
      <c r="H10" s="1678"/>
      <c r="I10" s="1680" t="s">
        <v>75</v>
      </c>
      <c r="J10" s="1681"/>
      <c r="K10" s="1681"/>
      <c r="L10" s="1681"/>
      <c r="M10" s="1681"/>
      <c r="N10" s="1681"/>
      <c r="O10" s="1681"/>
      <c r="P10" s="1681"/>
      <c r="Q10" s="1681"/>
      <c r="R10" s="1681"/>
      <c r="S10" s="1681"/>
      <c r="T10" s="1681"/>
      <c r="U10" s="1681"/>
      <c r="V10" s="1681"/>
      <c r="W10" s="1682"/>
      <c r="X10" s="966" t="s">
        <v>130</v>
      </c>
      <c r="Y10" s="964" t="s">
        <v>535</v>
      </c>
      <c r="Z10" s="964" t="s">
        <v>129</v>
      </c>
      <c r="AA10" s="964" t="s">
        <v>535</v>
      </c>
      <c r="AB10" s="966" t="s">
        <v>130</v>
      </c>
      <c r="AC10" s="964" t="s">
        <v>535</v>
      </c>
      <c r="AD10" s="964" t="s">
        <v>129</v>
      </c>
      <c r="AE10" s="964" t="s">
        <v>535</v>
      </c>
      <c r="AF10" s="1651"/>
      <c r="AG10" s="1652"/>
      <c r="AH10" s="1653"/>
      <c r="AI10" s="966" t="s">
        <v>130</v>
      </c>
      <c r="AJ10" s="964" t="s">
        <v>535</v>
      </c>
      <c r="AK10" s="964" t="s">
        <v>129</v>
      </c>
      <c r="AL10" s="53" t="s">
        <v>535</v>
      </c>
    </row>
    <row r="11" spans="2:41" ht="25.15" customHeight="1">
      <c r="B11" s="1640"/>
      <c r="C11" s="1672"/>
      <c r="D11" s="1645"/>
      <c r="E11" s="1646"/>
      <c r="F11" s="1646"/>
      <c r="G11" s="1646"/>
      <c r="H11" s="1647"/>
      <c r="I11" s="1680" t="s">
        <v>76</v>
      </c>
      <c r="J11" s="1681"/>
      <c r="K11" s="1681"/>
      <c r="L11" s="1681"/>
      <c r="M11" s="1681"/>
      <c r="N11" s="1681"/>
      <c r="O11" s="1681"/>
      <c r="P11" s="1681"/>
      <c r="Q11" s="1681"/>
      <c r="R11" s="1681"/>
      <c r="S11" s="1681"/>
      <c r="T11" s="1681"/>
      <c r="U11" s="1681"/>
      <c r="V11" s="1681"/>
      <c r="W11" s="1682"/>
      <c r="X11" s="966" t="s">
        <v>130</v>
      </c>
      <c r="Y11" s="964" t="s">
        <v>535</v>
      </c>
      <c r="Z11" s="964" t="s">
        <v>129</v>
      </c>
      <c r="AA11" s="964" t="s">
        <v>535</v>
      </c>
      <c r="AB11" s="966" t="s">
        <v>130</v>
      </c>
      <c r="AC11" s="964" t="s">
        <v>535</v>
      </c>
      <c r="AD11" s="964" t="s">
        <v>129</v>
      </c>
      <c r="AE11" s="964" t="s">
        <v>535</v>
      </c>
      <c r="AF11" s="1651"/>
      <c r="AG11" s="1652"/>
      <c r="AH11" s="1653"/>
      <c r="AI11" s="966" t="s">
        <v>130</v>
      </c>
      <c r="AJ11" s="964" t="s">
        <v>535</v>
      </c>
      <c r="AK11" s="964" t="s">
        <v>129</v>
      </c>
      <c r="AL11" s="53" t="s">
        <v>535</v>
      </c>
    </row>
    <row r="12" spans="2:41" ht="25.15" customHeight="1">
      <c r="B12" s="1640"/>
      <c r="C12" s="1672"/>
      <c r="D12" s="1642" t="s">
        <v>77</v>
      </c>
      <c r="E12" s="1643"/>
      <c r="F12" s="1643"/>
      <c r="G12" s="1643"/>
      <c r="H12" s="1644"/>
      <c r="I12" s="1680" t="s">
        <v>78</v>
      </c>
      <c r="J12" s="1681"/>
      <c r="K12" s="1681"/>
      <c r="L12" s="1681"/>
      <c r="M12" s="1681"/>
      <c r="N12" s="1681"/>
      <c r="O12" s="1681"/>
      <c r="P12" s="1681"/>
      <c r="Q12" s="1681"/>
      <c r="R12" s="1681"/>
      <c r="S12" s="1681"/>
      <c r="T12" s="1681"/>
      <c r="U12" s="1681"/>
      <c r="V12" s="1681"/>
      <c r="W12" s="1682"/>
      <c r="X12" s="966" t="s">
        <v>130</v>
      </c>
      <c r="Y12" s="964" t="s">
        <v>535</v>
      </c>
      <c r="Z12" s="964" t="s">
        <v>129</v>
      </c>
      <c r="AA12" s="964" t="s">
        <v>535</v>
      </c>
      <c r="AB12" s="966" t="s">
        <v>130</v>
      </c>
      <c r="AC12" s="964" t="s">
        <v>535</v>
      </c>
      <c r="AD12" s="964" t="s">
        <v>129</v>
      </c>
      <c r="AE12" s="964" t="s">
        <v>535</v>
      </c>
      <c r="AF12" s="1651"/>
      <c r="AG12" s="1652"/>
      <c r="AH12" s="1653"/>
      <c r="AI12" s="966" t="s">
        <v>130</v>
      </c>
      <c r="AJ12" s="964" t="s">
        <v>535</v>
      </c>
      <c r="AK12" s="964" t="s">
        <v>129</v>
      </c>
      <c r="AL12" s="53" t="s">
        <v>535</v>
      </c>
    </row>
    <row r="13" spans="2:41" ht="25.15" customHeight="1">
      <c r="B13" s="1640"/>
      <c r="C13" s="1672"/>
      <c r="D13" s="1645"/>
      <c r="E13" s="1646"/>
      <c r="F13" s="1646"/>
      <c r="G13" s="1646"/>
      <c r="H13" s="1647"/>
      <c r="I13" s="1680" t="s">
        <v>79</v>
      </c>
      <c r="J13" s="1681"/>
      <c r="K13" s="1681"/>
      <c r="L13" s="1681"/>
      <c r="M13" s="1681"/>
      <c r="N13" s="1681"/>
      <c r="O13" s="1681"/>
      <c r="P13" s="1681"/>
      <c r="Q13" s="1681"/>
      <c r="R13" s="1681"/>
      <c r="S13" s="1681"/>
      <c r="T13" s="1681"/>
      <c r="U13" s="1681"/>
      <c r="V13" s="1681"/>
      <c r="W13" s="1682"/>
      <c r="X13" s="966" t="s">
        <v>130</v>
      </c>
      <c r="Y13" s="964" t="s">
        <v>535</v>
      </c>
      <c r="Z13" s="964" t="s">
        <v>129</v>
      </c>
      <c r="AA13" s="964" t="s">
        <v>535</v>
      </c>
      <c r="AB13" s="966" t="s">
        <v>130</v>
      </c>
      <c r="AC13" s="964" t="s">
        <v>535</v>
      </c>
      <c r="AD13" s="964" t="s">
        <v>129</v>
      </c>
      <c r="AE13" s="964" t="s">
        <v>535</v>
      </c>
      <c r="AF13" s="1651"/>
      <c r="AG13" s="1652"/>
      <c r="AH13" s="1653"/>
      <c r="AI13" s="966" t="s">
        <v>130</v>
      </c>
      <c r="AJ13" s="964" t="s">
        <v>535</v>
      </c>
      <c r="AK13" s="964" t="s">
        <v>129</v>
      </c>
      <c r="AL13" s="53" t="s">
        <v>535</v>
      </c>
    </row>
    <row r="14" spans="2:41" ht="25.15" customHeight="1">
      <c r="B14" s="1640"/>
      <c r="C14" s="1672"/>
      <c r="D14" s="1680" t="s">
        <v>80</v>
      </c>
      <c r="E14" s="1681"/>
      <c r="F14" s="1681"/>
      <c r="G14" s="1681"/>
      <c r="H14" s="1682"/>
      <c r="I14" s="1680" t="s">
        <v>81</v>
      </c>
      <c r="J14" s="1681"/>
      <c r="K14" s="1681"/>
      <c r="L14" s="1681"/>
      <c r="M14" s="1681"/>
      <c r="N14" s="1681"/>
      <c r="O14" s="1681"/>
      <c r="P14" s="1681"/>
      <c r="Q14" s="1681"/>
      <c r="R14" s="1681"/>
      <c r="S14" s="1681"/>
      <c r="T14" s="1681"/>
      <c r="U14" s="1681"/>
      <c r="V14" s="1681"/>
      <c r="W14" s="1682"/>
      <c r="X14" s="966" t="s">
        <v>130</v>
      </c>
      <c r="Y14" s="964" t="s">
        <v>535</v>
      </c>
      <c r="Z14" s="964" t="s">
        <v>129</v>
      </c>
      <c r="AA14" s="964" t="s">
        <v>535</v>
      </c>
      <c r="AB14" s="966" t="s">
        <v>130</v>
      </c>
      <c r="AC14" s="964" t="s">
        <v>535</v>
      </c>
      <c r="AD14" s="964" t="s">
        <v>129</v>
      </c>
      <c r="AE14" s="964" t="s">
        <v>535</v>
      </c>
      <c r="AF14" s="1651"/>
      <c r="AG14" s="1652"/>
      <c r="AH14" s="1653"/>
      <c r="AI14" s="966" t="s">
        <v>130</v>
      </c>
      <c r="AJ14" s="964" t="s">
        <v>535</v>
      </c>
      <c r="AK14" s="964" t="s">
        <v>129</v>
      </c>
      <c r="AL14" s="53" t="s">
        <v>535</v>
      </c>
    </row>
    <row r="15" spans="2:41" ht="25.15" customHeight="1">
      <c r="B15" s="1640"/>
      <c r="C15" s="1672"/>
      <c r="D15" s="1680" t="s">
        <v>82</v>
      </c>
      <c r="E15" s="1681"/>
      <c r="F15" s="1681"/>
      <c r="G15" s="1681"/>
      <c r="H15" s="1682"/>
      <c r="I15" s="1680" t="s">
        <v>83</v>
      </c>
      <c r="J15" s="1681"/>
      <c r="K15" s="1681"/>
      <c r="L15" s="1681"/>
      <c r="M15" s="1681"/>
      <c r="N15" s="1681"/>
      <c r="O15" s="1681"/>
      <c r="P15" s="1681"/>
      <c r="Q15" s="1681"/>
      <c r="R15" s="1681"/>
      <c r="S15" s="1681"/>
      <c r="T15" s="1681"/>
      <c r="U15" s="1681"/>
      <c r="V15" s="1681"/>
      <c r="W15" s="1682"/>
      <c r="X15" s="966" t="s">
        <v>130</v>
      </c>
      <c r="Y15" s="964" t="s">
        <v>535</v>
      </c>
      <c r="Z15" s="964" t="s">
        <v>129</v>
      </c>
      <c r="AA15" s="964" t="s">
        <v>535</v>
      </c>
      <c r="AB15" s="966" t="s">
        <v>130</v>
      </c>
      <c r="AC15" s="964" t="s">
        <v>535</v>
      </c>
      <c r="AD15" s="964" t="s">
        <v>129</v>
      </c>
      <c r="AE15" s="964" t="s">
        <v>535</v>
      </c>
      <c r="AF15" s="1651"/>
      <c r="AG15" s="1652"/>
      <c r="AH15" s="1653"/>
      <c r="AI15" s="966" t="s">
        <v>130</v>
      </c>
      <c r="AJ15" s="964" t="s">
        <v>535</v>
      </c>
      <c r="AK15" s="964" t="s">
        <v>129</v>
      </c>
      <c r="AL15" s="53" t="s">
        <v>535</v>
      </c>
    </row>
    <row r="16" spans="2:41" ht="25.15" customHeight="1">
      <c r="B16" s="1640"/>
      <c r="C16" s="1671" t="s">
        <v>132</v>
      </c>
      <c r="D16" s="1642" t="s">
        <v>84</v>
      </c>
      <c r="E16" s="1643"/>
      <c r="F16" s="1643"/>
      <c r="G16" s="1643"/>
      <c r="H16" s="1644"/>
      <c r="I16" s="1680" t="s">
        <v>85</v>
      </c>
      <c r="J16" s="1681"/>
      <c r="K16" s="1681"/>
      <c r="L16" s="1681"/>
      <c r="M16" s="1681"/>
      <c r="N16" s="1681"/>
      <c r="O16" s="1681"/>
      <c r="P16" s="1681"/>
      <c r="Q16" s="1681"/>
      <c r="R16" s="1681"/>
      <c r="S16" s="1681"/>
      <c r="T16" s="1681"/>
      <c r="U16" s="1681"/>
      <c r="V16" s="1681"/>
      <c r="W16" s="1682"/>
      <c r="X16" s="966" t="s">
        <v>130</v>
      </c>
      <c r="Y16" s="964" t="s">
        <v>535</v>
      </c>
      <c r="Z16" s="964" t="s">
        <v>129</v>
      </c>
      <c r="AA16" s="964" t="s">
        <v>535</v>
      </c>
      <c r="AB16" s="966" t="s">
        <v>130</v>
      </c>
      <c r="AC16" s="964" t="s">
        <v>535</v>
      </c>
      <c r="AD16" s="964" t="s">
        <v>129</v>
      </c>
      <c r="AE16" s="964" t="s">
        <v>535</v>
      </c>
      <c r="AF16" s="1651"/>
      <c r="AG16" s="1652"/>
      <c r="AH16" s="1653"/>
      <c r="AI16" s="966" t="s">
        <v>130</v>
      </c>
      <c r="AJ16" s="964" t="s">
        <v>535</v>
      </c>
      <c r="AK16" s="964" t="s">
        <v>129</v>
      </c>
      <c r="AL16" s="53" t="s">
        <v>535</v>
      </c>
    </row>
    <row r="17" spans="2:38" ht="25.15" customHeight="1">
      <c r="B17" s="1640"/>
      <c r="C17" s="1672"/>
      <c r="D17" s="1676"/>
      <c r="E17" s="1677"/>
      <c r="F17" s="1677"/>
      <c r="G17" s="1677"/>
      <c r="H17" s="1678"/>
      <c r="I17" s="1680" t="s">
        <v>86</v>
      </c>
      <c r="J17" s="1681"/>
      <c r="K17" s="1681"/>
      <c r="L17" s="1681"/>
      <c r="M17" s="1681"/>
      <c r="N17" s="1681"/>
      <c r="O17" s="1681"/>
      <c r="P17" s="1681"/>
      <c r="Q17" s="1681"/>
      <c r="R17" s="1681"/>
      <c r="S17" s="1681"/>
      <c r="T17" s="1681"/>
      <c r="U17" s="1681"/>
      <c r="V17" s="1681"/>
      <c r="W17" s="1682"/>
      <c r="X17" s="966" t="s">
        <v>130</v>
      </c>
      <c r="Y17" s="964" t="s">
        <v>535</v>
      </c>
      <c r="Z17" s="964" t="s">
        <v>129</v>
      </c>
      <c r="AA17" s="964" t="s">
        <v>535</v>
      </c>
      <c r="AB17" s="966" t="s">
        <v>130</v>
      </c>
      <c r="AC17" s="964" t="s">
        <v>535</v>
      </c>
      <c r="AD17" s="964" t="s">
        <v>129</v>
      </c>
      <c r="AE17" s="964" t="s">
        <v>535</v>
      </c>
      <c r="AF17" s="1651"/>
      <c r="AG17" s="1652"/>
      <c r="AH17" s="1653"/>
      <c r="AI17" s="966" t="s">
        <v>130</v>
      </c>
      <c r="AJ17" s="964" t="s">
        <v>535</v>
      </c>
      <c r="AK17" s="964" t="s">
        <v>129</v>
      </c>
      <c r="AL17" s="53" t="s">
        <v>535</v>
      </c>
    </row>
    <row r="18" spans="2:38" ht="25.15" customHeight="1">
      <c r="B18" s="1640"/>
      <c r="C18" s="1672"/>
      <c r="D18" s="1645"/>
      <c r="E18" s="1646"/>
      <c r="F18" s="1646"/>
      <c r="G18" s="1646"/>
      <c r="H18" s="1647"/>
      <c r="I18" s="1680" t="s">
        <v>87</v>
      </c>
      <c r="J18" s="1681"/>
      <c r="K18" s="1681"/>
      <c r="L18" s="1681"/>
      <c r="M18" s="1681"/>
      <c r="N18" s="1681"/>
      <c r="O18" s="1681"/>
      <c r="P18" s="1681"/>
      <c r="Q18" s="1681"/>
      <c r="R18" s="1681"/>
      <c r="S18" s="1681"/>
      <c r="T18" s="1681"/>
      <c r="U18" s="1681"/>
      <c r="V18" s="1681"/>
      <c r="W18" s="1682"/>
      <c r="X18" s="966" t="s">
        <v>130</v>
      </c>
      <c r="Y18" s="964" t="s">
        <v>535</v>
      </c>
      <c r="Z18" s="964" t="s">
        <v>129</v>
      </c>
      <c r="AA18" s="964" t="s">
        <v>535</v>
      </c>
      <c r="AB18" s="966" t="s">
        <v>130</v>
      </c>
      <c r="AC18" s="964" t="s">
        <v>535</v>
      </c>
      <c r="AD18" s="964" t="s">
        <v>129</v>
      </c>
      <c r="AE18" s="964" t="s">
        <v>535</v>
      </c>
      <c r="AF18" s="1651"/>
      <c r="AG18" s="1652"/>
      <c r="AH18" s="1653"/>
      <c r="AI18" s="966" t="s">
        <v>130</v>
      </c>
      <c r="AJ18" s="964" t="s">
        <v>535</v>
      </c>
      <c r="AK18" s="964" t="s">
        <v>129</v>
      </c>
      <c r="AL18" s="53" t="s">
        <v>535</v>
      </c>
    </row>
    <row r="19" spans="2:38" ht="25.15" customHeight="1">
      <c r="B19" s="1640"/>
      <c r="C19" s="1672"/>
      <c r="D19" s="1642" t="s">
        <v>88</v>
      </c>
      <c r="E19" s="1643"/>
      <c r="F19" s="1643"/>
      <c r="G19" s="1643"/>
      <c r="H19" s="1644"/>
      <c r="I19" s="1680" t="s">
        <v>89</v>
      </c>
      <c r="J19" s="1681"/>
      <c r="K19" s="1681"/>
      <c r="L19" s="1681"/>
      <c r="M19" s="1681"/>
      <c r="N19" s="1681"/>
      <c r="O19" s="1681"/>
      <c r="P19" s="1681"/>
      <c r="Q19" s="1681"/>
      <c r="R19" s="1681"/>
      <c r="S19" s="1681"/>
      <c r="T19" s="1681"/>
      <c r="U19" s="1681"/>
      <c r="V19" s="1681"/>
      <c r="W19" s="1682"/>
      <c r="X19" s="966" t="s">
        <v>130</v>
      </c>
      <c r="Y19" s="964" t="s">
        <v>535</v>
      </c>
      <c r="Z19" s="964" t="s">
        <v>129</v>
      </c>
      <c r="AA19" s="964" t="s">
        <v>535</v>
      </c>
      <c r="AB19" s="966" t="s">
        <v>130</v>
      </c>
      <c r="AC19" s="964" t="s">
        <v>535</v>
      </c>
      <c r="AD19" s="964" t="s">
        <v>129</v>
      </c>
      <c r="AE19" s="964" t="s">
        <v>535</v>
      </c>
      <c r="AF19" s="1651"/>
      <c r="AG19" s="1652"/>
      <c r="AH19" s="1653"/>
      <c r="AI19" s="966" t="s">
        <v>130</v>
      </c>
      <c r="AJ19" s="964" t="s">
        <v>535</v>
      </c>
      <c r="AK19" s="964" t="s">
        <v>129</v>
      </c>
      <c r="AL19" s="53" t="s">
        <v>535</v>
      </c>
    </row>
    <row r="20" spans="2:38" ht="25.15" customHeight="1">
      <c r="B20" s="1640"/>
      <c r="C20" s="1672"/>
      <c r="D20" s="1676"/>
      <c r="E20" s="1677"/>
      <c r="F20" s="1677"/>
      <c r="G20" s="1677"/>
      <c r="H20" s="1678"/>
      <c r="I20" s="1680" t="s">
        <v>90</v>
      </c>
      <c r="J20" s="1681"/>
      <c r="K20" s="1681"/>
      <c r="L20" s="1681"/>
      <c r="M20" s="1681"/>
      <c r="N20" s="1681"/>
      <c r="O20" s="1681"/>
      <c r="P20" s="1681"/>
      <c r="Q20" s="1681"/>
      <c r="R20" s="1681"/>
      <c r="S20" s="1681"/>
      <c r="T20" s="1681"/>
      <c r="U20" s="1681"/>
      <c r="V20" s="1681"/>
      <c r="W20" s="1682"/>
      <c r="X20" s="966" t="s">
        <v>130</v>
      </c>
      <c r="Y20" s="964" t="s">
        <v>535</v>
      </c>
      <c r="Z20" s="964" t="s">
        <v>129</v>
      </c>
      <c r="AA20" s="964" t="s">
        <v>535</v>
      </c>
      <c r="AB20" s="966" t="s">
        <v>130</v>
      </c>
      <c r="AC20" s="964" t="s">
        <v>535</v>
      </c>
      <c r="AD20" s="964" t="s">
        <v>129</v>
      </c>
      <c r="AE20" s="964" t="s">
        <v>535</v>
      </c>
      <c r="AF20" s="1651"/>
      <c r="AG20" s="1652"/>
      <c r="AH20" s="1653"/>
      <c r="AI20" s="966" t="s">
        <v>130</v>
      </c>
      <c r="AJ20" s="964" t="s">
        <v>535</v>
      </c>
      <c r="AK20" s="964" t="s">
        <v>129</v>
      </c>
      <c r="AL20" s="53" t="s">
        <v>535</v>
      </c>
    </row>
    <row r="21" spans="2:38" ht="25.15" customHeight="1">
      <c r="B21" s="1640"/>
      <c r="C21" s="1672"/>
      <c r="D21" s="1645"/>
      <c r="E21" s="1646"/>
      <c r="F21" s="1646"/>
      <c r="G21" s="1646"/>
      <c r="H21" s="1647"/>
      <c r="I21" s="1680" t="s">
        <v>91</v>
      </c>
      <c r="J21" s="1681"/>
      <c r="K21" s="1681"/>
      <c r="L21" s="1681"/>
      <c r="M21" s="1681"/>
      <c r="N21" s="1681"/>
      <c r="O21" s="1681"/>
      <c r="P21" s="1681"/>
      <c r="Q21" s="1681"/>
      <c r="R21" s="1681"/>
      <c r="S21" s="1681"/>
      <c r="T21" s="1681"/>
      <c r="U21" s="1681"/>
      <c r="V21" s="1681"/>
      <c r="W21" s="1682"/>
      <c r="X21" s="966" t="s">
        <v>130</v>
      </c>
      <c r="Y21" s="964" t="s">
        <v>535</v>
      </c>
      <c r="Z21" s="964" t="s">
        <v>129</v>
      </c>
      <c r="AA21" s="964" t="s">
        <v>535</v>
      </c>
      <c r="AB21" s="966" t="s">
        <v>130</v>
      </c>
      <c r="AC21" s="964" t="s">
        <v>535</v>
      </c>
      <c r="AD21" s="964" t="s">
        <v>129</v>
      </c>
      <c r="AE21" s="964" t="s">
        <v>535</v>
      </c>
      <c r="AF21" s="1651"/>
      <c r="AG21" s="1652"/>
      <c r="AH21" s="1653"/>
      <c r="AI21" s="966" t="s">
        <v>130</v>
      </c>
      <c r="AJ21" s="964" t="s">
        <v>535</v>
      </c>
      <c r="AK21" s="964" t="s">
        <v>129</v>
      </c>
      <c r="AL21" s="53" t="s">
        <v>535</v>
      </c>
    </row>
    <row r="22" spans="2:38" ht="25.15" customHeight="1" thickBot="1">
      <c r="B22" s="1641"/>
      <c r="C22" s="1683"/>
      <c r="D22" s="1648" t="s">
        <v>82</v>
      </c>
      <c r="E22" s="1649"/>
      <c r="F22" s="1649"/>
      <c r="G22" s="1649"/>
      <c r="H22" s="1650"/>
      <c r="I22" s="1648" t="s">
        <v>92</v>
      </c>
      <c r="J22" s="1649"/>
      <c r="K22" s="1649"/>
      <c r="L22" s="1649"/>
      <c r="M22" s="1649"/>
      <c r="N22" s="1649"/>
      <c r="O22" s="1649"/>
      <c r="P22" s="1649"/>
      <c r="Q22" s="1649"/>
      <c r="R22" s="1649"/>
      <c r="S22" s="1649"/>
      <c r="T22" s="1649"/>
      <c r="U22" s="1649"/>
      <c r="V22" s="1649"/>
      <c r="W22" s="1650"/>
      <c r="X22" s="57" t="s">
        <v>130</v>
      </c>
      <c r="Y22" s="965" t="s">
        <v>535</v>
      </c>
      <c r="Z22" s="965" t="s">
        <v>129</v>
      </c>
      <c r="AA22" s="965" t="s">
        <v>535</v>
      </c>
      <c r="AB22" s="57" t="s">
        <v>130</v>
      </c>
      <c r="AC22" s="965" t="s">
        <v>535</v>
      </c>
      <c r="AD22" s="965" t="s">
        <v>129</v>
      </c>
      <c r="AE22" s="965" t="s">
        <v>535</v>
      </c>
      <c r="AF22" s="1654"/>
      <c r="AG22" s="1655"/>
      <c r="AH22" s="1656"/>
      <c r="AI22" s="57" t="s">
        <v>130</v>
      </c>
      <c r="AJ22" s="965" t="s">
        <v>535</v>
      </c>
      <c r="AK22" s="965" t="s">
        <v>129</v>
      </c>
      <c r="AL22" s="54" t="s">
        <v>535</v>
      </c>
    </row>
    <row r="23" spans="2:38" ht="25.15" customHeight="1">
      <c r="B23" s="1675" t="s">
        <v>63</v>
      </c>
      <c r="C23" s="1673"/>
      <c r="D23" s="1673"/>
      <c r="E23" s="1673"/>
      <c r="F23" s="1673"/>
      <c r="G23" s="1673"/>
      <c r="H23" s="1674"/>
      <c r="I23" s="1660" t="s">
        <v>64</v>
      </c>
      <c r="J23" s="1673"/>
      <c r="K23" s="1673"/>
      <c r="L23" s="1673"/>
      <c r="M23" s="1673"/>
      <c r="N23" s="1673"/>
      <c r="O23" s="1673"/>
      <c r="P23" s="1673"/>
      <c r="Q23" s="1673"/>
      <c r="R23" s="1673"/>
      <c r="S23" s="1673"/>
      <c r="T23" s="1673"/>
      <c r="U23" s="1673"/>
      <c r="V23" s="1673"/>
      <c r="W23" s="1674"/>
      <c r="X23" s="1660" t="s">
        <v>65</v>
      </c>
      <c r="Y23" s="1661"/>
      <c r="Z23" s="1661"/>
      <c r="AA23" s="1662"/>
      <c r="AB23" s="1660" t="s">
        <v>945</v>
      </c>
      <c r="AC23" s="1661"/>
      <c r="AD23" s="1661"/>
      <c r="AE23" s="1662"/>
      <c r="AF23" s="1660" t="s">
        <v>66</v>
      </c>
      <c r="AG23" s="1673"/>
      <c r="AH23" s="1674"/>
      <c r="AI23" s="1660" t="s">
        <v>133</v>
      </c>
      <c r="AJ23" s="1661"/>
      <c r="AK23" s="1661"/>
      <c r="AL23" s="1663"/>
    </row>
    <row r="24" spans="2:38" ht="25.15" customHeight="1">
      <c r="B24" s="1640" t="s">
        <v>67</v>
      </c>
      <c r="C24" s="1671" t="s">
        <v>134</v>
      </c>
      <c r="D24" s="1642" t="s">
        <v>93</v>
      </c>
      <c r="E24" s="1643"/>
      <c r="F24" s="1643"/>
      <c r="G24" s="1643"/>
      <c r="H24" s="1644"/>
      <c r="I24" s="1680" t="s">
        <v>94</v>
      </c>
      <c r="J24" s="1681"/>
      <c r="K24" s="1681"/>
      <c r="L24" s="1681"/>
      <c r="M24" s="1681"/>
      <c r="N24" s="1681"/>
      <c r="O24" s="1681"/>
      <c r="P24" s="1681"/>
      <c r="Q24" s="1681"/>
      <c r="R24" s="1681"/>
      <c r="S24" s="1681"/>
      <c r="T24" s="1681"/>
      <c r="U24" s="1681"/>
      <c r="V24" s="1681"/>
      <c r="W24" s="1682"/>
      <c r="X24" s="966" t="s">
        <v>130</v>
      </c>
      <c r="Y24" s="964" t="s">
        <v>535</v>
      </c>
      <c r="Z24" s="964" t="s">
        <v>129</v>
      </c>
      <c r="AA24" s="964" t="s">
        <v>535</v>
      </c>
      <c r="AB24" s="966" t="s">
        <v>130</v>
      </c>
      <c r="AC24" s="964" t="s">
        <v>535</v>
      </c>
      <c r="AD24" s="964" t="s">
        <v>129</v>
      </c>
      <c r="AE24" s="964" t="s">
        <v>535</v>
      </c>
      <c r="AF24" s="1651"/>
      <c r="AG24" s="1652"/>
      <c r="AH24" s="1653"/>
      <c r="AI24" s="966" t="s">
        <v>130</v>
      </c>
      <c r="AJ24" s="964" t="s">
        <v>535</v>
      </c>
      <c r="AK24" s="964" t="s">
        <v>129</v>
      </c>
      <c r="AL24" s="53" t="s">
        <v>535</v>
      </c>
    </row>
    <row r="25" spans="2:38" ht="25.15" customHeight="1">
      <c r="B25" s="1640"/>
      <c r="C25" s="1671"/>
      <c r="D25" s="1676"/>
      <c r="E25" s="1677"/>
      <c r="F25" s="1677"/>
      <c r="G25" s="1677"/>
      <c r="H25" s="1678"/>
      <c r="I25" s="1680" t="s">
        <v>95</v>
      </c>
      <c r="J25" s="1681"/>
      <c r="K25" s="1681"/>
      <c r="L25" s="1681"/>
      <c r="M25" s="1681"/>
      <c r="N25" s="1681"/>
      <c r="O25" s="1681"/>
      <c r="P25" s="1681"/>
      <c r="Q25" s="1681"/>
      <c r="R25" s="1681"/>
      <c r="S25" s="1681"/>
      <c r="T25" s="1681"/>
      <c r="U25" s="1681"/>
      <c r="V25" s="1681"/>
      <c r="W25" s="1682"/>
      <c r="X25" s="966" t="s">
        <v>130</v>
      </c>
      <c r="Y25" s="964" t="s">
        <v>535</v>
      </c>
      <c r="Z25" s="964" t="s">
        <v>129</v>
      </c>
      <c r="AA25" s="964" t="s">
        <v>535</v>
      </c>
      <c r="AB25" s="966" t="s">
        <v>130</v>
      </c>
      <c r="AC25" s="964" t="s">
        <v>535</v>
      </c>
      <c r="AD25" s="964" t="s">
        <v>129</v>
      </c>
      <c r="AE25" s="964" t="s">
        <v>535</v>
      </c>
      <c r="AF25" s="1651"/>
      <c r="AG25" s="1652"/>
      <c r="AH25" s="1653"/>
      <c r="AI25" s="966" t="s">
        <v>130</v>
      </c>
      <c r="AJ25" s="964" t="s">
        <v>535</v>
      </c>
      <c r="AK25" s="964" t="s">
        <v>129</v>
      </c>
      <c r="AL25" s="53" t="s">
        <v>535</v>
      </c>
    </row>
    <row r="26" spans="2:38" ht="25.15" customHeight="1">
      <c r="B26" s="1640"/>
      <c r="C26" s="1671"/>
      <c r="D26" s="1676"/>
      <c r="E26" s="1677"/>
      <c r="F26" s="1677"/>
      <c r="G26" s="1677"/>
      <c r="H26" s="1678"/>
      <c r="I26" s="1680" t="s">
        <v>96</v>
      </c>
      <c r="J26" s="1681"/>
      <c r="K26" s="1681"/>
      <c r="L26" s="1681"/>
      <c r="M26" s="1681"/>
      <c r="N26" s="1681"/>
      <c r="O26" s="1681"/>
      <c r="P26" s="1681"/>
      <c r="Q26" s="1681"/>
      <c r="R26" s="1681"/>
      <c r="S26" s="1681"/>
      <c r="T26" s="1681"/>
      <c r="U26" s="1681"/>
      <c r="V26" s="1681"/>
      <c r="W26" s="1682"/>
      <c r="X26" s="966" t="s">
        <v>130</v>
      </c>
      <c r="Y26" s="964" t="s">
        <v>535</v>
      </c>
      <c r="Z26" s="964" t="s">
        <v>129</v>
      </c>
      <c r="AA26" s="964" t="s">
        <v>535</v>
      </c>
      <c r="AB26" s="966" t="s">
        <v>130</v>
      </c>
      <c r="AC26" s="964" t="s">
        <v>535</v>
      </c>
      <c r="AD26" s="964" t="s">
        <v>129</v>
      </c>
      <c r="AE26" s="964" t="s">
        <v>535</v>
      </c>
      <c r="AF26" s="1651"/>
      <c r="AG26" s="1652"/>
      <c r="AH26" s="1653"/>
      <c r="AI26" s="966" t="s">
        <v>130</v>
      </c>
      <c r="AJ26" s="964" t="s">
        <v>535</v>
      </c>
      <c r="AK26" s="964" t="s">
        <v>129</v>
      </c>
      <c r="AL26" s="53" t="s">
        <v>535</v>
      </c>
    </row>
    <row r="27" spans="2:38" ht="25.15" customHeight="1">
      <c r="B27" s="1640"/>
      <c r="C27" s="1671"/>
      <c r="D27" s="1676"/>
      <c r="E27" s="1677"/>
      <c r="F27" s="1677"/>
      <c r="G27" s="1677"/>
      <c r="H27" s="1678"/>
      <c r="I27" s="1680" t="s">
        <v>97</v>
      </c>
      <c r="J27" s="1681"/>
      <c r="K27" s="1681"/>
      <c r="L27" s="1681"/>
      <c r="M27" s="1681"/>
      <c r="N27" s="1681"/>
      <c r="O27" s="1681"/>
      <c r="P27" s="1681"/>
      <c r="Q27" s="1681"/>
      <c r="R27" s="1681"/>
      <c r="S27" s="1681"/>
      <c r="T27" s="1681"/>
      <c r="U27" s="1681"/>
      <c r="V27" s="1681"/>
      <c r="W27" s="1682"/>
      <c r="X27" s="966" t="s">
        <v>130</v>
      </c>
      <c r="Y27" s="964" t="s">
        <v>535</v>
      </c>
      <c r="Z27" s="964" t="s">
        <v>129</v>
      </c>
      <c r="AA27" s="964" t="s">
        <v>535</v>
      </c>
      <c r="AB27" s="966" t="s">
        <v>130</v>
      </c>
      <c r="AC27" s="964" t="s">
        <v>535</v>
      </c>
      <c r="AD27" s="964" t="s">
        <v>129</v>
      </c>
      <c r="AE27" s="964" t="s">
        <v>535</v>
      </c>
      <c r="AF27" s="1651"/>
      <c r="AG27" s="1652"/>
      <c r="AH27" s="1653"/>
      <c r="AI27" s="966" t="s">
        <v>130</v>
      </c>
      <c r="AJ27" s="964" t="s">
        <v>535</v>
      </c>
      <c r="AK27" s="964" t="s">
        <v>129</v>
      </c>
      <c r="AL27" s="53" t="s">
        <v>535</v>
      </c>
    </row>
    <row r="28" spans="2:38" ht="25.15" customHeight="1">
      <c r="B28" s="1640"/>
      <c r="C28" s="1671"/>
      <c r="D28" s="1645"/>
      <c r="E28" s="1646"/>
      <c r="F28" s="1646"/>
      <c r="G28" s="1646"/>
      <c r="H28" s="1647"/>
      <c r="I28" s="1680" t="s">
        <v>98</v>
      </c>
      <c r="J28" s="1681"/>
      <c r="K28" s="1681"/>
      <c r="L28" s="1681"/>
      <c r="M28" s="1681"/>
      <c r="N28" s="1681"/>
      <c r="O28" s="1681"/>
      <c r="P28" s="1681"/>
      <c r="Q28" s="1681"/>
      <c r="R28" s="1681"/>
      <c r="S28" s="1681"/>
      <c r="T28" s="1681"/>
      <c r="U28" s="1681"/>
      <c r="V28" s="1681"/>
      <c r="W28" s="1682"/>
      <c r="X28" s="966" t="s">
        <v>130</v>
      </c>
      <c r="Y28" s="964" t="s">
        <v>535</v>
      </c>
      <c r="Z28" s="964" t="s">
        <v>129</v>
      </c>
      <c r="AA28" s="964" t="s">
        <v>535</v>
      </c>
      <c r="AB28" s="966" t="s">
        <v>130</v>
      </c>
      <c r="AC28" s="964" t="s">
        <v>535</v>
      </c>
      <c r="AD28" s="964" t="s">
        <v>129</v>
      </c>
      <c r="AE28" s="964" t="s">
        <v>535</v>
      </c>
      <c r="AF28" s="1651"/>
      <c r="AG28" s="1652"/>
      <c r="AH28" s="1653"/>
      <c r="AI28" s="966" t="s">
        <v>130</v>
      </c>
      <c r="AJ28" s="964" t="s">
        <v>535</v>
      </c>
      <c r="AK28" s="964" t="s">
        <v>129</v>
      </c>
      <c r="AL28" s="53" t="s">
        <v>535</v>
      </c>
    </row>
    <row r="29" spans="2:38" ht="25.15" customHeight="1">
      <c r="B29" s="1640"/>
      <c r="C29" s="1688" t="s">
        <v>135</v>
      </c>
      <c r="D29" s="1642" t="s">
        <v>99</v>
      </c>
      <c r="E29" s="1643"/>
      <c r="F29" s="1643"/>
      <c r="G29" s="1643"/>
      <c r="H29" s="1644"/>
      <c r="I29" s="1680" t="s">
        <v>100</v>
      </c>
      <c r="J29" s="1681"/>
      <c r="K29" s="1681"/>
      <c r="L29" s="1681"/>
      <c r="M29" s="1681"/>
      <c r="N29" s="1681"/>
      <c r="O29" s="1681"/>
      <c r="P29" s="1681"/>
      <c r="Q29" s="1681"/>
      <c r="R29" s="1681"/>
      <c r="S29" s="1681"/>
      <c r="T29" s="1681"/>
      <c r="U29" s="1681"/>
      <c r="V29" s="1681"/>
      <c r="W29" s="1682"/>
      <c r="X29" s="966" t="s">
        <v>130</v>
      </c>
      <c r="Y29" s="964" t="s">
        <v>535</v>
      </c>
      <c r="Z29" s="964" t="s">
        <v>129</v>
      </c>
      <c r="AA29" s="964" t="s">
        <v>535</v>
      </c>
      <c r="AB29" s="966" t="s">
        <v>130</v>
      </c>
      <c r="AC29" s="964" t="s">
        <v>535</v>
      </c>
      <c r="AD29" s="964" t="s">
        <v>129</v>
      </c>
      <c r="AE29" s="964" t="s">
        <v>535</v>
      </c>
      <c r="AF29" s="1651"/>
      <c r="AG29" s="1652"/>
      <c r="AH29" s="1653"/>
      <c r="AI29" s="966" t="s">
        <v>130</v>
      </c>
      <c r="AJ29" s="964" t="s">
        <v>535</v>
      </c>
      <c r="AK29" s="964" t="s">
        <v>129</v>
      </c>
      <c r="AL29" s="53" t="s">
        <v>535</v>
      </c>
    </row>
    <row r="30" spans="2:38" ht="25.15" customHeight="1">
      <c r="B30" s="1640"/>
      <c r="C30" s="1689"/>
      <c r="D30" s="1676"/>
      <c r="E30" s="1677"/>
      <c r="F30" s="1677"/>
      <c r="G30" s="1677"/>
      <c r="H30" s="1678"/>
      <c r="I30" s="1680" t="s">
        <v>101</v>
      </c>
      <c r="J30" s="1681"/>
      <c r="K30" s="1681"/>
      <c r="L30" s="1681"/>
      <c r="M30" s="1681"/>
      <c r="N30" s="1681"/>
      <c r="O30" s="1681"/>
      <c r="P30" s="1681"/>
      <c r="Q30" s="1681"/>
      <c r="R30" s="1681"/>
      <c r="S30" s="1681"/>
      <c r="T30" s="1681"/>
      <c r="U30" s="1681"/>
      <c r="V30" s="1681"/>
      <c r="W30" s="1682"/>
      <c r="X30" s="966" t="s">
        <v>130</v>
      </c>
      <c r="Y30" s="964" t="s">
        <v>535</v>
      </c>
      <c r="Z30" s="964" t="s">
        <v>129</v>
      </c>
      <c r="AA30" s="964" t="s">
        <v>535</v>
      </c>
      <c r="AB30" s="966" t="s">
        <v>130</v>
      </c>
      <c r="AC30" s="964" t="s">
        <v>535</v>
      </c>
      <c r="AD30" s="964" t="s">
        <v>129</v>
      </c>
      <c r="AE30" s="964" t="s">
        <v>535</v>
      </c>
      <c r="AF30" s="1651"/>
      <c r="AG30" s="1652"/>
      <c r="AH30" s="1653"/>
      <c r="AI30" s="966" t="s">
        <v>130</v>
      </c>
      <c r="AJ30" s="964" t="s">
        <v>535</v>
      </c>
      <c r="AK30" s="964" t="s">
        <v>129</v>
      </c>
      <c r="AL30" s="53" t="s">
        <v>535</v>
      </c>
    </row>
    <row r="31" spans="2:38" ht="25.15" customHeight="1">
      <c r="B31" s="1640"/>
      <c r="C31" s="1689"/>
      <c r="D31" s="1676"/>
      <c r="E31" s="1677"/>
      <c r="F31" s="1677"/>
      <c r="G31" s="1677"/>
      <c r="H31" s="1678"/>
      <c r="I31" s="1680" t="s">
        <v>102</v>
      </c>
      <c r="J31" s="1681"/>
      <c r="K31" s="1681"/>
      <c r="L31" s="1681"/>
      <c r="M31" s="1681"/>
      <c r="N31" s="1681"/>
      <c r="O31" s="1681"/>
      <c r="P31" s="1681"/>
      <c r="Q31" s="1681"/>
      <c r="R31" s="1681"/>
      <c r="S31" s="1681"/>
      <c r="T31" s="1681"/>
      <c r="U31" s="1681"/>
      <c r="V31" s="1681"/>
      <c r="W31" s="1682"/>
      <c r="X31" s="966" t="s">
        <v>130</v>
      </c>
      <c r="Y31" s="964" t="s">
        <v>535</v>
      </c>
      <c r="Z31" s="964" t="s">
        <v>129</v>
      </c>
      <c r="AA31" s="964" t="s">
        <v>535</v>
      </c>
      <c r="AB31" s="966" t="s">
        <v>130</v>
      </c>
      <c r="AC31" s="964" t="s">
        <v>535</v>
      </c>
      <c r="AD31" s="964" t="s">
        <v>129</v>
      </c>
      <c r="AE31" s="964" t="s">
        <v>535</v>
      </c>
      <c r="AF31" s="1651"/>
      <c r="AG31" s="1652"/>
      <c r="AH31" s="1653"/>
      <c r="AI31" s="966" t="s">
        <v>130</v>
      </c>
      <c r="AJ31" s="964" t="s">
        <v>535</v>
      </c>
      <c r="AK31" s="964" t="s">
        <v>129</v>
      </c>
      <c r="AL31" s="53" t="s">
        <v>535</v>
      </c>
    </row>
    <row r="32" spans="2:38" ht="25.15" customHeight="1">
      <c r="B32" s="1640"/>
      <c r="C32" s="1689"/>
      <c r="D32" s="1645"/>
      <c r="E32" s="1646"/>
      <c r="F32" s="1646"/>
      <c r="G32" s="1646"/>
      <c r="H32" s="1647"/>
      <c r="I32" s="1680" t="s">
        <v>103</v>
      </c>
      <c r="J32" s="1681"/>
      <c r="K32" s="1681"/>
      <c r="L32" s="1681"/>
      <c r="M32" s="1681"/>
      <c r="N32" s="1681"/>
      <c r="O32" s="1681"/>
      <c r="P32" s="1681"/>
      <c r="Q32" s="1681"/>
      <c r="R32" s="1681"/>
      <c r="S32" s="1681"/>
      <c r="T32" s="1681"/>
      <c r="U32" s="1681"/>
      <c r="V32" s="1681"/>
      <c r="W32" s="1682"/>
      <c r="X32" s="966" t="s">
        <v>130</v>
      </c>
      <c r="Y32" s="964" t="s">
        <v>535</v>
      </c>
      <c r="Z32" s="964" t="s">
        <v>129</v>
      </c>
      <c r="AA32" s="964" t="s">
        <v>535</v>
      </c>
      <c r="AB32" s="966" t="s">
        <v>130</v>
      </c>
      <c r="AC32" s="964" t="s">
        <v>535</v>
      </c>
      <c r="AD32" s="964" t="s">
        <v>129</v>
      </c>
      <c r="AE32" s="964" t="s">
        <v>535</v>
      </c>
      <c r="AF32" s="1651"/>
      <c r="AG32" s="1652"/>
      <c r="AH32" s="1653"/>
      <c r="AI32" s="966" t="s">
        <v>130</v>
      </c>
      <c r="AJ32" s="964" t="s">
        <v>535</v>
      </c>
      <c r="AK32" s="964" t="s">
        <v>129</v>
      </c>
      <c r="AL32" s="53" t="s">
        <v>535</v>
      </c>
    </row>
    <row r="33" spans="2:38" ht="25.15" customHeight="1">
      <c r="B33" s="1640"/>
      <c r="C33" s="1671" t="s">
        <v>104</v>
      </c>
      <c r="D33" s="1642" t="s">
        <v>105</v>
      </c>
      <c r="E33" s="1643"/>
      <c r="F33" s="1643"/>
      <c r="G33" s="1643"/>
      <c r="H33" s="1644"/>
      <c r="I33" s="1680" t="s">
        <v>106</v>
      </c>
      <c r="J33" s="1681"/>
      <c r="K33" s="1681"/>
      <c r="L33" s="1681"/>
      <c r="M33" s="1681"/>
      <c r="N33" s="1681"/>
      <c r="O33" s="1681"/>
      <c r="P33" s="1681"/>
      <c r="Q33" s="1681"/>
      <c r="R33" s="1681"/>
      <c r="S33" s="1681"/>
      <c r="T33" s="1681"/>
      <c r="U33" s="1681"/>
      <c r="V33" s="1681"/>
      <c r="W33" s="1682"/>
      <c r="X33" s="966" t="s">
        <v>130</v>
      </c>
      <c r="Y33" s="964" t="s">
        <v>535</v>
      </c>
      <c r="Z33" s="964" t="s">
        <v>129</v>
      </c>
      <c r="AA33" s="964" t="s">
        <v>535</v>
      </c>
      <c r="AB33" s="966" t="s">
        <v>130</v>
      </c>
      <c r="AC33" s="964" t="s">
        <v>535</v>
      </c>
      <c r="AD33" s="964" t="s">
        <v>129</v>
      </c>
      <c r="AE33" s="964" t="s">
        <v>535</v>
      </c>
      <c r="AF33" s="1651"/>
      <c r="AG33" s="1652"/>
      <c r="AH33" s="1653"/>
      <c r="AI33" s="966" t="s">
        <v>130</v>
      </c>
      <c r="AJ33" s="964" t="s">
        <v>535</v>
      </c>
      <c r="AK33" s="964" t="s">
        <v>129</v>
      </c>
      <c r="AL33" s="53" t="s">
        <v>535</v>
      </c>
    </row>
    <row r="34" spans="2:38" ht="25.15" customHeight="1">
      <c r="B34" s="1640"/>
      <c r="C34" s="1671"/>
      <c r="D34" s="1676"/>
      <c r="E34" s="1677"/>
      <c r="F34" s="1677"/>
      <c r="G34" s="1677"/>
      <c r="H34" s="1678"/>
      <c r="I34" s="1680" t="s">
        <v>107</v>
      </c>
      <c r="J34" s="1681"/>
      <c r="K34" s="1681"/>
      <c r="L34" s="1681"/>
      <c r="M34" s="1681"/>
      <c r="N34" s="1681"/>
      <c r="O34" s="1681"/>
      <c r="P34" s="1681"/>
      <c r="Q34" s="1681"/>
      <c r="R34" s="1681"/>
      <c r="S34" s="1681"/>
      <c r="T34" s="1681"/>
      <c r="U34" s="1681"/>
      <c r="V34" s="1681"/>
      <c r="W34" s="1682"/>
      <c r="X34" s="966" t="s">
        <v>130</v>
      </c>
      <c r="Y34" s="964" t="s">
        <v>535</v>
      </c>
      <c r="Z34" s="964" t="s">
        <v>129</v>
      </c>
      <c r="AA34" s="964" t="s">
        <v>535</v>
      </c>
      <c r="AB34" s="966" t="s">
        <v>130</v>
      </c>
      <c r="AC34" s="964" t="s">
        <v>535</v>
      </c>
      <c r="AD34" s="964" t="s">
        <v>129</v>
      </c>
      <c r="AE34" s="964" t="s">
        <v>535</v>
      </c>
      <c r="AF34" s="1651"/>
      <c r="AG34" s="1652"/>
      <c r="AH34" s="1653"/>
      <c r="AI34" s="966" t="s">
        <v>130</v>
      </c>
      <c r="AJ34" s="964" t="s">
        <v>535</v>
      </c>
      <c r="AK34" s="964" t="s">
        <v>129</v>
      </c>
      <c r="AL34" s="53" t="s">
        <v>535</v>
      </c>
    </row>
    <row r="35" spans="2:38" ht="25.15" customHeight="1">
      <c r="B35" s="1640"/>
      <c r="C35" s="1671"/>
      <c r="D35" s="1645"/>
      <c r="E35" s="1646"/>
      <c r="F35" s="1646"/>
      <c r="G35" s="1646"/>
      <c r="H35" s="1647"/>
      <c r="I35" s="1680" t="s">
        <v>108</v>
      </c>
      <c r="J35" s="1681"/>
      <c r="K35" s="1681"/>
      <c r="L35" s="1681"/>
      <c r="M35" s="1681"/>
      <c r="N35" s="1681"/>
      <c r="O35" s="1681"/>
      <c r="P35" s="1681"/>
      <c r="Q35" s="1681"/>
      <c r="R35" s="1681"/>
      <c r="S35" s="1681"/>
      <c r="T35" s="1681"/>
      <c r="U35" s="1681"/>
      <c r="V35" s="1681"/>
      <c r="W35" s="1682"/>
      <c r="X35" s="966" t="s">
        <v>130</v>
      </c>
      <c r="Y35" s="964" t="s">
        <v>535</v>
      </c>
      <c r="Z35" s="964" t="s">
        <v>129</v>
      </c>
      <c r="AA35" s="964" t="s">
        <v>535</v>
      </c>
      <c r="AB35" s="966" t="s">
        <v>130</v>
      </c>
      <c r="AC35" s="964" t="s">
        <v>535</v>
      </c>
      <c r="AD35" s="964" t="s">
        <v>129</v>
      </c>
      <c r="AE35" s="964" t="s">
        <v>535</v>
      </c>
      <c r="AF35" s="1651"/>
      <c r="AG35" s="1652"/>
      <c r="AH35" s="1653"/>
      <c r="AI35" s="966" t="s">
        <v>130</v>
      </c>
      <c r="AJ35" s="964" t="s">
        <v>535</v>
      </c>
      <c r="AK35" s="964" t="s">
        <v>129</v>
      </c>
      <c r="AL35" s="53" t="s">
        <v>535</v>
      </c>
    </row>
    <row r="36" spans="2:38" ht="25.15" customHeight="1">
      <c r="B36" s="1640"/>
      <c r="C36" s="1671"/>
      <c r="D36" s="1642" t="s">
        <v>109</v>
      </c>
      <c r="E36" s="1643"/>
      <c r="F36" s="1643"/>
      <c r="G36" s="1643"/>
      <c r="H36" s="1644"/>
      <c r="I36" s="1680" t="s">
        <v>110</v>
      </c>
      <c r="J36" s="1681"/>
      <c r="K36" s="1681"/>
      <c r="L36" s="1681"/>
      <c r="M36" s="1681"/>
      <c r="N36" s="1681"/>
      <c r="O36" s="1681"/>
      <c r="P36" s="1681"/>
      <c r="Q36" s="1681"/>
      <c r="R36" s="1681"/>
      <c r="S36" s="1681"/>
      <c r="T36" s="1681"/>
      <c r="U36" s="1681"/>
      <c r="V36" s="1681"/>
      <c r="W36" s="1682"/>
      <c r="X36" s="966" t="s">
        <v>130</v>
      </c>
      <c r="Y36" s="964" t="s">
        <v>535</v>
      </c>
      <c r="Z36" s="964" t="s">
        <v>129</v>
      </c>
      <c r="AA36" s="964" t="s">
        <v>535</v>
      </c>
      <c r="AB36" s="966" t="s">
        <v>130</v>
      </c>
      <c r="AC36" s="964" t="s">
        <v>535</v>
      </c>
      <c r="AD36" s="964" t="s">
        <v>129</v>
      </c>
      <c r="AE36" s="964" t="s">
        <v>535</v>
      </c>
      <c r="AF36" s="1651"/>
      <c r="AG36" s="1652"/>
      <c r="AH36" s="1653"/>
      <c r="AI36" s="966" t="s">
        <v>130</v>
      </c>
      <c r="AJ36" s="964" t="s">
        <v>535</v>
      </c>
      <c r="AK36" s="964" t="s">
        <v>129</v>
      </c>
      <c r="AL36" s="53" t="s">
        <v>535</v>
      </c>
    </row>
    <row r="37" spans="2:38" ht="25.15" customHeight="1" thickBot="1">
      <c r="B37" s="1641"/>
      <c r="C37" s="1684"/>
      <c r="D37" s="1685"/>
      <c r="E37" s="1686"/>
      <c r="F37" s="1686"/>
      <c r="G37" s="1686"/>
      <c r="H37" s="1687"/>
      <c r="I37" s="1648" t="s">
        <v>111</v>
      </c>
      <c r="J37" s="1649"/>
      <c r="K37" s="1649"/>
      <c r="L37" s="1649"/>
      <c r="M37" s="1649"/>
      <c r="N37" s="1649"/>
      <c r="O37" s="1649"/>
      <c r="P37" s="1649"/>
      <c r="Q37" s="1649"/>
      <c r="R37" s="1649"/>
      <c r="S37" s="1649"/>
      <c r="T37" s="1649"/>
      <c r="U37" s="1649"/>
      <c r="V37" s="1649"/>
      <c r="W37" s="1650"/>
      <c r="X37" s="57" t="s">
        <v>130</v>
      </c>
      <c r="Y37" s="965" t="s">
        <v>535</v>
      </c>
      <c r="Z37" s="965" t="s">
        <v>129</v>
      </c>
      <c r="AA37" s="965" t="s">
        <v>535</v>
      </c>
      <c r="AB37" s="57" t="s">
        <v>130</v>
      </c>
      <c r="AC37" s="965" t="s">
        <v>535</v>
      </c>
      <c r="AD37" s="965" t="s">
        <v>129</v>
      </c>
      <c r="AE37" s="965" t="s">
        <v>535</v>
      </c>
      <c r="AF37" s="1654"/>
      <c r="AG37" s="1655"/>
      <c r="AH37" s="1656"/>
      <c r="AI37" s="57" t="s">
        <v>130</v>
      </c>
      <c r="AJ37" s="965" t="s">
        <v>535</v>
      </c>
      <c r="AK37" s="965" t="s">
        <v>129</v>
      </c>
      <c r="AL37" s="54" t="s">
        <v>535</v>
      </c>
    </row>
    <row r="38" spans="2:38" ht="5.0999999999999996" customHeight="1">
      <c r="B38" s="1693" t="s">
        <v>1324</v>
      </c>
      <c r="C38" s="1693"/>
      <c r="D38" s="1693"/>
      <c r="E38" s="1693"/>
      <c r="F38" s="1693"/>
      <c r="G38" s="1693"/>
      <c r="H38" s="1693"/>
      <c r="I38" s="983"/>
      <c r="J38" s="983"/>
      <c r="K38" s="983"/>
      <c r="L38" s="983"/>
      <c r="M38" s="983"/>
      <c r="N38" s="983"/>
      <c r="O38" s="983"/>
      <c r="P38" s="983"/>
      <c r="Q38" s="983"/>
      <c r="R38" s="983"/>
      <c r="S38" s="983"/>
      <c r="T38" s="983"/>
      <c r="U38" s="983"/>
      <c r="V38" s="983"/>
      <c r="W38" s="983"/>
      <c r="X38" s="984"/>
      <c r="Y38" s="984"/>
      <c r="Z38" s="984"/>
      <c r="AA38" s="984"/>
      <c r="AB38" s="984"/>
      <c r="AC38" s="984"/>
      <c r="AD38" s="984"/>
      <c r="AE38" s="984"/>
      <c r="AF38" s="985"/>
      <c r="AG38" s="985"/>
      <c r="AH38" s="985"/>
      <c r="AI38" s="984"/>
      <c r="AJ38" s="984"/>
      <c r="AK38" s="984"/>
      <c r="AL38" s="984"/>
    </row>
    <row r="39" spans="2:38" ht="5.0999999999999996" customHeight="1">
      <c r="B39" s="1677"/>
      <c r="C39" s="1677"/>
      <c r="D39" s="1677"/>
      <c r="E39" s="1677"/>
      <c r="F39" s="1677"/>
      <c r="G39" s="1677"/>
      <c r="H39" s="1677"/>
      <c r="I39" s="983"/>
      <c r="J39" s="983"/>
      <c r="K39" s="983"/>
      <c r="L39" s="983"/>
      <c r="M39" s="983"/>
      <c r="N39" s="983"/>
      <c r="O39" s="983"/>
      <c r="P39" s="983"/>
      <c r="Q39" s="983"/>
      <c r="R39" s="983"/>
      <c r="S39" s="983"/>
      <c r="T39" s="983"/>
      <c r="U39" s="983"/>
      <c r="V39" s="983"/>
      <c r="W39" s="983"/>
      <c r="X39" s="984"/>
      <c r="Y39" s="984"/>
      <c r="Z39" s="984"/>
      <c r="AA39" s="984"/>
      <c r="AB39" s="984"/>
      <c r="AC39" s="984"/>
      <c r="AD39" s="984"/>
      <c r="AE39" s="984"/>
      <c r="AF39" s="985"/>
      <c r="AG39" s="985"/>
      <c r="AH39" s="985"/>
      <c r="AI39" s="984"/>
      <c r="AJ39" s="984"/>
      <c r="AK39" s="984"/>
      <c r="AL39" s="984"/>
    </row>
    <row r="40" spans="2:38" ht="5.0999999999999996" customHeight="1">
      <c r="B40" s="1677"/>
      <c r="C40" s="1677"/>
      <c r="D40" s="1677"/>
      <c r="E40" s="1677"/>
      <c r="F40" s="1677"/>
      <c r="G40" s="1677"/>
      <c r="H40" s="1677"/>
      <c r="I40" s="983"/>
      <c r="J40" s="983"/>
      <c r="K40" s="983"/>
      <c r="L40" s="983"/>
      <c r="M40" s="983"/>
      <c r="N40" s="983"/>
      <c r="O40" s="983"/>
      <c r="P40" s="983"/>
      <c r="Q40" s="983"/>
      <c r="R40" s="983"/>
      <c r="S40" s="983"/>
      <c r="T40" s="983"/>
      <c r="U40" s="983"/>
      <c r="V40" s="983"/>
      <c r="W40" s="983"/>
      <c r="X40" s="984"/>
      <c r="Y40" s="984"/>
      <c r="Z40" s="984"/>
      <c r="AA40" s="984"/>
      <c r="AB40" s="984"/>
      <c r="AC40" s="984"/>
      <c r="AD40" s="984"/>
      <c r="AE40" s="984"/>
      <c r="AF40" s="985"/>
      <c r="AG40" s="985"/>
      <c r="AH40" s="985"/>
      <c r="AI40" s="984"/>
      <c r="AJ40" s="984"/>
      <c r="AK40" s="984"/>
      <c r="AL40" s="984"/>
    </row>
    <row r="41" spans="2:38" ht="5.0999999999999996" customHeight="1">
      <c r="B41" s="1677"/>
      <c r="C41" s="1677"/>
      <c r="D41" s="1677"/>
      <c r="E41" s="1677"/>
      <c r="F41" s="1677"/>
      <c r="G41" s="1677"/>
      <c r="H41" s="1677"/>
      <c r="I41" s="983"/>
      <c r="J41" s="983"/>
      <c r="K41" s="983"/>
      <c r="L41" s="983"/>
      <c r="M41" s="983"/>
      <c r="N41" s="983"/>
      <c r="O41" s="983"/>
      <c r="P41" s="983"/>
      <c r="Q41" s="983"/>
      <c r="R41" s="983"/>
      <c r="S41" s="983"/>
      <c r="T41" s="983"/>
      <c r="U41" s="983"/>
      <c r="V41" s="983"/>
      <c r="W41" s="983"/>
      <c r="X41" s="984"/>
      <c r="Y41" s="984"/>
      <c r="Z41" s="984"/>
      <c r="AA41" s="984"/>
      <c r="AB41" s="984"/>
      <c r="AC41" s="984"/>
      <c r="AD41" s="984"/>
      <c r="AE41" s="984"/>
      <c r="AF41" s="985"/>
      <c r="AG41" s="985"/>
      <c r="AH41" s="985"/>
      <c r="AI41" s="984"/>
      <c r="AJ41" s="984"/>
      <c r="AK41" s="984"/>
      <c r="AL41" s="984"/>
    </row>
    <row r="42" spans="2:38" ht="5.0999999999999996" customHeight="1">
      <c r="B42" s="982"/>
      <c r="C42" s="982"/>
      <c r="D42" s="983"/>
      <c r="E42" s="983"/>
      <c r="F42" s="983"/>
      <c r="G42" s="983"/>
      <c r="H42" s="983"/>
      <c r="I42" s="983"/>
      <c r="J42" s="983"/>
      <c r="K42" s="983"/>
      <c r="L42" s="983"/>
      <c r="M42" s="983"/>
      <c r="N42" s="983"/>
      <c r="O42" s="983"/>
      <c r="P42" s="983"/>
      <c r="Q42" s="983"/>
      <c r="R42" s="983"/>
      <c r="S42" s="983"/>
      <c r="T42" s="983"/>
      <c r="U42" s="983"/>
      <c r="V42" s="983"/>
      <c r="W42" s="983"/>
      <c r="X42" s="984"/>
      <c r="Y42" s="984"/>
      <c r="Z42" s="984"/>
      <c r="AA42" s="984"/>
      <c r="AB42" s="984"/>
      <c r="AC42" s="984"/>
      <c r="AD42" s="984"/>
      <c r="AE42" s="984"/>
      <c r="AF42" s="985"/>
      <c r="AG42" s="985"/>
      <c r="AH42" s="985"/>
      <c r="AI42" s="984"/>
      <c r="AJ42" s="984"/>
      <c r="AK42" s="984"/>
      <c r="AL42" s="984"/>
    </row>
    <row r="43" spans="2:38" ht="5.0999999999999996" customHeight="1">
      <c r="B43" s="1665" t="s">
        <v>1327</v>
      </c>
      <c r="C43" s="1690"/>
      <c r="D43" s="1666"/>
      <c r="E43" s="983"/>
      <c r="F43" s="983"/>
      <c r="G43" s="1665" t="s">
        <v>1325</v>
      </c>
      <c r="H43" s="1666"/>
      <c r="I43" s="989"/>
      <c r="J43" s="990"/>
      <c r="K43" s="1665" t="s">
        <v>1525</v>
      </c>
      <c r="L43" s="1690"/>
      <c r="M43" s="1666"/>
      <c r="N43" s="983"/>
      <c r="O43" s="983"/>
      <c r="P43" s="1665" t="s">
        <v>1325</v>
      </c>
      <c r="Q43" s="1666"/>
      <c r="R43" s="990"/>
      <c r="S43" s="990"/>
      <c r="T43" s="1694" t="s">
        <v>1329</v>
      </c>
      <c r="U43" s="1695"/>
      <c r="V43" s="1696"/>
      <c r="W43" s="990"/>
      <c r="X43" s="990"/>
      <c r="Y43" s="1665" t="s">
        <v>1330</v>
      </c>
      <c r="Z43" s="1690"/>
      <c r="AA43" s="1666"/>
      <c r="AB43" s="983"/>
      <c r="AC43" s="983"/>
      <c r="AD43" s="1665" t="s">
        <v>1325</v>
      </c>
      <c r="AE43" s="1666"/>
      <c r="AF43" s="1639" t="s">
        <v>1526</v>
      </c>
      <c r="AG43" s="1639"/>
      <c r="AH43" s="1639"/>
      <c r="AI43" s="1639"/>
      <c r="AJ43" s="1639"/>
      <c r="AK43" s="1639"/>
      <c r="AL43" s="1212"/>
    </row>
    <row r="44" spans="2:38" ht="5.0999999999999996" customHeight="1">
      <c r="B44" s="1667"/>
      <c r="C44" s="1691"/>
      <c r="D44" s="1668"/>
      <c r="E44" s="986"/>
      <c r="F44" s="986"/>
      <c r="G44" s="1667"/>
      <c r="H44" s="1668"/>
      <c r="I44" s="559"/>
      <c r="J44" s="991"/>
      <c r="K44" s="1667"/>
      <c r="L44" s="1691"/>
      <c r="M44" s="1668"/>
      <c r="N44" s="986"/>
      <c r="O44" s="986"/>
      <c r="P44" s="1667"/>
      <c r="Q44" s="1668"/>
      <c r="R44" s="991"/>
      <c r="S44" s="991"/>
      <c r="T44" s="1697"/>
      <c r="U44" s="1698"/>
      <c r="V44" s="1699"/>
      <c r="W44" s="992"/>
      <c r="X44" s="991"/>
      <c r="Y44" s="1667"/>
      <c r="Z44" s="1691"/>
      <c r="AA44" s="1668"/>
      <c r="AB44" s="986"/>
      <c r="AC44" s="986"/>
      <c r="AD44" s="1667"/>
      <c r="AE44" s="1668"/>
      <c r="AF44" s="1639"/>
      <c r="AG44" s="1639"/>
      <c r="AH44" s="1639"/>
      <c r="AI44" s="1639"/>
      <c r="AJ44" s="1639"/>
      <c r="AK44" s="1639"/>
      <c r="AL44" s="1212"/>
    </row>
    <row r="45" spans="2:38" ht="5.0999999999999996" customHeight="1">
      <c r="B45" s="1667"/>
      <c r="C45" s="1691"/>
      <c r="D45" s="1668"/>
      <c r="E45" s="983"/>
      <c r="F45" s="987"/>
      <c r="G45" s="1667"/>
      <c r="H45" s="1668"/>
      <c r="J45" s="990"/>
      <c r="K45" s="1667"/>
      <c r="L45" s="1691"/>
      <c r="M45" s="1668"/>
      <c r="N45" s="983"/>
      <c r="O45" s="987"/>
      <c r="P45" s="1667"/>
      <c r="Q45" s="1668"/>
      <c r="R45" s="990"/>
      <c r="S45" s="990"/>
      <c r="T45" s="1697"/>
      <c r="U45" s="1698"/>
      <c r="V45" s="1699"/>
      <c r="W45" s="990"/>
      <c r="X45" s="990"/>
      <c r="Y45" s="1667"/>
      <c r="Z45" s="1691"/>
      <c r="AA45" s="1668"/>
      <c r="AB45" s="983"/>
      <c r="AC45" s="987"/>
      <c r="AD45" s="1667"/>
      <c r="AE45" s="1668"/>
      <c r="AF45" s="1639"/>
      <c r="AG45" s="1639"/>
      <c r="AH45" s="1639"/>
      <c r="AI45" s="1639"/>
      <c r="AJ45" s="1639"/>
      <c r="AK45" s="1639"/>
      <c r="AL45" s="1212"/>
    </row>
    <row r="46" spans="2:38" ht="5.0999999999999996" customHeight="1">
      <c r="B46" s="1667"/>
      <c r="C46" s="1691"/>
      <c r="D46" s="1668"/>
      <c r="E46" s="983"/>
      <c r="F46" s="987"/>
      <c r="G46" s="1669"/>
      <c r="H46" s="1670"/>
      <c r="J46" s="990"/>
      <c r="K46" s="1669"/>
      <c r="L46" s="1692"/>
      <c r="M46" s="1670"/>
      <c r="N46" s="983"/>
      <c r="O46" s="987"/>
      <c r="P46" s="1669"/>
      <c r="Q46" s="1670"/>
      <c r="R46" s="990"/>
      <c r="S46" s="990"/>
      <c r="T46" s="1700"/>
      <c r="U46" s="1701"/>
      <c r="V46" s="1702"/>
      <c r="W46" s="990"/>
      <c r="X46" s="990"/>
      <c r="Y46" s="1667"/>
      <c r="Z46" s="1691"/>
      <c r="AA46" s="1668"/>
      <c r="AB46" s="983"/>
      <c r="AC46" s="987"/>
      <c r="AD46" s="1669"/>
      <c r="AE46" s="1670"/>
      <c r="AF46" s="1639"/>
      <c r="AG46" s="1639"/>
      <c r="AH46" s="1639"/>
      <c r="AI46" s="1639"/>
      <c r="AJ46" s="1639"/>
      <c r="AK46" s="1639"/>
      <c r="AL46" s="1212"/>
    </row>
    <row r="47" spans="2:38" ht="5.0999999999999996" customHeight="1">
      <c r="B47" s="1667"/>
      <c r="C47" s="1691"/>
      <c r="D47" s="1668"/>
      <c r="E47" s="983"/>
      <c r="F47" s="987"/>
      <c r="H47" s="983"/>
      <c r="I47" s="983"/>
      <c r="J47" s="983"/>
      <c r="K47" s="983"/>
      <c r="L47" s="983"/>
      <c r="M47" s="983"/>
      <c r="N47" s="983"/>
      <c r="O47" s="987"/>
      <c r="Q47" s="983"/>
      <c r="R47" s="983"/>
      <c r="S47" s="983"/>
      <c r="T47" s="983"/>
      <c r="U47" s="983"/>
      <c r="V47" s="983"/>
      <c r="W47" s="983"/>
      <c r="X47" s="983"/>
      <c r="Y47" s="1667"/>
      <c r="Z47" s="1691"/>
      <c r="AA47" s="1668"/>
      <c r="AB47" s="983"/>
      <c r="AC47" s="987"/>
      <c r="AE47" s="983"/>
      <c r="AF47" s="1639"/>
      <c r="AG47" s="1639"/>
      <c r="AH47" s="1639"/>
      <c r="AI47" s="1639"/>
      <c r="AJ47" s="1639"/>
      <c r="AK47" s="1639"/>
      <c r="AL47" s="984"/>
    </row>
    <row r="48" spans="2:38" ht="5.0999999999999996" customHeight="1">
      <c r="B48" s="1667"/>
      <c r="C48" s="1691"/>
      <c r="D48" s="1668"/>
      <c r="E48" s="983"/>
      <c r="F48" s="987"/>
      <c r="H48" s="989"/>
      <c r="N48" s="983"/>
      <c r="O48" s="987"/>
      <c r="S48" s="1211"/>
      <c r="T48" s="1211"/>
      <c r="U48" s="1211"/>
      <c r="V48" s="1211"/>
      <c r="W48" s="989"/>
      <c r="X48" s="983"/>
      <c r="Y48" s="1667"/>
      <c r="Z48" s="1691"/>
      <c r="AA48" s="1668"/>
      <c r="AB48" s="983"/>
      <c r="AC48" s="987"/>
      <c r="AF48" s="1639"/>
      <c r="AG48" s="1639"/>
      <c r="AH48" s="1639"/>
      <c r="AI48" s="1639"/>
      <c r="AJ48" s="1639"/>
      <c r="AK48" s="1639"/>
      <c r="AL48" s="984"/>
    </row>
    <row r="49" spans="2:38" ht="5.0999999999999996" customHeight="1">
      <c r="B49" s="1667"/>
      <c r="C49" s="1691"/>
      <c r="D49" s="1668"/>
      <c r="E49" s="983"/>
      <c r="F49" s="987"/>
      <c r="H49" s="989"/>
      <c r="N49" s="983"/>
      <c r="O49" s="987"/>
      <c r="R49" s="1211"/>
      <c r="S49" s="1211"/>
      <c r="T49" s="1211"/>
      <c r="U49" s="1211"/>
      <c r="V49" s="1211"/>
      <c r="W49" s="989"/>
      <c r="X49" s="983"/>
      <c r="Y49" s="1667"/>
      <c r="Z49" s="1691"/>
      <c r="AA49" s="1668"/>
      <c r="AB49" s="983"/>
      <c r="AC49" s="987"/>
      <c r="AF49" s="1639"/>
      <c r="AG49" s="1639"/>
      <c r="AH49" s="1639"/>
      <c r="AI49" s="1639"/>
      <c r="AJ49" s="1639"/>
      <c r="AK49" s="1639"/>
      <c r="AL49" s="984"/>
    </row>
    <row r="50" spans="2:38" ht="5.0999999999999996" customHeight="1">
      <c r="B50" s="1667"/>
      <c r="C50" s="1691"/>
      <c r="D50" s="1668"/>
      <c r="E50" s="983"/>
      <c r="F50" s="987"/>
      <c r="H50" s="989"/>
      <c r="N50" s="983"/>
      <c r="O50" s="987"/>
      <c r="R50" s="1211"/>
      <c r="S50" s="1211"/>
      <c r="T50" s="1211"/>
      <c r="U50" s="1211"/>
      <c r="V50" s="1211"/>
      <c r="W50" s="989"/>
      <c r="X50" s="983"/>
      <c r="Y50" s="1667"/>
      <c r="Z50" s="1691"/>
      <c r="AA50" s="1668"/>
      <c r="AB50" s="983"/>
      <c r="AC50" s="987"/>
      <c r="AK50" s="984"/>
      <c r="AL50" s="984"/>
    </row>
    <row r="51" spans="2:38" ht="5.0999999999999996" customHeight="1">
      <c r="B51" s="1669"/>
      <c r="C51" s="1692"/>
      <c r="D51" s="1670"/>
      <c r="F51" s="1209"/>
      <c r="H51" s="989"/>
      <c r="O51" s="1209"/>
      <c r="R51" s="1211"/>
      <c r="S51" s="1211"/>
      <c r="T51" s="1211"/>
      <c r="U51" s="1211"/>
      <c r="V51" s="1211"/>
      <c r="W51" s="989"/>
      <c r="X51" s="983"/>
      <c r="Y51" s="1669"/>
      <c r="Z51" s="1692"/>
      <c r="AA51" s="1670"/>
      <c r="AC51" s="1209"/>
      <c r="AK51" s="984"/>
      <c r="AL51" s="984"/>
    </row>
    <row r="52" spans="2:38" ht="5.0999999999999996" customHeight="1">
      <c r="B52" s="982"/>
      <c r="C52" s="982"/>
      <c r="F52" s="1209"/>
      <c r="N52" s="983"/>
      <c r="O52" s="987"/>
      <c r="P52" s="983"/>
      <c r="Q52" s="983"/>
      <c r="R52" s="1211"/>
      <c r="S52" s="1211"/>
      <c r="T52" s="1211"/>
      <c r="U52" s="1211"/>
      <c r="V52" s="1211"/>
      <c r="W52" s="983"/>
      <c r="X52" s="984"/>
      <c r="Y52" s="984"/>
      <c r="Z52" s="984"/>
      <c r="AA52" s="984"/>
      <c r="AB52" s="984"/>
      <c r="AC52" s="1204"/>
      <c r="AD52" s="984"/>
      <c r="AE52" s="984"/>
      <c r="AF52" s="985"/>
      <c r="AG52" s="985"/>
      <c r="AH52" s="985"/>
      <c r="AI52" s="984"/>
      <c r="AJ52" s="984"/>
      <c r="AK52" s="984"/>
      <c r="AL52" s="984"/>
    </row>
    <row r="53" spans="2:38" ht="5.0999999999999996" customHeight="1">
      <c r="B53" s="982"/>
      <c r="C53" s="982"/>
      <c r="F53" s="1209"/>
      <c r="O53" s="987"/>
      <c r="P53" s="983"/>
      <c r="Q53" s="983"/>
      <c r="R53" s="1211"/>
      <c r="S53" s="1211"/>
      <c r="T53" s="1211"/>
      <c r="U53" s="1211"/>
      <c r="V53" s="1211"/>
      <c r="W53" s="983"/>
      <c r="X53" s="984"/>
      <c r="Y53" s="984"/>
      <c r="Z53" s="984"/>
      <c r="AA53" s="984"/>
      <c r="AB53" s="984"/>
      <c r="AC53" s="1204"/>
      <c r="AD53" s="984"/>
      <c r="AE53" s="984"/>
      <c r="AF53" s="985"/>
      <c r="AG53" s="985"/>
      <c r="AH53" s="985"/>
      <c r="AI53" s="984"/>
      <c r="AJ53" s="984"/>
      <c r="AK53" s="984"/>
      <c r="AL53" s="984"/>
    </row>
    <row r="54" spans="2:38" ht="5.0999999999999996" customHeight="1">
      <c r="B54" s="982"/>
      <c r="C54" s="982"/>
      <c r="F54" s="1209"/>
      <c r="G54" s="1665" t="s">
        <v>1326</v>
      </c>
      <c r="H54" s="1666"/>
      <c r="I54" s="1638" t="s">
        <v>1524</v>
      </c>
      <c r="J54" s="1638"/>
      <c r="K54" s="1638"/>
      <c r="L54" s="1638"/>
      <c r="O54" s="1209"/>
      <c r="P54" s="1665" t="s">
        <v>1326</v>
      </c>
      <c r="Q54" s="1666"/>
      <c r="R54" s="1639" t="s">
        <v>1526</v>
      </c>
      <c r="S54" s="1639"/>
      <c r="T54" s="1639"/>
      <c r="U54" s="1639"/>
      <c r="V54" s="1639"/>
      <c r="W54" s="1639"/>
      <c r="X54" s="984"/>
      <c r="Y54" s="984"/>
      <c r="Z54" s="984"/>
      <c r="AA54" s="984"/>
      <c r="AB54" s="984"/>
      <c r="AC54" s="1204"/>
      <c r="AD54" s="1665" t="s">
        <v>1326</v>
      </c>
      <c r="AE54" s="1666"/>
      <c r="AF54" s="1679" t="s">
        <v>1524</v>
      </c>
      <c r="AG54" s="1677"/>
      <c r="AH54" s="1677"/>
      <c r="AI54" s="1677"/>
      <c r="AJ54" s="1677"/>
      <c r="AK54" s="984"/>
      <c r="AL54" s="984"/>
    </row>
    <row r="55" spans="2:38" ht="5.0999999999999996" customHeight="1">
      <c r="B55" s="982"/>
      <c r="C55" s="982"/>
      <c r="F55" s="1210"/>
      <c r="G55" s="1667"/>
      <c r="H55" s="1668"/>
      <c r="I55" s="1638"/>
      <c r="J55" s="1638"/>
      <c r="K55" s="1638"/>
      <c r="L55" s="1638"/>
      <c r="O55" s="1210"/>
      <c r="P55" s="1667"/>
      <c r="Q55" s="1668"/>
      <c r="R55" s="1639"/>
      <c r="S55" s="1639"/>
      <c r="T55" s="1639"/>
      <c r="U55" s="1639"/>
      <c r="V55" s="1639"/>
      <c r="W55" s="1639"/>
      <c r="X55" s="984"/>
      <c r="Y55" s="984"/>
      <c r="Z55" s="984"/>
      <c r="AA55" s="984"/>
      <c r="AB55" s="984"/>
      <c r="AC55" s="1205"/>
      <c r="AD55" s="1667"/>
      <c r="AE55" s="1668"/>
      <c r="AF55" s="1679"/>
      <c r="AG55" s="1677"/>
      <c r="AH55" s="1677"/>
      <c r="AI55" s="1677"/>
      <c r="AJ55" s="1677"/>
      <c r="AK55" s="984"/>
      <c r="AL55" s="984"/>
    </row>
    <row r="56" spans="2:38" ht="5.0999999999999996" customHeight="1">
      <c r="B56" s="982"/>
      <c r="C56" s="982"/>
      <c r="G56" s="1667"/>
      <c r="H56" s="1668"/>
      <c r="I56" s="1638"/>
      <c r="J56" s="1638"/>
      <c r="K56" s="1638"/>
      <c r="L56" s="1638"/>
      <c r="P56" s="1667"/>
      <c r="Q56" s="1668"/>
      <c r="R56" s="1639"/>
      <c r="S56" s="1639"/>
      <c r="T56" s="1639"/>
      <c r="U56" s="1639"/>
      <c r="V56" s="1639"/>
      <c r="W56" s="1639"/>
      <c r="X56" s="984"/>
      <c r="Y56" s="984"/>
      <c r="Z56" s="984"/>
      <c r="AA56" s="984"/>
      <c r="AB56" s="984"/>
      <c r="AC56" s="984"/>
      <c r="AD56" s="1667"/>
      <c r="AE56" s="1668"/>
      <c r="AF56" s="1679"/>
      <c r="AG56" s="1677"/>
      <c r="AH56" s="1677"/>
      <c r="AI56" s="1677"/>
      <c r="AJ56" s="1677"/>
      <c r="AK56" s="984"/>
      <c r="AL56" s="984"/>
    </row>
    <row r="57" spans="2:38" ht="5.0999999999999996" customHeight="1">
      <c r="B57" s="982"/>
      <c r="C57" s="982"/>
      <c r="G57" s="1669"/>
      <c r="H57" s="1670"/>
      <c r="I57" s="1638"/>
      <c r="J57" s="1638"/>
      <c r="K57" s="1638"/>
      <c r="L57" s="1638"/>
      <c r="N57" s="983"/>
      <c r="P57" s="1669"/>
      <c r="Q57" s="1670"/>
      <c r="R57" s="1639"/>
      <c r="S57" s="1639"/>
      <c r="T57" s="1639"/>
      <c r="U57" s="1639"/>
      <c r="V57" s="1639"/>
      <c r="W57" s="1639"/>
      <c r="X57" s="984"/>
      <c r="Y57" s="984"/>
      <c r="Z57" s="984"/>
      <c r="AA57" s="984"/>
      <c r="AB57" s="984"/>
      <c r="AC57" s="984"/>
      <c r="AD57" s="1669"/>
      <c r="AE57" s="1670"/>
      <c r="AF57" s="1679"/>
      <c r="AG57" s="1677"/>
      <c r="AH57" s="1677"/>
      <c r="AI57" s="1677"/>
      <c r="AJ57" s="1677"/>
      <c r="AK57" s="984"/>
      <c r="AL57" s="984"/>
    </row>
    <row r="58" spans="2:38" ht="5.0999999999999996" customHeight="1">
      <c r="B58" s="982"/>
      <c r="C58" s="982"/>
      <c r="N58" s="983"/>
      <c r="R58" s="1639"/>
      <c r="S58" s="1639"/>
      <c r="T58" s="1639"/>
      <c r="U58" s="1639"/>
      <c r="V58" s="1639"/>
      <c r="W58" s="1639"/>
      <c r="X58" s="984"/>
      <c r="Y58" s="984"/>
      <c r="Z58" s="984"/>
      <c r="AA58" s="984"/>
      <c r="AB58" s="984"/>
      <c r="AC58" s="984"/>
      <c r="AD58" s="984"/>
      <c r="AE58" s="984"/>
      <c r="AF58" s="985"/>
      <c r="AG58" s="985"/>
      <c r="AH58" s="985"/>
      <c r="AI58" s="984"/>
      <c r="AJ58" s="984"/>
      <c r="AK58" s="984"/>
      <c r="AL58" s="984"/>
    </row>
    <row r="59" spans="2:38" ht="5.0999999999999996" customHeight="1">
      <c r="B59" s="982"/>
      <c r="C59" s="982"/>
      <c r="D59" s="983"/>
      <c r="N59" s="983"/>
      <c r="R59" s="1639"/>
      <c r="S59" s="1639"/>
      <c r="T59" s="1639"/>
      <c r="U59" s="1639"/>
      <c r="V59" s="1639"/>
      <c r="W59" s="1639"/>
      <c r="X59" s="984"/>
      <c r="Y59" s="984"/>
      <c r="Z59" s="984"/>
      <c r="AA59" s="984"/>
      <c r="AB59" s="984"/>
      <c r="AC59" s="984"/>
      <c r="AD59" s="984"/>
      <c r="AE59" s="984"/>
      <c r="AF59" s="985"/>
      <c r="AG59" s="985"/>
      <c r="AH59" s="985"/>
      <c r="AI59" s="984"/>
      <c r="AJ59" s="984"/>
      <c r="AK59" s="984"/>
      <c r="AL59" s="984"/>
    </row>
    <row r="60" spans="2:38" ht="5.0999999999999996" customHeight="1">
      <c r="B60" s="982"/>
      <c r="C60" s="982"/>
      <c r="D60" s="983"/>
      <c r="N60" s="983"/>
      <c r="R60" s="1639"/>
      <c r="S60" s="1639"/>
      <c r="T60" s="1639"/>
      <c r="U60" s="1639"/>
      <c r="V60" s="1639"/>
      <c r="W60" s="1639"/>
      <c r="X60" s="984"/>
      <c r="Y60" s="984"/>
      <c r="Z60" s="984"/>
      <c r="AA60" s="984"/>
      <c r="AB60" s="984"/>
      <c r="AC60" s="984"/>
      <c r="AD60" s="984"/>
      <c r="AE60" s="984"/>
      <c r="AF60" s="985"/>
      <c r="AG60" s="985"/>
      <c r="AH60" s="985"/>
      <c r="AI60" s="984"/>
      <c r="AJ60" s="984"/>
      <c r="AK60" s="984"/>
      <c r="AL60" s="984"/>
    </row>
    <row r="61" spans="2:38" ht="5.0999999999999996" customHeight="1">
      <c r="B61" s="982"/>
      <c r="C61" s="982"/>
      <c r="D61" s="983"/>
      <c r="E61" s="983"/>
      <c r="F61" s="983"/>
      <c r="G61" s="983"/>
      <c r="H61" s="983"/>
      <c r="I61" s="983"/>
      <c r="J61" s="983"/>
      <c r="K61" s="983"/>
      <c r="L61" s="983"/>
      <c r="M61" s="983"/>
      <c r="N61" s="983"/>
      <c r="T61" s="983"/>
      <c r="U61" s="983"/>
      <c r="V61" s="983"/>
      <c r="W61" s="983"/>
      <c r="X61" s="984"/>
      <c r="Y61" s="984"/>
      <c r="Z61" s="984"/>
      <c r="AA61" s="984"/>
      <c r="AB61" s="984"/>
      <c r="AC61" s="984"/>
      <c r="AD61" s="984"/>
      <c r="AE61" s="984"/>
      <c r="AF61" s="985"/>
      <c r="AG61" s="985"/>
      <c r="AH61" s="985"/>
      <c r="AI61" s="984"/>
      <c r="AJ61" s="984"/>
      <c r="AK61" s="984"/>
      <c r="AL61" s="984"/>
    </row>
    <row r="62" spans="2:38" ht="5.0999999999999996" customHeight="1">
      <c r="B62" s="982"/>
      <c r="C62" s="982"/>
      <c r="D62" s="983"/>
      <c r="E62" s="983"/>
      <c r="F62" s="983"/>
      <c r="G62" s="983"/>
      <c r="H62" s="983"/>
      <c r="I62" s="983"/>
      <c r="J62" s="983"/>
      <c r="K62" s="983"/>
      <c r="L62" s="983"/>
      <c r="M62" s="983"/>
      <c r="N62" s="983"/>
      <c r="T62" s="983"/>
      <c r="U62" s="983"/>
      <c r="V62" s="983"/>
      <c r="W62" s="983"/>
      <c r="X62" s="984"/>
      <c r="Y62" s="984"/>
      <c r="Z62" s="984"/>
      <c r="AA62" s="984"/>
      <c r="AB62" s="984"/>
      <c r="AC62" s="984"/>
      <c r="AD62" s="984"/>
      <c r="AE62" s="984"/>
      <c r="AF62" s="985"/>
      <c r="AG62" s="985"/>
      <c r="AH62" s="985"/>
      <c r="AI62" s="984"/>
      <c r="AJ62" s="984"/>
      <c r="AK62" s="984"/>
      <c r="AL62" s="984"/>
    </row>
    <row r="63" spans="2:38" ht="5.0999999999999996" customHeight="1">
      <c r="B63" s="55"/>
    </row>
    <row r="64" spans="2:38" ht="5.0999999999999996" customHeight="1">
      <c r="B64" s="55"/>
    </row>
    <row r="65" spans="2:38" ht="5.0999999999999996" customHeight="1">
      <c r="B65" s="55"/>
    </row>
    <row r="66" spans="2:38" ht="5.0999999999999996" customHeight="1">
      <c r="B66" s="56"/>
    </row>
    <row r="67" spans="2:38" ht="5.0999999999999996" customHeight="1">
      <c r="B67" s="56"/>
    </row>
    <row r="68" spans="2:38" ht="5.0999999999999996" customHeight="1" thickBot="1">
      <c r="B68" s="1"/>
    </row>
    <row r="69" spans="2:38" ht="25.15" customHeight="1">
      <c r="B69" s="1675" t="s">
        <v>63</v>
      </c>
      <c r="C69" s="1673"/>
      <c r="D69" s="1673"/>
      <c r="E69" s="1673"/>
      <c r="F69" s="1673"/>
      <c r="G69" s="1673"/>
      <c r="H69" s="1674"/>
      <c r="I69" s="1660" t="s">
        <v>64</v>
      </c>
      <c r="J69" s="1673"/>
      <c r="K69" s="1673"/>
      <c r="L69" s="1673"/>
      <c r="M69" s="1673"/>
      <c r="N69" s="1673"/>
      <c r="O69" s="1673"/>
      <c r="P69" s="1673"/>
      <c r="Q69" s="1673"/>
      <c r="R69" s="1673"/>
      <c r="S69" s="1673"/>
      <c r="T69" s="1673"/>
      <c r="U69" s="1673"/>
      <c r="V69" s="1673"/>
      <c r="W69" s="1674"/>
      <c r="X69" s="1660" t="s">
        <v>143</v>
      </c>
      <c r="Y69" s="1661"/>
      <c r="Z69" s="1661"/>
      <c r="AA69" s="1662"/>
      <c r="AB69" s="1660" t="s">
        <v>144</v>
      </c>
      <c r="AC69" s="1661"/>
      <c r="AD69" s="1661"/>
      <c r="AE69" s="1662"/>
      <c r="AF69" s="1660" t="s">
        <v>138</v>
      </c>
      <c r="AG69" s="1673"/>
      <c r="AH69" s="1674"/>
      <c r="AI69" s="1660" t="s">
        <v>133</v>
      </c>
      <c r="AJ69" s="1661"/>
      <c r="AK69" s="1661"/>
      <c r="AL69" s="1663"/>
    </row>
    <row r="70" spans="2:38" ht="22.9" customHeight="1">
      <c r="B70" s="1640" t="s">
        <v>140</v>
      </c>
      <c r="C70" s="1642" t="s">
        <v>112</v>
      </c>
      <c r="D70" s="1643"/>
      <c r="E70" s="1643"/>
      <c r="F70" s="1643"/>
      <c r="G70" s="1643"/>
      <c r="H70" s="1644"/>
      <c r="I70" s="1680" t="s">
        <v>113</v>
      </c>
      <c r="J70" s="1681"/>
      <c r="K70" s="1681"/>
      <c r="L70" s="1681"/>
      <c r="M70" s="1681"/>
      <c r="N70" s="1681"/>
      <c r="O70" s="1681"/>
      <c r="P70" s="1681"/>
      <c r="Q70" s="1681"/>
      <c r="R70" s="1681"/>
      <c r="S70" s="1681"/>
      <c r="T70" s="1681"/>
      <c r="U70" s="1681"/>
      <c r="V70" s="1681"/>
      <c r="W70" s="1682"/>
      <c r="X70" s="966" t="s">
        <v>130</v>
      </c>
      <c r="Y70" s="964" t="s">
        <v>535</v>
      </c>
      <c r="Z70" s="964" t="s">
        <v>129</v>
      </c>
      <c r="AA70" s="964" t="s">
        <v>535</v>
      </c>
      <c r="AB70" s="966" t="s">
        <v>130</v>
      </c>
      <c r="AC70" s="964" t="s">
        <v>535</v>
      </c>
      <c r="AD70" s="964" t="s">
        <v>129</v>
      </c>
      <c r="AE70" s="964" t="s">
        <v>535</v>
      </c>
      <c r="AF70" s="1651" t="s">
        <v>145</v>
      </c>
      <c r="AG70" s="1652"/>
      <c r="AH70" s="1653"/>
      <c r="AI70" s="966" t="s">
        <v>130</v>
      </c>
      <c r="AJ70" s="964" t="s">
        <v>535</v>
      </c>
      <c r="AK70" s="964" t="s">
        <v>129</v>
      </c>
      <c r="AL70" s="53" t="s">
        <v>535</v>
      </c>
    </row>
    <row r="71" spans="2:38" ht="22.9" customHeight="1">
      <c r="B71" s="1706"/>
      <c r="C71" s="1676"/>
      <c r="D71" s="1677"/>
      <c r="E71" s="1677"/>
      <c r="F71" s="1677"/>
      <c r="G71" s="1677"/>
      <c r="H71" s="1678"/>
      <c r="I71" s="1680" t="s">
        <v>114</v>
      </c>
      <c r="J71" s="1681"/>
      <c r="K71" s="1681"/>
      <c r="L71" s="1681"/>
      <c r="M71" s="1681"/>
      <c r="N71" s="1681"/>
      <c r="O71" s="1681"/>
      <c r="P71" s="1681"/>
      <c r="Q71" s="1681"/>
      <c r="R71" s="1681"/>
      <c r="S71" s="1681"/>
      <c r="T71" s="1681"/>
      <c r="U71" s="1681"/>
      <c r="V71" s="1681"/>
      <c r="W71" s="1682"/>
      <c r="X71" s="966" t="s">
        <v>130</v>
      </c>
      <c r="Y71" s="964" t="s">
        <v>535</v>
      </c>
      <c r="Z71" s="964" t="s">
        <v>129</v>
      </c>
      <c r="AA71" s="964" t="s">
        <v>535</v>
      </c>
      <c r="AB71" s="966" t="s">
        <v>130</v>
      </c>
      <c r="AC71" s="964" t="s">
        <v>535</v>
      </c>
      <c r="AD71" s="964" t="s">
        <v>129</v>
      </c>
      <c r="AE71" s="964" t="s">
        <v>535</v>
      </c>
      <c r="AF71" s="1651" t="s">
        <v>138</v>
      </c>
      <c r="AG71" s="1652"/>
      <c r="AH71" s="1653"/>
      <c r="AI71" s="966" t="s">
        <v>130</v>
      </c>
      <c r="AJ71" s="964" t="s">
        <v>535</v>
      </c>
      <c r="AK71" s="964" t="s">
        <v>129</v>
      </c>
      <c r="AL71" s="53" t="s">
        <v>535</v>
      </c>
    </row>
    <row r="72" spans="2:38" ht="22.9" customHeight="1">
      <c r="B72" s="1706"/>
      <c r="C72" s="1676"/>
      <c r="D72" s="1677"/>
      <c r="E72" s="1677"/>
      <c r="F72" s="1677"/>
      <c r="G72" s="1677"/>
      <c r="H72" s="1678"/>
      <c r="I72" s="1680" t="s">
        <v>115</v>
      </c>
      <c r="J72" s="1681"/>
      <c r="K72" s="1681"/>
      <c r="L72" s="1681"/>
      <c r="M72" s="1681"/>
      <c r="N72" s="1681"/>
      <c r="O72" s="1681"/>
      <c r="P72" s="1681"/>
      <c r="Q72" s="1681"/>
      <c r="R72" s="1681"/>
      <c r="S72" s="1681"/>
      <c r="T72" s="1681"/>
      <c r="U72" s="1681"/>
      <c r="V72" s="1681"/>
      <c r="W72" s="1682"/>
      <c r="X72" s="966" t="s">
        <v>130</v>
      </c>
      <c r="Y72" s="964" t="s">
        <v>535</v>
      </c>
      <c r="Z72" s="964" t="s">
        <v>129</v>
      </c>
      <c r="AA72" s="964" t="s">
        <v>535</v>
      </c>
      <c r="AB72" s="966" t="s">
        <v>130</v>
      </c>
      <c r="AC72" s="964" t="s">
        <v>535</v>
      </c>
      <c r="AD72" s="964" t="s">
        <v>129</v>
      </c>
      <c r="AE72" s="964" t="s">
        <v>535</v>
      </c>
      <c r="AF72" s="1651" t="s">
        <v>138</v>
      </c>
      <c r="AG72" s="1652"/>
      <c r="AH72" s="1653"/>
      <c r="AI72" s="966" t="s">
        <v>130</v>
      </c>
      <c r="AJ72" s="964" t="s">
        <v>535</v>
      </c>
      <c r="AK72" s="964" t="s">
        <v>129</v>
      </c>
      <c r="AL72" s="53" t="s">
        <v>535</v>
      </c>
    </row>
    <row r="73" spans="2:38" ht="22.9" customHeight="1">
      <c r="B73" s="1706"/>
      <c r="C73" s="1676"/>
      <c r="D73" s="1677"/>
      <c r="E73" s="1677"/>
      <c r="F73" s="1677"/>
      <c r="G73" s="1677"/>
      <c r="H73" s="1678"/>
      <c r="I73" s="1680" t="s">
        <v>116</v>
      </c>
      <c r="J73" s="1681"/>
      <c r="K73" s="1681"/>
      <c r="L73" s="1681"/>
      <c r="M73" s="1681"/>
      <c r="N73" s="1681"/>
      <c r="O73" s="1681"/>
      <c r="P73" s="1681"/>
      <c r="Q73" s="1681"/>
      <c r="R73" s="1681"/>
      <c r="S73" s="1681"/>
      <c r="T73" s="1681"/>
      <c r="U73" s="1681"/>
      <c r="V73" s="1681"/>
      <c r="W73" s="1682"/>
      <c r="X73" s="966" t="s">
        <v>130</v>
      </c>
      <c r="Y73" s="964" t="s">
        <v>535</v>
      </c>
      <c r="Z73" s="964" t="s">
        <v>129</v>
      </c>
      <c r="AA73" s="964" t="s">
        <v>535</v>
      </c>
      <c r="AB73" s="966" t="s">
        <v>130</v>
      </c>
      <c r="AC73" s="964" t="s">
        <v>535</v>
      </c>
      <c r="AD73" s="964" t="s">
        <v>129</v>
      </c>
      <c r="AE73" s="964" t="s">
        <v>535</v>
      </c>
      <c r="AF73" s="1651" t="s">
        <v>138</v>
      </c>
      <c r="AG73" s="1652"/>
      <c r="AH73" s="1653"/>
      <c r="AI73" s="966" t="s">
        <v>130</v>
      </c>
      <c r="AJ73" s="964" t="s">
        <v>535</v>
      </c>
      <c r="AK73" s="964" t="s">
        <v>129</v>
      </c>
      <c r="AL73" s="53" t="s">
        <v>535</v>
      </c>
    </row>
    <row r="74" spans="2:38" ht="22.9" customHeight="1">
      <c r="B74" s="1706"/>
      <c r="C74" s="1676"/>
      <c r="D74" s="1677"/>
      <c r="E74" s="1677"/>
      <c r="F74" s="1677"/>
      <c r="G74" s="1677"/>
      <c r="H74" s="1678"/>
      <c r="I74" s="1680" t="s">
        <v>117</v>
      </c>
      <c r="J74" s="1681"/>
      <c r="K74" s="1681"/>
      <c r="L74" s="1681"/>
      <c r="M74" s="1681"/>
      <c r="N74" s="1681"/>
      <c r="O74" s="1681"/>
      <c r="P74" s="1681"/>
      <c r="Q74" s="1681"/>
      <c r="R74" s="1681"/>
      <c r="S74" s="1681"/>
      <c r="T74" s="1681"/>
      <c r="U74" s="1681"/>
      <c r="V74" s="1681"/>
      <c r="W74" s="1682"/>
      <c r="X74" s="966" t="s">
        <v>130</v>
      </c>
      <c r="Y74" s="964" t="s">
        <v>535</v>
      </c>
      <c r="Z74" s="964" t="s">
        <v>129</v>
      </c>
      <c r="AA74" s="964" t="s">
        <v>535</v>
      </c>
      <c r="AB74" s="966" t="s">
        <v>130</v>
      </c>
      <c r="AC74" s="964" t="s">
        <v>535</v>
      </c>
      <c r="AD74" s="964" t="s">
        <v>129</v>
      </c>
      <c r="AE74" s="964" t="s">
        <v>535</v>
      </c>
      <c r="AF74" s="1651" t="s">
        <v>138</v>
      </c>
      <c r="AG74" s="1652"/>
      <c r="AH74" s="1653"/>
      <c r="AI74" s="966" t="s">
        <v>130</v>
      </c>
      <c r="AJ74" s="964" t="s">
        <v>535</v>
      </c>
      <c r="AK74" s="964" t="s">
        <v>129</v>
      </c>
      <c r="AL74" s="53" t="s">
        <v>535</v>
      </c>
    </row>
    <row r="75" spans="2:38" ht="22.9" customHeight="1">
      <c r="B75" s="1706"/>
      <c r="C75" s="1676"/>
      <c r="D75" s="1677"/>
      <c r="E75" s="1677"/>
      <c r="F75" s="1677"/>
      <c r="G75" s="1677"/>
      <c r="H75" s="1678"/>
      <c r="I75" s="1680" t="s">
        <v>118</v>
      </c>
      <c r="J75" s="1681"/>
      <c r="K75" s="1681"/>
      <c r="L75" s="1681"/>
      <c r="M75" s="1681"/>
      <c r="N75" s="1681"/>
      <c r="O75" s="1681"/>
      <c r="P75" s="1681"/>
      <c r="Q75" s="1681"/>
      <c r="R75" s="1681"/>
      <c r="S75" s="1681"/>
      <c r="T75" s="1681"/>
      <c r="U75" s="1681"/>
      <c r="V75" s="1681"/>
      <c r="W75" s="1682"/>
      <c r="X75" s="966" t="s">
        <v>130</v>
      </c>
      <c r="Y75" s="964" t="s">
        <v>535</v>
      </c>
      <c r="Z75" s="964" t="s">
        <v>129</v>
      </c>
      <c r="AA75" s="964" t="s">
        <v>535</v>
      </c>
      <c r="AB75" s="966" t="s">
        <v>130</v>
      </c>
      <c r="AC75" s="964" t="s">
        <v>535</v>
      </c>
      <c r="AD75" s="964" t="s">
        <v>129</v>
      </c>
      <c r="AE75" s="964" t="s">
        <v>535</v>
      </c>
      <c r="AF75" s="1651" t="s">
        <v>138</v>
      </c>
      <c r="AG75" s="1652"/>
      <c r="AH75" s="1653"/>
      <c r="AI75" s="966" t="s">
        <v>130</v>
      </c>
      <c r="AJ75" s="964" t="s">
        <v>535</v>
      </c>
      <c r="AK75" s="964" t="s">
        <v>129</v>
      </c>
      <c r="AL75" s="53" t="s">
        <v>535</v>
      </c>
    </row>
    <row r="76" spans="2:38" ht="22.9" customHeight="1">
      <c r="B76" s="1706"/>
      <c r="C76" s="1645"/>
      <c r="D76" s="1646"/>
      <c r="E76" s="1646"/>
      <c r="F76" s="1646"/>
      <c r="G76" s="1646"/>
      <c r="H76" s="1647"/>
      <c r="I76" s="1680" t="s">
        <v>119</v>
      </c>
      <c r="J76" s="1681"/>
      <c r="K76" s="1681"/>
      <c r="L76" s="1681"/>
      <c r="M76" s="1681"/>
      <c r="N76" s="1681"/>
      <c r="O76" s="1681"/>
      <c r="P76" s="1681"/>
      <c r="Q76" s="1681"/>
      <c r="R76" s="1681"/>
      <c r="S76" s="1681"/>
      <c r="T76" s="1681"/>
      <c r="U76" s="1681"/>
      <c r="V76" s="1681"/>
      <c r="W76" s="1682"/>
      <c r="X76" s="966" t="s">
        <v>130</v>
      </c>
      <c r="Y76" s="964" t="s">
        <v>535</v>
      </c>
      <c r="Z76" s="964" t="s">
        <v>129</v>
      </c>
      <c r="AA76" s="964" t="s">
        <v>535</v>
      </c>
      <c r="AB76" s="966" t="s">
        <v>130</v>
      </c>
      <c r="AC76" s="964" t="s">
        <v>535</v>
      </c>
      <c r="AD76" s="964" t="s">
        <v>129</v>
      </c>
      <c r="AE76" s="964" t="s">
        <v>535</v>
      </c>
      <c r="AF76" s="1651" t="s">
        <v>138</v>
      </c>
      <c r="AG76" s="1652"/>
      <c r="AH76" s="1653"/>
      <c r="AI76" s="966" t="s">
        <v>130</v>
      </c>
      <c r="AJ76" s="964" t="s">
        <v>535</v>
      </c>
      <c r="AK76" s="964" t="s">
        <v>129</v>
      </c>
      <c r="AL76" s="53" t="s">
        <v>535</v>
      </c>
    </row>
    <row r="77" spans="2:38" ht="19.899999999999999" customHeight="1">
      <c r="B77" s="1703" t="s">
        <v>63</v>
      </c>
      <c r="C77" s="1704"/>
      <c r="D77" s="1704"/>
      <c r="E77" s="1704"/>
      <c r="F77" s="1704"/>
      <c r="G77" s="1704"/>
      <c r="H77" s="1705"/>
      <c r="I77" s="1657" t="s">
        <v>64</v>
      </c>
      <c r="J77" s="1704"/>
      <c r="K77" s="1704"/>
      <c r="L77" s="1704"/>
      <c r="M77" s="1704"/>
      <c r="N77" s="1704"/>
      <c r="O77" s="1704"/>
      <c r="P77" s="1704"/>
      <c r="Q77" s="1704"/>
      <c r="R77" s="1704"/>
      <c r="S77" s="1704"/>
      <c r="T77" s="1704"/>
      <c r="U77" s="1704"/>
      <c r="V77" s="1704"/>
      <c r="W77" s="1705"/>
      <c r="X77" s="1657" t="s">
        <v>142</v>
      </c>
      <c r="Y77" s="1658"/>
      <c r="Z77" s="1658"/>
      <c r="AA77" s="1659"/>
      <c r="AB77" s="1657" t="s">
        <v>139</v>
      </c>
      <c r="AC77" s="1658"/>
      <c r="AD77" s="1658"/>
      <c r="AE77" s="1659"/>
      <c r="AF77" s="1651" t="s">
        <v>138</v>
      </c>
      <c r="AG77" s="1652"/>
      <c r="AH77" s="1653"/>
      <c r="AI77" s="1651" t="s">
        <v>138</v>
      </c>
      <c r="AJ77" s="1652"/>
      <c r="AK77" s="1652"/>
      <c r="AL77" s="1664"/>
    </row>
    <row r="78" spans="2:38" ht="22.9" customHeight="1">
      <c r="B78" s="1640" t="s">
        <v>141</v>
      </c>
      <c r="C78" s="1642" t="s">
        <v>120</v>
      </c>
      <c r="D78" s="1643"/>
      <c r="E78" s="1643"/>
      <c r="F78" s="1643"/>
      <c r="G78" s="1643"/>
      <c r="H78" s="1644"/>
      <c r="I78" s="1680" t="s">
        <v>121</v>
      </c>
      <c r="J78" s="1681"/>
      <c r="K78" s="1681"/>
      <c r="L78" s="1681"/>
      <c r="M78" s="1681"/>
      <c r="N78" s="1681"/>
      <c r="O78" s="1681"/>
      <c r="P78" s="1681"/>
      <c r="Q78" s="1681"/>
      <c r="R78" s="1681"/>
      <c r="S78" s="1681"/>
      <c r="T78" s="1681"/>
      <c r="U78" s="1681"/>
      <c r="V78" s="1681"/>
      <c r="W78" s="1682"/>
      <c r="X78" s="966" t="s">
        <v>130</v>
      </c>
      <c r="Y78" s="964" t="s">
        <v>535</v>
      </c>
      <c r="Z78" s="964" t="s">
        <v>129</v>
      </c>
      <c r="AA78" s="964" t="s">
        <v>535</v>
      </c>
      <c r="AB78" s="1657" t="s">
        <v>138</v>
      </c>
      <c r="AC78" s="1658"/>
      <c r="AD78" s="1658"/>
      <c r="AE78" s="1659"/>
      <c r="AF78" s="1651" t="s">
        <v>138</v>
      </c>
      <c r="AG78" s="1652"/>
      <c r="AH78" s="1653"/>
      <c r="AI78" s="1657" t="s">
        <v>138</v>
      </c>
      <c r="AJ78" s="1704"/>
      <c r="AK78" s="1704"/>
      <c r="AL78" s="1711"/>
    </row>
    <row r="79" spans="2:38" ht="22.9" customHeight="1">
      <c r="B79" s="1706"/>
      <c r="C79" s="1676"/>
      <c r="D79" s="1677"/>
      <c r="E79" s="1677"/>
      <c r="F79" s="1677"/>
      <c r="G79" s="1677"/>
      <c r="H79" s="1678"/>
      <c r="I79" s="1680" t="s">
        <v>122</v>
      </c>
      <c r="J79" s="1681"/>
      <c r="K79" s="1681"/>
      <c r="L79" s="1681"/>
      <c r="M79" s="1681"/>
      <c r="N79" s="1681"/>
      <c r="O79" s="1681"/>
      <c r="P79" s="1681"/>
      <c r="Q79" s="1681"/>
      <c r="R79" s="1681"/>
      <c r="S79" s="1681"/>
      <c r="T79" s="1681"/>
      <c r="U79" s="1681"/>
      <c r="V79" s="1681"/>
      <c r="W79" s="1682"/>
      <c r="X79" s="966" t="s">
        <v>130</v>
      </c>
      <c r="Y79" s="964" t="s">
        <v>535</v>
      </c>
      <c r="Z79" s="964" t="s">
        <v>129</v>
      </c>
      <c r="AA79" s="964" t="s">
        <v>535</v>
      </c>
      <c r="AB79" s="1657" t="s">
        <v>138</v>
      </c>
      <c r="AC79" s="1658"/>
      <c r="AD79" s="1658"/>
      <c r="AE79" s="1659"/>
      <c r="AF79" s="1651" t="s">
        <v>138</v>
      </c>
      <c r="AG79" s="1652"/>
      <c r="AH79" s="1653"/>
      <c r="AI79" s="1657" t="s">
        <v>138</v>
      </c>
      <c r="AJ79" s="1704"/>
      <c r="AK79" s="1704"/>
      <c r="AL79" s="1711"/>
    </row>
    <row r="80" spans="2:38" ht="22.9" customHeight="1">
      <c r="B80" s="1706"/>
      <c r="C80" s="1676"/>
      <c r="D80" s="1677"/>
      <c r="E80" s="1677"/>
      <c r="F80" s="1677"/>
      <c r="G80" s="1677"/>
      <c r="H80" s="1678"/>
      <c r="I80" s="1680" t="s">
        <v>123</v>
      </c>
      <c r="J80" s="1681"/>
      <c r="K80" s="1681"/>
      <c r="L80" s="1681"/>
      <c r="M80" s="1681"/>
      <c r="N80" s="1681"/>
      <c r="O80" s="1681"/>
      <c r="P80" s="1681"/>
      <c r="Q80" s="1681"/>
      <c r="R80" s="1681"/>
      <c r="S80" s="1681"/>
      <c r="T80" s="1681"/>
      <c r="U80" s="1681"/>
      <c r="V80" s="1681"/>
      <c r="W80" s="1682"/>
      <c r="X80" s="966" t="s">
        <v>130</v>
      </c>
      <c r="Y80" s="964" t="s">
        <v>535</v>
      </c>
      <c r="Z80" s="964" t="s">
        <v>129</v>
      </c>
      <c r="AA80" s="964" t="s">
        <v>535</v>
      </c>
      <c r="AB80" s="1657" t="s">
        <v>138</v>
      </c>
      <c r="AC80" s="1658"/>
      <c r="AD80" s="1658"/>
      <c r="AE80" s="1659"/>
      <c r="AF80" s="1651" t="s">
        <v>138</v>
      </c>
      <c r="AG80" s="1652"/>
      <c r="AH80" s="1653"/>
      <c r="AI80" s="1657" t="s">
        <v>138</v>
      </c>
      <c r="AJ80" s="1704"/>
      <c r="AK80" s="1704"/>
      <c r="AL80" s="1711"/>
    </row>
    <row r="81" spans="2:38" ht="22.9" customHeight="1">
      <c r="B81" s="1706"/>
      <c r="C81" s="1676"/>
      <c r="D81" s="1677"/>
      <c r="E81" s="1677"/>
      <c r="F81" s="1677"/>
      <c r="G81" s="1677"/>
      <c r="H81" s="1678"/>
      <c r="I81" s="1680" t="s">
        <v>124</v>
      </c>
      <c r="J81" s="1681"/>
      <c r="K81" s="1681"/>
      <c r="L81" s="1681"/>
      <c r="M81" s="1681"/>
      <c r="N81" s="1681"/>
      <c r="O81" s="1681"/>
      <c r="P81" s="1681"/>
      <c r="Q81" s="1681"/>
      <c r="R81" s="1681"/>
      <c r="S81" s="1681"/>
      <c r="T81" s="1681"/>
      <c r="U81" s="1681"/>
      <c r="V81" s="1681"/>
      <c r="W81" s="1682"/>
      <c r="X81" s="966" t="s">
        <v>130</v>
      </c>
      <c r="Y81" s="964" t="s">
        <v>535</v>
      </c>
      <c r="Z81" s="964" t="s">
        <v>129</v>
      </c>
      <c r="AA81" s="964" t="s">
        <v>535</v>
      </c>
      <c r="AB81" s="1657" t="s">
        <v>138</v>
      </c>
      <c r="AC81" s="1658"/>
      <c r="AD81" s="1658"/>
      <c r="AE81" s="1659"/>
      <c r="AF81" s="1651" t="s">
        <v>138</v>
      </c>
      <c r="AG81" s="1652"/>
      <c r="AH81" s="1653"/>
      <c r="AI81" s="1657" t="s">
        <v>138</v>
      </c>
      <c r="AJ81" s="1704"/>
      <c r="AK81" s="1704"/>
      <c r="AL81" s="1711"/>
    </row>
    <row r="82" spans="2:38" ht="22.9" customHeight="1">
      <c r="B82" s="1706"/>
      <c r="C82" s="1676"/>
      <c r="D82" s="1677"/>
      <c r="E82" s="1677"/>
      <c r="F82" s="1677"/>
      <c r="G82" s="1677"/>
      <c r="H82" s="1678"/>
      <c r="I82" s="1680" t="s">
        <v>125</v>
      </c>
      <c r="J82" s="1681"/>
      <c r="K82" s="1681"/>
      <c r="L82" s="1681"/>
      <c r="M82" s="1681"/>
      <c r="N82" s="1681"/>
      <c r="O82" s="1681"/>
      <c r="P82" s="1681"/>
      <c r="Q82" s="1681"/>
      <c r="R82" s="1681"/>
      <c r="S82" s="1681"/>
      <c r="T82" s="1681"/>
      <c r="U82" s="1681"/>
      <c r="V82" s="1681"/>
      <c r="W82" s="1682"/>
      <c r="X82" s="966" t="s">
        <v>130</v>
      </c>
      <c r="Y82" s="964" t="s">
        <v>535</v>
      </c>
      <c r="Z82" s="964" t="s">
        <v>129</v>
      </c>
      <c r="AA82" s="964" t="s">
        <v>535</v>
      </c>
      <c r="AB82" s="1657" t="s">
        <v>138</v>
      </c>
      <c r="AC82" s="1658"/>
      <c r="AD82" s="1658"/>
      <c r="AE82" s="1659"/>
      <c r="AF82" s="1651" t="s">
        <v>138</v>
      </c>
      <c r="AG82" s="1652"/>
      <c r="AH82" s="1653"/>
      <c r="AI82" s="1657" t="s">
        <v>138</v>
      </c>
      <c r="AJ82" s="1704"/>
      <c r="AK82" s="1704"/>
      <c r="AL82" s="1711"/>
    </row>
    <row r="83" spans="2:38" ht="22.9" customHeight="1">
      <c r="B83" s="1706"/>
      <c r="C83" s="1676"/>
      <c r="D83" s="1677"/>
      <c r="E83" s="1677"/>
      <c r="F83" s="1677"/>
      <c r="G83" s="1677"/>
      <c r="H83" s="1678"/>
      <c r="I83" s="1680" t="s">
        <v>126</v>
      </c>
      <c r="J83" s="1681"/>
      <c r="K83" s="1681"/>
      <c r="L83" s="1681"/>
      <c r="M83" s="1681"/>
      <c r="N83" s="1681"/>
      <c r="O83" s="1681"/>
      <c r="P83" s="1681"/>
      <c r="Q83" s="1681"/>
      <c r="R83" s="1681"/>
      <c r="S83" s="1681"/>
      <c r="T83" s="1681"/>
      <c r="U83" s="1681"/>
      <c r="V83" s="1681"/>
      <c r="W83" s="1682"/>
      <c r="X83" s="966" t="s">
        <v>130</v>
      </c>
      <c r="Y83" s="964" t="s">
        <v>535</v>
      </c>
      <c r="Z83" s="964" t="s">
        <v>129</v>
      </c>
      <c r="AA83" s="964" t="s">
        <v>535</v>
      </c>
      <c r="AB83" s="1657" t="s">
        <v>138</v>
      </c>
      <c r="AC83" s="1658"/>
      <c r="AD83" s="1658"/>
      <c r="AE83" s="1659"/>
      <c r="AF83" s="1651" t="s">
        <v>138</v>
      </c>
      <c r="AG83" s="1652"/>
      <c r="AH83" s="1653"/>
      <c r="AI83" s="1657" t="s">
        <v>138</v>
      </c>
      <c r="AJ83" s="1704"/>
      <c r="AK83" s="1704"/>
      <c r="AL83" s="1711"/>
    </row>
    <row r="84" spans="2:38" ht="22.9" customHeight="1">
      <c r="B84" s="1706"/>
      <c r="C84" s="1676"/>
      <c r="D84" s="1677"/>
      <c r="E84" s="1677"/>
      <c r="F84" s="1677"/>
      <c r="G84" s="1677"/>
      <c r="H84" s="1678"/>
      <c r="I84" s="1680" t="s">
        <v>127</v>
      </c>
      <c r="J84" s="1681"/>
      <c r="K84" s="1681"/>
      <c r="L84" s="1681"/>
      <c r="M84" s="1681"/>
      <c r="N84" s="1681"/>
      <c r="O84" s="1681"/>
      <c r="P84" s="1681"/>
      <c r="Q84" s="1681"/>
      <c r="R84" s="1681"/>
      <c r="S84" s="1681"/>
      <c r="T84" s="1681"/>
      <c r="U84" s="1681"/>
      <c r="V84" s="1681"/>
      <c r="W84" s="1682"/>
      <c r="X84" s="966" t="s">
        <v>130</v>
      </c>
      <c r="Y84" s="964" t="s">
        <v>535</v>
      </c>
      <c r="Z84" s="964" t="s">
        <v>129</v>
      </c>
      <c r="AA84" s="964" t="s">
        <v>535</v>
      </c>
      <c r="AB84" s="1657" t="s">
        <v>138</v>
      </c>
      <c r="AC84" s="1658"/>
      <c r="AD84" s="1658"/>
      <c r="AE84" s="1659"/>
      <c r="AF84" s="1651" t="s">
        <v>138</v>
      </c>
      <c r="AG84" s="1652"/>
      <c r="AH84" s="1653"/>
      <c r="AI84" s="1657" t="s">
        <v>138</v>
      </c>
      <c r="AJ84" s="1704"/>
      <c r="AK84" s="1704"/>
      <c r="AL84" s="1711"/>
    </row>
    <row r="85" spans="2:38" ht="22.9" customHeight="1" thickBot="1">
      <c r="B85" s="1707"/>
      <c r="C85" s="1685"/>
      <c r="D85" s="1686"/>
      <c r="E85" s="1686"/>
      <c r="F85" s="1686"/>
      <c r="G85" s="1686"/>
      <c r="H85" s="1687"/>
      <c r="I85" s="1648" t="s">
        <v>128</v>
      </c>
      <c r="J85" s="1649"/>
      <c r="K85" s="1649"/>
      <c r="L85" s="1649"/>
      <c r="M85" s="1649"/>
      <c r="N85" s="1649"/>
      <c r="O85" s="1649"/>
      <c r="P85" s="1649"/>
      <c r="Q85" s="1649"/>
      <c r="R85" s="1649"/>
      <c r="S85" s="1649"/>
      <c r="T85" s="1649"/>
      <c r="U85" s="1649"/>
      <c r="V85" s="1649"/>
      <c r="W85" s="1650"/>
      <c r="X85" s="57" t="s">
        <v>130</v>
      </c>
      <c r="Y85" s="965" t="s">
        <v>535</v>
      </c>
      <c r="Z85" s="965" t="s">
        <v>129</v>
      </c>
      <c r="AA85" s="965" t="s">
        <v>535</v>
      </c>
      <c r="AB85" s="1708" t="s">
        <v>146</v>
      </c>
      <c r="AC85" s="1709"/>
      <c r="AD85" s="1709"/>
      <c r="AE85" s="1710"/>
      <c r="AF85" s="1708" t="s">
        <v>139</v>
      </c>
      <c r="AG85" s="1709"/>
      <c r="AH85" s="1710"/>
      <c r="AI85" s="1708" t="s">
        <v>139</v>
      </c>
      <c r="AJ85" s="1709"/>
      <c r="AK85" s="1709"/>
      <c r="AL85" s="1712"/>
    </row>
    <row r="86" spans="2:38" ht="5.0999999999999996" customHeight="1">
      <c r="B86" s="1693" t="s">
        <v>1331</v>
      </c>
      <c r="C86" s="1693"/>
      <c r="D86" s="1693"/>
      <c r="E86" s="1693"/>
      <c r="F86" s="1693"/>
      <c r="G86" s="1693"/>
      <c r="H86" s="1693"/>
      <c r="I86" s="983"/>
      <c r="J86" s="983"/>
      <c r="K86" s="983"/>
      <c r="L86" s="983"/>
      <c r="M86" s="983"/>
      <c r="N86" s="983"/>
      <c r="O86" s="983"/>
      <c r="P86" s="983"/>
      <c r="Q86" s="983"/>
      <c r="R86" s="983"/>
      <c r="S86" s="983"/>
      <c r="T86" s="983"/>
      <c r="U86" s="983"/>
      <c r="V86" s="983"/>
      <c r="W86" s="983"/>
      <c r="X86" s="984"/>
      <c r="Y86" s="984"/>
      <c r="Z86" s="984"/>
      <c r="AA86" s="984"/>
      <c r="AB86" s="984"/>
      <c r="AC86" s="984"/>
      <c r="AD86" s="984"/>
      <c r="AE86" s="984"/>
      <c r="AF86" s="985"/>
      <c r="AG86" s="985"/>
      <c r="AH86" s="985"/>
      <c r="AI86" s="984"/>
      <c r="AJ86" s="984"/>
      <c r="AK86" s="984"/>
      <c r="AL86" s="984"/>
    </row>
    <row r="87" spans="2:38" ht="5.0999999999999996" customHeight="1">
      <c r="B87" s="1677"/>
      <c r="C87" s="1677"/>
      <c r="D87" s="1677"/>
      <c r="E87" s="1677"/>
      <c r="F87" s="1677"/>
      <c r="G87" s="1677"/>
      <c r="H87" s="1677"/>
      <c r="I87" s="983"/>
      <c r="J87" s="983"/>
      <c r="K87" s="983"/>
      <c r="L87" s="983"/>
      <c r="M87" s="983"/>
      <c r="N87" s="983"/>
      <c r="O87" s="983"/>
      <c r="P87" s="983"/>
      <c r="Q87" s="983"/>
      <c r="R87" s="983"/>
      <c r="S87" s="983"/>
      <c r="T87" s="983"/>
      <c r="U87" s="983"/>
      <c r="V87" s="983"/>
      <c r="W87" s="983"/>
      <c r="X87" s="984"/>
      <c r="Y87" s="984"/>
      <c r="Z87" s="984"/>
      <c r="AA87" s="984"/>
      <c r="AB87" s="984"/>
      <c r="AC87" s="984"/>
      <c r="AD87" s="984"/>
      <c r="AE87" s="984"/>
      <c r="AF87" s="985"/>
      <c r="AG87" s="985"/>
      <c r="AH87" s="985"/>
      <c r="AI87" s="984"/>
      <c r="AJ87" s="984"/>
      <c r="AK87" s="984"/>
      <c r="AL87" s="984"/>
    </row>
    <row r="88" spans="2:38" ht="5.0999999999999996" customHeight="1">
      <c r="B88" s="1677"/>
      <c r="C88" s="1677"/>
      <c r="D88" s="1677"/>
      <c r="E88" s="1677"/>
      <c r="F88" s="1677"/>
      <c r="G88" s="1677"/>
      <c r="H88" s="1677"/>
      <c r="I88" s="983"/>
      <c r="J88" s="983"/>
      <c r="K88" s="983"/>
      <c r="L88" s="983"/>
      <c r="M88" s="983"/>
      <c r="N88" s="983"/>
      <c r="O88" s="983"/>
      <c r="P88" s="983"/>
      <c r="Q88" s="983"/>
      <c r="R88" s="983"/>
      <c r="S88" s="983"/>
      <c r="T88" s="983"/>
      <c r="U88" s="983"/>
      <c r="V88" s="983"/>
      <c r="W88" s="983"/>
      <c r="X88" s="984"/>
      <c r="Y88" s="984"/>
      <c r="Z88" s="984"/>
      <c r="AA88" s="984"/>
      <c r="AB88" s="984"/>
      <c r="AC88" s="984"/>
      <c r="AD88" s="984"/>
      <c r="AE88" s="984"/>
      <c r="AF88" s="985"/>
      <c r="AG88" s="985"/>
      <c r="AH88" s="985"/>
      <c r="AI88" s="984"/>
      <c r="AJ88" s="984"/>
      <c r="AK88" s="984"/>
      <c r="AL88" s="984"/>
    </row>
    <row r="89" spans="2:38" ht="5.0999999999999996" customHeight="1">
      <c r="B89" s="1677"/>
      <c r="C89" s="1677"/>
      <c r="D89" s="1677"/>
      <c r="E89" s="1677"/>
      <c r="F89" s="1677"/>
      <c r="G89" s="1677"/>
      <c r="H89" s="1677"/>
      <c r="I89" s="983"/>
      <c r="J89" s="983"/>
      <c r="K89" s="983"/>
      <c r="L89" s="983"/>
      <c r="M89" s="983"/>
      <c r="N89" s="983"/>
      <c r="O89" s="983"/>
      <c r="P89" s="983"/>
      <c r="Q89" s="983"/>
      <c r="R89" s="983"/>
      <c r="S89" s="983"/>
      <c r="T89" s="983"/>
      <c r="U89" s="983"/>
      <c r="V89" s="983"/>
      <c r="W89" s="983"/>
      <c r="X89" s="984"/>
      <c r="Y89" s="984"/>
      <c r="Z89" s="984"/>
      <c r="AA89" s="984"/>
      <c r="AB89" s="984"/>
      <c r="AC89" s="984"/>
      <c r="AD89" s="984"/>
      <c r="AE89" s="984"/>
      <c r="AF89" s="985"/>
      <c r="AG89" s="985"/>
      <c r="AH89" s="985"/>
      <c r="AI89" s="984"/>
      <c r="AJ89" s="984"/>
      <c r="AK89" s="984"/>
      <c r="AL89" s="984"/>
    </row>
    <row r="90" spans="2:38" ht="5.0999999999999996" customHeight="1">
      <c r="B90" s="982"/>
      <c r="C90" s="982"/>
      <c r="D90" s="983"/>
      <c r="E90" s="983"/>
      <c r="F90" s="983"/>
      <c r="G90" s="983"/>
      <c r="H90" s="983"/>
      <c r="I90" s="983"/>
      <c r="J90" s="983"/>
      <c r="K90" s="983"/>
      <c r="L90" s="983"/>
      <c r="M90" s="983"/>
      <c r="N90" s="983"/>
      <c r="O90" s="983"/>
      <c r="P90" s="983"/>
      <c r="Q90" s="983"/>
      <c r="R90" s="983"/>
      <c r="S90" s="983"/>
      <c r="T90" s="983"/>
      <c r="U90" s="983"/>
      <c r="V90" s="983"/>
      <c r="W90" s="983"/>
      <c r="X90" s="984"/>
      <c r="Y90" s="984"/>
      <c r="Z90" s="984"/>
      <c r="AA90" s="984"/>
      <c r="AB90" s="984"/>
      <c r="AC90" s="984"/>
      <c r="AD90" s="984"/>
      <c r="AE90" s="984"/>
      <c r="AF90" s="985"/>
      <c r="AG90" s="985"/>
      <c r="AH90" s="985"/>
      <c r="AI90" s="984"/>
      <c r="AJ90" s="984"/>
      <c r="AK90" s="984"/>
      <c r="AL90" s="984"/>
    </row>
    <row r="91" spans="2:38" ht="5.0999999999999996" customHeight="1">
      <c r="B91" s="1665" t="s">
        <v>1332</v>
      </c>
      <c r="C91" s="1690"/>
      <c r="D91" s="1666"/>
      <c r="E91" s="983"/>
      <c r="F91" s="983"/>
      <c r="G91" s="1665" t="s">
        <v>1325</v>
      </c>
      <c r="H91" s="1666"/>
      <c r="I91" s="989"/>
      <c r="J91" s="990"/>
      <c r="K91" s="1665" t="s">
        <v>1328</v>
      </c>
      <c r="L91" s="1690"/>
      <c r="M91" s="1666"/>
      <c r="N91" s="983"/>
      <c r="O91" s="983"/>
      <c r="P91" s="1665" t="s">
        <v>1325</v>
      </c>
      <c r="Q91" s="1666"/>
      <c r="R91" s="990"/>
      <c r="S91" s="990"/>
      <c r="T91" s="1208"/>
      <c r="U91" s="1208"/>
      <c r="V91" s="1208"/>
      <c r="W91" s="990"/>
      <c r="X91" s="990"/>
      <c r="Y91" s="1665" t="s">
        <v>1330</v>
      </c>
      <c r="Z91" s="1690"/>
      <c r="AA91" s="1666"/>
      <c r="AB91" s="983"/>
      <c r="AC91" s="983"/>
      <c r="AD91" s="1665" t="s">
        <v>1325</v>
      </c>
      <c r="AE91" s="1666"/>
      <c r="AF91" s="1639" t="s">
        <v>1526</v>
      </c>
      <c r="AG91" s="1639"/>
      <c r="AH91" s="1639"/>
      <c r="AI91" s="1639"/>
      <c r="AJ91" s="1639"/>
      <c r="AK91" s="1639"/>
      <c r="AL91" s="984"/>
    </row>
    <row r="92" spans="2:38" ht="5.0999999999999996" customHeight="1">
      <c r="B92" s="1667"/>
      <c r="C92" s="1691"/>
      <c r="D92" s="1668"/>
      <c r="E92" s="986"/>
      <c r="F92" s="986"/>
      <c r="G92" s="1667"/>
      <c r="H92" s="1668"/>
      <c r="I92" s="559"/>
      <c r="J92" s="991"/>
      <c r="K92" s="1667"/>
      <c r="L92" s="1691"/>
      <c r="M92" s="1668"/>
      <c r="N92" s="986"/>
      <c r="O92" s="986"/>
      <c r="P92" s="1667"/>
      <c r="Q92" s="1668"/>
      <c r="R92" s="991"/>
      <c r="S92" s="991"/>
      <c r="T92" s="1207"/>
      <c r="U92" s="1207"/>
      <c r="V92" s="1207"/>
      <c r="W92" s="991"/>
      <c r="X92" s="991"/>
      <c r="Y92" s="1667"/>
      <c r="Z92" s="1691"/>
      <c r="AA92" s="1668"/>
      <c r="AB92" s="986"/>
      <c r="AC92" s="986"/>
      <c r="AD92" s="1667"/>
      <c r="AE92" s="1668"/>
      <c r="AF92" s="1639"/>
      <c r="AG92" s="1639"/>
      <c r="AH92" s="1639"/>
      <c r="AI92" s="1639"/>
      <c r="AJ92" s="1639"/>
      <c r="AK92" s="1639"/>
      <c r="AL92" s="984"/>
    </row>
    <row r="93" spans="2:38" ht="5.0999999999999996" customHeight="1">
      <c r="B93" s="1667"/>
      <c r="C93" s="1691"/>
      <c r="D93" s="1668"/>
      <c r="E93" s="983"/>
      <c r="F93" s="987"/>
      <c r="G93" s="1667"/>
      <c r="H93" s="1668"/>
      <c r="J93" s="990"/>
      <c r="K93" s="1667"/>
      <c r="L93" s="1691"/>
      <c r="M93" s="1668"/>
      <c r="N93" s="983"/>
      <c r="O93" s="987"/>
      <c r="P93" s="1667"/>
      <c r="Q93" s="1668"/>
      <c r="R93" s="990"/>
      <c r="S93" s="990"/>
      <c r="T93" s="1208"/>
      <c r="U93" s="1208"/>
      <c r="V93" s="1208"/>
      <c r="W93" s="990"/>
      <c r="X93" s="990"/>
      <c r="Y93" s="1667"/>
      <c r="Z93" s="1691"/>
      <c r="AA93" s="1668"/>
      <c r="AB93" s="983"/>
      <c r="AC93" s="987"/>
      <c r="AD93" s="1667"/>
      <c r="AE93" s="1668"/>
      <c r="AF93" s="1639"/>
      <c r="AG93" s="1639"/>
      <c r="AH93" s="1639"/>
      <c r="AI93" s="1639"/>
      <c r="AJ93" s="1639"/>
      <c r="AK93" s="1639"/>
      <c r="AL93" s="984"/>
    </row>
    <row r="94" spans="2:38" ht="5.0999999999999996" customHeight="1">
      <c r="B94" s="1667"/>
      <c r="C94" s="1691"/>
      <c r="D94" s="1668"/>
      <c r="E94" s="983"/>
      <c r="F94" s="987"/>
      <c r="G94" s="1669"/>
      <c r="H94" s="1670"/>
      <c r="J94" s="990"/>
      <c r="K94" s="1669"/>
      <c r="L94" s="1692"/>
      <c r="M94" s="1670"/>
      <c r="N94" s="983"/>
      <c r="O94" s="987"/>
      <c r="P94" s="1669"/>
      <c r="Q94" s="1670"/>
      <c r="R94" s="990"/>
      <c r="S94" s="990"/>
      <c r="T94" s="1208"/>
      <c r="U94" s="1208"/>
      <c r="V94" s="1208"/>
      <c r="W94" s="990"/>
      <c r="X94" s="990"/>
      <c r="Y94" s="1667"/>
      <c r="Z94" s="1691"/>
      <c r="AA94" s="1668"/>
      <c r="AB94" s="983"/>
      <c r="AC94" s="987"/>
      <c r="AD94" s="1669"/>
      <c r="AE94" s="1670"/>
      <c r="AF94" s="1639"/>
      <c r="AG94" s="1639"/>
      <c r="AH94" s="1639"/>
      <c r="AI94" s="1639"/>
      <c r="AJ94" s="1639"/>
      <c r="AK94" s="1639"/>
      <c r="AL94" s="984"/>
    </row>
    <row r="95" spans="2:38" ht="5.0999999999999996" customHeight="1">
      <c r="B95" s="1667"/>
      <c r="C95" s="1691"/>
      <c r="D95" s="1668"/>
      <c r="E95" s="983"/>
      <c r="F95" s="987"/>
      <c r="H95" s="983"/>
      <c r="I95" s="983"/>
      <c r="J95" s="983"/>
      <c r="K95" s="983"/>
      <c r="L95" s="983"/>
      <c r="M95" s="983"/>
      <c r="N95" s="983"/>
      <c r="O95" s="987"/>
      <c r="Q95" s="983"/>
      <c r="R95" s="983"/>
      <c r="S95" s="983"/>
      <c r="T95" s="983"/>
      <c r="U95" s="983"/>
      <c r="V95" s="983"/>
      <c r="W95" s="983"/>
      <c r="X95" s="983"/>
      <c r="Y95" s="1667"/>
      <c r="Z95" s="1691"/>
      <c r="AA95" s="1668"/>
      <c r="AB95" s="983"/>
      <c r="AC95" s="987"/>
      <c r="AE95" s="983"/>
      <c r="AF95" s="1639"/>
      <c r="AG95" s="1639"/>
      <c r="AH95" s="1639"/>
      <c r="AI95" s="1639"/>
      <c r="AJ95" s="1639"/>
      <c r="AK95" s="1639"/>
      <c r="AL95" s="984"/>
    </row>
    <row r="96" spans="2:38" ht="5.0999999999999996" customHeight="1">
      <c r="B96" s="1667"/>
      <c r="C96" s="1691"/>
      <c r="D96" s="1668"/>
      <c r="E96" s="983"/>
      <c r="F96" s="987"/>
      <c r="G96" s="1665" t="s">
        <v>1326</v>
      </c>
      <c r="H96" s="1666"/>
      <c r="I96" s="1638" t="s">
        <v>1524</v>
      </c>
      <c r="J96" s="1638"/>
      <c r="K96" s="1638"/>
      <c r="L96" s="1638"/>
      <c r="N96" s="983"/>
      <c r="O96" s="987"/>
      <c r="P96" s="1665" t="s">
        <v>1326</v>
      </c>
      <c r="Q96" s="1666"/>
      <c r="R96" s="1639" t="s">
        <v>1526</v>
      </c>
      <c r="S96" s="1639"/>
      <c r="T96" s="1639"/>
      <c r="U96" s="1639"/>
      <c r="V96" s="1639"/>
      <c r="W96" s="1639"/>
      <c r="X96" s="983"/>
      <c r="Y96" s="1667"/>
      <c r="Z96" s="1691"/>
      <c r="AA96" s="1668"/>
      <c r="AB96" s="983"/>
      <c r="AC96" s="987"/>
      <c r="AF96" s="1639"/>
      <c r="AG96" s="1639"/>
      <c r="AH96" s="1639"/>
      <c r="AI96" s="1639"/>
      <c r="AJ96" s="1639"/>
      <c r="AK96" s="1639"/>
      <c r="AL96" s="984"/>
    </row>
    <row r="97" spans="2:38" ht="5.0999999999999996" customHeight="1">
      <c r="B97" s="1667"/>
      <c r="C97" s="1691"/>
      <c r="D97" s="1668"/>
      <c r="E97" s="983"/>
      <c r="F97" s="988"/>
      <c r="G97" s="1667"/>
      <c r="H97" s="1668"/>
      <c r="I97" s="1638"/>
      <c r="J97" s="1638"/>
      <c r="K97" s="1638"/>
      <c r="L97" s="1638"/>
      <c r="N97" s="983"/>
      <c r="O97" s="988"/>
      <c r="P97" s="1667"/>
      <c r="Q97" s="1668"/>
      <c r="R97" s="1639"/>
      <c r="S97" s="1639"/>
      <c r="T97" s="1639"/>
      <c r="U97" s="1639"/>
      <c r="V97" s="1639"/>
      <c r="W97" s="1639"/>
      <c r="X97" s="983"/>
      <c r="Y97" s="1667"/>
      <c r="Z97" s="1691"/>
      <c r="AA97" s="1668"/>
      <c r="AB97" s="983"/>
      <c r="AC97" s="987"/>
      <c r="AF97" s="1639"/>
      <c r="AG97" s="1639"/>
      <c r="AH97" s="1639"/>
      <c r="AI97" s="1639"/>
      <c r="AJ97" s="1639"/>
      <c r="AK97" s="1639"/>
      <c r="AL97" s="984"/>
    </row>
    <row r="98" spans="2:38" ht="5.0999999999999996" customHeight="1">
      <c r="B98" s="1667"/>
      <c r="C98" s="1691"/>
      <c r="D98" s="1668"/>
      <c r="E98" s="983"/>
      <c r="F98" s="983"/>
      <c r="G98" s="1667"/>
      <c r="H98" s="1668"/>
      <c r="I98" s="1638"/>
      <c r="J98" s="1638"/>
      <c r="K98" s="1638"/>
      <c r="L98" s="1638"/>
      <c r="N98" s="983"/>
      <c r="O98" s="983"/>
      <c r="P98" s="1667"/>
      <c r="Q98" s="1668"/>
      <c r="R98" s="1639"/>
      <c r="S98" s="1639"/>
      <c r="T98" s="1639"/>
      <c r="U98" s="1639"/>
      <c r="V98" s="1639"/>
      <c r="W98" s="1639"/>
      <c r="X98" s="983"/>
      <c r="Y98" s="1667"/>
      <c r="Z98" s="1691"/>
      <c r="AA98" s="1668"/>
      <c r="AB98" s="983"/>
      <c r="AC98" s="987"/>
      <c r="AJ98" s="990"/>
      <c r="AK98" s="984"/>
      <c r="AL98" s="984"/>
    </row>
    <row r="99" spans="2:38" ht="5.0999999999999996" customHeight="1">
      <c r="B99" s="1669"/>
      <c r="C99" s="1692"/>
      <c r="D99" s="1670"/>
      <c r="G99" s="1669"/>
      <c r="H99" s="1670"/>
      <c r="I99" s="1638"/>
      <c r="J99" s="1638"/>
      <c r="K99" s="1638"/>
      <c r="L99" s="1638"/>
      <c r="P99" s="1669"/>
      <c r="Q99" s="1670"/>
      <c r="R99" s="1639"/>
      <c r="S99" s="1639"/>
      <c r="T99" s="1639"/>
      <c r="U99" s="1639"/>
      <c r="V99" s="1639"/>
      <c r="W99" s="1639"/>
      <c r="X99" s="983"/>
      <c r="Y99" s="1669"/>
      <c r="Z99" s="1692"/>
      <c r="AA99" s="1670"/>
      <c r="AC99" s="1209"/>
      <c r="AJ99" s="990"/>
      <c r="AK99" s="984"/>
      <c r="AL99" s="984"/>
    </row>
    <row r="100" spans="2:38" ht="5.0999999999999996" customHeight="1">
      <c r="B100" s="982"/>
      <c r="C100" s="982"/>
      <c r="N100" s="983"/>
      <c r="O100" s="983"/>
      <c r="P100" s="983"/>
      <c r="Q100" s="983"/>
      <c r="R100" s="1639"/>
      <c r="S100" s="1639"/>
      <c r="T100" s="1639"/>
      <c r="U100" s="1639"/>
      <c r="V100" s="1639"/>
      <c r="W100" s="1639"/>
      <c r="X100" s="984"/>
      <c r="Y100" s="984"/>
      <c r="Z100" s="984"/>
      <c r="AA100" s="984"/>
      <c r="AB100" s="984"/>
      <c r="AC100" s="1204"/>
      <c r="AD100" s="1665" t="s">
        <v>1326</v>
      </c>
      <c r="AE100" s="1666"/>
      <c r="AF100" s="1638" t="s">
        <v>1524</v>
      </c>
      <c r="AG100" s="1638"/>
      <c r="AH100" s="1638"/>
      <c r="AI100" s="1638"/>
      <c r="AJ100" s="984"/>
      <c r="AK100" s="984"/>
      <c r="AL100" s="984"/>
    </row>
    <row r="101" spans="2:38" ht="5.0999999999999996" customHeight="1">
      <c r="B101" s="1677" t="s">
        <v>1333</v>
      </c>
      <c r="C101" s="1677"/>
      <c r="D101" s="1677"/>
      <c r="E101" s="1677"/>
      <c r="F101" s="1677"/>
      <c r="G101" s="1677"/>
      <c r="H101" s="1677"/>
      <c r="I101" s="983"/>
      <c r="J101" s="983"/>
      <c r="K101" s="983"/>
      <c r="L101" s="983"/>
      <c r="M101" s="983"/>
      <c r="N101" s="983"/>
      <c r="O101" s="983"/>
      <c r="P101" s="983"/>
      <c r="Q101" s="983"/>
      <c r="R101" s="1639"/>
      <c r="S101" s="1639"/>
      <c r="T101" s="1639"/>
      <c r="U101" s="1639"/>
      <c r="V101" s="1639"/>
      <c r="W101" s="1639"/>
      <c r="X101" s="984"/>
      <c r="Y101" s="984"/>
      <c r="Z101" s="984"/>
      <c r="AA101" s="984"/>
      <c r="AB101" s="984"/>
      <c r="AC101" s="1205"/>
      <c r="AD101" s="1667"/>
      <c r="AE101" s="1668"/>
      <c r="AF101" s="1638"/>
      <c r="AG101" s="1638"/>
      <c r="AH101" s="1638"/>
      <c r="AI101" s="1638"/>
      <c r="AJ101" s="984"/>
      <c r="AK101" s="984"/>
      <c r="AL101" s="984"/>
    </row>
    <row r="102" spans="2:38" ht="5.0999999999999996" customHeight="1">
      <c r="B102" s="1677"/>
      <c r="C102" s="1677"/>
      <c r="D102" s="1677"/>
      <c r="E102" s="1677"/>
      <c r="F102" s="1677"/>
      <c r="G102" s="1677"/>
      <c r="H102" s="1677"/>
      <c r="I102" s="983"/>
      <c r="J102" s="983"/>
      <c r="K102" s="983"/>
      <c r="L102" s="983"/>
      <c r="M102" s="983"/>
      <c r="N102" s="983"/>
      <c r="O102" s="983"/>
      <c r="P102" s="983"/>
      <c r="Q102" s="983"/>
      <c r="R102" s="1639"/>
      <c r="S102" s="1639"/>
      <c r="T102" s="1639"/>
      <c r="U102" s="1639"/>
      <c r="V102" s="1639"/>
      <c r="W102" s="1639"/>
      <c r="X102" s="984"/>
      <c r="Y102" s="984"/>
      <c r="Z102" s="984"/>
      <c r="AA102" s="984"/>
      <c r="AB102" s="984"/>
      <c r="AC102" s="984"/>
      <c r="AD102" s="1667"/>
      <c r="AE102" s="1668"/>
      <c r="AF102" s="1638"/>
      <c r="AG102" s="1638"/>
      <c r="AH102" s="1638"/>
      <c r="AI102" s="1638"/>
      <c r="AJ102" s="984"/>
      <c r="AK102" s="984"/>
      <c r="AL102" s="984"/>
    </row>
    <row r="103" spans="2:38" ht="5.0999999999999996" customHeight="1">
      <c r="B103" s="1677"/>
      <c r="C103" s="1677"/>
      <c r="D103" s="1677"/>
      <c r="E103" s="1677"/>
      <c r="F103" s="1677"/>
      <c r="G103" s="1677"/>
      <c r="H103" s="1677"/>
      <c r="I103" s="983"/>
      <c r="J103" s="983"/>
      <c r="K103" s="983"/>
      <c r="L103" s="983"/>
      <c r="M103" s="983"/>
      <c r="N103" s="983"/>
      <c r="O103" s="983"/>
      <c r="P103" s="983"/>
      <c r="Q103" s="983"/>
      <c r="R103" s="983"/>
      <c r="S103" s="983"/>
      <c r="T103" s="983"/>
      <c r="U103" s="983"/>
      <c r="V103" s="983"/>
      <c r="W103" s="983"/>
      <c r="X103" s="984"/>
      <c r="Y103" s="984"/>
      <c r="Z103" s="984"/>
      <c r="AA103" s="984"/>
      <c r="AB103" s="984"/>
      <c r="AC103" s="984"/>
      <c r="AD103" s="1669"/>
      <c r="AE103" s="1670"/>
      <c r="AF103" s="1638"/>
      <c r="AG103" s="1638"/>
      <c r="AH103" s="1638"/>
      <c r="AI103" s="1638"/>
      <c r="AJ103" s="984"/>
      <c r="AK103" s="984"/>
      <c r="AL103" s="984"/>
    </row>
    <row r="104" spans="2:38" ht="5.0999999999999996" customHeight="1">
      <c r="B104" s="1677"/>
      <c r="C104" s="1677"/>
      <c r="D104" s="1677"/>
      <c r="E104" s="1677"/>
      <c r="F104" s="1677"/>
      <c r="G104" s="1677"/>
      <c r="H104" s="1677"/>
      <c r="I104" s="983"/>
      <c r="J104" s="983"/>
      <c r="K104" s="983"/>
      <c r="L104" s="983"/>
      <c r="M104" s="983"/>
      <c r="N104" s="983"/>
      <c r="O104" s="983"/>
      <c r="P104" s="983"/>
      <c r="Q104" s="983"/>
      <c r="R104" s="983"/>
      <c r="S104" s="983"/>
      <c r="T104" s="983"/>
      <c r="U104" s="983"/>
      <c r="V104" s="983"/>
      <c r="W104" s="983"/>
      <c r="X104" s="984"/>
      <c r="Y104" s="984"/>
      <c r="Z104" s="984"/>
      <c r="AA104" s="984"/>
      <c r="AB104" s="984"/>
      <c r="AC104" s="984"/>
      <c r="AD104" s="984"/>
      <c r="AE104" s="984"/>
      <c r="AF104" s="985"/>
      <c r="AG104" s="985"/>
      <c r="AH104" s="985"/>
      <c r="AI104" s="984"/>
      <c r="AJ104" s="984"/>
      <c r="AK104" s="984"/>
      <c r="AL104" s="984"/>
    </row>
    <row r="105" spans="2:38" ht="5.0999999999999996" customHeight="1">
      <c r="B105" s="982"/>
      <c r="C105" s="982"/>
      <c r="D105" s="983"/>
      <c r="E105" s="983"/>
      <c r="F105" s="983"/>
      <c r="G105" s="983"/>
      <c r="H105" s="983"/>
      <c r="I105" s="983"/>
      <c r="J105" s="983"/>
      <c r="K105" s="983"/>
      <c r="L105" s="983"/>
      <c r="M105" s="983"/>
      <c r="N105" s="983"/>
      <c r="O105" s="983"/>
      <c r="P105" s="983"/>
      <c r="Q105" s="983"/>
      <c r="R105" s="983"/>
      <c r="S105" s="983"/>
      <c r="T105" s="983"/>
      <c r="U105" s="983"/>
      <c r="V105" s="983"/>
      <c r="W105" s="983"/>
      <c r="X105" s="984"/>
      <c r="Y105" s="984"/>
      <c r="Z105" s="984"/>
      <c r="AA105" s="984"/>
      <c r="AB105" s="984"/>
      <c r="AC105" s="984"/>
      <c r="AD105" s="984"/>
      <c r="AE105" s="984"/>
      <c r="AF105" s="985"/>
      <c r="AG105" s="985"/>
      <c r="AH105" s="985"/>
      <c r="AI105" s="984"/>
      <c r="AJ105" s="984"/>
      <c r="AK105" s="984"/>
      <c r="AL105" s="984"/>
    </row>
    <row r="106" spans="2:38" ht="5.0999999999999996" customHeight="1">
      <c r="B106" s="1665" t="s">
        <v>1334</v>
      </c>
      <c r="C106" s="1690"/>
      <c r="D106" s="1666"/>
      <c r="E106" s="983"/>
      <c r="F106" s="983"/>
      <c r="G106" s="1665" t="s">
        <v>1325</v>
      </c>
      <c r="H106" s="1666"/>
      <c r="I106" s="1679" t="s">
        <v>1527</v>
      </c>
      <c r="J106" s="1677"/>
      <c r="K106" s="1677"/>
      <c r="L106" s="1677"/>
      <c r="M106" s="1677"/>
      <c r="N106" s="1677"/>
      <c r="O106" s="1677"/>
      <c r="P106" s="1677"/>
      <c r="Q106" s="1677"/>
      <c r="R106" s="1677"/>
      <c r="S106" s="963"/>
      <c r="T106" s="963"/>
      <c r="U106" s="963"/>
      <c r="V106" s="963"/>
      <c r="W106" s="963"/>
      <c r="X106" s="963"/>
      <c r="Y106" s="963"/>
      <c r="Z106" s="963"/>
      <c r="AA106" s="963"/>
      <c r="AK106" s="984"/>
      <c r="AL106" s="984"/>
    </row>
    <row r="107" spans="2:38" ht="5.0999999999999996" customHeight="1">
      <c r="B107" s="1667"/>
      <c r="C107" s="1691"/>
      <c r="D107" s="1668"/>
      <c r="E107" s="986"/>
      <c r="F107" s="986"/>
      <c r="G107" s="1667"/>
      <c r="H107" s="1668"/>
      <c r="I107" s="1679"/>
      <c r="J107" s="1677"/>
      <c r="K107" s="1677"/>
      <c r="L107" s="1677"/>
      <c r="M107" s="1677"/>
      <c r="N107" s="1677"/>
      <c r="O107" s="1677"/>
      <c r="P107" s="1677"/>
      <c r="Q107" s="1677"/>
      <c r="R107" s="1677"/>
      <c r="S107" s="963"/>
      <c r="T107" s="963"/>
      <c r="U107" s="963"/>
      <c r="V107" s="963"/>
      <c r="W107" s="963"/>
      <c r="X107" s="963"/>
      <c r="Y107" s="963"/>
      <c r="Z107" s="963"/>
      <c r="AA107" s="963"/>
      <c r="AK107" s="984"/>
      <c r="AL107" s="984"/>
    </row>
    <row r="108" spans="2:38" ht="5.0999999999999996" customHeight="1">
      <c r="B108" s="1667"/>
      <c r="C108" s="1691"/>
      <c r="D108" s="1668"/>
      <c r="E108" s="983"/>
      <c r="F108" s="987"/>
      <c r="G108" s="1667"/>
      <c r="H108" s="1668"/>
      <c r="I108" s="1679"/>
      <c r="J108" s="1677"/>
      <c r="K108" s="1677"/>
      <c r="L108" s="1677"/>
      <c r="M108" s="1677"/>
      <c r="N108" s="1677"/>
      <c r="O108" s="1677"/>
      <c r="P108" s="1677"/>
      <c r="Q108" s="1677"/>
      <c r="R108" s="1677"/>
      <c r="S108" s="963"/>
      <c r="T108" s="963"/>
      <c r="U108" s="963"/>
      <c r="V108" s="963"/>
      <c r="W108" s="963"/>
      <c r="X108" s="963"/>
      <c r="Y108" s="963"/>
      <c r="Z108" s="963"/>
      <c r="AA108" s="963"/>
      <c r="AK108" s="984"/>
      <c r="AL108" s="984"/>
    </row>
    <row r="109" spans="2:38" ht="5.0999999999999996" customHeight="1">
      <c r="B109" s="1667"/>
      <c r="C109" s="1691"/>
      <c r="D109" s="1668"/>
      <c r="E109" s="983"/>
      <c r="F109" s="987"/>
      <c r="G109" s="1669"/>
      <c r="H109" s="1670"/>
      <c r="I109" s="1679"/>
      <c r="J109" s="1677"/>
      <c r="K109" s="1677"/>
      <c r="L109" s="1677"/>
      <c r="M109" s="1677"/>
      <c r="N109" s="1677"/>
      <c r="O109" s="1677"/>
      <c r="P109" s="1677"/>
      <c r="Q109" s="1677"/>
      <c r="R109" s="1677"/>
      <c r="S109" s="963"/>
      <c r="T109" s="963"/>
      <c r="U109" s="963"/>
      <c r="V109" s="963"/>
      <c r="W109" s="963"/>
      <c r="X109" s="963"/>
      <c r="Y109" s="963"/>
      <c r="Z109" s="963"/>
      <c r="AA109" s="963"/>
      <c r="AK109" s="984"/>
      <c r="AL109" s="984"/>
    </row>
    <row r="110" spans="2:38" ht="5.0999999999999996" customHeight="1">
      <c r="B110" s="1667"/>
      <c r="C110" s="1691"/>
      <c r="D110" s="1668"/>
      <c r="E110" s="983"/>
      <c r="F110" s="987"/>
      <c r="H110" s="983"/>
      <c r="I110" s="1203"/>
      <c r="J110" s="1203"/>
      <c r="K110" s="989"/>
      <c r="L110" s="1203"/>
      <c r="M110" s="985"/>
      <c r="N110" s="985"/>
      <c r="O110" s="985"/>
      <c r="P110" s="1206"/>
      <c r="Q110" s="1206"/>
      <c r="R110" s="963"/>
      <c r="S110" s="963"/>
      <c r="T110" s="963"/>
      <c r="U110" s="963"/>
      <c r="V110" s="963"/>
      <c r="W110" s="963"/>
      <c r="X110" s="963"/>
      <c r="Y110" s="963"/>
      <c r="Z110" s="963"/>
      <c r="AA110" s="963"/>
      <c r="AK110" s="984"/>
      <c r="AL110" s="984"/>
    </row>
    <row r="111" spans="2:38" ht="5.0999999999999996" customHeight="1">
      <c r="B111" s="1667"/>
      <c r="C111" s="1691"/>
      <c r="D111" s="1668"/>
      <c r="E111" s="983"/>
      <c r="F111" s="987"/>
      <c r="G111" s="1665" t="s">
        <v>1326</v>
      </c>
      <c r="H111" s="1666"/>
      <c r="I111" s="1638" t="s">
        <v>1524</v>
      </c>
      <c r="J111" s="1638"/>
      <c r="K111" s="1638"/>
      <c r="L111" s="1638"/>
      <c r="M111" s="990"/>
      <c r="N111" s="990"/>
      <c r="O111" s="990"/>
      <c r="P111" s="990"/>
      <c r="Q111" s="990"/>
      <c r="R111" s="963"/>
      <c r="S111" s="963"/>
      <c r="T111" s="963"/>
      <c r="U111" s="963"/>
      <c r="V111" s="963"/>
      <c r="W111" s="963"/>
      <c r="X111" s="963"/>
      <c r="Y111" s="963"/>
      <c r="Z111" s="963"/>
      <c r="AA111" s="963"/>
      <c r="AK111" s="984"/>
      <c r="AL111" s="984"/>
    </row>
    <row r="112" spans="2:38" ht="5.0999999999999996" customHeight="1">
      <c r="B112" s="1667"/>
      <c r="C112" s="1691"/>
      <c r="D112" s="1668"/>
      <c r="E112" s="983"/>
      <c r="F112" s="988"/>
      <c r="G112" s="1667"/>
      <c r="H112" s="1668"/>
      <c r="I112" s="1638"/>
      <c r="J112" s="1638"/>
      <c r="K112" s="1638"/>
      <c r="L112" s="1638"/>
      <c r="M112" s="990"/>
      <c r="N112" s="990"/>
      <c r="O112" s="990"/>
      <c r="P112" s="990"/>
      <c r="Q112" s="990"/>
      <c r="R112" s="963"/>
      <c r="S112" s="963"/>
      <c r="T112" s="963"/>
      <c r="U112" s="963"/>
      <c r="V112" s="963"/>
      <c r="W112" s="963"/>
      <c r="X112" s="963"/>
      <c r="Y112" s="963"/>
      <c r="Z112" s="963"/>
      <c r="AA112" s="963"/>
      <c r="AK112" s="984"/>
      <c r="AL112" s="984"/>
    </row>
    <row r="113" spans="2:38" ht="5.0999999999999996" customHeight="1">
      <c r="B113" s="1667"/>
      <c r="C113" s="1691"/>
      <c r="D113" s="1668"/>
      <c r="E113" s="983"/>
      <c r="F113" s="983"/>
      <c r="G113" s="1667"/>
      <c r="H113" s="1668"/>
      <c r="I113" s="1638"/>
      <c r="J113" s="1638"/>
      <c r="K113" s="1638"/>
      <c r="L113" s="1638"/>
      <c r="M113" s="990"/>
      <c r="N113" s="990"/>
      <c r="O113" s="990"/>
      <c r="P113" s="990"/>
      <c r="Q113" s="990"/>
      <c r="R113" s="963"/>
      <c r="S113" s="963"/>
      <c r="T113" s="963"/>
      <c r="U113" s="963"/>
      <c r="V113" s="963"/>
      <c r="W113" s="963"/>
      <c r="X113" s="963"/>
      <c r="Y113" s="963"/>
      <c r="Z113" s="963"/>
      <c r="AA113" s="963"/>
      <c r="AK113" s="984"/>
      <c r="AL113" s="984"/>
    </row>
    <row r="114" spans="2:38" ht="5.0999999999999996" customHeight="1">
      <c r="B114" s="1669"/>
      <c r="C114" s="1692"/>
      <c r="D114" s="1670"/>
      <c r="G114" s="1669"/>
      <c r="H114" s="1670"/>
      <c r="I114" s="1638"/>
      <c r="J114" s="1638"/>
      <c r="K114" s="1638"/>
      <c r="L114" s="1638"/>
      <c r="M114" s="990"/>
      <c r="N114" s="990"/>
      <c r="O114" s="990"/>
      <c r="P114" s="990"/>
      <c r="Q114" s="990"/>
      <c r="R114" s="963"/>
      <c r="S114" s="963"/>
      <c r="T114" s="963"/>
      <c r="U114" s="963"/>
      <c r="V114" s="963"/>
      <c r="W114" s="963"/>
      <c r="X114" s="963"/>
      <c r="Y114" s="963"/>
      <c r="Z114" s="963"/>
      <c r="AA114" s="963"/>
      <c r="AK114" s="984"/>
      <c r="AL114" s="984"/>
    </row>
    <row r="115" spans="2:38">
      <c r="B115" s="58"/>
    </row>
    <row r="116" spans="2:38">
      <c r="B116" s="59"/>
    </row>
    <row r="117" spans="2:38">
      <c r="B117" s="60"/>
    </row>
    <row r="118" spans="2:38">
      <c r="B118" s="60"/>
    </row>
    <row r="119" spans="2:38">
      <c r="B119" s="60"/>
    </row>
    <row r="120" spans="2:38">
      <c r="B120" s="60"/>
    </row>
    <row r="121" spans="2:38">
      <c r="B121" s="60"/>
    </row>
    <row r="122" spans="2:38">
      <c r="B122" s="58"/>
    </row>
    <row r="123" spans="2:38">
      <c r="B123" s="60"/>
    </row>
    <row r="124" spans="2:38">
      <c r="B124" s="61"/>
    </row>
    <row r="125" spans="2:38">
      <c r="B125" s="56"/>
    </row>
  </sheetData>
  <dataConsolidate/>
  <mergeCells count="193">
    <mergeCell ref="G111:H114"/>
    <mergeCell ref="B101:H104"/>
    <mergeCell ref="B106:D114"/>
    <mergeCell ref="G106:H109"/>
    <mergeCell ref="G96:H99"/>
    <mergeCell ref="P96:Q99"/>
    <mergeCell ref="AD100:AE103"/>
    <mergeCell ref="I111:L114"/>
    <mergeCell ref="B86:H89"/>
    <mergeCell ref="B91:D99"/>
    <mergeCell ref="G91:H94"/>
    <mergeCell ref="K91:M94"/>
    <mergeCell ref="P91:Q94"/>
    <mergeCell ref="Y91:AA99"/>
    <mergeCell ref="AD91:AE94"/>
    <mergeCell ref="I96:L99"/>
    <mergeCell ref="I106:R109"/>
    <mergeCell ref="R96:W102"/>
    <mergeCell ref="AB81:AE81"/>
    <mergeCell ref="AB82:AE82"/>
    <mergeCell ref="AB83:AE83"/>
    <mergeCell ref="AB84:AE84"/>
    <mergeCell ref="AB85:AE85"/>
    <mergeCell ref="I81:W81"/>
    <mergeCell ref="I82:W82"/>
    <mergeCell ref="I83:W83"/>
    <mergeCell ref="I84:W84"/>
    <mergeCell ref="I85:W85"/>
    <mergeCell ref="AF85:AH85"/>
    <mergeCell ref="AI78:AL78"/>
    <mergeCell ref="AI79:AL79"/>
    <mergeCell ref="AI80:AL80"/>
    <mergeCell ref="AI81:AL81"/>
    <mergeCell ref="AI82:AL82"/>
    <mergeCell ref="AI83:AL83"/>
    <mergeCell ref="AI84:AL84"/>
    <mergeCell ref="AI85:AL85"/>
    <mergeCell ref="AF84:AH84"/>
    <mergeCell ref="AF80:AH80"/>
    <mergeCell ref="AF81:AH81"/>
    <mergeCell ref="AF82:AH82"/>
    <mergeCell ref="AF83:AH83"/>
    <mergeCell ref="AF79:AH79"/>
    <mergeCell ref="T43:V46"/>
    <mergeCell ref="Y43:AA51"/>
    <mergeCell ref="B69:H69"/>
    <mergeCell ref="C70:H76"/>
    <mergeCell ref="B77:H77"/>
    <mergeCell ref="C78:H85"/>
    <mergeCell ref="I69:W69"/>
    <mergeCell ref="I70:W70"/>
    <mergeCell ref="I71:W71"/>
    <mergeCell ref="I72:W72"/>
    <mergeCell ref="I73:W73"/>
    <mergeCell ref="I74:W74"/>
    <mergeCell ref="I75:W75"/>
    <mergeCell ref="I76:W76"/>
    <mergeCell ref="I77:W77"/>
    <mergeCell ref="I78:W78"/>
    <mergeCell ref="I79:W79"/>
    <mergeCell ref="I80:W80"/>
    <mergeCell ref="B70:B76"/>
    <mergeCell ref="B78:B85"/>
    <mergeCell ref="I54:L57"/>
    <mergeCell ref="R54:W60"/>
    <mergeCell ref="C29:C32"/>
    <mergeCell ref="B24:B37"/>
    <mergeCell ref="C24:C28"/>
    <mergeCell ref="G43:H46"/>
    <mergeCell ref="G54:H57"/>
    <mergeCell ref="K43:M46"/>
    <mergeCell ref="B43:D51"/>
    <mergeCell ref="P43:Q46"/>
    <mergeCell ref="P54:Q57"/>
    <mergeCell ref="B38:H41"/>
    <mergeCell ref="I33:W33"/>
    <mergeCell ref="I34:W34"/>
    <mergeCell ref="I35:W35"/>
    <mergeCell ref="I36:W36"/>
    <mergeCell ref="I37:W37"/>
    <mergeCell ref="D24:H28"/>
    <mergeCell ref="D29:H32"/>
    <mergeCell ref="D33:H35"/>
    <mergeCell ref="I24:W24"/>
    <mergeCell ref="I25:W25"/>
    <mergeCell ref="I26:W26"/>
    <mergeCell ref="I27:W27"/>
    <mergeCell ref="I28:W28"/>
    <mergeCell ref="I29:W29"/>
    <mergeCell ref="AF35:AH35"/>
    <mergeCell ref="AF36:AH36"/>
    <mergeCell ref="AF37:AH37"/>
    <mergeCell ref="C33:C37"/>
    <mergeCell ref="AF34:AH34"/>
    <mergeCell ref="D36:H37"/>
    <mergeCell ref="I13:W13"/>
    <mergeCell ref="I14:W14"/>
    <mergeCell ref="I15:W15"/>
    <mergeCell ref="I16:W16"/>
    <mergeCell ref="I17:W17"/>
    <mergeCell ref="AF16:AH16"/>
    <mergeCell ref="AF17:AH17"/>
    <mergeCell ref="AF18:AH18"/>
    <mergeCell ref="B23:H23"/>
    <mergeCell ref="I23:W23"/>
    <mergeCell ref="AF23:AH23"/>
    <mergeCell ref="I18:W18"/>
    <mergeCell ref="I19:W19"/>
    <mergeCell ref="I20:W20"/>
    <mergeCell ref="I21:W21"/>
    <mergeCell ref="I22:W22"/>
    <mergeCell ref="AF19:AH19"/>
    <mergeCell ref="AF20:AH20"/>
    <mergeCell ref="C16:C22"/>
    <mergeCell ref="AF15:AH15"/>
    <mergeCell ref="D14:H14"/>
    <mergeCell ref="D15:H15"/>
    <mergeCell ref="D16:H18"/>
    <mergeCell ref="D19:H21"/>
    <mergeCell ref="I4:W4"/>
    <mergeCell ref="I5:W5"/>
    <mergeCell ref="I6:W6"/>
    <mergeCell ref="I7:W7"/>
    <mergeCell ref="I8:W8"/>
    <mergeCell ref="I9:W9"/>
    <mergeCell ref="I10:W10"/>
    <mergeCell ref="I11:W11"/>
    <mergeCell ref="I12:W12"/>
    <mergeCell ref="I30:W30"/>
    <mergeCell ref="I31:W31"/>
    <mergeCell ref="I32:W32"/>
    <mergeCell ref="AF24:AH24"/>
    <mergeCell ref="AF25:AH25"/>
    <mergeCell ref="AF30:AH30"/>
    <mergeCell ref="AF31:AH31"/>
    <mergeCell ref="AF32:AH32"/>
    <mergeCell ref="AF33:AH33"/>
    <mergeCell ref="AF26:AH26"/>
    <mergeCell ref="AF27:AH27"/>
    <mergeCell ref="AF28:AH28"/>
    <mergeCell ref="AF29:AH29"/>
    <mergeCell ref="AF77:AH77"/>
    <mergeCell ref="AF78:AH78"/>
    <mergeCell ref="AF69:AH69"/>
    <mergeCell ref="AF70:AH70"/>
    <mergeCell ref="AF71:AH71"/>
    <mergeCell ref="AF72:AH72"/>
    <mergeCell ref="AF73:AH73"/>
    <mergeCell ref="AF54:AJ57"/>
    <mergeCell ref="AF43:AK49"/>
    <mergeCell ref="X3:AA3"/>
    <mergeCell ref="AB3:AE3"/>
    <mergeCell ref="AI3:AL3"/>
    <mergeCell ref="C4:C15"/>
    <mergeCell ref="I3:W3"/>
    <mergeCell ref="B3:H3"/>
    <mergeCell ref="D4:H11"/>
    <mergeCell ref="AF3:AH3"/>
    <mergeCell ref="AF4:AH4"/>
    <mergeCell ref="AF5:AH5"/>
    <mergeCell ref="AF6:AH6"/>
    <mergeCell ref="AF7:AH7"/>
    <mergeCell ref="AF8:AH8"/>
    <mergeCell ref="AF9:AH9"/>
    <mergeCell ref="AF10:AH10"/>
    <mergeCell ref="AF11:AH11"/>
    <mergeCell ref="AF12:AH12"/>
    <mergeCell ref="AF13:AH13"/>
    <mergeCell ref="AF14:AH14"/>
    <mergeCell ref="AF100:AI103"/>
    <mergeCell ref="AF91:AK97"/>
    <mergeCell ref="B4:B22"/>
    <mergeCell ref="D12:H13"/>
    <mergeCell ref="D22:H22"/>
    <mergeCell ref="AF21:AH21"/>
    <mergeCell ref="AF22:AH22"/>
    <mergeCell ref="AB78:AE78"/>
    <mergeCell ref="AB79:AE79"/>
    <mergeCell ref="AB80:AE80"/>
    <mergeCell ref="X23:AA23"/>
    <mergeCell ref="AB23:AE23"/>
    <mergeCell ref="AI23:AL23"/>
    <mergeCell ref="X69:AA69"/>
    <mergeCell ref="AB69:AE69"/>
    <mergeCell ref="AI69:AL69"/>
    <mergeCell ref="X77:AA77"/>
    <mergeCell ref="AB77:AE77"/>
    <mergeCell ref="AI77:AL77"/>
    <mergeCell ref="AD43:AE46"/>
    <mergeCell ref="AD54:AE57"/>
    <mergeCell ref="AF74:AH74"/>
    <mergeCell ref="AF75:AH75"/>
    <mergeCell ref="AF76:AH76"/>
  </mergeCells>
  <phoneticPr fontId="1"/>
  <hyperlinks>
    <hyperlink ref="AO4" location="一覧表!A1" display="一覧表に戻る" xr:uid="{00000000-0004-0000-1000-000000000000}"/>
  </hyperlinks>
  <pageMargins left="0.31496062992125984" right="0.19685039370078741" top="0.74803149606299213" bottom="0.74803149606299213" header="0.31496062992125984" footer="0.31496062992125984"/>
  <pageSetup paperSize="9" scale="95" orientation="landscape" r:id="rId1"/>
  <rowBreaks count="2" manualBreakCount="2">
    <brk id="22" min="1" max="37" man="1"/>
    <brk id="68" min="1" max="3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検索!$C$10:$C$11</xm:f>
          </x14:formula1>
          <xm:sqref>Y70:Y76 AA70:AA76 AC70:AC76 AE70:AE76 AJ70:AJ76 AL70:AL76 AA78:AA90 AJ52:AJ62 Y4:Y22 AA4:AA22 AC4:AC22 AE4:AE22 AJ4:AJ22 AL4:AL22 AL86:AL114 AE52:AE62 AC52:AC62 AA52:AA62 Y52:Y62 Y24:Y42 AA24:AA42 AC24:AC42 AE24:AE42 AJ24:AJ42 AL47:AL62 Y78:Y90 AL24:AL42 AC86:AC90 AE86:AE90 AJ86:AJ90 Q110 AJ100:AJ105 Y100:Y105 AA100:AA105 AC100:AC105 AE100:AE105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0">
    <tabColor rgb="FFFF99FF"/>
  </sheetPr>
  <dimension ref="B2:H44"/>
  <sheetViews>
    <sheetView zoomScale="70" zoomScaleNormal="70" workbookViewId="0"/>
  </sheetViews>
  <sheetFormatPr defaultRowHeight="13.5"/>
  <cols>
    <col min="3" max="3" width="16.75" customWidth="1"/>
    <col min="4" max="5" width="55.75" customWidth="1"/>
    <col min="6" max="6" width="20.75" customWidth="1"/>
  </cols>
  <sheetData>
    <row r="2" spans="2:8" s="34" customFormat="1">
      <c r="B2" s="34" t="s">
        <v>377</v>
      </c>
    </row>
    <row r="3" spans="2:8" s="34" customFormat="1">
      <c r="B3" s="1722"/>
      <c r="C3" s="1723"/>
      <c r="D3" s="995" t="s">
        <v>386</v>
      </c>
      <c r="E3" s="995" t="s">
        <v>378</v>
      </c>
      <c r="F3" s="996" t="s">
        <v>379</v>
      </c>
    </row>
    <row r="4" spans="2:8" s="34" customFormat="1" ht="16.149999999999999" customHeight="1">
      <c r="B4" s="1724" t="s">
        <v>380</v>
      </c>
      <c r="C4" s="1725" t="s">
        <v>384</v>
      </c>
      <c r="D4" s="993"/>
      <c r="E4" s="993"/>
      <c r="F4" s="994"/>
      <c r="H4" s="483" t="s">
        <v>754</v>
      </c>
    </row>
    <row r="5" spans="2:8" s="34" customFormat="1" ht="16.149999999999999" customHeight="1">
      <c r="B5" s="1716"/>
      <c r="C5" s="1721"/>
      <c r="D5" s="639"/>
      <c r="E5" s="639"/>
      <c r="F5" s="641"/>
    </row>
    <row r="6" spans="2:8" s="34" customFormat="1" ht="16.149999999999999" customHeight="1">
      <c r="B6" s="1716"/>
      <c r="C6" s="1718" t="s">
        <v>77</v>
      </c>
      <c r="D6" s="639"/>
      <c r="E6" s="639"/>
      <c r="F6" s="641"/>
    </row>
    <row r="7" spans="2:8" s="34" customFormat="1" ht="16.149999999999999" customHeight="1">
      <c r="B7" s="1716"/>
      <c r="C7" s="1721"/>
      <c r="D7" s="639"/>
      <c r="E7" s="639"/>
      <c r="F7" s="641"/>
    </row>
    <row r="8" spans="2:8" s="34" customFormat="1" ht="16.149999999999999" customHeight="1">
      <c r="B8" s="1716"/>
      <c r="C8" s="1718" t="s">
        <v>80</v>
      </c>
      <c r="D8" s="639"/>
      <c r="E8" s="639"/>
      <c r="F8" s="641"/>
    </row>
    <row r="9" spans="2:8" s="34" customFormat="1" ht="16.149999999999999" customHeight="1">
      <c r="B9" s="1716"/>
      <c r="C9" s="1721"/>
      <c r="D9" s="639"/>
      <c r="E9" s="639"/>
      <c r="F9" s="641"/>
    </row>
    <row r="10" spans="2:8" s="34" customFormat="1" ht="16.149999999999999" customHeight="1">
      <c r="B10" s="1716"/>
      <c r="C10" s="640" t="s">
        <v>82</v>
      </c>
      <c r="D10" s="639"/>
      <c r="E10" s="639"/>
      <c r="F10" s="641"/>
    </row>
    <row r="11" spans="2:8" s="34" customFormat="1" ht="16.149999999999999" customHeight="1">
      <c r="B11" s="1715" t="s">
        <v>381</v>
      </c>
      <c r="C11" s="1718" t="s">
        <v>84</v>
      </c>
      <c r="D11" s="639"/>
      <c r="E11" s="639"/>
      <c r="F11" s="641"/>
    </row>
    <row r="12" spans="2:8" s="34" customFormat="1" ht="16.149999999999999" customHeight="1">
      <c r="B12" s="1716"/>
      <c r="C12" s="1721"/>
      <c r="D12" s="639"/>
      <c r="E12" s="639"/>
      <c r="F12" s="641"/>
    </row>
    <row r="13" spans="2:8" s="34" customFormat="1" ht="16.149999999999999" customHeight="1">
      <c r="B13" s="1716"/>
      <c r="C13" s="1718" t="s">
        <v>88</v>
      </c>
      <c r="D13" s="639"/>
      <c r="E13" s="639"/>
      <c r="F13" s="641"/>
    </row>
    <row r="14" spans="2:8" s="34" customFormat="1" ht="16.149999999999999" customHeight="1">
      <c r="B14" s="1716"/>
      <c r="C14" s="1721"/>
      <c r="D14" s="639"/>
      <c r="E14" s="639"/>
      <c r="F14" s="641"/>
    </row>
    <row r="15" spans="2:8" s="34" customFormat="1" ht="16.149999999999999" customHeight="1">
      <c r="B15" s="1716"/>
      <c r="C15" s="639" t="s">
        <v>82</v>
      </c>
      <c r="D15" s="639"/>
      <c r="E15" s="639"/>
      <c r="F15" s="641"/>
    </row>
    <row r="16" spans="2:8" s="34" customFormat="1" ht="16.149999999999999" customHeight="1">
      <c r="B16" s="1715" t="s">
        <v>382</v>
      </c>
      <c r="C16" s="1718" t="s">
        <v>93</v>
      </c>
      <c r="D16" s="639"/>
      <c r="E16" s="639"/>
      <c r="F16" s="641"/>
    </row>
    <row r="17" spans="2:6" s="34" customFormat="1" ht="16.149999999999999" customHeight="1">
      <c r="B17" s="1715"/>
      <c r="C17" s="1719"/>
      <c r="D17" s="639"/>
      <c r="E17" s="639"/>
      <c r="F17" s="641"/>
    </row>
    <row r="18" spans="2:6" s="34" customFormat="1" ht="16.149999999999999" customHeight="1">
      <c r="B18" s="1715"/>
      <c r="C18" s="1719"/>
      <c r="D18" s="639"/>
      <c r="E18" s="639"/>
      <c r="F18" s="641"/>
    </row>
    <row r="19" spans="2:6" s="34" customFormat="1" ht="16.149999999999999" customHeight="1">
      <c r="B19" s="1716"/>
      <c r="C19" s="1719"/>
      <c r="D19" s="639"/>
      <c r="E19" s="639"/>
      <c r="F19" s="641"/>
    </row>
    <row r="20" spans="2:6" s="34" customFormat="1" ht="16.149999999999999" customHeight="1">
      <c r="B20" s="1716"/>
      <c r="C20" s="1721"/>
      <c r="D20" s="639"/>
      <c r="E20" s="639"/>
      <c r="F20" s="641"/>
    </row>
    <row r="21" spans="2:6" s="34" customFormat="1" ht="16.149999999999999" customHeight="1">
      <c r="B21" s="1715" t="s">
        <v>383</v>
      </c>
      <c r="C21" s="1718" t="s">
        <v>99</v>
      </c>
      <c r="D21" s="639"/>
      <c r="E21" s="639"/>
      <c r="F21" s="641"/>
    </row>
    <row r="22" spans="2:6" s="34" customFormat="1" ht="16.149999999999999" customHeight="1">
      <c r="B22" s="1715"/>
      <c r="C22" s="1719"/>
      <c r="D22" s="639"/>
      <c r="E22" s="639"/>
      <c r="F22" s="641"/>
    </row>
    <row r="23" spans="2:6" s="34" customFormat="1" ht="16.149999999999999" customHeight="1">
      <c r="B23" s="1715"/>
      <c r="C23" s="1719"/>
      <c r="D23" s="639"/>
      <c r="E23" s="639"/>
      <c r="F23" s="641"/>
    </row>
    <row r="24" spans="2:6" s="34" customFormat="1" ht="16.149999999999999" customHeight="1">
      <c r="B24" s="1716"/>
      <c r="C24" s="1719"/>
      <c r="D24" s="639"/>
      <c r="E24" s="639"/>
      <c r="F24" s="641"/>
    </row>
    <row r="25" spans="2:6" s="34" customFormat="1" ht="16.149999999999999" customHeight="1">
      <c r="B25" s="1716"/>
      <c r="C25" s="1721"/>
      <c r="D25" s="639"/>
      <c r="E25" s="639"/>
      <c r="F25" s="641"/>
    </row>
    <row r="26" spans="2:6" s="34" customFormat="1" ht="16.149999999999999" customHeight="1">
      <c r="B26" s="1715" t="s">
        <v>104</v>
      </c>
      <c r="C26" s="1718" t="s">
        <v>105</v>
      </c>
      <c r="D26" s="639"/>
      <c r="E26" s="639"/>
      <c r="F26" s="641"/>
    </row>
    <row r="27" spans="2:6" s="34" customFormat="1" ht="16.149999999999999" customHeight="1">
      <c r="B27" s="1715"/>
      <c r="C27" s="1719"/>
      <c r="D27" s="639"/>
      <c r="E27" s="639"/>
      <c r="F27" s="641"/>
    </row>
    <row r="28" spans="2:6" s="34" customFormat="1" ht="16.149999999999999" customHeight="1">
      <c r="B28" s="1716"/>
      <c r="C28" s="1721"/>
      <c r="D28" s="639"/>
      <c r="E28" s="639"/>
      <c r="F28" s="641"/>
    </row>
    <row r="29" spans="2:6" s="34" customFormat="1" ht="16.149999999999999" customHeight="1">
      <c r="B29" s="1716"/>
      <c r="C29" s="1718" t="s">
        <v>109</v>
      </c>
      <c r="D29" s="639"/>
      <c r="E29" s="639"/>
      <c r="F29" s="641"/>
    </row>
    <row r="30" spans="2:6" s="34" customFormat="1" ht="16.149999999999999" customHeight="1">
      <c r="B30" s="1716"/>
      <c r="C30" s="1719"/>
      <c r="D30" s="639"/>
      <c r="E30" s="639"/>
      <c r="F30" s="641"/>
    </row>
    <row r="31" spans="2:6" s="34" customFormat="1" ht="16.149999999999999" customHeight="1">
      <c r="B31" s="1716"/>
      <c r="C31" s="1721"/>
      <c r="D31" s="639"/>
      <c r="E31" s="639"/>
      <c r="F31" s="641"/>
    </row>
    <row r="32" spans="2:6" s="34" customFormat="1" ht="16.149999999999999" customHeight="1">
      <c r="B32" s="1715" t="s">
        <v>112</v>
      </c>
      <c r="C32" s="1718" t="s">
        <v>112</v>
      </c>
      <c r="D32" s="639"/>
      <c r="E32" s="639"/>
      <c r="F32" s="641"/>
    </row>
    <row r="33" spans="2:6" s="34" customFormat="1" ht="16.149999999999999" customHeight="1">
      <c r="B33" s="1715"/>
      <c r="C33" s="1719"/>
      <c r="D33" s="639"/>
      <c r="E33" s="639"/>
      <c r="F33" s="641"/>
    </row>
    <row r="34" spans="2:6" s="34" customFormat="1" ht="16.149999999999999" customHeight="1">
      <c r="B34" s="1715"/>
      <c r="C34" s="1719"/>
      <c r="D34" s="639"/>
      <c r="E34" s="639"/>
      <c r="F34" s="641"/>
    </row>
    <row r="35" spans="2:6" s="34" customFormat="1" ht="16.149999999999999" customHeight="1">
      <c r="B35" s="1716"/>
      <c r="C35" s="1719"/>
      <c r="D35" s="639"/>
      <c r="E35" s="639"/>
      <c r="F35" s="641"/>
    </row>
    <row r="36" spans="2:6" s="34" customFormat="1" ht="16.149999999999999" customHeight="1">
      <c r="B36" s="1716"/>
      <c r="C36" s="1721"/>
      <c r="D36" s="639"/>
      <c r="E36" s="639"/>
      <c r="F36" s="641"/>
    </row>
    <row r="37" spans="2:6" s="34" customFormat="1" ht="16.149999999999999" customHeight="1">
      <c r="B37" s="1715" t="s">
        <v>385</v>
      </c>
      <c r="C37" s="1718" t="s">
        <v>120</v>
      </c>
      <c r="D37" s="639"/>
      <c r="E37" s="639"/>
      <c r="F37" s="641"/>
    </row>
    <row r="38" spans="2:6" s="34" customFormat="1" ht="16.149999999999999" customHeight="1">
      <c r="B38" s="1716"/>
      <c r="C38" s="1719"/>
      <c r="D38" s="639"/>
      <c r="E38" s="639"/>
      <c r="F38" s="641"/>
    </row>
    <row r="39" spans="2:6" s="34" customFormat="1" ht="16.149999999999999" customHeight="1">
      <c r="B39" s="1716"/>
      <c r="C39" s="1719"/>
      <c r="D39" s="639"/>
      <c r="E39" s="639"/>
      <c r="F39" s="641"/>
    </row>
    <row r="40" spans="2:6" s="34" customFormat="1" ht="16.149999999999999" customHeight="1">
      <c r="B40" s="1716"/>
      <c r="C40" s="1719"/>
      <c r="D40" s="639"/>
      <c r="E40" s="639"/>
      <c r="F40" s="641"/>
    </row>
    <row r="41" spans="2:6" s="34" customFormat="1" ht="16.149999999999999" customHeight="1">
      <c r="B41" s="1717"/>
      <c r="C41" s="1720"/>
      <c r="D41" s="638"/>
      <c r="E41" s="638"/>
      <c r="F41" s="642"/>
    </row>
    <row r="42" spans="2:6" s="34" customFormat="1" ht="7.9" customHeight="1"/>
    <row r="43" spans="2:6" s="34" customFormat="1" ht="13.9" customHeight="1">
      <c r="B43" s="1713" t="s">
        <v>941</v>
      </c>
      <c r="C43" s="1714"/>
      <c r="D43" s="1714"/>
      <c r="E43" s="1714"/>
      <c r="F43" s="1714"/>
    </row>
    <row r="44" spans="2:6" s="34" customFormat="1" ht="13.9" customHeight="1">
      <c r="B44" s="1713" t="s">
        <v>942</v>
      </c>
      <c r="C44" s="1714"/>
      <c r="D44" s="1714"/>
      <c r="E44" s="1714"/>
      <c r="F44" s="1714"/>
    </row>
  </sheetData>
  <mergeCells count="21">
    <mergeCell ref="C8:C9"/>
    <mergeCell ref="C6:C7"/>
    <mergeCell ref="B3:C3"/>
    <mergeCell ref="B4:B10"/>
    <mergeCell ref="C4:C5"/>
    <mergeCell ref="B16:B20"/>
    <mergeCell ref="C16:C20"/>
    <mergeCell ref="C13:C14"/>
    <mergeCell ref="B11:B15"/>
    <mergeCell ref="C11:C12"/>
    <mergeCell ref="C29:C31"/>
    <mergeCell ref="B26:B31"/>
    <mergeCell ref="C26:C28"/>
    <mergeCell ref="B21:B25"/>
    <mergeCell ref="C21:C25"/>
    <mergeCell ref="B43:F43"/>
    <mergeCell ref="B44:F44"/>
    <mergeCell ref="B37:B41"/>
    <mergeCell ref="C37:C41"/>
    <mergeCell ref="B32:B36"/>
    <mergeCell ref="C32:C36"/>
  </mergeCells>
  <phoneticPr fontId="1"/>
  <hyperlinks>
    <hyperlink ref="H4" location="一覧表!A1" display="一覧表に戻る" xr:uid="{00000000-0004-0000-1100-000000000000}"/>
  </hyperlinks>
  <pageMargins left="0.55118110236220474" right="0.31496062992125984" top="0.51181102362204722" bottom="0.27559055118110237" header="0.31496062992125984" footer="0.15748031496062992"/>
  <pageSetup paperSize="9" scale="85"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tabColor theme="4" tint="0.59999389629810485"/>
  </sheetPr>
  <dimension ref="C1:AB37"/>
  <sheetViews>
    <sheetView zoomScale="85" zoomScaleNormal="85" workbookViewId="0"/>
  </sheetViews>
  <sheetFormatPr defaultColWidth="9.5" defaultRowHeight="13.5"/>
  <cols>
    <col min="1" max="1" width="5" style="34" customWidth="1"/>
    <col min="2" max="2" width="5.625" style="34" customWidth="1"/>
    <col min="3" max="21" width="3.75" style="34" customWidth="1"/>
    <col min="22" max="22" width="5.75" style="34" customWidth="1"/>
    <col min="23" max="23" width="2" style="34" customWidth="1"/>
    <col min="24" max="26" width="3.75" style="34" customWidth="1"/>
    <col min="27" max="27" width="5.625" style="34" customWidth="1"/>
    <col min="28" max="16384" width="9.5" style="34"/>
  </cols>
  <sheetData>
    <row r="1" spans="3:28" ht="14.25" thickBot="1"/>
    <row r="2" spans="3:28" ht="23.25" customHeight="1">
      <c r="C2" s="1050"/>
      <c r="D2" s="116"/>
      <c r="E2" s="116"/>
      <c r="F2" s="116"/>
      <c r="G2" s="116"/>
      <c r="H2" s="116"/>
      <c r="I2" s="116"/>
      <c r="J2" s="116"/>
      <c r="K2" s="116"/>
      <c r="L2" s="116"/>
      <c r="M2" s="116"/>
      <c r="N2" s="116"/>
      <c r="O2" s="116"/>
      <c r="P2" s="116"/>
      <c r="Q2" s="116"/>
      <c r="R2" s="116"/>
      <c r="S2" s="116"/>
      <c r="T2" s="116"/>
      <c r="U2" s="116"/>
      <c r="V2" s="116"/>
      <c r="W2" s="116"/>
      <c r="X2" s="116"/>
      <c r="Y2" s="116"/>
      <c r="Z2" s="79"/>
    </row>
    <row r="3" spans="3:28" ht="25.15" customHeight="1">
      <c r="C3" s="1734" t="s">
        <v>162</v>
      </c>
      <c r="D3" s="1735"/>
      <c r="E3" s="1735"/>
      <c r="F3" s="1735"/>
      <c r="G3" s="1735"/>
      <c r="H3" s="1735"/>
      <c r="I3" s="1735"/>
      <c r="J3" s="1735"/>
      <c r="K3" s="1735"/>
      <c r="L3" s="1735"/>
      <c r="M3" s="1735"/>
      <c r="N3" s="1735"/>
      <c r="O3" s="1735"/>
      <c r="P3" s="1735"/>
      <c r="Q3" s="1735"/>
      <c r="R3" s="1735"/>
      <c r="S3" s="1735"/>
      <c r="T3" s="1735"/>
      <c r="U3" s="1735"/>
      <c r="V3" s="1735"/>
      <c r="W3" s="1735"/>
      <c r="X3" s="1735"/>
      <c r="Y3" s="1735"/>
      <c r="Z3" s="1736"/>
      <c r="AB3" s="483" t="s">
        <v>754</v>
      </c>
    </row>
    <row r="4" spans="3:28" ht="25.15" customHeight="1">
      <c r="C4" s="1052"/>
      <c r="D4" s="1053"/>
      <c r="E4" s="1053"/>
      <c r="F4" s="1053"/>
      <c r="G4" s="1053"/>
      <c r="H4" s="1053"/>
      <c r="I4" s="1053"/>
      <c r="J4" s="1053"/>
      <c r="K4" s="1053"/>
      <c r="L4" s="1053"/>
      <c r="M4" s="1053"/>
      <c r="N4" s="1053"/>
      <c r="O4" s="1053"/>
      <c r="P4" s="1053"/>
      <c r="Q4" s="1053"/>
      <c r="R4" s="1053"/>
      <c r="S4" s="1053"/>
      <c r="T4" s="1053"/>
      <c r="U4" s="1053"/>
      <c r="V4" s="1053"/>
      <c r="W4" s="1053"/>
      <c r="X4" s="1053"/>
      <c r="Y4" s="1053"/>
      <c r="Z4" s="1054"/>
    </row>
    <row r="5" spans="3:28" ht="19.899999999999999" customHeight="1">
      <c r="C5" s="120"/>
      <c r="D5" s="121"/>
      <c r="E5" s="121"/>
      <c r="F5" s="121"/>
      <c r="G5" s="121"/>
      <c r="H5" s="121"/>
      <c r="I5" s="121"/>
      <c r="J5" s="121"/>
      <c r="K5" s="121"/>
      <c r="L5" s="121"/>
      <c r="M5" s="121"/>
      <c r="N5" s="121"/>
      <c r="O5" s="121"/>
      <c r="P5" s="121"/>
      <c r="Q5" s="121"/>
      <c r="R5" s="121"/>
      <c r="S5" s="121"/>
      <c r="T5" s="121"/>
      <c r="U5" s="121"/>
      <c r="V5" s="121"/>
      <c r="W5" s="121"/>
      <c r="X5" s="121"/>
      <c r="Y5" s="121"/>
      <c r="Z5" s="122"/>
    </row>
    <row r="6" spans="3:28" ht="19.899999999999999" customHeight="1">
      <c r="C6" s="64"/>
      <c r="D6" s="1726" t="s">
        <v>165</v>
      </c>
      <c r="E6" s="1726"/>
      <c r="F6" s="1727"/>
      <c r="G6" s="1727"/>
      <c r="H6" s="1051"/>
      <c r="I6" s="1730" t="str">
        <f>本工事内容!$C$5&amp;本工事内容!$D$5&amp;本工事内容!$E$5&amp;"  "&amp;本工事内容!$C$8</f>
        <v>水第100号  ○○○地内配水管改良工事</v>
      </c>
      <c r="J6" s="1731"/>
      <c r="K6" s="1731"/>
      <c r="L6" s="1731"/>
      <c r="M6" s="1731"/>
      <c r="N6" s="1731"/>
      <c r="O6" s="1731"/>
      <c r="P6" s="1731"/>
      <c r="Q6" s="1731"/>
      <c r="R6" s="1731"/>
      <c r="S6" s="1731"/>
      <c r="T6" s="1731"/>
      <c r="U6" s="1731"/>
      <c r="V6" s="1731"/>
      <c r="W6" s="1731"/>
      <c r="X6" s="1731"/>
      <c r="Y6" s="62"/>
      <c r="Z6" s="63"/>
    </row>
    <row r="7" spans="3:28" ht="19.899999999999999" customHeight="1">
      <c r="C7" s="64"/>
      <c r="D7" s="65"/>
      <c r="E7" s="65"/>
      <c r="F7" s="36"/>
      <c r="G7" s="36"/>
      <c r="H7" s="36"/>
      <c r="I7" s="36"/>
      <c r="J7" s="36"/>
      <c r="K7" s="36"/>
      <c r="L7" s="36"/>
      <c r="M7" s="36"/>
      <c r="N7" s="36"/>
      <c r="O7" s="36"/>
      <c r="P7" s="36"/>
      <c r="Q7" s="36"/>
      <c r="R7" s="36"/>
      <c r="S7" s="36"/>
      <c r="T7" s="36"/>
      <c r="U7" s="36"/>
      <c r="V7" s="36"/>
      <c r="W7" s="36"/>
      <c r="X7" s="36"/>
      <c r="Y7" s="36"/>
      <c r="Z7" s="63"/>
    </row>
    <row r="8" spans="3:28" ht="19.899999999999999" customHeight="1">
      <c r="C8" s="64"/>
      <c r="D8" s="1739" t="s">
        <v>168</v>
      </c>
      <c r="E8" s="1739"/>
      <c r="F8" s="1740"/>
      <c r="G8" s="1740"/>
      <c r="H8" s="62"/>
      <c r="I8" s="1741" t="str">
        <f>""&amp;本工事内容!$C$9</f>
        <v>一宮市○○○地内</v>
      </c>
      <c r="J8" s="1742"/>
      <c r="K8" s="1742"/>
      <c r="L8" s="1742"/>
      <c r="M8" s="1742"/>
      <c r="N8" s="1742"/>
      <c r="O8" s="1742"/>
      <c r="P8" s="1742"/>
      <c r="Q8" s="1742"/>
      <c r="R8" s="1742"/>
      <c r="S8" s="1742"/>
      <c r="T8" s="1742"/>
      <c r="U8" s="1742"/>
      <c r="V8" s="1742"/>
      <c r="W8" s="1742"/>
      <c r="X8" s="1742"/>
      <c r="Y8" s="62"/>
      <c r="Z8" s="63"/>
    </row>
    <row r="9" spans="3:28" ht="19.899999999999999" customHeight="1">
      <c r="C9" s="64"/>
      <c r="D9" s="67"/>
      <c r="E9" s="67"/>
      <c r="F9" s="36"/>
      <c r="G9" s="36"/>
      <c r="H9" s="36"/>
      <c r="I9" s="36"/>
      <c r="J9" s="36"/>
      <c r="K9" s="36"/>
      <c r="L9" s="36"/>
      <c r="M9" s="36"/>
      <c r="N9" s="36"/>
      <c r="O9" s="36"/>
      <c r="P9" s="36"/>
      <c r="Q9" s="36"/>
      <c r="R9" s="36"/>
      <c r="S9" s="36"/>
      <c r="T9" s="36"/>
      <c r="U9" s="36"/>
      <c r="V9" s="36"/>
      <c r="W9" s="36"/>
      <c r="X9" s="36"/>
      <c r="Y9" s="36"/>
      <c r="Z9" s="63"/>
    </row>
    <row r="10" spans="3:28" ht="19.899999999999999" customHeight="1">
      <c r="C10" s="64"/>
      <c r="D10" s="1726" t="s">
        <v>169</v>
      </c>
      <c r="E10" s="1726"/>
      <c r="F10" s="1727"/>
      <c r="G10" s="1727"/>
      <c r="H10" s="1051"/>
      <c r="I10" s="1737">
        <f>本工事内容!$C$12</f>
        <v>45201</v>
      </c>
      <c r="J10" s="1738"/>
      <c r="K10" s="1738"/>
      <c r="L10" s="1738"/>
      <c r="M10" s="1738"/>
      <c r="N10" s="1738"/>
      <c r="O10" s="1738"/>
      <c r="P10" s="622" t="s">
        <v>171</v>
      </c>
      <c r="Q10" s="1737">
        <f>本工事内容!$C$14</f>
        <v>45382</v>
      </c>
      <c r="R10" s="1738"/>
      <c r="S10" s="1738"/>
      <c r="T10" s="1738"/>
      <c r="U10" s="1738"/>
      <c r="V10" s="1738"/>
      <c r="W10" s="1062"/>
      <c r="X10" s="346"/>
      <c r="Y10" s="36"/>
      <c r="Z10" s="63"/>
    </row>
    <row r="11" spans="3:28" ht="19.899999999999999" customHeight="1">
      <c r="C11" s="64"/>
      <c r="D11" s="67"/>
      <c r="E11" s="67"/>
      <c r="F11" s="36"/>
      <c r="G11" s="36"/>
      <c r="H11" s="36"/>
      <c r="I11" s="36"/>
      <c r="J11" s="36"/>
      <c r="K11" s="36"/>
      <c r="L11" s="36"/>
      <c r="M11" s="36"/>
      <c r="N11" s="36"/>
      <c r="O11" s="36"/>
      <c r="P11" s="36"/>
      <c r="Q11" s="36"/>
      <c r="R11" s="36"/>
      <c r="S11" s="36"/>
      <c r="T11" s="36"/>
      <c r="U11" s="36"/>
      <c r="V11" s="36"/>
      <c r="W11" s="36"/>
      <c r="X11" s="36"/>
      <c r="Y11" s="36"/>
      <c r="Z11" s="63"/>
    </row>
    <row r="12" spans="3:28" ht="19.899999999999999" customHeight="1">
      <c r="C12" s="64"/>
      <c r="D12" s="1726" t="s">
        <v>170</v>
      </c>
      <c r="E12" s="1726"/>
      <c r="F12" s="1727"/>
      <c r="G12" s="1727"/>
      <c r="H12" s="62"/>
      <c r="I12" s="1056" t="str">
        <f>"\"&amp;TEXT(本工事内容!$C$15,"#,###")&amp;"円（消費税を含む）"</f>
        <v>\2,000,000円（消費税を含む）</v>
      </c>
      <c r="J12" s="291"/>
      <c r="K12" s="291"/>
      <c r="L12" s="291"/>
      <c r="M12" s="291"/>
      <c r="N12" s="291"/>
      <c r="O12" s="291"/>
      <c r="P12" s="291"/>
      <c r="Q12" s="291"/>
      <c r="R12" s="62"/>
      <c r="S12" s="62"/>
      <c r="T12" s="62"/>
      <c r="U12" s="62"/>
      <c r="V12" s="62"/>
      <c r="W12" s="36"/>
      <c r="X12" s="36"/>
      <c r="Y12" s="36"/>
      <c r="Z12" s="63"/>
    </row>
    <row r="13" spans="3:28" ht="19.899999999999999" customHeight="1">
      <c r="C13" s="68"/>
      <c r="D13" s="36"/>
      <c r="E13" s="36"/>
      <c r="F13" s="36"/>
      <c r="G13" s="36"/>
      <c r="H13" s="36"/>
      <c r="I13" s="36"/>
      <c r="J13" s="36"/>
      <c r="K13" s="36"/>
      <c r="L13" s="36"/>
      <c r="M13" s="36"/>
      <c r="N13" s="36"/>
      <c r="O13" s="36"/>
      <c r="P13" s="36"/>
      <c r="Q13" s="36"/>
      <c r="R13" s="36"/>
      <c r="S13" s="36"/>
      <c r="T13" s="36"/>
      <c r="U13" s="36"/>
      <c r="V13" s="36"/>
      <c r="W13" s="36"/>
      <c r="X13" s="36"/>
      <c r="Y13" s="36"/>
      <c r="Z13" s="63"/>
    </row>
    <row r="14" spans="3:28" ht="19.899999999999999" customHeight="1">
      <c r="C14" s="68"/>
      <c r="D14" s="36"/>
      <c r="E14" s="36"/>
      <c r="F14" s="36"/>
      <c r="G14" s="36"/>
      <c r="H14" s="36"/>
      <c r="I14" s="36"/>
      <c r="J14" s="36"/>
      <c r="K14" s="36"/>
      <c r="L14" s="36"/>
      <c r="M14" s="36"/>
      <c r="N14" s="36"/>
      <c r="O14" s="36"/>
      <c r="P14" s="36"/>
      <c r="Q14" s="36"/>
      <c r="R14" s="36"/>
      <c r="S14" s="36"/>
      <c r="T14" s="36"/>
      <c r="U14" s="36"/>
      <c r="V14" s="36"/>
      <c r="W14" s="36"/>
      <c r="X14" s="36"/>
      <c r="Y14" s="36"/>
      <c r="Z14" s="63"/>
    </row>
    <row r="15" spans="3:28" ht="19.899999999999999" customHeight="1">
      <c r="C15" s="64"/>
      <c r="D15" s="1058" t="s">
        <v>163</v>
      </c>
      <c r="E15" s="69"/>
      <c r="F15" s="36"/>
      <c r="G15" s="36"/>
      <c r="H15" s="36"/>
      <c r="I15" s="36"/>
      <c r="J15" s="36"/>
      <c r="K15" s="36"/>
      <c r="L15" s="36"/>
      <c r="M15" s="36"/>
      <c r="N15" s="36"/>
      <c r="O15" s="36"/>
      <c r="P15" s="36"/>
      <c r="Q15" s="36"/>
      <c r="R15" s="36"/>
      <c r="S15" s="36"/>
      <c r="T15" s="36"/>
      <c r="U15" s="36"/>
      <c r="V15" s="36"/>
      <c r="W15" s="36"/>
      <c r="Z15" s="63"/>
    </row>
    <row r="16" spans="3:28" ht="24.95" customHeight="1">
      <c r="C16" s="64"/>
      <c r="D16" s="1057" t="s">
        <v>1386</v>
      </c>
      <c r="E16" s="1057"/>
      <c r="F16" s="36"/>
      <c r="G16" s="36"/>
      <c r="H16" s="36"/>
      <c r="I16" s="36"/>
      <c r="J16" s="36"/>
      <c r="K16" s="36"/>
      <c r="L16" s="36"/>
      <c r="M16" s="36"/>
      <c r="N16" s="36"/>
      <c r="O16" s="36"/>
      <c r="P16" s="36"/>
      <c r="Q16" s="36"/>
      <c r="R16" s="36"/>
      <c r="S16" s="36"/>
      <c r="T16" s="36"/>
      <c r="U16" s="36"/>
      <c r="V16" s="998"/>
      <c r="W16" s="998"/>
      <c r="X16" s="1732"/>
      <c r="Y16" s="1732"/>
      <c r="Z16" s="1733"/>
    </row>
    <row r="17" spans="3:26" ht="24.95" customHeight="1">
      <c r="C17" s="64"/>
      <c r="D17" s="1057" t="s">
        <v>1387</v>
      </c>
      <c r="E17" s="1057"/>
      <c r="F17" s="36"/>
      <c r="G17" s="36"/>
      <c r="H17" s="36"/>
      <c r="I17" s="36"/>
      <c r="J17" s="36"/>
      <c r="K17" s="36"/>
      <c r="L17" s="36"/>
      <c r="M17" s="36"/>
      <c r="N17" s="36"/>
      <c r="O17" s="36"/>
      <c r="P17" s="36"/>
      <c r="Q17" s="36"/>
      <c r="R17" s="36"/>
      <c r="S17" s="36"/>
      <c r="T17" s="36"/>
      <c r="U17" s="36"/>
      <c r="V17" s="998"/>
      <c r="W17" s="998"/>
      <c r="X17" s="1732"/>
      <c r="Y17" s="1732"/>
      <c r="Z17" s="1733"/>
    </row>
    <row r="18" spans="3:26" ht="24.95" customHeight="1">
      <c r="C18" s="64"/>
      <c r="D18" s="1057" t="s">
        <v>1388</v>
      </c>
      <c r="E18" s="1057"/>
      <c r="F18" s="36"/>
      <c r="G18" s="36"/>
      <c r="H18" s="36"/>
      <c r="I18" s="36"/>
      <c r="J18" s="36"/>
      <c r="K18" s="36"/>
      <c r="L18" s="36"/>
      <c r="M18" s="36"/>
      <c r="N18" s="36"/>
      <c r="O18" s="36"/>
      <c r="P18" s="36"/>
      <c r="Q18" s="36"/>
      <c r="R18" s="36"/>
      <c r="S18" s="36"/>
      <c r="T18" s="36"/>
      <c r="U18" s="36"/>
      <c r="V18" s="998"/>
      <c r="W18" s="998"/>
      <c r="X18" s="1732"/>
      <c r="Y18" s="1732"/>
      <c r="Z18" s="1733"/>
    </row>
    <row r="19" spans="3:26" ht="24.95" customHeight="1">
      <c r="C19" s="64"/>
      <c r="D19" s="1057" t="s">
        <v>1389</v>
      </c>
      <c r="E19" s="1057"/>
      <c r="F19" s="36"/>
      <c r="G19" s="36"/>
      <c r="H19" s="36"/>
      <c r="I19" s="36"/>
      <c r="J19" s="36"/>
      <c r="K19" s="36"/>
      <c r="L19" s="36"/>
      <c r="M19" s="36"/>
      <c r="N19" s="36"/>
      <c r="O19" s="36"/>
      <c r="P19" s="36"/>
      <c r="Q19" s="36"/>
      <c r="R19" s="36"/>
      <c r="S19" s="36"/>
      <c r="T19" s="36"/>
      <c r="U19" s="36"/>
      <c r="V19" s="998"/>
      <c r="W19" s="998"/>
      <c r="X19" s="1732"/>
      <c r="Y19" s="1732"/>
      <c r="Z19" s="1733"/>
    </row>
    <row r="20" spans="3:26" ht="24.95" customHeight="1">
      <c r="C20" s="64"/>
      <c r="D20" s="1057" t="s">
        <v>1390</v>
      </c>
      <c r="E20" s="1057"/>
      <c r="F20" s="36"/>
      <c r="G20" s="36"/>
      <c r="H20" s="36"/>
      <c r="I20" s="36"/>
      <c r="J20" s="36"/>
      <c r="K20" s="36"/>
      <c r="L20" s="36"/>
      <c r="M20" s="36"/>
      <c r="N20" s="36"/>
      <c r="O20" s="36"/>
      <c r="P20" s="36"/>
      <c r="Q20" s="36"/>
      <c r="R20" s="36"/>
      <c r="S20" s="36"/>
      <c r="T20" s="36"/>
      <c r="U20" s="36"/>
      <c r="V20" s="998"/>
      <c r="W20" s="998"/>
      <c r="X20" s="1732"/>
      <c r="Y20" s="1732"/>
      <c r="Z20" s="1733"/>
    </row>
    <row r="21" spans="3:26" ht="24.95" customHeight="1">
      <c r="C21" s="64"/>
      <c r="D21" s="1057" t="s">
        <v>1391</v>
      </c>
      <c r="E21" s="1057"/>
      <c r="F21" s="36"/>
      <c r="G21" s="36"/>
      <c r="H21" s="36"/>
      <c r="I21" s="36"/>
      <c r="J21" s="36"/>
      <c r="K21" s="36"/>
      <c r="L21" s="36"/>
      <c r="M21" s="36"/>
      <c r="N21" s="36"/>
      <c r="O21" s="36"/>
      <c r="P21" s="36"/>
      <c r="Q21" s="36"/>
      <c r="R21" s="36"/>
      <c r="S21" s="36"/>
      <c r="T21" s="36"/>
      <c r="U21" s="36"/>
      <c r="V21" s="998"/>
      <c r="W21" s="998"/>
      <c r="X21" s="1732"/>
      <c r="Y21" s="1732"/>
      <c r="Z21" s="1733"/>
    </row>
    <row r="22" spans="3:26" ht="24.95" customHeight="1">
      <c r="C22" s="64"/>
      <c r="D22" s="1057" t="s">
        <v>1392</v>
      </c>
      <c r="E22" s="1057"/>
      <c r="F22" s="36"/>
      <c r="G22" s="36"/>
      <c r="H22" s="36"/>
      <c r="I22" s="36"/>
      <c r="J22" s="36"/>
      <c r="K22" s="36"/>
      <c r="L22" s="36"/>
      <c r="M22" s="36"/>
      <c r="N22" s="36"/>
      <c r="O22" s="36"/>
      <c r="P22" s="36"/>
      <c r="Q22" s="36"/>
      <c r="R22" s="36"/>
      <c r="S22" s="36"/>
      <c r="T22" s="36"/>
      <c r="U22" s="36"/>
      <c r="V22" s="998"/>
      <c r="W22" s="998"/>
      <c r="X22" s="1732"/>
      <c r="Y22" s="1732"/>
      <c r="Z22" s="1733"/>
    </row>
    <row r="23" spans="3:26" ht="24.95" customHeight="1">
      <c r="C23" s="64"/>
      <c r="D23" s="1057" t="s">
        <v>1393</v>
      </c>
      <c r="E23" s="1057"/>
      <c r="F23" s="36"/>
      <c r="G23" s="36"/>
      <c r="H23" s="36"/>
      <c r="I23" s="36"/>
      <c r="J23" s="36"/>
      <c r="K23" s="36"/>
      <c r="L23" s="36"/>
      <c r="M23" s="36"/>
      <c r="N23" s="36"/>
      <c r="O23" s="36"/>
      <c r="P23" s="36"/>
      <c r="Q23" s="36"/>
      <c r="R23" s="36"/>
      <c r="S23" s="36"/>
      <c r="T23" s="36"/>
      <c r="U23" s="36"/>
      <c r="V23" s="998"/>
      <c r="W23" s="998"/>
      <c r="X23" s="1732"/>
      <c r="Y23" s="1732"/>
      <c r="Z23" s="1733"/>
    </row>
    <row r="24" spans="3:26" ht="24.95" customHeight="1">
      <c r="C24" s="64"/>
      <c r="D24" s="1057" t="s">
        <v>1394</v>
      </c>
      <c r="E24" s="1057"/>
      <c r="F24" s="36"/>
      <c r="G24" s="36"/>
      <c r="H24" s="36"/>
      <c r="I24" s="36"/>
      <c r="J24" s="36"/>
      <c r="K24" s="36"/>
      <c r="L24" s="36"/>
      <c r="M24" s="36"/>
      <c r="N24" s="36"/>
      <c r="O24" s="36"/>
      <c r="P24" s="36"/>
      <c r="Q24" s="36"/>
      <c r="R24" s="36"/>
      <c r="S24" s="36"/>
      <c r="T24" s="36"/>
      <c r="U24" s="36"/>
      <c r="V24" s="998"/>
      <c r="W24" s="998"/>
      <c r="X24" s="1732"/>
      <c r="Y24" s="1732"/>
      <c r="Z24" s="1733"/>
    </row>
    <row r="25" spans="3:26" ht="24.95" customHeight="1">
      <c r="C25" s="64"/>
      <c r="D25" s="1057" t="s">
        <v>1395</v>
      </c>
      <c r="E25" s="1057"/>
      <c r="F25" s="36"/>
      <c r="G25" s="36"/>
      <c r="H25" s="36"/>
      <c r="I25" s="36"/>
      <c r="J25" s="36"/>
      <c r="K25" s="36"/>
      <c r="L25" s="36"/>
      <c r="M25" s="36"/>
      <c r="N25" s="36"/>
      <c r="O25" s="36"/>
      <c r="P25" s="36"/>
      <c r="Q25" s="36"/>
      <c r="R25" s="36"/>
      <c r="S25" s="36"/>
      <c r="T25" s="36"/>
      <c r="U25" s="36"/>
      <c r="V25" s="998"/>
      <c r="W25" s="998"/>
      <c r="X25" s="1732"/>
      <c r="Y25" s="1732"/>
      <c r="Z25" s="1733"/>
    </row>
    <row r="26" spans="3:26" ht="24.95" customHeight="1">
      <c r="C26" s="64"/>
      <c r="D26" s="1057" t="s">
        <v>1396</v>
      </c>
      <c r="E26" s="1057"/>
      <c r="F26" s="36"/>
      <c r="G26" s="36"/>
      <c r="H26" s="36"/>
      <c r="I26" s="36"/>
      <c r="J26" s="36"/>
      <c r="K26" s="36"/>
      <c r="L26" s="36"/>
      <c r="M26" s="36"/>
      <c r="N26" s="36"/>
      <c r="O26" s="36"/>
      <c r="P26" s="36"/>
      <c r="Q26" s="36"/>
      <c r="R26" s="36"/>
      <c r="S26" s="36"/>
      <c r="T26" s="36"/>
      <c r="U26" s="36"/>
      <c r="V26" s="998"/>
      <c r="W26" s="998"/>
      <c r="X26" s="1732"/>
      <c r="Y26" s="1732"/>
      <c r="Z26" s="1733"/>
    </row>
    <row r="27" spans="3:26" ht="24.95" customHeight="1">
      <c r="C27" s="64"/>
      <c r="D27" s="1057" t="s">
        <v>1397</v>
      </c>
      <c r="E27" s="1057"/>
      <c r="F27" s="36"/>
      <c r="G27" s="36"/>
      <c r="H27" s="36"/>
      <c r="I27" s="36"/>
      <c r="J27" s="36"/>
      <c r="K27" s="36"/>
      <c r="L27" s="36"/>
      <c r="M27" s="36"/>
      <c r="N27" s="36"/>
      <c r="O27" s="36"/>
      <c r="P27" s="36"/>
      <c r="Q27" s="36"/>
      <c r="R27" s="36"/>
      <c r="S27" s="36"/>
      <c r="T27" s="36"/>
      <c r="U27" s="36"/>
      <c r="V27" s="998"/>
      <c r="W27" s="998"/>
      <c r="X27" s="1732"/>
      <c r="Y27" s="1732"/>
      <c r="Z27" s="1733"/>
    </row>
    <row r="28" spans="3:26" ht="24.95" customHeight="1">
      <c r="C28" s="64"/>
      <c r="D28" s="1057" t="s">
        <v>1534</v>
      </c>
      <c r="E28" s="1057"/>
      <c r="F28" s="36"/>
      <c r="G28" s="36"/>
      <c r="H28" s="36"/>
      <c r="I28" s="36"/>
      <c r="J28" s="36"/>
      <c r="K28" s="36"/>
      <c r="L28" s="36"/>
      <c r="M28" s="36"/>
      <c r="N28" s="36"/>
      <c r="O28" s="36"/>
      <c r="P28" s="36"/>
      <c r="Q28" s="36"/>
      <c r="R28" s="36"/>
      <c r="S28" s="36"/>
      <c r="T28" s="36"/>
      <c r="U28" s="36"/>
      <c r="V28" s="998"/>
      <c r="W28" s="998"/>
      <c r="X28" s="1732"/>
      <c r="Y28" s="1732"/>
      <c r="Z28" s="1733"/>
    </row>
    <row r="29" spans="3:26" ht="24.95" customHeight="1">
      <c r="C29" s="64"/>
      <c r="D29" s="1057" t="s">
        <v>1533</v>
      </c>
      <c r="E29" s="1057"/>
      <c r="F29" s="36"/>
      <c r="G29" s="36"/>
      <c r="H29" s="36"/>
      <c r="I29" s="36"/>
      <c r="J29" s="36"/>
      <c r="K29" s="36"/>
      <c r="L29" s="36"/>
      <c r="M29" s="36"/>
      <c r="N29" s="36"/>
      <c r="O29" s="36"/>
      <c r="P29" s="36"/>
      <c r="Q29" s="36"/>
      <c r="R29" s="36"/>
      <c r="S29" s="36"/>
      <c r="T29" s="36"/>
      <c r="U29" s="36"/>
      <c r="V29" s="998"/>
      <c r="W29" s="998"/>
      <c r="X29" s="1732"/>
      <c r="Y29" s="1732"/>
      <c r="Z29" s="1733"/>
    </row>
    <row r="30" spans="3:26" ht="19.899999999999999" customHeight="1">
      <c r="C30" s="70"/>
      <c r="D30" s="36"/>
      <c r="E30" s="36"/>
      <c r="F30" s="36"/>
      <c r="G30" s="36"/>
      <c r="H30" s="36"/>
      <c r="I30" s="36"/>
      <c r="J30" s="36"/>
      <c r="K30" s="36"/>
      <c r="L30" s="36"/>
      <c r="M30" s="36"/>
      <c r="N30" s="36"/>
      <c r="O30" s="36"/>
      <c r="P30" s="36"/>
      <c r="Q30" s="36"/>
      <c r="R30" s="36"/>
      <c r="S30" s="36"/>
      <c r="T30" s="36"/>
      <c r="U30" s="36"/>
      <c r="V30" s="36"/>
      <c r="W30" s="36"/>
      <c r="X30" s="36"/>
      <c r="Y30" s="36"/>
      <c r="Z30" s="63"/>
    </row>
    <row r="31" spans="3:26" ht="19.899999999999999" customHeight="1">
      <c r="C31" s="70"/>
      <c r="D31" s="36"/>
      <c r="E31" s="36"/>
      <c r="F31" s="36"/>
      <c r="G31" s="36"/>
      <c r="H31" s="36"/>
      <c r="I31" s="36"/>
      <c r="J31" s="36"/>
      <c r="K31" s="36"/>
      <c r="L31" s="36"/>
      <c r="M31" s="36"/>
      <c r="N31" s="36"/>
      <c r="O31" s="36"/>
      <c r="P31" s="36"/>
      <c r="Q31" s="36"/>
      <c r="R31" s="36"/>
      <c r="S31" s="36"/>
      <c r="T31" s="36"/>
      <c r="U31" s="36"/>
      <c r="V31" s="36"/>
      <c r="W31" s="36"/>
      <c r="X31" s="36"/>
      <c r="Y31" s="36"/>
      <c r="Z31" s="63"/>
    </row>
    <row r="32" spans="3:26" ht="19.899999999999999" customHeight="1">
      <c r="C32" s="64"/>
      <c r="D32" s="1726" t="s">
        <v>172</v>
      </c>
      <c r="E32" s="1726"/>
      <c r="F32" s="1727"/>
      <c r="G32" s="1055"/>
      <c r="H32" s="1730" t="str">
        <f>請負者詳細!$C$2</f>
        <v>△△△△建設株式会社</v>
      </c>
      <c r="I32" s="1731"/>
      <c r="J32" s="1731"/>
      <c r="K32" s="1731"/>
      <c r="L32" s="1731"/>
      <c r="M32" s="1731"/>
      <c r="N32" s="1731"/>
      <c r="O32" s="1731"/>
      <c r="P32" s="1731"/>
      <c r="Q32" s="1731"/>
      <c r="R32" s="1731"/>
      <c r="S32" s="1731"/>
      <c r="T32" s="1731"/>
      <c r="U32" s="1731"/>
      <c r="V32" s="1731"/>
      <c r="W32" s="1731"/>
      <c r="X32" s="1731"/>
      <c r="Y32" s="62"/>
      <c r="Z32" s="63"/>
    </row>
    <row r="33" spans="3:26" ht="19.899999999999999" customHeight="1">
      <c r="C33" s="64"/>
      <c r="D33" s="71"/>
      <c r="E33" s="71"/>
      <c r="F33" s="1059"/>
      <c r="G33" s="1059"/>
      <c r="H33" s="1059"/>
      <c r="I33" s="1059"/>
      <c r="J33" s="1059"/>
      <c r="K33" s="1059"/>
      <c r="L33" s="1059"/>
      <c r="M33" s="1059"/>
      <c r="N33" s="1059"/>
      <c r="O33" s="1059"/>
      <c r="P33" s="1059"/>
      <c r="Q33" s="1059"/>
      <c r="R33" s="1059"/>
      <c r="S33" s="1059"/>
      <c r="T33" s="1059"/>
      <c r="U33" s="1059"/>
      <c r="V33" s="1059"/>
      <c r="W33" s="1059"/>
      <c r="X33" s="1059"/>
      <c r="Y33" s="36"/>
      <c r="Z33" s="63"/>
    </row>
    <row r="34" spans="3:26" ht="19.899999999999999" customHeight="1">
      <c r="C34" s="64"/>
      <c r="D34" s="1726" t="s">
        <v>173</v>
      </c>
      <c r="E34" s="1726"/>
      <c r="F34" s="1727"/>
      <c r="G34" s="1055"/>
      <c r="H34" s="1730" t="str">
        <f>請負者詳細!$C$4</f>
        <v>一宮市尾西町木曽川1-1-1</v>
      </c>
      <c r="I34" s="1731"/>
      <c r="J34" s="1731"/>
      <c r="K34" s="1731"/>
      <c r="L34" s="1731"/>
      <c r="M34" s="1731"/>
      <c r="N34" s="1731"/>
      <c r="O34" s="1731"/>
      <c r="P34" s="1731"/>
      <c r="Q34" s="111"/>
      <c r="R34" s="1060" t="s">
        <v>175</v>
      </c>
      <c r="S34" s="1728" t="str">
        <f>請負者詳細!$C$6</f>
        <v>(0586)11-1234</v>
      </c>
      <c r="T34" s="1729"/>
      <c r="U34" s="1729"/>
      <c r="V34" s="1729"/>
      <c r="W34" s="1729"/>
      <c r="X34" s="1729"/>
      <c r="Y34" s="62"/>
      <c r="Z34" s="63"/>
    </row>
    <row r="35" spans="3:26" ht="19.899999999999999" customHeight="1">
      <c r="C35" s="64"/>
      <c r="D35" s="71"/>
      <c r="E35" s="71"/>
      <c r="F35" s="1059"/>
      <c r="G35" s="1059"/>
      <c r="H35" s="1059"/>
      <c r="I35" s="1059"/>
      <c r="J35" s="1059"/>
      <c r="K35" s="1059"/>
      <c r="L35" s="1059"/>
      <c r="M35" s="1059"/>
      <c r="N35" s="1059"/>
      <c r="O35" s="1059"/>
      <c r="P35" s="1059"/>
      <c r="Q35" s="1061"/>
      <c r="R35" s="1061"/>
      <c r="S35" s="1061"/>
      <c r="T35" s="1061"/>
      <c r="U35" s="1061"/>
      <c r="V35" s="1061"/>
      <c r="W35" s="1061"/>
      <c r="X35" s="1061"/>
      <c r="Y35" s="36"/>
      <c r="Z35" s="63"/>
    </row>
    <row r="36" spans="3:26" ht="19.899999999999999" customHeight="1">
      <c r="C36" s="64"/>
      <c r="D36" s="1726" t="s">
        <v>174</v>
      </c>
      <c r="E36" s="1726"/>
      <c r="F36" s="1727"/>
      <c r="G36" s="1055"/>
      <c r="H36" s="1730" t="str">
        <f>本工事内容!$F$3&amp;"　"&amp;本工事内容!$C$3</f>
        <v>上下水道部　上水道整備課</v>
      </c>
      <c r="I36" s="1731"/>
      <c r="J36" s="1731"/>
      <c r="K36" s="1731"/>
      <c r="L36" s="1731"/>
      <c r="M36" s="1731"/>
      <c r="N36" s="1731"/>
      <c r="O36" s="1731"/>
      <c r="P36" s="1731"/>
      <c r="Q36" s="111"/>
      <c r="R36" s="1060" t="s">
        <v>175</v>
      </c>
      <c r="S36" s="1728" t="str">
        <f>本工事内容!$C$6</f>
        <v>(0586)28-○○○○</v>
      </c>
      <c r="T36" s="1729"/>
      <c r="U36" s="1729"/>
      <c r="V36" s="1729"/>
      <c r="W36" s="1729"/>
      <c r="X36" s="1729"/>
      <c r="Y36" s="62"/>
      <c r="Z36" s="63"/>
    </row>
    <row r="37" spans="3:26" ht="35.25" customHeight="1" thickBot="1">
      <c r="C37" s="72"/>
      <c r="D37" s="73"/>
      <c r="E37" s="73"/>
      <c r="F37" s="73"/>
      <c r="G37" s="73"/>
      <c r="H37" s="73"/>
      <c r="I37" s="73"/>
      <c r="J37" s="73"/>
      <c r="K37" s="73"/>
      <c r="L37" s="73"/>
      <c r="M37" s="73"/>
      <c r="N37" s="73"/>
      <c r="O37" s="73"/>
      <c r="P37" s="73"/>
      <c r="Q37" s="73"/>
      <c r="R37" s="73"/>
      <c r="S37" s="73"/>
      <c r="T37" s="73"/>
      <c r="U37" s="73"/>
      <c r="V37" s="73"/>
      <c r="W37" s="73"/>
      <c r="X37" s="73"/>
      <c r="Y37" s="73"/>
      <c r="Z37" s="74"/>
    </row>
  </sheetData>
  <mergeCells count="31">
    <mergeCell ref="C3:Z3"/>
    <mergeCell ref="X16:Z16"/>
    <mergeCell ref="X17:Z17"/>
    <mergeCell ref="X18:Z18"/>
    <mergeCell ref="X19:Z19"/>
    <mergeCell ref="I10:O10"/>
    <mergeCell ref="Q10:V10"/>
    <mergeCell ref="D6:G6"/>
    <mergeCell ref="D8:G8"/>
    <mergeCell ref="D10:G10"/>
    <mergeCell ref="I6:X6"/>
    <mergeCell ref="I8:X8"/>
    <mergeCell ref="D12:G12"/>
    <mergeCell ref="X20:Z20"/>
    <mergeCell ref="X21:Z21"/>
    <mergeCell ref="X22:Z22"/>
    <mergeCell ref="X23:Z23"/>
    <mergeCell ref="X24:Z24"/>
    <mergeCell ref="X25:Z25"/>
    <mergeCell ref="X26:Z26"/>
    <mergeCell ref="X27:Z27"/>
    <mergeCell ref="X28:Z28"/>
    <mergeCell ref="D32:F32"/>
    <mergeCell ref="H32:X32"/>
    <mergeCell ref="X29:Z29"/>
    <mergeCell ref="D36:F36"/>
    <mergeCell ref="S34:X34"/>
    <mergeCell ref="S36:X36"/>
    <mergeCell ref="D34:F34"/>
    <mergeCell ref="H34:P34"/>
    <mergeCell ref="H36:P36"/>
  </mergeCells>
  <phoneticPr fontId="1"/>
  <dataValidations count="2">
    <dataValidation type="list" allowBlank="1" showInputMessage="1" showErrorMessage="1" sqref="X16:Z29" xr:uid="{00000000-0002-0000-1200-000000000000}">
      <formula1>"　,省略,一部省略"</formula1>
    </dataValidation>
    <dataValidation type="list" allowBlank="1" showInputMessage="1" showErrorMessage="1" sqref="V15:W15" xr:uid="{00000000-0002-0000-1200-000001000000}">
      <formula1>"　,ページ"</formula1>
    </dataValidation>
  </dataValidations>
  <hyperlinks>
    <hyperlink ref="AB3" location="一覧表!A1" display="一覧表に戻る" xr:uid="{00000000-0004-0000-1200-000000000000}"/>
  </hyperlinks>
  <pageMargins left="0.15748031496062992" right="0.15748031496062992" top="0.74803149606299213" bottom="0.47244094488188981"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FFFF00"/>
  </sheetPr>
  <dimension ref="B2:K39"/>
  <sheetViews>
    <sheetView tabSelected="1" zoomScaleNormal="100" workbookViewId="0"/>
  </sheetViews>
  <sheetFormatPr defaultColWidth="8.875" defaultRowHeight="13.5"/>
  <cols>
    <col min="1" max="1" width="8.875" style="50"/>
    <col min="2" max="2" width="14.75" style="50" customWidth="1"/>
    <col min="3" max="3" width="10.75" style="199" customWidth="1"/>
    <col min="4" max="4" width="10.75" style="201" customWidth="1"/>
    <col min="5" max="6" width="10.5" style="50" customWidth="1"/>
    <col min="7" max="8" width="10.75" style="50" customWidth="1"/>
    <col min="9" max="9" width="7.75" style="50" customWidth="1"/>
    <col min="10" max="10" width="13.5" style="50" customWidth="1"/>
    <col min="11" max="11" width="17.5" style="50" customWidth="1"/>
    <col min="12" max="12" width="25.75" style="50" customWidth="1"/>
    <col min="13" max="16384" width="8.875" style="50"/>
  </cols>
  <sheetData>
    <row r="2" spans="2:11" ht="19.899999999999999" customHeight="1">
      <c r="B2" s="776" t="s">
        <v>481</v>
      </c>
      <c r="C2" s="792" t="s">
        <v>457</v>
      </c>
      <c r="D2" s="793"/>
      <c r="E2" s="794"/>
    </row>
    <row r="3" spans="2:11" ht="19.899999999999999" customHeight="1">
      <c r="B3" s="775" t="s">
        <v>483</v>
      </c>
      <c r="C3" s="786" t="s">
        <v>484</v>
      </c>
      <c r="D3" s="789"/>
      <c r="E3" s="783"/>
    </row>
    <row r="4" spans="2:11" ht="19.899999999999999" customHeight="1">
      <c r="B4" s="775" t="s">
        <v>223</v>
      </c>
      <c r="C4" s="786" t="s">
        <v>458</v>
      </c>
      <c r="D4" s="789"/>
      <c r="E4" s="783"/>
    </row>
    <row r="5" spans="2:11" ht="19.899999999999999" customHeight="1">
      <c r="B5" s="775" t="s">
        <v>455</v>
      </c>
      <c r="C5" s="786" t="s">
        <v>459</v>
      </c>
      <c r="D5" s="789"/>
      <c r="E5" s="783"/>
    </row>
    <row r="6" spans="2:11" ht="19.899999999999999" customHeight="1">
      <c r="B6" s="1136" t="s">
        <v>456</v>
      </c>
      <c r="C6" s="1142" t="s">
        <v>485</v>
      </c>
      <c r="D6" s="1143"/>
      <c r="E6" s="1144"/>
    </row>
    <row r="7" spans="2:11" ht="19.899999999999999" customHeight="1">
      <c r="B7" s="1229" t="s">
        <v>1462</v>
      </c>
      <c r="C7" s="786" t="s">
        <v>1463</v>
      </c>
      <c r="D7" s="789"/>
      <c r="E7" s="1145"/>
      <c r="F7" s="1146"/>
      <c r="G7" s="794"/>
    </row>
    <row r="8" spans="2:11" ht="19.899999999999999" customHeight="1">
      <c r="B8" s="1230"/>
      <c r="C8" s="787" t="s">
        <v>1464</v>
      </c>
      <c r="D8" s="795"/>
      <c r="E8" s="785"/>
      <c r="F8" s="1147"/>
      <c r="G8" s="785"/>
    </row>
    <row r="9" spans="2:11" ht="19.899999999999999" customHeight="1">
      <c r="B9" s="250"/>
    </row>
    <row r="10" spans="2:11" ht="19.899999999999999" customHeight="1">
      <c r="B10" s="272"/>
      <c r="C10" s="273" t="s">
        <v>267</v>
      </c>
      <c r="D10" s="273"/>
      <c r="E10" s="273"/>
      <c r="F10" s="273"/>
      <c r="G10" s="274" t="s">
        <v>268</v>
      </c>
      <c r="H10" s="274"/>
      <c r="I10" s="274"/>
      <c r="J10" s="274"/>
      <c r="K10" s="275" t="s">
        <v>464</v>
      </c>
    </row>
    <row r="11" spans="2:11" ht="31.9" customHeight="1">
      <c r="B11" s="212" t="s">
        <v>460</v>
      </c>
      <c r="C11" s="1235" t="s">
        <v>480</v>
      </c>
      <c r="D11" s="1236"/>
      <c r="E11" s="1236"/>
      <c r="F11" s="1236"/>
      <c r="G11" s="777" t="s">
        <v>303</v>
      </c>
      <c r="H11" s="777" t="s">
        <v>305</v>
      </c>
      <c r="I11" s="777">
        <v>31</v>
      </c>
      <c r="J11" s="777" t="s">
        <v>465</v>
      </c>
      <c r="K11" s="778">
        <v>43556</v>
      </c>
    </row>
    <row r="12" spans="2:11" ht="31.9" customHeight="1">
      <c r="B12" s="212" t="s">
        <v>461</v>
      </c>
      <c r="C12" s="1237"/>
      <c r="D12" s="1238"/>
      <c r="E12" s="1238"/>
      <c r="F12" s="1238"/>
      <c r="G12" s="276"/>
      <c r="H12" s="276"/>
      <c r="I12" s="276"/>
      <c r="J12" s="276"/>
      <c r="K12" s="277"/>
    </row>
    <row r="13" spans="2:11" ht="31.9" customHeight="1">
      <c r="B13" s="212" t="s">
        <v>462</v>
      </c>
      <c r="C13" s="1237"/>
      <c r="D13" s="1238"/>
      <c r="E13" s="1238"/>
      <c r="F13" s="1238"/>
      <c r="G13" s="276"/>
      <c r="H13" s="276"/>
      <c r="I13" s="276"/>
      <c r="J13" s="276"/>
      <c r="K13" s="277"/>
    </row>
    <row r="14" spans="2:11" ht="31.9" customHeight="1">
      <c r="B14" s="204" t="s">
        <v>463</v>
      </c>
      <c r="C14" s="1239"/>
      <c r="D14" s="1240"/>
      <c r="E14" s="1240"/>
      <c r="F14" s="1240"/>
      <c r="G14" s="278"/>
      <c r="H14" s="278"/>
      <c r="I14" s="278"/>
      <c r="J14" s="278"/>
      <c r="K14" s="279"/>
    </row>
    <row r="15" spans="2:11" ht="19.899999999999999" customHeight="1"/>
    <row r="16" spans="2:11" ht="18" customHeight="1">
      <c r="B16" s="50" t="s">
        <v>466</v>
      </c>
      <c r="G16" s="272" t="s">
        <v>721</v>
      </c>
      <c r="H16" s="488"/>
      <c r="I16" s="282"/>
    </row>
    <row r="17" spans="2:11" ht="18" customHeight="1">
      <c r="B17" s="50" t="s">
        <v>467</v>
      </c>
      <c r="G17" s="212" t="s">
        <v>723</v>
      </c>
      <c r="H17" s="782" t="s">
        <v>722</v>
      </c>
      <c r="I17" s="783"/>
    </row>
    <row r="18" spans="2:11" ht="18" customHeight="1">
      <c r="B18" s="289" t="s">
        <v>468</v>
      </c>
      <c r="C18" s="779" t="s">
        <v>338</v>
      </c>
      <c r="G18" s="212" t="s">
        <v>724</v>
      </c>
      <c r="H18" s="782" t="s">
        <v>725</v>
      </c>
      <c r="I18" s="783"/>
    </row>
    <row r="19" spans="2:11" ht="18" customHeight="1">
      <c r="B19" s="212" t="s">
        <v>469</v>
      </c>
      <c r="C19" s="780" t="s">
        <v>338</v>
      </c>
      <c r="G19" s="212" t="s">
        <v>726</v>
      </c>
      <c r="H19" s="782" t="s">
        <v>727</v>
      </c>
      <c r="I19" s="783"/>
    </row>
    <row r="20" spans="2:11" ht="18" customHeight="1">
      <c r="B20" s="204" t="s">
        <v>470</v>
      </c>
      <c r="C20" s="781" t="s">
        <v>338</v>
      </c>
      <c r="G20" s="373" t="s">
        <v>728</v>
      </c>
      <c r="H20" s="784" t="s">
        <v>729</v>
      </c>
      <c r="I20" s="785"/>
    </row>
    <row r="21" spans="2:11" ht="18" customHeight="1"/>
    <row r="22" spans="2:11" ht="18" customHeight="1">
      <c r="B22" s="50" t="s">
        <v>471</v>
      </c>
      <c r="G22" s="771" t="s">
        <v>1077</v>
      </c>
      <c r="H22" s="489"/>
      <c r="I22" s="489"/>
      <c r="J22" s="492"/>
      <c r="K22" s="788" t="s">
        <v>1100</v>
      </c>
    </row>
    <row r="23" spans="2:11" ht="18" customHeight="1">
      <c r="B23" s="280" t="s">
        <v>472</v>
      </c>
      <c r="C23" s="281" t="s">
        <v>473</v>
      </c>
      <c r="D23" s="206"/>
      <c r="E23" s="282"/>
      <c r="G23" s="719" t="s">
        <v>775</v>
      </c>
      <c r="H23" s="493"/>
      <c r="I23" s="493"/>
      <c r="J23" s="494"/>
      <c r="K23" s="772" t="s">
        <v>776</v>
      </c>
    </row>
    <row r="24" spans="2:11" ht="18" customHeight="1">
      <c r="B24" s="212" t="s">
        <v>474</v>
      </c>
      <c r="C24" s="283" t="str">
        <f>C2</f>
        <v>△△△△建設株式会社</v>
      </c>
      <c r="D24" s="202"/>
      <c r="E24" s="284"/>
      <c r="G24" s="720"/>
      <c r="H24" s="1090">
        <v>51</v>
      </c>
      <c r="I24" s="721" t="s">
        <v>777</v>
      </c>
      <c r="J24" s="1091">
        <v>11111</v>
      </c>
      <c r="K24" s="1098">
        <v>45017</v>
      </c>
    </row>
    <row r="25" spans="2:11" ht="18" customHeight="1">
      <c r="B25" s="212" t="s">
        <v>468</v>
      </c>
      <c r="C25" s="786" t="s">
        <v>308</v>
      </c>
      <c r="D25" s="789"/>
      <c r="E25" s="783"/>
      <c r="G25" s="768" t="s">
        <v>760</v>
      </c>
      <c r="H25" s="769"/>
      <c r="I25" s="769"/>
      <c r="J25" s="770"/>
      <c r="K25" s="791" t="s">
        <v>1059</v>
      </c>
    </row>
    <row r="26" spans="2:11" ht="18" customHeight="1">
      <c r="B26" s="212" t="s">
        <v>469</v>
      </c>
      <c r="C26" s="786" t="s">
        <v>309</v>
      </c>
      <c r="D26" s="789"/>
      <c r="E26" s="783"/>
      <c r="G26" s="288" t="s">
        <v>759</v>
      </c>
      <c r="H26" s="490"/>
      <c r="I26" s="490"/>
      <c r="J26" s="491"/>
      <c r="K26" s="495"/>
    </row>
    <row r="27" spans="2:11" ht="18" customHeight="1">
      <c r="B27" s="204" t="s">
        <v>470</v>
      </c>
      <c r="C27" s="787" t="s">
        <v>310</v>
      </c>
      <c r="D27" s="795"/>
      <c r="E27" s="785"/>
    </row>
    <row r="28" spans="2:11" ht="18" customHeight="1"/>
    <row r="29" spans="2:11" ht="18" customHeight="1">
      <c r="B29" s="286" t="s">
        <v>475</v>
      </c>
      <c r="C29" s="206"/>
      <c r="D29" s="206"/>
      <c r="E29" s="287"/>
      <c r="F29" s="788" t="s">
        <v>1059</v>
      </c>
    </row>
    <row r="30" spans="2:11" ht="18" customHeight="1">
      <c r="B30" s="288" t="s">
        <v>476</v>
      </c>
      <c r="C30" s="207"/>
      <c r="D30" s="207"/>
      <c r="E30" s="208"/>
      <c r="F30" s="790" t="s">
        <v>1100</v>
      </c>
    </row>
    <row r="32" spans="2:11">
      <c r="B32" s="50" t="s">
        <v>471</v>
      </c>
      <c r="C32" s="676"/>
      <c r="D32" s="676"/>
    </row>
    <row r="33" spans="2:5" ht="18" customHeight="1">
      <c r="B33" s="280" t="s">
        <v>472</v>
      </c>
      <c r="C33" s="281" t="s">
        <v>1062</v>
      </c>
      <c r="D33" s="677"/>
      <c r="E33" s="282"/>
    </row>
    <row r="34" spans="2:5" ht="18" customHeight="1">
      <c r="B34" s="212" t="s">
        <v>474</v>
      </c>
      <c r="C34" s="786" t="s">
        <v>1459</v>
      </c>
      <c r="D34" s="789"/>
      <c r="E34" s="783"/>
    </row>
    <row r="35" spans="2:5" ht="18" customHeight="1">
      <c r="B35" s="212" t="s">
        <v>1063</v>
      </c>
      <c r="C35" s="786" t="s">
        <v>1082</v>
      </c>
      <c r="D35" s="789"/>
      <c r="E35" s="783"/>
    </row>
    <row r="36" spans="2:5" ht="22.9" customHeight="1">
      <c r="B36" s="212"/>
      <c r="C36" s="678" t="s">
        <v>1064</v>
      </c>
      <c r="D36" s="679" t="s">
        <v>471</v>
      </c>
      <c r="E36" s="284"/>
    </row>
    <row r="37" spans="2:5" ht="18" customHeight="1">
      <c r="B37" s="212" t="s">
        <v>468</v>
      </c>
      <c r="C37" s="283" t="s">
        <v>1066</v>
      </c>
      <c r="D37" s="1231" t="s">
        <v>1067</v>
      </c>
      <c r="E37" s="1232"/>
    </row>
    <row r="38" spans="2:5" ht="18" customHeight="1">
      <c r="B38" s="212" t="s">
        <v>469</v>
      </c>
      <c r="C38" s="283" t="s">
        <v>1065</v>
      </c>
      <c r="D38" s="1231" t="s">
        <v>1068</v>
      </c>
      <c r="E38" s="1232"/>
    </row>
    <row r="39" spans="2:5" ht="18" customHeight="1">
      <c r="B39" s="373" t="s">
        <v>470</v>
      </c>
      <c r="C39" s="285" t="s">
        <v>1065</v>
      </c>
      <c r="D39" s="1233" t="s">
        <v>1069</v>
      </c>
      <c r="E39" s="1234"/>
    </row>
  </sheetData>
  <mergeCells count="8">
    <mergeCell ref="B7:B8"/>
    <mergeCell ref="D38:E38"/>
    <mergeCell ref="D39:E39"/>
    <mergeCell ref="C11:F11"/>
    <mergeCell ref="C12:F12"/>
    <mergeCell ref="C13:F13"/>
    <mergeCell ref="C14:F14"/>
    <mergeCell ref="D37:E37"/>
  </mergeCells>
  <phoneticPr fontId="1"/>
  <conditionalFormatting sqref="K26">
    <cfRule type="expression" dxfId="357" priority="2">
      <formula>AND($K$25="有",$K$26="")</formula>
    </cfRule>
  </conditionalFormatting>
  <dataValidations count="2">
    <dataValidation type="list" allowBlank="1" showInputMessage="1" showErrorMessage="1" sqref="K25 K22 F29:F30" xr:uid="{00000000-0002-0000-0100-000000000000}">
      <formula1>"有,無"</formula1>
    </dataValidation>
    <dataValidation type="list" allowBlank="1" showInputMessage="1" showErrorMessage="1" sqref="C8" xr:uid="{00000000-0002-0000-0100-000001000000}">
      <formula1>"☑【免税事業者】（免税事業者の場合、レ点をつける）,☐【免税事業者】（免税事業者の場合、レ点をつける）"</formula1>
    </dataValidation>
  </dataValidations>
  <pageMargins left="0.7" right="0.7" top="0.75" bottom="0.75" header="0.3" footer="0.3"/>
  <pageSetup paperSize="9" scale="7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検索!$B$1:$B$4</xm:f>
          </x14:formula1>
          <xm:sqref>C18:C20</xm:sqref>
        </x14:dataValidation>
        <x14:dataValidation type="list" allowBlank="1" showInputMessage="1" showErrorMessage="1" xr:uid="{00000000-0002-0000-0100-000003000000}">
          <x14:formula1>
            <xm:f>検索!$B$9:$B$11</xm:f>
          </x14:formula1>
          <xm:sqref>G11:G14</xm:sqref>
        </x14:dataValidation>
        <x14:dataValidation type="list" allowBlank="1" showInputMessage="1" showErrorMessage="1" xr:uid="{00000000-0002-0000-0100-000004000000}">
          <x14:formula1>
            <xm:f>検索!$B$12:$B$14</xm:f>
          </x14:formula1>
          <xm:sqref>H11:H14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tabColor theme="4" tint="0.59999389629810485"/>
  </sheetPr>
  <dimension ref="B1:AB34"/>
  <sheetViews>
    <sheetView zoomScale="130" zoomScaleNormal="130" workbookViewId="0"/>
  </sheetViews>
  <sheetFormatPr defaultColWidth="9.5" defaultRowHeight="13.5"/>
  <cols>
    <col min="1" max="1" width="5" style="34" customWidth="1"/>
    <col min="2" max="27" width="3.75" style="34" customWidth="1"/>
    <col min="28" max="16384" width="9.5" style="34"/>
  </cols>
  <sheetData>
    <row r="1" spans="3:28" s="93" customFormat="1" ht="36.6" customHeight="1">
      <c r="C1" s="1743" t="s">
        <v>3</v>
      </c>
      <c r="D1" s="1743"/>
      <c r="E1" s="1743"/>
      <c r="F1" s="1743"/>
      <c r="G1" s="1743"/>
      <c r="H1" s="1743"/>
      <c r="I1" s="1743"/>
      <c r="J1" s="1743"/>
      <c r="K1" s="1743"/>
      <c r="L1" s="1743"/>
      <c r="M1" s="1743"/>
      <c r="N1" s="1743"/>
      <c r="O1" s="1743"/>
      <c r="P1" s="1743"/>
      <c r="Q1" s="1743"/>
      <c r="R1" s="1743"/>
      <c r="S1" s="1743"/>
      <c r="T1" s="1743"/>
      <c r="U1" s="1743"/>
      <c r="V1" s="1743"/>
      <c r="W1" s="1743"/>
      <c r="X1" s="1743"/>
      <c r="Y1" s="1743"/>
      <c r="Z1" s="1743"/>
      <c r="AA1" s="96"/>
      <c r="AB1" s="473" t="s">
        <v>755</v>
      </c>
    </row>
    <row r="2" spans="3:28" s="93" customFormat="1" ht="24.75" customHeight="1">
      <c r="C2" s="1773" t="s">
        <v>176</v>
      </c>
      <c r="D2" s="1774"/>
      <c r="E2" s="1774"/>
      <c r="F2" s="1774"/>
      <c r="G2" s="1774"/>
      <c r="H2" s="1777" t="str">
        <f>本工事内容!$C$5&amp;本工事内容!$D$5&amp;本工事内容!$E$5&amp;"　"&amp;本工事内容!$C$8</f>
        <v>水第100号　○○○地内配水管改良工事</v>
      </c>
      <c r="I2" s="1591"/>
      <c r="J2" s="1591"/>
      <c r="K2" s="1591"/>
      <c r="L2" s="1591"/>
      <c r="M2" s="1591"/>
      <c r="N2" s="1591"/>
      <c r="O2" s="1591"/>
      <c r="P2" s="1591"/>
      <c r="Q2" s="1591"/>
      <c r="R2" s="1591"/>
      <c r="S2" s="1591"/>
      <c r="T2" s="1591"/>
      <c r="U2" s="1591"/>
      <c r="V2" s="1591"/>
      <c r="W2" s="1591"/>
      <c r="X2" s="1591"/>
      <c r="Y2" s="1591"/>
      <c r="Z2" s="1591"/>
      <c r="AA2" s="96"/>
    </row>
    <row r="3" spans="3:28" s="93" customFormat="1" ht="24.95" customHeight="1">
      <c r="C3" s="1778" t="s">
        <v>177</v>
      </c>
      <c r="D3" s="1779"/>
      <c r="E3" s="1779"/>
      <c r="F3" s="1779"/>
      <c r="G3" s="1779"/>
      <c r="H3" s="1780" t="str">
        <f>本工事内容!$C$9</f>
        <v>一宮市○○○地内</v>
      </c>
      <c r="I3" s="1781"/>
      <c r="J3" s="1781"/>
      <c r="K3" s="1781"/>
      <c r="L3" s="1781"/>
      <c r="M3" s="1781"/>
      <c r="N3" s="1781"/>
      <c r="O3" s="1781"/>
      <c r="P3" s="1781"/>
      <c r="Q3" s="1781"/>
      <c r="R3" s="1781"/>
      <c r="S3" s="1781"/>
      <c r="T3" s="1781"/>
      <c r="U3" s="1781"/>
      <c r="V3" s="1781"/>
      <c r="W3" s="1781"/>
      <c r="X3" s="1781"/>
      <c r="Y3" s="1781"/>
      <c r="Z3" s="1781"/>
      <c r="AA3" s="96"/>
    </row>
    <row r="4" spans="3:28" s="93" customFormat="1" ht="24.95" customHeight="1">
      <c r="C4" s="1769"/>
      <c r="D4" s="1770"/>
      <c r="E4" s="1770"/>
      <c r="F4" s="1770"/>
      <c r="G4" s="1770"/>
      <c r="H4" s="1771"/>
      <c r="I4" s="1772"/>
      <c r="J4" s="1772"/>
      <c r="K4" s="1772"/>
      <c r="L4" s="1772"/>
      <c r="M4" s="1772"/>
      <c r="N4" s="1772"/>
      <c r="O4" s="1772"/>
      <c r="P4" s="1772"/>
      <c r="Q4" s="1772"/>
      <c r="R4" s="1772"/>
      <c r="S4" s="1772"/>
      <c r="T4" s="1772"/>
      <c r="U4" s="1772"/>
      <c r="V4" s="1772"/>
      <c r="W4" s="1772"/>
      <c r="X4" s="1772"/>
      <c r="Y4" s="1772"/>
      <c r="Z4" s="1772"/>
      <c r="AA4" s="96"/>
    </row>
    <row r="5" spans="3:28" s="93" customFormat="1" ht="24.95" customHeight="1">
      <c r="C5" s="1773"/>
      <c r="D5" s="1774"/>
      <c r="E5" s="1774"/>
      <c r="F5" s="1774"/>
      <c r="G5" s="1774"/>
      <c r="H5" s="1775"/>
      <c r="I5" s="1776"/>
      <c r="J5" s="1776"/>
      <c r="K5" s="1776"/>
      <c r="L5" s="1776"/>
      <c r="M5" s="1776"/>
      <c r="N5" s="1776"/>
      <c r="O5" s="1776"/>
      <c r="P5" s="1776"/>
      <c r="Q5" s="1776"/>
      <c r="R5" s="1776"/>
      <c r="S5" s="1776"/>
      <c r="T5" s="1776"/>
      <c r="U5" s="1776"/>
      <c r="V5" s="1776"/>
      <c r="W5" s="1776"/>
      <c r="X5" s="1776"/>
      <c r="Y5" s="1776"/>
      <c r="Z5" s="1776"/>
      <c r="AA5" s="96"/>
    </row>
    <row r="6" spans="3:28" s="93" customFormat="1">
      <c r="C6" s="1764" t="s">
        <v>178</v>
      </c>
      <c r="D6" s="1695"/>
      <c r="E6" s="1695"/>
      <c r="F6" s="1695"/>
      <c r="G6" s="1765"/>
      <c r="H6" s="1767" t="s">
        <v>179</v>
      </c>
      <c r="I6" s="1695"/>
      <c r="J6" s="1765"/>
      <c r="K6" s="1767" t="s">
        <v>211</v>
      </c>
      <c r="L6" s="1695"/>
      <c r="M6" s="1695"/>
      <c r="N6" s="1765"/>
      <c r="O6" s="1767" t="s">
        <v>210</v>
      </c>
      <c r="P6" s="1695"/>
      <c r="Q6" s="1695"/>
      <c r="R6" s="1765"/>
      <c r="S6" s="1767" t="s">
        <v>209</v>
      </c>
      <c r="T6" s="1695"/>
      <c r="U6" s="1695"/>
      <c r="V6" s="1765"/>
      <c r="W6" s="1767" t="s">
        <v>181</v>
      </c>
      <c r="X6" s="1695"/>
      <c r="Y6" s="1695"/>
      <c r="Z6" s="1696"/>
      <c r="AA6" s="96"/>
    </row>
    <row r="7" spans="3:28" s="93" customFormat="1">
      <c r="C7" s="1700"/>
      <c r="D7" s="1701"/>
      <c r="E7" s="1701"/>
      <c r="F7" s="1701"/>
      <c r="G7" s="1766"/>
      <c r="H7" s="1768"/>
      <c r="I7" s="1701"/>
      <c r="J7" s="1766"/>
      <c r="K7" s="1768"/>
      <c r="L7" s="1701"/>
      <c r="M7" s="1701"/>
      <c r="N7" s="1766"/>
      <c r="O7" s="1768"/>
      <c r="P7" s="1701"/>
      <c r="Q7" s="1701"/>
      <c r="R7" s="1766"/>
      <c r="S7" s="1782" t="s">
        <v>180</v>
      </c>
      <c r="T7" s="1783"/>
      <c r="U7" s="1783"/>
      <c r="V7" s="1784"/>
      <c r="W7" s="1768"/>
      <c r="X7" s="1701"/>
      <c r="Y7" s="1701"/>
      <c r="Z7" s="1702"/>
      <c r="AA7" s="96"/>
    </row>
    <row r="8" spans="3:28" s="93" customFormat="1" ht="30" customHeight="1">
      <c r="C8" s="1758"/>
      <c r="D8" s="1759"/>
      <c r="E8" s="1759"/>
      <c r="F8" s="1759"/>
      <c r="G8" s="1760"/>
      <c r="H8" s="1761"/>
      <c r="I8" s="1759"/>
      <c r="J8" s="1760"/>
      <c r="K8" s="1761"/>
      <c r="L8" s="1759"/>
      <c r="M8" s="1759"/>
      <c r="N8" s="1760"/>
      <c r="O8" s="1761"/>
      <c r="P8" s="1759"/>
      <c r="Q8" s="1759"/>
      <c r="R8" s="1760"/>
      <c r="S8" s="1762"/>
      <c r="T8" s="1759"/>
      <c r="U8" s="1759"/>
      <c r="V8" s="1760"/>
      <c r="W8" s="1762"/>
      <c r="X8" s="1759"/>
      <c r="Y8" s="1759"/>
      <c r="Z8" s="1763"/>
      <c r="AA8" s="96"/>
    </row>
    <row r="9" spans="3:28" s="93" customFormat="1" ht="30" customHeight="1">
      <c r="C9" s="1747"/>
      <c r="D9" s="1745"/>
      <c r="E9" s="1745"/>
      <c r="F9" s="1745"/>
      <c r="G9" s="1748"/>
      <c r="H9" s="1749"/>
      <c r="I9" s="1745"/>
      <c r="J9" s="1748"/>
      <c r="K9" s="1749"/>
      <c r="L9" s="1745"/>
      <c r="M9" s="1745"/>
      <c r="N9" s="1748"/>
      <c r="O9" s="1749"/>
      <c r="P9" s="1745"/>
      <c r="Q9" s="1745"/>
      <c r="R9" s="1748"/>
      <c r="S9" s="1744"/>
      <c r="T9" s="1745"/>
      <c r="U9" s="1745"/>
      <c r="V9" s="1748"/>
      <c r="W9" s="1744"/>
      <c r="X9" s="1745"/>
      <c r="Y9" s="1745"/>
      <c r="Z9" s="1746"/>
      <c r="AA9" s="96"/>
    </row>
    <row r="10" spans="3:28" s="93" customFormat="1" ht="30" customHeight="1">
      <c r="C10" s="1747"/>
      <c r="D10" s="1745"/>
      <c r="E10" s="1745"/>
      <c r="F10" s="1745"/>
      <c r="G10" s="1748"/>
      <c r="H10" s="1749"/>
      <c r="I10" s="1745"/>
      <c r="J10" s="1748"/>
      <c r="K10" s="1749"/>
      <c r="L10" s="1745"/>
      <c r="M10" s="1745"/>
      <c r="N10" s="1748"/>
      <c r="O10" s="1749"/>
      <c r="P10" s="1745"/>
      <c r="Q10" s="1745"/>
      <c r="R10" s="1748"/>
      <c r="S10" s="1744"/>
      <c r="T10" s="1745"/>
      <c r="U10" s="1745"/>
      <c r="V10" s="1748"/>
      <c r="W10" s="1744"/>
      <c r="X10" s="1745"/>
      <c r="Y10" s="1745"/>
      <c r="Z10" s="1746"/>
      <c r="AA10" s="96"/>
    </row>
    <row r="11" spans="3:28" s="93" customFormat="1" ht="30" customHeight="1">
      <c r="C11" s="1747"/>
      <c r="D11" s="1745"/>
      <c r="E11" s="1745"/>
      <c r="F11" s="1745"/>
      <c r="G11" s="1748"/>
      <c r="H11" s="1749"/>
      <c r="I11" s="1745"/>
      <c r="J11" s="1748"/>
      <c r="K11" s="1749"/>
      <c r="L11" s="1745"/>
      <c r="M11" s="1745"/>
      <c r="N11" s="1748"/>
      <c r="O11" s="1749"/>
      <c r="P11" s="1745"/>
      <c r="Q11" s="1745"/>
      <c r="R11" s="1748"/>
      <c r="S11" s="1744"/>
      <c r="T11" s="1745"/>
      <c r="U11" s="1745"/>
      <c r="V11" s="1748"/>
      <c r="W11" s="1744"/>
      <c r="X11" s="1745"/>
      <c r="Y11" s="1745"/>
      <c r="Z11" s="1746"/>
      <c r="AA11" s="96"/>
    </row>
    <row r="12" spans="3:28" s="998" customFormat="1" ht="30" customHeight="1">
      <c r="C12" s="1747"/>
      <c r="D12" s="1745"/>
      <c r="E12" s="1745"/>
      <c r="F12" s="1745"/>
      <c r="G12" s="1748"/>
      <c r="H12" s="1749"/>
      <c r="I12" s="1745"/>
      <c r="J12" s="1748"/>
      <c r="K12" s="1749"/>
      <c r="L12" s="1745"/>
      <c r="M12" s="1745"/>
      <c r="N12" s="1748"/>
      <c r="O12" s="1749"/>
      <c r="P12" s="1745"/>
      <c r="Q12" s="1745"/>
      <c r="R12" s="1748"/>
      <c r="S12" s="1744"/>
      <c r="T12" s="1745"/>
      <c r="U12" s="1745"/>
      <c r="V12" s="1748"/>
      <c r="W12" s="1744"/>
      <c r="X12" s="1745"/>
      <c r="Y12" s="1745"/>
      <c r="Z12" s="1746"/>
      <c r="AA12" s="1031"/>
    </row>
    <row r="13" spans="3:28" s="998" customFormat="1" ht="30" customHeight="1">
      <c r="C13" s="1747"/>
      <c r="D13" s="1745"/>
      <c r="E13" s="1745"/>
      <c r="F13" s="1745"/>
      <c r="G13" s="1748"/>
      <c r="H13" s="1749"/>
      <c r="I13" s="1745"/>
      <c r="J13" s="1748"/>
      <c r="K13" s="1749"/>
      <c r="L13" s="1745"/>
      <c r="M13" s="1745"/>
      <c r="N13" s="1748"/>
      <c r="O13" s="1749"/>
      <c r="P13" s="1745"/>
      <c r="Q13" s="1745"/>
      <c r="R13" s="1748"/>
      <c r="S13" s="1744"/>
      <c r="T13" s="1745"/>
      <c r="U13" s="1745"/>
      <c r="V13" s="1748"/>
      <c r="W13" s="1744"/>
      <c r="X13" s="1745"/>
      <c r="Y13" s="1745"/>
      <c r="Z13" s="1746"/>
      <c r="AA13" s="1031"/>
    </row>
    <row r="14" spans="3:28" s="998" customFormat="1" ht="30" customHeight="1">
      <c r="C14" s="1747"/>
      <c r="D14" s="1745"/>
      <c r="E14" s="1745"/>
      <c r="F14" s="1745"/>
      <c r="G14" s="1748"/>
      <c r="H14" s="1749"/>
      <c r="I14" s="1745"/>
      <c r="J14" s="1748"/>
      <c r="K14" s="1749"/>
      <c r="L14" s="1745"/>
      <c r="M14" s="1745"/>
      <c r="N14" s="1748"/>
      <c r="O14" s="1749"/>
      <c r="P14" s="1745"/>
      <c r="Q14" s="1745"/>
      <c r="R14" s="1748"/>
      <c r="S14" s="1744"/>
      <c r="T14" s="1745"/>
      <c r="U14" s="1745"/>
      <c r="V14" s="1748"/>
      <c r="W14" s="1744"/>
      <c r="X14" s="1745"/>
      <c r="Y14" s="1745"/>
      <c r="Z14" s="1746"/>
      <c r="AA14" s="1031"/>
    </row>
    <row r="15" spans="3:28" s="93" customFormat="1" ht="30" customHeight="1">
      <c r="C15" s="1747"/>
      <c r="D15" s="1745"/>
      <c r="E15" s="1745"/>
      <c r="F15" s="1745"/>
      <c r="G15" s="1748"/>
      <c r="H15" s="1749"/>
      <c r="I15" s="1745"/>
      <c r="J15" s="1748"/>
      <c r="K15" s="1749"/>
      <c r="L15" s="1745"/>
      <c r="M15" s="1745"/>
      <c r="N15" s="1748"/>
      <c r="O15" s="1749"/>
      <c r="P15" s="1745"/>
      <c r="Q15" s="1745"/>
      <c r="R15" s="1748"/>
      <c r="S15" s="1744"/>
      <c r="T15" s="1745"/>
      <c r="U15" s="1745"/>
      <c r="V15" s="1748"/>
      <c r="W15" s="1744"/>
      <c r="X15" s="1745"/>
      <c r="Y15" s="1745"/>
      <c r="Z15" s="1746"/>
      <c r="AA15" s="96"/>
    </row>
    <row r="16" spans="3:28" s="998" customFormat="1" ht="30" customHeight="1">
      <c r="C16" s="1747"/>
      <c r="D16" s="1745"/>
      <c r="E16" s="1745"/>
      <c r="F16" s="1745"/>
      <c r="G16" s="1748"/>
      <c r="H16" s="1749"/>
      <c r="I16" s="1745"/>
      <c r="J16" s="1748"/>
      <c r="K16" s="1749"/>
      <c r="L16" s="1745"/>
      <c r="M16" s="1745"/>
      <c r="N16" s="1748"/>
      <c r="O16" s="1749"/>
      <c r="P16" s="1745"/>
      <c r="Q16" s="1745"/>
      <c r="R16" s="1748"/>
      <c r="S16" s="1744"/>
      <c r="T16" s="1745"/>
      <c r="U16" s="1745"/>
      <c r="V16" s="1748"/>
      <c r="W16" s="1744"/>
      <c r="X16" s="1745"/>
      <c r="Y16" s="1745"/>
      <c r="Z16" s="1746"/>
      <c r="AA16" s="1031"/>
    </row>
    <row r="17" spans="2:27" s="93" customFormat="1" ht="30" customHeight="1">
      <c r="C17" s="1747"/>
      <c r="D17" s="1745"/>
      <c r="E17" s="1745"/>
      <c r="F17" s="1745"/>
      <c r="G17" s="1748"/>
      <c r="H17" s="1749"/>
      <c r="I17" s="1745"/>
      <c r="J17" s="1748"/>
      <c r="K17" s="1749"/>
      <c r="L17" s="1745"/>
      <c r="M17" s="1745"/>
      <c r="N17" s="1748"/>
      <c r="O17" s="1749"/>
      <c r="P17" s="1745"/>
      <c r="Q17" s="1745"/>
      <c r="R17" s="1748"/>
      <c r="S17" s="1744"/>
      <c r="T17" s="1745"/>
      <c r="U17" s="1745"/>
      <c r="V17" s="1748"/>
      <c r="W17" s="1744"/>
      <c r="X17" s="1745"/>
      <c r="Y17" s="1745"/>
      <c r="Z17" s="1746"/>
      <c r="AA17" s="96"/>
    </row>
    <row r="18" spans="2:27" s="93" customFormat="1" ht="30" customHeight="1">
      <c r="C18" s="1747"/>
      <c r="D18" s="1745"/>
      <c r="E18" s="1745"/>
      <c r="F18" s="1745"/>
      <c r="G18" s="1748"/>
      <c r="H18" s="1749"/>
      <c r="I18" s="1745"/>
      <c r="J18" s="1748"/>
      <c r="K18" s="1749"/>
      <c r="L18" s="1745"/>
      <c r="M18" s="1745"/>
      <c r="N18" s="1748"/>
      <c r="O18" s="1749"/>
      <c r="P18" s="1745"/>
      <c r="Q18" s="1745"/>
      <c r="R18" s="1748"/>
      <c r="S18" s="1744"/>
      <c r="T18" s="1745"/>
      <c r="U18" s="1745"/>
      <c r="V18" s="1748"/>
      <c r="W18" s="1744"/>
      <c r="X18" s="1745"/>
      <c r="Y18" s="1745"/>
      <c r="Z18" s="1746"/>
      <c r="AA18" s="96"/>
    </row>
    <row r="19" spans="2:27" s="93" customFormat="1" ht="30" customHeight="1">
      <c r="C19" s="1747"/>
      <c r="D19" s="1745"/>
      <c r="E19" s="1745"/>
      <c r="F19" s="1745"/>
      <c r="G19" s="1748"/>
      <c r="H19" s="1749"/>
      <c r="I19" s="1745"/>
      <c r="J19" s="1748"/>
      <c r="K19" s="1749"/>
      <c r="L19" s="1745"/>
      <c r="M19" s="1745"/>
      <c r="N19" s="1748"/>
      <c r="O19" s="1749"/>
      <c r="P19" s="1745"/>
      <c r="Q19" s="1745"/>
      <c r="R19" s="1748"/>
      <c r="S19" s="1744"/>
      <c r="T19" s="1745"/>
      <c r="U19" s="1745"/>
      <c r="V19" s="1748"/>
      <c r="W19" s="1744"/>
      <c r="X19" s="1745"/>
      <c r="Y19" s="1745"/>
      <c r="Z19" s="1746"/>
      <c r="AA19" s="96"/>
    </row>
    <row r="20" spans="2:27" s="93" customFormat="1" ht="30" customHeight="1">
      <c r="C20" s="1747"/>
      <c r="D20" s="1745"/>
      <c r="E20" s="1745"/>
      <c r="F20" s="1745"/>
      <c r="G20" s="1748"/>
      <c r="H20" s="1749"/>
      <c r="I20" s="1745"/>
      <c r="J20" s="1748"/>
      <c r="K20" s="1749"/>
      <c r="L20" s="1745"/>
      <c r="M20" s="1745"/>
      <c r="N20" s="1748"/>
      <c r="O20" s="1749"/>
      <c r="P20" s="1745"/>
      <c r="Q20" s="1745"/>
      <c r="R20" s="1748"/>
      <c r="S20" s="1744"/>
      <c r="T20" s="1745"/>
      <c r="U20" s="1745"/>
      <c r="V20" s="1748"/>
      <c r="W20" s="1744"/>
      <c r="X20" s="1745"/>
      <c r="Y20" s="1745"/>
      <c r="Z20" s="1746"/>
      <c r="AA20" s="96"/>
    </row>
    <row r="21" spans="2:27" s="93" customFormat="1" ht="30" customHeight="1">
      <c r="C21" s="1747"/>
      <c r="D21" s="1745"/>
      <c r="E21" s="1745"/>
      <c r="F21" s="1745"/>
      <c r="G21" s="1748"/>
      <c r="H21" s="1749"/>
      <c r="I21" s="1745"/>
      <c r="J21" s="1748"/>
      <c r="K21" s="1749"/>
      <c r="L21" s="1745"/>
      <c r="M21" s="1745"/>
      <c r="N21" s="1748"/>
      <c r="O21" s="1749"/>
      <c r="P21" s="1745"/>
      <c r="Q21" s="1745"/>
      <c r="R21" s="1748"/>
      <c r="S21" s="1744"/>
      <c r="T21" s="1745"/>
      <c r="U21" s="1745"/>
      <c r="V21" s="1748"/>
      <c r="W21" s="1744"/>
      <c r="X21" s="1745"/>
      <c r="Y21" s="1745"/>
      <c r="Z21" s="1746"/>
      <c r="AA21" s="96"/>
    </row>
    <row r="22" spans="2:27" s="93" customFormat="1" ht="30" customHeight="1">
      <c r="C22" s="1752"/>
      <c r="D22" s="1753"/>
      <c r="E22" s="1753"/>
      <c r="F22" s="1753"/>
      <c r="G22" s="1754"/>
      <c r="H22" s="1755"/>
      <c r="I22" s="1753"/>
      <c r="J22" s="1754"/>
      <c r="K22" s="1755"/>
      <c r="L22" s="1753"/>
      <c r="M22" s="1753"/>
      <c r="N22" s="1754"/>
      <c r="O22" s="1755"/>
      <c r="P22" s="1753"/>
      <c r="Q22" s="1753"/>
      <c r="R22" s="1754"/>
      <c r="S22" s="1756"/>
      <c r="T22" s="1753"/>
      <c r="U22" s="1753"/>
      <c r="V22" s="1754"/>
      <c r="W22" s="1756"/>
      <c r="X22" s="1753"/>
      <c r="Y22" s="1753"/>
      <c r="Z22" s="1757"/>
      <c r="AA22" s="96"/>
    </row>
    <row r="23" spans="2:27" s="998" customFormat="1">
      <c r="C23" s="76" t="s">
        <v>1399</v>
      </c>
      <c r="D23" s="1031"/>
      <c r="E23" s="1031"/>
      <c r="F23" s="1031"/>
      <c r="G23" s="1031"/>
      <c r="H23" s="1031"/>
      <c r="I23" s="1031"/>
      <c r="J23" s="1031"/>
      <c r="K23" s="1031"/>
      <c r="L23" s="1031"/>
      <c r="M23" s="1031"/>
      <c r="N23" s="1031"/>
      <c r="O23" s="1031"/>
    </row>
    <row r="24" spans="2:27" s="93" customFormat="1">
      <c r="C24" s="76" t="s">
        <v>1400</v>
      </c>
      <c r="D24" s="96"/>
      <c r="E24" s="96"/>
      <c r="F24" s="1031"/>
      <c r="G24" s="96"/>
      <c r="H24" s="96"/>
      <c r="I24" s="96"/>
      <c r="J24" s="96"/>
      <c r="K24" s="96"/>
      <c r="L24" s="96"/>
      <c r="M24" s="96"/>
      <c r="N24" s="96"/>
      <c r="O24" s="96"/>
    </row>
    <row r="25" spans="2:27" s="93" customFormat="1">
      <c r="C25" s="76" t="s">
        <v>1401</v>
      </c>
      <c r="D25" s="96"/>
      <c r="E25" s="96"/>
      <c r="F25" s="1031"/>
      <c r="G25" s="96"/>
      <c r="H25" s="96"/>
      <c r="I25" s="96"/>
      <c r="J25" s="96"/>
      <c r="K25" s="96"/>
      <c r="L25" s="96"/>
      <c r="M25" s="96"/>
      <c r="N25" s="96"/>
      <c r="O25" s="96"/>
    </row>
    <row r="26" spans="2:27" s="93" customFormat="1">
      <c r="C26" s="76" t="s">
        <v>1402</v>
      </c>
      <c r="D26" s="96"/>
      <c r="E26" s="96"/>
      <c r="F26" s="1031"/>
      <c r="G26" s="96"/>
      <c r="H26" s="96"/>
      <c r="I26" s="96"/>
      <c r="J26" s="96"/>
      <c r="K26" s="96"/>
      <c r="L26" s="96"/>
      <c r="M26" s="96"/>
      <c r="N26" s="96"/>
      <c r="O26" s="96"/>
    </row>
    <row r="27" spans="2:27" s="93" customFormat="1">
      <c r="C27" s="76" t="s">
        <v>1522</v>
      </c>
      <c r="D27" s="96"/>
      <c r="E27" s="96"/>
      <c r="F27" s="1031"/>
      <c r="G27" s="96"/>
      <c r="H27" s="96"/>
      <c r="I27" s="96"/>
      <c r="J27" s="96"/>
      <c r="K27" s="96"/>
      <c r="L27" s="96"/>
      <c r="M27" s="96"/>
      <c r="N27" s="96"/>
      <c r="O27" s="96"/>
    </row>
    <row r="28" spans="2:27" s="93" customFormat="1">
      <c r="B28" s="998"/>
      <c r="C28" s="1220" t="s">
        <v>1516</v>
      </c>
      <c r="D28" s="1221"/>
      <c r="E28" s="96"/>
      <c r="F28" s="1031"/>
      <c r="G28" s="96"/>
      <c r="H28" s="96"/>
      <c r="I28" s="96"/>
      <c r="J28" s="96"/>
      <c r="K28" s="96"/>
      <c r="L28" s="96"/>
      <c r="M28" s="96"/>
      <c r="N28" s="96"/>
      <c r="O28" s="96"/>
    </row>
    <row r="29" spans="2:27" s="93" customFormat="1">
      <c r="B29" s="998"/>
      <c r="C29" s="1220" t="s">
        <v>1540</v>
      </c>
      <c r="D29" s="1221"/>
      <c r="E29" s="96"/>
      <c r="F29" s="1031"/>
      <c r="G29" s="96"/>
      <c r="H29" s="96"/>
      <c r="I29" s="96"/>
      <c r="J29" s="96"/>
      <c r="K29" s="96"/>
      <c r="L29" s="96"/>
      <c r="M29" s="96"/>
      <c r="N29" s="96"/>
      <c r="O29" s="96"/>
    </row>
    <row r="30" spans="2:27" s="93" customFormat="1">
      <c r="C30" s="76"/>
      <c r="D30" s="96"/>
      <c r="E30" s="96"/>
      <c r="F30" s="1031"/>
      <c r="G30" s="96"/>
      <c r="H30" s="96"/>
      <c r="I30" s="96"/>
      <c r="J30" s="96"/>
      <c r="K30" s="96"/>
      <c r="L30" s="96"/>
      <c r="M30" s="96"/>
      <c r="N30" s="96"/>
      <c r="O30" s="96"/>
    </row>
    <row r="31" spans="2:27" s="93" customFormat="1">
      <c r="C31" s="77" t="s">
        <v>182</v>
      </c>
      <c r="D31" s="96"/>
      <c r="E31" s="96"/>
      <c r="F31" s="1031"/>
      <c r="G31" s="96"/>
      <c r="H31" s="96"/>
      <c r="I31" s="96"/>
      <c r="J31" s="96"/>
      <c r="K31" s="96"/>
      <c r="L31" s="96"/>
      <c r="M31" s="96"/>
      <c r="N31" s="96"/>
      <c r="O31" s="96"/>
    </row>
    <row r="32" spans="2:27" s="93" customFormat="1">
      <c r="C32" s="77"/>
      <c r="D32" s="96"/>
      <c r="E32" s="96"/>
      <c r="F32" s="1031"/>
      <c r="G32" s="96"/>
      <c r="H32" s="96"/>
      <c r="I32" s="96"/>
      <c r="J32" s="96"/>
      <c r="K32" s="96"/>
      <c r="L32" s="96"/>
      <c r="M32" s="96"/>
      <c r="N32" s="96"/>
      <c r="O32" s="96"/>
    </row>
    <row r="33" spans="2:24" s="93" customFormat="1" ht="20.100000000000001" customHeight="1">
      <c r="D33" s="96"/>
      <c r="E33" s="96"/>
      <c r="F33" s="1031"/>
      <c r="G33" s="96"/>
      <c r="H33" s="96"/>
      <c r="I33" s="96"/>
      <c r="J33" s="96"/>
      <c r="K33" s="96"/>
      <c r="L33" s="96"/>
      <c r="M33" s="96"/>
      <c r="N33" s="96"/>
      <c r="O33" s="96"/>
      <c r="R33" s="83" t="s">
        <v>183</v>
      </c>
      <c r="S33" s="1750"/>
      <c r="T33" s="1751"/>
      <c r="U33" s="1751"/>
      <c r="V33" s="1751"/>
      <c r="W33" s="1751"/>
      <c r="X33" s="1751"/>
    </row>
    <row r="34" spans="2:24" s="93" customFormat="1">
      <c r="B34" s="96"/>
      <c r="C34" s="96"/>
      <c r="D34" s="96"/>
      <c r="E34" s="96"/>
      <c r="F34" s="1031"/>
      <c r="G34" s="96"/>
      <c r="H34" s="96"/>
      <c r="I34" s="96"/>
      <c r="J34" s="96"/>
      <c r="K34" s="96"/>
      <c r="L34" s="96"/>
      <c r="M34" s="96"/>
    </row>
  </sheetData>
  <mergeCells count="107">
    <mergeCell ref="C4:G4"/>
    <mergeCell ref="H4:Z4"/>
    <mergeCell ref="C5:G5"/>
    <mergeCell ref="H5:Z5"/>
    <mergeCell ref="C2:G2"/>
    <mergeCell ref="H2:Z2"/>
    <mergeCell ref="C3:G3"/>
    <mergeCell ref="H3:Z3"/>
    <mergeCell ref="W6:Z7"/>
    <mergeCell ref="S7:V7"/>
    <mergeCell ref="C8:G8"/>
    <mergeCell ref="H8:J8"/>
    <mergeCell ref="K8:N8"/>
    <mergeCell ref="O8:R8"/>
    <mergeCell ref="S8:V8"/>
    <mergeCell ref="W8:Z8"/>
    <mergeCell ref="C6:G7"/>
    <mergeCell ref="H6:J7"/>
    <mergeCell ref="K6:N7"/>
    <mergeCell ref="O6:R7"/>
    <mergeCell ref="S6:V6"/>
    <mergeCell ref="W10:Z10"/>
    <mergeCell ref="C9:G9"/>
    <mergeCell ref="H9:J9"/>
    <mergeCell ref="K9:N9"/>
    <mergeCell ref="O9:R9"/>
    <mergeCell ref="S9:V9"/>
    <mergeCell ref="W9:Z9"/>
    <mergeCell ref="C10:G10"/>
    <mergeCell ref="H10:J10"/>
    <mergeCell ref="K10:N10"/>
    <mergeCell ref="O10:R10"/>
    <mergeCell ref="S10:V10"/>
    <mergeCell ref="K11:N11"/>
    <mergeCell ref="O11:R11"/>
    <mergeCell ref="S11:V11"/>
    <mergeCell ref="W11:Z11"/>
    <mergeCell ref="C15:G15"/>
    <mergeCell ref="H15:J15"/>
    <mergeCell ref="K15:N15"/>
    <mergeCell ref="O15:R15"/>
    <mergeCell ref="S15:V15"/>
    <mergeCell ref="C12:G12"/>
    <mergeCell ref="H12:J12"/>
    <mergeCell ref="K12:N12"/>
    <mergeCell ref="O12:R12"/>
    <mergeCell ref="C19:G19"/>
    <mergeCell ref="H19:J19"/>
    <mergeCell ref="K19:N19"/>
    <mergeCell ref="O19:R19"/>
    <mergeCell ref="S19:V19"/>
    <mergeCell ref="W19:Z19"/>
    <mergeCell ref="W18:Z18"/>
    <mergeCell ref="C17:G17"/>
    <mergeCell ref="H17:J17"/>
    <mergeCell ref="K17:N17"/>
    <mergeCell ref="O17:R17"/>
    <mergeCell ref="S17:V17"/>
    <mergeCell ref="W17:Z17"/>
    <mergeCell ref="C18:G18"/>
    <mergeCell ref="H18:J18"/>
    <mergeCell ref="K18:N18"/>
    <mergeCell ref="O18:R18"/>
    <mergeCell ref="S18:V18"/>
    <mergeCell ref="S33:X33"/>
    <mergeCell ref="C22:G22"/>
    <mergeCell ref="H22:J22"/>
    <mergeCell ref="K22:N22"/>
    <mergeCell ref="O22:R22"/>
    <mergeCell ref="S22:V22"/>
    <mergeCell ref="W22:Z22"/>
    <mergeCell ref="W21:Z21"/>
    <mergeCell ref="C20:G20"/>
    <mergeCell ref="H20:J20"/>
    <mergeCell ref="K20:N20"/>
    <mergeCell ref="O20:R20"/>
    <mergeCell ref="S20:V20"/>
    <mergeCell ref="W20:Z20"/>
    <mergeCell ref="C21:G21"/>
    <mergeCell ref="H21:J21"/>
    <mergeCell ref="K21:N21"/>
    <mergeCell ref="O21:R21"/>
    <mergeCell ref="S21:V21"/>
    <mergeCell ref="C1:Z1"/>
    <mergeCell ref="W14:Z14"/>
    <mergeCell ref="C16:G16"/>
    <mergeCell ref="H16:J16"/>
    <mergeCell ref="K16:N16"/>
    <mergeCell ref="O16:R16"/>
    <mergeCell ref="S16:V16"/>
    <mergeCell ref="W16:Z16"/>
    <mergeCell ref="C14:G14"/>
    <mergeCell ref="H14:J14"/>
    <mergeCell ref="K14:N14"/>
    <mergeCell ref="O14:R14"/>
    <mergeCell ref="S14:V14"/>
    <mergeCell ref="S12:V12"/>
    <mergeCell ref="W12:Z12"/>
    <mergeCell ref="C13:G13"/>
    <mergeCell ref="H13:J13"/>
    <mergeCell ref="K13:N13"/>
    <mergeCell ref="O13:R13"/>
    <mergeCell ref="S13:V13"/>
    <mergeCell ref="W13:Z13"/>
    <mergeCell ref="W15:Z15"/>
    <mergeCell ref="C11:G11"/>
    <mergeCell ref="H11:J11"/>
  </mergeCells>
  <phoneticPr fontId="1"/>
  <hyperlinks>
    <hyperlink ref="AB1" location="一覧表!A1" display="一覧表に戻る" xr:uid="{00000000-0004-0000-1300-000000000000}"/>
  </hyperlinks>
  <pageMargins left="0.6692913385826772" right="0.59055118110236227" top="0.74803149606299213" bottom="0.7480314960629921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59999389629810485"/>
  </sheetPr>
  <dimension ref="B1:AB34"/>
  <sheetViews>
    <sheetView zoomScaleNormal="100" workbookViewId="0"/>
  </sheetViews>
  <sheetFormatPr defaultColWidth="9.5" defaultRowHeight="13.5"/>
  <cols>
    <col min="1" max="1" width="5" style="34" customWidth="1"/>
    <col min="2" max="27" width="3.75" style="34" customWidth="1"/>
    <col min="28" max="16384" width="9.5" style="34"/>
  </cols>
  <sheetData>
    <row r="1" spans="3:28" s="998" customFormat="1" ht="36.6" customHeight="1">
      <c r="C1" s="1743" t="s">
        <v>1403</v>
      </c>
      <c r="D1" s="1743"/>
      <c r="E1" s="1743"/>
      <c r="F1" s="1743"/>
      <c r="G1" s="1743"/>
      <c r="H1" s="1743"/>
      <c r="I1" s="1743"/>
      <c r="J1" s="1743"/>
      <c r="K1" s="1743"/>
      <c r="L1" s="1743"/>
      <c r="M1" s="1743"/>
      <c r="N1" s="1743"/>
      <c r="O1" s="1743"/>
      <c r="P1" s="1743"/>
      <c r="Q1" s="1743"/>
      <c r="R1" s="1743"/>
      <c r="S1" s="1743"/>
      <c r="T1" s="1743"/>
      <c r="U1" s="1743"/>
      <c r="V1" s="1743"/>
      <c r="W1" s="1743"/>
      <c r="X1" s="1743"/>
      <c r="Y1" s="1743"/>
      <c r="Z1" s="1743"/>
      <c r="AA1" s="1031"/>
      <c r="AB1" s="473" t="s">
        <v>754</v>
      </c>
    </row>
    <row r="2" spans="3:28" s="998" customFormat="1" ht="24.75" customHeight="1">
      <c r="C2" s="1769" t="s">
        <v>176</v>
      </c>
      <c r="D2" s="1770"/>
      <c r="E2" s="1770"/>
      <c r="F2" s="1770"/>
      <c r="G2" s="1770"/>
      <c r="H2" s="1771" t="str">
        <f>本工事内容!$C$5&amp;本工事内容!$D$5&amp;本工事内容!$E$5&amp;"　"&amp;本工事内容!$C$8</f>
        <v>水第100号　○○○地内配水管改良工事</v>
      </c>
      <c r="I2" s="1772"/>
      <c r="J2" s="1772"/>
      <c r="K2" s="1772"/>
      <c r="L2" s="1772"/>
      <c r="M2" s="1772"/>
      <c r="N2" s="1772"/>
      <c r="O2" s="1772"/>
      <c r="P2" s="1772"/>
      <c r="Q2" s="1772"/>
      <c r="R2" s="1772"/>
      <c r="S2" s="1772"/>
      <c r="T2" s="1772"/>
      <c r="U2" s="1772"/>
      <c r="V2" s="1772"/>
      <c r="W2" s="1772"/>
      <c r="X2" s="1772"/>
      <c r="Y2" s="1772"/>
      <c r="Z2" s="1772"/>
      <c r="AA2" s="1031"/>
    </row>
    <row r="3" spans="3:28" s="998" customFormat="1" ht="24.95" customHeight="1">
      <c r="C3" s="1778" t="s">
        <v>177</v>
      </c>
      <c r="D3" s="1779"/>
      <c r="E3" s="1779"/>
      <c r="F3" s="1779"/>
      <c r="G3" s="1779"/>
      <c r="H3" s="1780" t="str">
        <f>本工事内容!$C$9</f>
        <v>一宮市○○○地内</v>
      </c>
      <c r="I3" s="1781"/>
      <c r="J3" s="1781"/>
      <c r="K3" s="1781"/>
      <c r="L3" s="1781"/>
      <c r="M3" s="1781"/>
      <c r="N3" s="1781"/>
      <c r="O3" s="1781"/>
      <c r="P3" s="1781"/>
      <c r="Q3" s="1781"/>
      <c r="R3" s="1781"/>
      <c r="S3" s="1781"/>
      <c r="T3" s="1781"/>
      <c r="U3" s="1781"/>
      <c r="V3" s="1781"/>
      <c r="W3" s="1781"/>
      <c r="X3" s="1781"/>
      <c r="Y3" s="1781"/>
      <c r="Z3" s="1781"/>
      <c r="AA3" s="1031"/>
    </row>
    <row r="4" spans="3:28" s="998" customFormat="1" ht="24.95" customHeight="1">
      <c r="C4" s="1769"/>
      <c r="D4" s="1770"/>
      <c r="E4" s="1770"/>
      <c r="F4" s="1770"/>
      <c r="G4" s="1770"/>
      <c r="H4" s="1771"/>
      <c r="I4" s="1772"/>
      <c r="J4" s="1772"/>
      <c r="K4" s="1772"/>
      <c r="L4" s="1772"/>
      <c r="M4" s="1772"/>
      <c r="N4" s="1772"/>
      <c r="O4" s="1772"/>
      <c r="P4" s="1772"/>
      <c r="Q4" s="1772"/>
      <c r="R4" s="1772"/>
      <c r="S4" s="1772"/>
      <c r="T4" s="1772"/>
      <c r="U4" s="1772"/>
      <c r="V4" s="1772"/>
      <c r="W4" s="1772"/>
      <c r="X4" s="1772"/>
      <c r="Y4" s="1772"/>
      <c r="Z4" s="1772"/>
      <c r="AA4" s="1031"/>
    </row>
    <row r="5" spans="3:28" s="998" customFormat="1" ht="24.95" customHeight="1">
      <c r="C5" s="1773"/>
      <c r="D5" s="1774"/>
      <c r="E5" s="1774"/>
      <c r="F5" s="1774"/>
      <c r="G5" s="1774"/>
      <c r="H5" s="1775"/>
      <c r="I5" s="1776"/>
      <c r="J5" s="1776"/>
      <c r="K5" s="1776"/>
      <c r="L5" s="1776"/>
      <c r="M5" s="1776"/>
      <c r="N5" s="1776"/>
      <c r="O5" s="1776"/>
      <c r="P5" s="1776"/>
      <c r="Q5" s="1776"/>
      <c r="R5" s="1776"/>
      <c r="S5" s="1776"/>
      <c r="T5" s="1776"/>
      <c r="U5" s="1776"/>
      <c r="V5" s="1776"/>
      <c r="W5" s="1776"/>
      <c r="X5" s="1776"/>
      <c r="Y5" s="1776"/>
      <c r="Z5" s="1776"/>
      <c r="AA5" s="1031"/>
    </row>
    <row r="6" spans="3:28" s="998" customFormat="1">
      <c r="C6" s="1764" t="s">
        <v>178</v>
      </c>
      <c r="D6" s="1695"/>
      <c r="E6" s="1695"/>
      <c r="F6" s="1695"/>
      <c r="G6" s="1765"/>
      <c r="H6" s="1767" t="s">
        <v>179</v>
      </c>
      <c r="I6" s="1695"/>
      <c r="J6" s="1765"/>
      <c r="K6" s="1767" t="s">
        <v>211</v>
      </c>
      <c r="L6" s="1695"/>
      <c r="M6" s="1695"/>
      <c r="N6" s="1765"/>
      <c r="O6" s="1767" t="s">
        <v>210</v>
      </c>
      <c r="P6" s="1695"/>
      <c r="Q6" s="1695"/>
      <c r="R6" s="1765"/>
      <c r="S6" s="1767" t="s">
        <v>209</v>
      </c>
      <c r="T6" s="1695"/>
      <c r="U6" s="1695"/>
      <c r="V6" s="1765"/>
      <c r="W6" s="1767" t="s">
        <v>181</v>
      </c>
      <c r="X6" s="1695"/>
      <c r="Y6" s="1695"/>
      <c r="Z6" s="1696"/>
      <c r="AA6" s="1031"/>
    </row>
    <row r="7" spans="3:28" s="998" customFormat="1">
      <c r="C7" s="1700"/>
      <c r="D7" s="1701"/>
      <c r="E7" s="1701"/>
      <c r="F7" s="1701"/>
      <c r="G7" s="1766"/>
      <c r="H7" s="1768"/>
      <c r="I7" s="1701"/>
      <c r="J7" s="1766"/>
      <c r="K7" s="1768"/>
      <c r="L7" s="1701"/>
      <c r="M7" s="1701"/>
      <c r="N7" s="1766"/>
      <c r="O7" s="1768"/>
      <c r="P7" s="1701"/>
      <c r="Q7" s="1701"/>
      <c r="R7" s="1766"/>
      <c r="S7" s="1782" t="s">
        <v>1404</v>
      </c>
      <c r="T7" s="1783"/>
      <c r="U7" s="1783"/>
      <c r="V7" s="1784"/>
      <c r="W7" s="1768"/>
      <c r="X7" s="1701"/>
      <c r="Y7" s="1701"/>
      <c r="Z7" s="1702"/>
      <c r="AA7" s="1031"/>
    </row>
    <row r="8" spans="3:28" s="998" customFormat="1" ht="30" customHeight="1">
      <c r="C8" s="1758"/>
      <c r="D8" s="1759"/>
      <c r="E8" s="1759"/>
      <c r="F8" s="1759"/>
      <c r="G8" s="1760"/>
      <c r="H8" s="1761"/>
      <c r="I8" s="1759"/>
      <c r="J8" s="1760"/>
      <c r="K8" s="1761"/>
      <c r="L8" s="1759"/>
      <c r="M8" s="1759"/>
      <c r="N8" s="1760"/>
      <c r="O8" s="1761"/>
      <c r="P8" s="1759"/>
      <c r="Q8" s="1759"/>
      <c r="R8" s="1760"/>
      <c r="S8" s="1762"/>
      <c r="T8" s="1759"/>
      <c r="U8" s="1759"/>
      <c r="V8" s="1760"/>
      <c r="W8" s="1762"/>
      <c r="X8" s="1759"/>
      <c r="Y8" s="1759"/>
      <c r="Z8" s="1763"/>
      <c r="AA8" s="1031"/>
    </row>
    <row r="9" spans="3:28" s="998" customFormat="1" ht="30" customHeight="1">
      <c r="C9" s="1747"/>
      <c r="D9" s="1745"/>
      <c r="E9" s="1745"/>
      <c r="F9" s="1745"/>
      <c r="G9" s="1748"/>
      <c r="H9" s="1749"/>
      <c r="I9" s="1745"/>
      <c r="J9" s="1748"/>
      <c r="K9" s="1749"/>
      <c r="L9" s="1745"/>
      <c r="M9" s="1745"/>
      <c r="N9" s="1748"/>
      <c r="O9" s="1749"/>
      <c r="P9" s="1745"/>
      <c r="Q9" s="1745"/>
      <c r="R9" s="1748"/>
      <c r="S9" s="1744"/>
      <c r="T9" s="1745"/>
      <c r="U9" s="1745"/>
      <c r="V9" s="1748"/>
      <c r="W9" s="1744"/>
      <c r="X9" s="1745"/>
      <c r="Y9" s="1745"/>
      <c r="Z9" s="1746"/>
      <c r="AA9" s="1031"/>
    </row>
    <row r="10" spans="3:28" s="998" customFormat="1" ht="30" customHeight="1">
      <c r="C10" s="1747"/>
      <c r="D10" s="1745"/>
      <c r="E10" s="1745"/>
      <c r="F10" s="1745"/>
      <c r="G10" s="1748"/>
      <c r="H10" s="1749"/>
      <c r="I10" s="1745"/>
      <c r="J10" s="1748"/>
      <c r="K10" s="1749"/>
      <c r="L10" s="1745"/>
      <c r="M10" s="1745"/>
      <c r="N10" s="1748"/>
      <c r="O10" s="1749"/>
      <c r="P10" s="1745"/>
      <c r="Q10" s="1745"/>
      <c r="R10" s="1748"/>
      <c r="S10" s="1744"/>
      <c r="T10" s="1745"/>
      <c r="U10" s="1745"/>
      <c r="V10" s="1748"/>
      <c r="W10" s="1744"/>
      <c r="X10" s="1745"/>
      <c r="Y10" s="1745"/>
      <c r="Z10" s="1746"/>
      <c r="AA10" s="1031"/>
    </row>
    <row r="11" spans="3:28" s="998" customFormat="1" ht="30" customHeight="1">
      <c r="C11" s="1747"/>
      <c r="D11" s="1745"/>
      <c r="E11" s="1745"/>
      <c r="F11" s="1745"/>
      <c r="G11" s="1748"/>
      <c r="H11" s="1749"/>
      <c r="I11" s="1745"/>
      <c r="J11" s="1748"/>
      <c r="K11" s="1749"/>
      <c r="L11" s="1745"/>
      <c r="M11" s="1745"/>
      <c r="N11" s="1748"/>
      <c r="O11" s="1749"/>
      <c r="P11" s="1745"/>
      <c r="Q11" s="1745"/>
      <c r="R11" s="1748"/>
      <c r="S11" s="1744"/>
      <c r="T11" s="1745"/>
      <c r="U11" s="1745"/>
      <c r="V11" s="1748"/>
      <c r="W11" s="1744"/>
      <c r="X11" s="1745"/>
      <c r="Y11" s="1745"/>
      <c r="Z11" s="1746"/>
      <c r="AA11" s="1031"/>
    </row>
    <row r="12" spans="3:28" s="998" customFormat="1" ht="30" customHeight="1">
      <c r="C12" s="1747"/>
      <c r="D12" s="1745"/>
      <c r="E12" s="1745"/>
      <c r="F12" s="1745"/>
      <c r="G12" s="1748"/>
      <c r="H12" s="1749"/>
      <c r="I12" s="1745"/>
      <c r="J12" s="1748"/>
      <c r="K12" s="1749"/>
      <c r="L12" s="1745"/>
      <c r="M12" s="1745"/>
      <c r="N12" s="1748"/>
      <c r="O12" s="1749"/>
      <c r="P12" s="1745"/>
      <c r="Q12" s="1745"/>
      <c r="R12" s="1748"/>
      <c r="S12" s="1744"/>
      <c r="T12" s="1745"/>
      <c r="U12" s="1745"/>
      <c r="V12" s="1748"/>
      <c r="W12" s="1744"/>
      <c r="X12" s="1745"/>
      <c r="Y12" s="1745"/>
      <c r="Z12" s="1746"/>
      <c r="AA12" s="1031"/>
    </row>
    <row r="13" spans="3:28" s="998" customFormat="1" ht="30" customHeight="1">
      <c r="C13" s="1747"/>
      <c r="D13" s="1745"/>
      <c r="E13" s="1745"/>
      <c r="F13" s="1745"/>
      <c r="G13" s="1748"/>
      <c r="H13" s="1749"/>
      <c r="I13" s="1745"/>
      <c r="J13" s="1748"/>
      <c r="K13" s="1749"/>
      <c r="L13" s="1745"/>
      <c r="M13" s="1745"/>
      <c r="N13" s="1748"/>
      <c r="O13" s="1749"/>
      <c r="P13" s="1745"/>
      <c r="Q13" s="1745"/>
      <c r="R13" s="1748"/>
      <c r="S13" s="1744"/>
      <c r="T13" s="1745"/>
      <c r="U13" s="1745"/>
      <c r="V13" s="1748"/>
      <c r="W13" s="1744"/>
      <c r="X13" s="1745"/>
      <c r="Y13" s="1745"/>
      <c r="Z13" s="1746"/>
      <c r="AA13" s="1031"/>
    </row>
    <row r="14" spans="3:28" s="998" customFormat="1" ht="30" customHeight="1">
      <c r="C14" s="1747"/>
      <c r="D14" s="1745"/>
      <c r="E14" s="1745"/>
      <c r="F14" s="1745"/>
      <c r="G14" s="1748"/>
      <c r="H14" s="1749"/>
      <c r="I14" s="1745"/>
      <c r="J14" s="1748"/>
      <c r="K14" s="1749"/>
      <c r="L14" s="1745"/>
      <c r="M14" s="1745"/>
      <c r="N14" s="1748"/>
      <c r="O14" s="1749"/>
      <c r="P14" s="1745"/>
      <c r="Q14" s="1745"/>
      <c r="R14" s="1748"/>
      <c r="S14" s="1744"/>
      <c r="T14" s="1745"/>
      <c r="U14" s="1745"/>
      <c r="V14" s="1748"/>
      <c r="W14" s="1744"/>
      <c r="X14" s="1745"/>
      <c r="Y14" s="1745"/>
      <c r="Z14" s="1746"/>
      <c r="AA14" s="1031"/>
    </row>
    <row r="15" spans="3:28" s="998" customFormat="1" ht="30" customHeight="1">
      <c r="C15" s="1747"/>
      <c r="D15" s="1745"/>
      <c r="E15" s="1745"/>
      <c r="F15" s="1745"/>
      <c r="G15" s="1748"/>
      <c r="H15" s="1749"/>
      <c r="I15" s="1745"/>
      <c r="J15" s="1748"/>
      <c r="K15" s="1749"/>
      <c r="L15" s="1745"/>
      <c r="M15" s="1745"/>
      <c r="N15" s="1748"/>
      <c r="O15" s="1749"/>
      <c r="P15" s="1745"/>
      <c r="Q15" s="1745"/>
      <c r="R15" s="1748"/>
      <c r="S15" s="1744"/>
      <c r="T15" s="1745"/>
      <c r="U15" s="1745"/>
      <c r="V15" s="1748"/>
      <c r="W15" s="1744"/>
      <c r="X15" s="1745"/>
      <c r="Y15" s="1745"/>
      <c r="Z15" s="1746"/>
      <c r="AA15" s="1031"/>
    </row>
    <row r="16" spans="3:28" s="998" customFormat="1" ht="30" customHeight="1">
      <c r="C16" s="1747"/>
      <c r="D16" s="1745"/>
      <c r="E16" s="1745"/>
      <c r="F16" s="1745"/>
      <c r="G16" s="1748"/>
      <c r="H16" s="1749"/>
      <c r="I16" s="1745"/>
      <c r="J16" s="1748"/>
      <c r="K16" s="1749"/>
      <c r="L16" s="1745"/>
      <c r="M16" s="1745"/>
      <c r="N16" s="1748"/>
      <c r="O16" s="1749"/>
      <c r="P16" s="1745"/>
      <c r="Q16" s="1745"/>
      <c r="R16" s="1748"/>
      <c r="S16" s="1744"/>
      <c r="T16" s="1745"/>
      <c r="U16" s="1745"/>
      <c r="V16" s="1748"/>
      <c r="W16" s="1744"/>
      <c r="X16" s="1745"/>
      <c r="Y16" s="1745"/>
      <c r="Z16" s="1746"/>
      <c r="AA16" s="1031"/>
    </row>
    <row r="17" spans="3:27" s="998" customFormat="1" ht="30" customHeight="1">
      <c r="C17" s="1747"/>
      <c r="D17" s="1745"/>
      <c r="E17" s="1745"/>
      <c r="F17" s="1745"/>
      <c r="G17" s="1748"/>
      <c r="H17" s="1749"/>
      <c r="I17" s="1745"/>
      <c r="J17" s="1748"/>
      <c r="K17" s="1749"/>
      <c r="L17" s="1745"/>
      <c r="M17" s="1745"/>
      <c r="N17" s="1748"/>
      <c r="O17" s="1749"/>
      <c r="P17" s="1745"/>
      <c r="Q17" s="1745"/>
      <c r="R17" s="1748"/>
      <c r="S17" s="1744"/>
      <c r="T17" s="1745"/>
      <c r="U17" s="1745"/>
      <c r="V17" s="1748"/>
      <c r="W17" s="1744"/>
      <c r="X17" s="1745"/>
      <c r="Y17" s="1745"/>
      <c r="Z17" s="1746"/>
      <c r="AA17" s="1031"/>
    </row>
    <row r="18" spans="3:27" s="998" customFormat="1" ht="30" customHeight="1">
      <c r="C18" s="1747"/>
      <c r="D18" s="1745"/>
      <c r="E18" s="1745"/>
      <c r="F18" s="1745"/>
      <c r="G18" s="1748"/>
      <c r="H18" s="1749"/>
      <c r="I18" s="1745"/>
      <c r="J18" s="1748"/>
      <c r="K18" s="1749"/>
      <c r="L18" s="1745"/>
      <c r="M18" s="1745"/>
      <c r="N18" s="1748"/>
      <c r="O18" s="1749"/>
      <c r="P18" s="1745"/>
      <c r="Q18" s="1745"/>
      <c r="R18" s="1748"/>
      <c r="S18" s="1744"/>
      <c r="T18" s="1745"/>
      <c r="U18" s="1745"/>
      <c r="V18" s="1748"/>
      <c r="W18" s="1744"/>
      <c r="X18" s="1745"/>
      <c r="Y18" s="1745"/>
      <c r="Z18" s="1746"/>
      <c r="AA18" s="1031"/>
    </row>
    <row r="19" spans="3:27" s="998" customFormat="1" ht="30" customHeight="1">
      <c r="C19" s="1747"/>
      <c r="D19" s="1745"/>
      <c r="E19" s="1745"/>
      <c r="F19" s="1745"/>
      <c r="G19" s="1748"/>
      <c r="H19" s="1749"/>
      <c r="I19" s="1745"/>
      <c r="J19" s="1748"/>
      <c r="K19" s="1749"/>
      <c r="L19" s="1745"/>
      <c r="M19" s="1745"/>
      <c r="N19" s="1748"/>
      <c r="O19" s="1749"/>
      <c r="P19" s="1745"/>
      <c r="Q19" s="1745"/>
      <c r="R19" s="1748"/>
      <c r="S19" s="1744"/>
      <c r="T19" s="1745"/>
      <c r="U19" s="1745"/>
      <c r="V19" s="1748"/>
      <c r="W19" s="1744"/>
      <c r="X19" s="1745"/>
      <c r="Y19" s="1745"/>
      <c r="Z19" s="1746"/>
      <c r="AA19" s="1031"/>
    </row>
    <row r="20" spans="3:27" s="998" customFormat="1" ht="30" customHeight="1">
      <c r="C20" s="1747"/>
      <c r="D20" s="1745"/>
      <c r="E20" s="1745"/>
      <c r="F20" s="1745"/>
      <c r="G20" s="1748"/>
      <c r="H20" s="1749"/>
      <c r="I20" s="1745"/>
      <c r="J20" s="1748"/>
      <c r="K20" s="1749"/>
      <c r="L20" s="1745"/>
      <c r="M20" s="1745"/>
      <c r="N20" s="1748"/>
      <c r="O20" s="1749"/>
      <c r="P20" s="1745"/>
      <c r="Q20" s="1745"/>
      <c r="R20" s="1748"/>
      <c r="S20" s="1744"/>
      <c r="T20" s="1745"/>
      <c r="U20" s="1745"/>
      <c r="V20" s="1748"/>
      <c r="W20" s="1744"/>
      <c r="X20" s="1745"/>
      <c r="Y20" s="1745"/>
      <c r="Z20" s="1746"/>
      <c r="AA20" s="1031"/>
    </row>
    <row r="21" spans="3:27" s="998" customFormat="1" ht="30" customHeight="1">
      <c r="C21" s="1747"/>
      <c r="D21" s="1745"/>
      <c r="E21" s="1745"/>
      <c r="F21" s="1745"/>
      <c r="G21" s="1748"/>
      <c r="H21" s="1749"/>
      <c r="I21" s="1745"/>
      <c r="J21" s="1748"/>
      <c r="K21" s="1749"/>
      <c r="L21" s="1745"/>
      <c r="M21" s="1745"/>
      <c r="N21" s="1748"/>
      <c r="O21" s="1749"/>
      <c r="P21" s="1745"/>
      <c r="Q21" s="1745"/>
      <c r="R21" s="1748"/>
      <c r="S21" s="1744"/>
      <c r="T21" s="1745"/>
      <c r="U21" s="1745"/>
      <c r="V21" s="1748"/>
      <c r="W21" s="1744"/>
      <c r="X21" s="1745"/>
      <c r="Y21" s="1745"/>
      <c r="Z21" s="1746"/>
      <c r="AA21" s="1031"/>
    </row>
    <row r="22" spans="3:27" s="998" customFormat="1" ht="30" customHeight="1">
      <c r="C22" s="1752"/>
      <c r="D22" s="1753"/>
      <c r="E22" s="1753"/>
      <c r="F22" s="1753"/>
      <c r="G22" s="1754"/>
      <c r="H22" s="1755"/>
      <c r="I22" s="1753"/>
      <c r="J22" s="1754"/>
      <c r="K22" s="1755"/>
      <c r="L22" s="1753"/>
      <c r="M22" s="1753"/>
      <c r="N22" s="1754"/>
      <c r="O22" s="1755"/>
      <c r="P22" s="1753"/>
      <c r="Q22" s="1753"/>
      <c r="R22" s="1754"/>
      <c r="S22" s="1756"/>
      <c r="T22" s="1753"/>
      <c r="U22" s="1753"/>
      <c r="V22" s="1754"/>
      <c r="W22" s="1756"/>
      <c r="X22" s="1753"/>
      <c r="Y22" s="1753"/>
      <c r="Z22" s="1757"/>
      <c r="AA22" s="1031"/>
    </row>
    <row r="23" spans="3:27" s="998" customFormat="1">
      <c r="C23" s="76" t="s">
        <v>1399</v>
      </c>
      <c r="D23" s="1031"/>
      <c r="E23" s="1031"/>
      <c r="F23" s="1031"/>
      <c r="G23" s="1031"/>
      <c r="H23" s="1031"/>
      <c r="I23" s="1031"/>
      <c r="J23" s="1031"/>
      <c r="K23" s="1031"/>
      <c r="L23" s="1031"/>
      <c r="M23" s="1031"/>
      <c r="N23" s="1031"/>
      <c r="O23" s="1031"/>
    </row>
    <row r="24" spans="3:27" s="998" customFormat="1">
      <c r="C24" s="76" t="s">
        <v>1405</v>
      </c>
      <c r="D24" s="1031"/>
      <c r="E24" s="1031"/>
      <c r="F24" s="1031"/>
      <c r="G24" s="1031"/>
      <c r="H24" s="1031"/>
      <c r="I24" s="1031"/>
      <c r="J24" s="1031"/>
      <c r="K24" s="1031"/>
      <c r="L24" s="1031"/>
      <c r="M24" s="1031"/>
      <c r="N24" s="1031"/>
      <c r="O24" s="1031"/>
    </row>
    <row r="25" spans="3:27" s="998" customFormat="1">
      <c r="C25" s="76" t="s">
        <v>1406</v>
      </c>
      <c r="D25" s="1031"/>
      <c r="E25" s="1031"/>
      <c r="F25" s="1031"/>
      <c r="G25" s="1031"/>
      <c r="H25" s="1031"/>
      <c r="I25" s="1031"/>
      <c r="J25" s="1031"/>
      <c r="K25" s="1031"/>
      <c r="L25" s="1031"/>
      <c r="M25" s="1031"/>
      <c r="N25" s="1031"/>
      <c r="O25" s="1031"/>
    </row>
    <row r="26" spans="3:27" s="998" customFormat="1">
      <c r="C26" s="76" t="s">
        <v>1407</v>
      </c>
      <c r="D26" s="1031"/>
      <c r="E26" s="1031"/>
      <c r="F26" s="1031"/>
      <c r="G26" s="1031"/>
      <c r="H26" s="1031"/>
      <c r="I26" s="1031"/>
      <c r="J26" s="1031"/>
      <c r="K26" s="1031"/>
      <c r="L26" s="1031"/>
      <c r="M26" s="1031"/>
      <c r="N26" s="1031"/>
      <c r="O26" s="1031"/>
    </row>
    <row r="27" spans="3:27" s="998" customFormat="1">
      <c r="C27" s="1220" t="s">
        <v>1522</v>
      </c>
      <c r="D27" s="1221"/>
      <c r="E27" s="1221"/>
      <c r="F27" s="1031"/>
      <c r="G27" s="1031"/>
      <c r="H27" s="1031"/>
      <c r="I27" s="1031"/>
      <c r="J27" s="1031"/>
      <c r="K27" s="1031"/>
      <c r="L27" s="1031"/>
      <c r="M27" s="1031"/>
      <c r="N27" s="1031"/>
      <c r="O27" s="1031"/>
    </row>
    <row r="28" spans="3:27" s="998" customFormat="1">
      <c r="C28" s="1220" t="s">
        <v>1541</v>
      </c>
      <c r="D28" s="1221"/>
      <c r="E28" s="1221"/>
      <c r="F28" s="1031"/>
      <c r="G28" s="1031"/>
      <c r="H28" s="1031"/>
      <c r="I28" s="1031"/>
      <c r="J28" s="1031"/>
      <c r="K28" s="1031"/>
      <c r="L28" s="1031"/>
      <c r="M28" s="1031"/>
      <c r="N28" s="1031"/>
      <c r="O28" s="1031"/>
    </row>
    <row r="29" spans="3:27" s="998" customFormat="1">
      <c r="C29" s="76"/>
      <c r="D29" s="1031"/>
      <c r="E29" s="1031"/>
      <c r="F29" s="1031"/>
      <c r="G29" s="1031"/>
      <c r="H29" s="1031"/>
      <c r="I29" s="1031"/>
      <c r="J29" s="1031"/>
      <c r="K29" s="1031"/>
      <c r="L29" s="1031"/>
      <c r="M29" s="1031"/>
      <c r="N29" s="1031"/>
      <c r="O29" s="1031"/>
    </row>
    <row r="30" spans="3:27" s="998" customFormat="1">
      <c r="C30" s="76"/>
      <c r="D30" s="1031"/>
      <c r="E30" s="1031"/>
      <c r="F30" s="1031"/>
      <c r="G30" s="1031"/>
      <c r="H30" s="1031"/>
      <c r="I30" s="1031"/>
      <c r="J30" s="1031"/>
      <c r="K30" s="1031"/>
      <c r="L30" s="1031"/>
      <c r="M30" s="1031"/>
      <c r="N30" s="1031"/>
      <c r="O30" s="1031"/>
    </row>
    <row r="31" spans="3:27" s="998" customFormat="1">
      <c r="C31" s="77" t="s">
        <v>182</v>
      </c>
      <c r="D31" s="1031"/>
      <c r="E31" s="1031"/>
      <c r="F31" s="1031"/>
      <c r="G31" s="1031"/>
      <c r="H31" s="1031"/>
      <c r="I31" s="1031"/>
      <c r="J31" s="1031"/>
      <c r="K31" s="1031"/>
      <c r="L31" s="1031"/>
      <c r="M31" s="1031"/>
      <c r="N31" s="1031"/>
      <c r="O31" s="1031"/>
    </row>
    <row r="32" spans="3:27" s="998" customFormat="1">
      <c r="C32" s="77"/>
      <c r="D32" s="1031"/>
      <c r="E32" s="1031"/>
      <c r="F32" s="1031"/>
      <c r="G32" s="1031"/>
      <c r="H32" s="1031"/>
      <c r="I32" s="1031"/>
      <c r="J32" s="1031"/>
      <c r="K32" s="1031"/>
      <c r="L32" s="1031"/>
      <c r="M32" s="1031"/>
      <c r="N32" s="1031"/>
      <c r="O32" s="1031"/>
    </row>
    <row r="33" spans="2:24" s="998" customFormat="1" ht="20.100000000000001" customHeight="1">
      <c r="D33" s="1031"/>
      <c r="E33" s="1031"/>
      <c r="F33" s="1031"/>
      <c r="G33" s="1031"/>
      <c r="H33" s="1031"/>
      <c r="I33" s="1031"/>
      <c r="J33" s="1031"/>
      <c r="K33" s="1031"/>
      <c r="L33" s="1031"/>
      <c r="M33" s="1031"/>
      <c r="N33" s="1031"/>
      <c r="O33" s="1031"/>
      <c r="R33" s="83" t="s">
        <v>183</v>
      </c>
      <c r="S33" s="1750"/>
      <c r="T33" s="1751"/>
      <c r="U33" s="1751"/>
      <c r="V33" s="1751"/>
      <c r="W33" s="1751"/>
      <c r="X33" s="1751"/>
    </row>
    <row r="34" spans="2:24" s="998" customFormat="1">
      <c r="B34" s="1031"/>
      <c r="C34" s="1031"/>
      <c r="D34" s="1031"/>
      <c r="E34" s="1031"/>
      <c r="F34" s="1031"/>
      <c r="G34" s="1031"/>
      <c r="H34" s="1031"/>
      <c r="I34" s="1031"/>
      <c r="J34" s="1031"/>
      <c r="K34" s="1031"/>
      <c r="L34" s="1031"/>
      <c r="M34" s="1031"/>
    </row>
  </sheetData>
  <mergeCells count="107">
    <mergeCell ref="C1:Z1"/>
    <mergeCell ref="C2:G2"/>
    <mergeCell ref="H2:Z2"/>
    <mergeCell ref="C3:G3"/>
    <mergeCell ref="H3:Z3"/>
    <mergeCell ref="C4:G4"/>
    <mergeCell ref="H4:Z4"/>
    <mergeCell ref="C8:G8"/>
    <mergeCell ref="H8:J8"/>
    <mergeCell ref="K8:N8"/>
    <mergeCell ref="O8:R8"/>
    <mergeCell ref="S8:V8"/>
    <mergeCell ref="W8:Z8"/>
    <mergeCell ref="C5:G5"/>
    <mergeCell ref="H5:Z5"/>
    <mergeCell ref="C6:G7"/>
    <mergeCell ref="H6:J7"/>
    <mergeCell ref="K6:N7"/>
    <mergeCell ref="O6:R7"/>
    <mergeCell ref="S6:V6"/>
    <mergeCell ref="W6:Z7"/>
    <mergeCell ref="S7:V7"/>
    <mergeCell ref="C10:G10"/>
    <mergeCell ref="H10:J10"/>
    <mergeCell ref="K10:N10"/>
    <mergeCell ref="O10:R10"/>
    <mergeCell ref="S10:V10"/>
    <mergeCell ref="W10:Z10"/>
    <mergeCell ref="C9:G9"/>
    <mergeCell ref="H9:J9"/>
    <mergeCell ref="K9:N9"/>
    <mergeCell ref="O9:R9"/>
    <mergeCell ref="S9:V9"/>
    <mergeCell ref="W9:Z9"/>
    <mergeCell ref="C12:G12"/>
    <mergeCell ref="H12:J12"/>
    <mergeCell ref="K12:N12"/>
    <mergeCell ref="O12:R12"/>
    <mergeCell ref="S12:V12"/>
    <mergeCell ref="W12:Z12"/>
    <mergeCell ref="C11:G11"/>
    <mergeCell ref="H11:J11"/>
    <mergeCell ref="K11:N11"/>
    <mergeCell ref="O11:R11"/>
    <mergeCell ref="S11:V11"/>
    <mergeCell ref="W11:Z11"/>
    <mergeCell ref="C14:G14"/>
    <mergeCell ref="H14:J14"/>
    <mergeCell ref="K14:N14"/>
    <mergeCell ref="O14:R14"/>
    <mergeCell ref="S14:V14"/>
    <mergeCell ref="W14:Z14"/>
    <mergeCell ref="C13:G13"/>
    <mergeCell ref="H13:J13"/>
    <mergeCell ref="K13:N13"/>
    <mergeCell ref="O13:R13"/>
    <mergeCell ref="S13:V13"/>
    <mergeCell ref="W13:Z13"/>
    <mergeCell ref="C16:G16"/>
    <mergeCell ref="H16:J16"/>
    <mergeCell ref="K16:N16"/>
    <mergeCell ref="O16:R16"/>
    <mergeCell ref="S16:V16"/>
    <mergeCell ref="W16:Z16"/>
    <mergeCell ref="C15:G15"/>
    <mergeCell ref="H15:J15"/>
    <mergeCell ref="K15:N15"/>
    <mergeCell ref="O15:R15"/>
    <mergeCell ref="S15:V15"/>
    <mergeCell ref="W15:Z15"/>
    <mergeCell ref="C18:G18"/>
    <mergeCell ref="H18:J18"/>
    <mergeCell ref="K18:N18"/>
    <mergeCell ref="O18:R18"/>
    <mergeCell ref="S18:V18"/>
    <mergeCell ref="W18:Z18"/>
    <mergeCell ref="C17:G17"/>
    <mergeCell ref="H17:J17"/>
    <mergeCell ref="K17:N17"/>
    <mergeCell ref="O17:R17"/>
    <mergeCell ref="S17:V17"/>
    <mergeCell ref="W17:Z17"/>
    <mergeCell ref="C20:G20"/>
    <mergeCell ref="H20:J20"/>
    <mergeCell ref="K20:N20"/>
    <mergeCell ref="O20:R20"/>
    <mergeCell ref="S20:V20"/>
    <mergeCell ref="W20:Z20"/>
    <mergeCell ref="C19:G19"/>
    <mergeCell ref="H19:J19"/>
    <mergeCell ref="K19:N19"/>
    <mergeCell ref="O19:R19"/>
    <mergeCell ref="S19:V19"/>
    <mergeCell ref="W19:Z19"/>
    <mergeCell ref="S33:X33"/>
    <mergeCell ref="C22:G22"/>
    <mergeCell ref="H22:J22"/>
    <mergeCell ref="K22:N22"/>
    <mergeCell ref="O22:R22"/>
    <mergeCell ref="S22:V22"/>
    <mergeCell ref="W22:Z22"/>
    <mergeCell ref="C21:G21"/>
    <mergeCell ref="H21:J21"/>
    <mergeCell ref="K21:N21"/>
    <mergeCell ref="O21:R21"/>
    <mergeCell ref="S21:V21"/>
    <mergeCell ref="W21:Z21"/>
  </mergeCells>
  <phoneticPr fontId="1"/>
  <hyperlinks>
    <hyperlink ref="AB1" location="一覧表!A1" display="一覧表に戻る" xr:uid="{00000000-0004-0000-1400-000000000000}"/>
  </hyperlinks>
  <pageMargins left="0.6692913385826772" right="0.59055118110236227" top="0.74803149606299213" bottom="0.7480314960629921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tabColor rgb="FFFF99FF"/>
  </sheetPr>
  <dimension ref="B2:AC158"/>
  <sheetViews>
    <sheetView zoomScaleNormal="100" workbookViewId="0"/>
  </sheetViews>
  <sheetFormatPr defaultColWidth="9.5" defaultRowHeight="13.5"/>
  <cols>
    <col min="1" max="1" width="5" style="34" customWidth="1"/>
    <col min="2" max="28" width="3.75" style="34" customWidth="1"/>
    <col min="29" max="16384" width="9.5" style="34"/>
  </cols>
  <sheetData>
    <row r="2" spans="3:29" s="303" customFormat="1" ht="22.9" customHeight="1">
      <c r="C2" s="49" t="s">
        <v>184</v>
      </c>
      <c r="D2" s="125"/>
      <c r="E2" s="125"/>
      <c r="F2" s="125"/>
      <c r="G2" s="125"/>
      <c r="H2" s="126"/>
      <c r="I2" s="126"/>
      <c r="J2" s="126"/>
      <c r="K2" s="126"/>
      <c r="L2" s="126"/>
      <c r="M2" s="126"/>
      <c r="N2" s="126"/>
      <c r="O2" s="126"/>
      <c r="P2" s="126"/>
      <c r="Q2" s="126"/>
      <c r="R2" s="126"/>
      <c r="S2" s="126"/>
      <c r="T2" s="126"/>
      <c r="U2" s="126"/>
      <c r="V2" s="126"/>
      <c r="W2" s="126"/>
      <c r="X2" s="126"/>
      <c r="Y2" s="126"/>
      <c r="Z2" s="126"/>
      <c r="AA2" s="126"/>
      <c r="AB2" s="302"/>
      <c r="AC2" s="465" t="s">
        <v>755</v>
      </c>
    </row>
    <row r="3" spans="3:29" s="303" customFormat="1" ht="22.5" customHeight="1">
      <c r="C3" s="1803" t="s">
        <v>164</v>
      </c>
      <c r="D3" s="1804"/>
      <c r="E3" s="1805"/>
      <c r="F3" s="1806" t="str">
        <f>本工事内容!$C$5&amp;本工事内容!$D$5&amp;本工事内容!$E$5&amp;"　"&amp;本工事内容!$C$8</f>
        <v>水第100号　○○○地内配水管改良工事</v>
      </c>
      <c r="G3" s="1807"/>
      <c r="H3" s="1807"/>
      <c r="I3" s="1807"/>
      <c r="J3" s="1807"/>
      <c r="K3" s="1807"/>
      <c r="L3" s="1807"/>
      <c r="M3" s="1807"/>
      <c r="N3" s="1807"/>
      <c r="O3" s="1807"/>
      <c r="P3" s="1807"/>
      <c r="Q3" s="1807"/>
      <c r="R3" s="1807"/>
      <c r="S3" s="1808"/>
      <c r="T3" s="1809" t="s">
        <v>212</v>
      </c>
      <c r="U3" s="1805"/>
      <c r="V3" s="1810" t="str">
        <f>請負者詳細!$C$2</f>
        <v>△△△△建設株式会社</v>
      </c>
      <c r="W3" s="1807"/>
      <c r="X3" s="1807"/>
      <c r="Y3" s="1807"/>
      <c r="Z3" s="1807"/>
      <c r="AA3" s="1811"/>
    </row>
    <row r="4" spans="3:29" s="303" customFormat="1" ht="19.899999999999999" customHeight="1">
      <c r="C4" s="1812" t="s">
        <v>185</v>
      </c>
      <c r="D4" s="1813"/>
      <c r="E4" s="1814"/>
      <c r="F4" s="1815" t="s">
        <v>186</v>
      </c>
      <c r="G4" s="1813"/>
      <c r="H4" s="1813"/>
      <c r="I4" s="1816"/>
      <c r="J4" s="1815" t="s">
        <v>187</v>
      </c>
      <c r="K4" s="1817"/>
      <c r="L4" s="1817"/>
      <c r="M4" s="1817"/>
      <c r="N4" s="1817"/>
      <c r="O4" s="1817"/>
      <c r="P4" s="1817"/>
      <c r="Q4" s="1817"/>
      <c r="R4" s="1817"/>
      <c r="S4" s="1817"/>
      <c r="T4" s="1817"/>
      <c r="U4" s="1817"/>
      <c r="V4" s="1817"/>
      <c r="W4" s="1817"/>
      <c r="X4" s="1817"/>
      <c r="Y4" s="1817"/>
      <c r="Z4" s="1817"/>
      <c r="AA4" s="1818"/>
    </row>
    <row r="5" spans="3:29" s="81" customFormat="1" ht="21" customHeight="1">
      <c r="C5" s="312" t="s">
        <v>536</v>
      </c>
      <c r="D5" s="102" t="s">
        <v>537</v>
      </c>
      <c r="E5" s="102"/>
      <c r="F5" s="108" t="s">
        <v>538</v>
      </c>
      <c r="G5" s="102" t="s">
        <v>539</v>
      </c>
      <c r="H5" s="102"/>
      <c r="I5" s="308"/>
      <c r="J5" s="108" t="s">
        <v>550</v>
      </c>
      <c r="K5" s="1819" t="s">
        <v>553</v>
      </c>
      <c r="L5" s="1820"/>
      <c r="M5" s="1820"/>
      <c r="N5" s="1820"/>
      <c r="O5" s="1820"/>
      <c r="P5" s="1820"/>
      <c r="Q5" s="1820"/>
      <c r="R5" s="1820"/>
      <c r="S5" s="1820"/>
      <c r="T5" s="1820"/>
      <c r="U5" s="1820"/>
      <c r="V5" s="1820"/>
      <c r="W5" s="1820"/>
      <c r="X5" s="1820"/>
      <c r="Y5" s="1820"/>
      <c r="Z5" s="1820"/>
      <c r="AA5" s="313"/>
    </row>
    <row r="6" spans="3:29" s="81" customFormat="1" ht="15" customHeight="1">
      <c r="C6" s="1821" t="s">
        <v>552</v>
      </c>
      <c r="D6" s="1786"/>
      <c r="E6" s="1822"/>
      <c r="F6" s="307"/>
      <c r="G6" s="102"/>
      <c r="H6" s="102"/>
      <c r="I6" s="308"/>
      <c r="J6" s="108" t="s">
        <v>550</v>
      </c>
      <c r="K6" s="102" t="s">
        <v>554</v>
      </c>
      <c r="L6" s="102"/>
      <c r="M6" s="102"/>
      <c r="N6" s="102"/>
      <c r="O6" s="102"/>
      <c r="P6" s="102"/>
      <c r="Q6" s="102"/>
      <c r="R6" s="102"/>
      <c r="S6" s="102"/>
      <c r="T6" s="102"/>
      <c r="U6" s="102"/>
      <c r="V6" s="314"/>
      <c r="W6" s="314"/>
      <c r="X6" s="314"/>
      <c r="Y6" s="314"/>
      <c r="Z6" s="314"/>
      <c r="AA6" s="313"/>
    </row>
    <row r="7" spans="3:29" s="81" customFormat="1" ht="15" customHeight="1">
      <c r="C7" s="1823"/>
      <c r="D7" s="1786"/>
      <c r="E7" s="1822"/>
      <c r="F7" s="307"/>
      <c r="G7" s="102"/>
      <c r="H7" s="102"/>
      <c r="I7" s="308"/>
      <c r="J7" s="108" t="s">
        <v>550</v>
      </c>
      <c r="K7" s="102" t="s">
        <v>555</v>
      </c>
      <c r="L7" s="102"/>
      <c r="M7" s="102"/>
      <c r="N7" s="102"/>
      <c r="O7" s="102"/>
      <c r="P7" s="102"/>
      <c r="Q7" s="102"/>
      <c r="R7" s="102"/>
      <c r="S7" s="102"/>
      <c r="T7" s="102"/>
      <c r="U7" s="102"/>
      <c r="V7" s="314"/>
      <c r="W7" s="314"/>
      <c r="X7" s="314"/>
      <c r="Y7" s="314"/>
      <c r="Z7" s="314"/>
      <c r="AA7" s="313"/>
    </row>
    <row r="8" spans="3:29" s="81" customFormat="1" ht="15" customHeight="1">
      <c r="C8" s="1823"/>
      <c r="D8" s="1786"/>
      <c r="E8" s="1822"/>
      <c r="F8" s="307"/>
      <c r="G8" s="102"/>
      <c r="H8" s="102"/>
      <c r="I8" s="308"/>
      <c r="J8" s="108" t="s">
        <v>550</v>
      </c>
      <c r="K8" s="102" t="s">
        <v>556</v>
      </c>
      <c r="L8" s="102"/>
      <c r="M8" s="102"/>
      <c r="N8" s="102"/>
      <c r="O8" s="102"/>
      <c r="P8" s="102"/>
      <c r="Q8" s="102"/>
      <c r="R8" s="102"/>
      <c r="S8" s="102"/>
      <c r="T8" s="102"/>
      <c r="U8" s="102"/>
      <c r="V8" s="314"/>
      <c r="W8" s="314"/>
      <c r="X8" s="314"/>
      <c r="Y8" s="314"/>
      <c r="Z8" s="314"/>
      <c r="AA8" s="313"/>
    </row>
    <row r="9" spans="3:29" s="81" customFormat="1" ht="15" customHeight="1">
      <c r="C9" s="1823"/>
      <c r="D9" s="1786"/>
      <c r="E9" s="1822"/>
      <c r="F9" s="307"/>
      <c r="G9" s="102"/>
      <c r="H9" s="102"/>
      <c r="I9" s="308"/>
      <c r="J9" s="108" t="s">
        <v>550</v>
      </c>
      <c r="K9" s="102" t="s">
        <v>557</v>
      </c>
      <c r="L9" s="102"/>
      <c r="M9" s="102"/>
      <c r="N9" s="102"/>
      <c r="O9" s="102"/>
      <c r="P9" s="102"/>
      <c r="Q9" s="102"/>
      <c r="R9" s="102"/>
      <c r="S9" s="102"/>
      <c r="T9" s="102"/>
      <c r="U9" s="102"/>
      <c r="V9" s="314"/>
      <c r="W9" s="314"/>
      <c r="X9" s="314"/>
      <c r="Y9" s="314"/>
      <c r="Z9" s="314"/>
      <c r="AA9" s="313"/>
    </row>
    <row r="10" spans="3:29" s="81" customFormat="1" ht="21" customHeight="1">
      <c r="C10" s="101"/>
      <c r="D10" s="102"/>
      <c r="E10" s="102"/>
      <c r="F10" s="307"/>
      <c r="G10" s="102"/>
      <c r="H10" s="102"/>
      <c r="I10" s="308"/>
      <c r="J10" s="108" t="s">
        <v>550</v>
      </c>
      <c r="K10" s="1785" t="s">
        <v>558</v>
      </c>
      <c r="L10" s="1786"/>
      <c r="M10" s="1786"/>
      <c r="N10" s="1786"/>
      <c r="O10" s="1786"/>
      <c r="P10" s="1786"/>
      <c r="Q10" s="1786"/>
      <c r="R10" s="1786"/>
      <c r="S10" s="1786"/>
      <c r="T10" s="1786"/>
      <c r="U10" s="1786"/>
      <c r="V10" s="1786"/>
      <c r="W10" s="1786"/>
      <c r="X10" s="1786"/>
      <c r="Y10" s="1786"/>
      <c r="Z10" s="1786"/>
      <c r="AA10" s="313"/>
    </row>
    <row r="11" spans="3:29" s="81" customFormat="1" ht="15" customHeight="1">
      <c r="C11" s="101"/>
      <c r="D11" s="102"/>
      <c r="E11" s="102"/>
      <c r="F11" s="307"/>
      <c r="G11" s="102"/>
      <c r="H11" s="102"/>
      <c r="I11" s="308"/>
      <c r="J11" s="108" t="s">
        <v>550</v>
      </c>
      <c r="K11" s="102" t="s">
        <v>559</v>
      </c>
      <c r="L11" s="102"/>
      <c r="M11" s="102"/>
      <c r="N11" s="102"/>
      <c r="O11" s="102"/>
      <c r="P11" s="102"/>
      <c r="Q11" s="102"/>
      <c r="R11" s="102"/>
      <c r="S11" s="102"/>
      <c r="T11" s="102"/>
      <c r="U11" s="102"/>
      <c r="V11" s="314"/>
      <c r="W11" s="314"/>
      <c r="X11" s="314"/>
      <c r="Y11" s="314"/>
      <c r="Z11" s="314"/>
      <c r="AA11" s="313"/>
    </row>
    <row r="12" spans="3:29" s="81" customFormat="1" ht="15" customHeight="1">
      <c r="C12" s="101"/>
      <c r="D12" s="102"/>
      <c r="E12" s="102"/>
      <c r="F12" s="307"/>
      <c r="G12" s="102"/>
      <c r="H12" s="102"/>
      <c r="I12" s="308"/>
      <c r="J12" s="108" t="s">
        <v>550</v>
      </c>
      <c r="K12" s="102" t="s">
        <v>560</v>
      </c>
      <c r="L12" s="102"/>
      <c r="M12" s="102"/>
      <c r="N12" s="102"/>
      <c r="O12" s="102"/>
      <c r="P12" s="102"/>
      <c r="Q12" s="102"/>
      <c r="R12" s="102"/>
      <c r="S12" s="102"/>
      <c r="T12" s="102"/>
      <c r="U12" s="102"/>
      <c r="V12" s="314"/>
      <c r="W12" s="314"/>
      <c r="X12" s="314"/>
      <c r="Y12" s="314"/>
      <c r="Z12" s="314"/>
      <c r="AA12" s="313"/>
    </row>
    <row r="13" spans="3:29" s="81" customFormat="1" ht="15" customHeight="1">
      <c r="C13" s="101"/>
      <c r="D13" s="102"/>
      <c r="E13" s="102"/>
      <c r="F13" s="307"/>
      <c r="G13" s="102"/>
      <c r="H13" s="102"/>
      <c r="I13" s="308"/>
      <c r="J13" s="108" t="s">
        <v>550</v>
      </c>
      <c r="K13" s="102" t="s">
        <v>561</v>
      </c>
      <c r="L13" s="102"/>
      <c r="M13" s="102"/>
      <c r="N13" s="102"/>
      <c r="O13" s="102"/>
      <c r="P13" s="102"/>
      <c r="Q13" s="102"/>
      <c r="R13" s="102"/>
      <c r="S13" s="102"/>
      <c r="T13" s="102"/>
      <c r="U13" s="102"/>
      <c r="V13" s="314"/>
      <c r="W13" s="314"/>
      <c r="X13" s="314"/>
      <c r="Y13" s="314"/>
      <c r="Z13" s="314"/>
      <c r="AA13" s="313"/>
    </row>
    <row r="14" spans="3:29" s="81" customFormat="1" ht="15" customHeight="1">
      <c r="C14" s="101"/>
      <c r="D14" s="102"/>
      <c r="E14" s="102"/>
      <c r="F14" s="307"/>
      <c r="G14" s="102"/>
      <c r="H14" s="102"/>
      <c r="I14" s="308"/>
      <c r="J14" s="108" t="s">
        <v>550</v>
      </c>
      <c r="K14" s="102" t="s">
        <v>188</v>
      </c>
      <c r="L14" s="102"/>
      <c r="M14" s="102"/>
      <c r="N14" s="102"/>
      <c r="O14" s="102"/>
      <c r="P14" s="102"/>
      <c r="Q14" s="102"/>
      <c r="R14" s="102"/>
      <c r="S14" s="102"/>
      <c r="T14" s="102"/>
      <c r="U14" s="102"/>
      <c r="V14" s="314"/>
      <c r="W14" s="314"/>
      <c r="X14" s="314"/>
      <c r="Y14" s="314"/>
      <c r="Z14" s="314"/>
      <c r="AA14" s="313"/>
    </row>
    <row r="15" spans="3:29" s="81" customFormat="1" ht="15" customHeight="1">
      <c r="C15" s="101"/>
      <c r="D15" s="102"/>
      <c r="E15" s="102"/>
      <c r="F15" s="307"/>
      <c r="G15" s="102"/>
      <c r="H15" s="102"/>
      <c r="I15" s="308"/>
      <c r="J15" s="108" t="s">
        <v>550</v>
      </c>
      <c r="K15" s="102" t="s">
        <v>189</v>
      </c>
      <c r="L15" s="102"/>
      <c r="M15" s="102"/>
      <c r="N15" s="102"/>
      <c r="O15" s="102"/>
      <c r="P15" s="102"/>
      <c r="Q15" s="102"/>
      <c r="R15" s="102"/>
      <c r="S15" s="102"/>
      <c r="T15" s="102"/>
      <c r="U15" s="102"/>
      <c r="V15" s="314"/>
      <c r="W15" s="314"/>
      <c r="X15" s="314"/>
      <c r="Y15" s="314"/>
      <c r="Z15" s="314"/>
      <c r="AA15" s="313"/>
    </row>
    <row r="16" spans="3:29" s="81" customFormat="1" ht="15" customHeight="1">
      <c r="C16" s="101"/>
      <c r="D16" s="102"/>
      <c r="E16" s="102"/>
      <c r="F16" s="307"/>
      <c r="G16" s="102"/>
      <c r="H16" s="102"/>
      <c r="I16" s="308"/>
      <c r="J16" s="108" t="s">
        <v>550</v>
      </c>
      <c r="K16" s="102" t="s">
        <v>190</v>
      </c>
      <c r="L16" s="102"/>
      <c r="M16" s="102"/>
      <c r="N16" s="102"/>
      <c r="O16" s="102"/>
      <c r="P16" s="102"/>
      <c r="Q16" s="102"/>
      <c r="R16" s="102"/>
      <c r="S16" s="102"/>
      <c r="T16" s="102"/>
      <c r="U16" s="102"/>
      <c r="V16" s="314"/>
      <c r="W16" s="314"/>
      <c r="X16" s="314"/>
      <c r="Y16" s="314"/>
      <c r="Z16" s="314"/>
      <c r="AA16" s="313"/>
    </row>
    <row r="17" spans="3:27" s="81" customFormat="1" ht="15" customHeight="1">
      <c r="C17" s="101"/>
      <c r="D17" s="102"/>
      <c r="E17" s="102"/>
      <c r="F17" s="307"/>
      <c r="G17" s="102"/>
      <c r="H17" s="102"/>
      <c r="I17" s="308"/>
      <c r="J17" s="108" t="s">
        <v>550</v>
      </c>
      <c r="K17" s="102" t="s">
        <v>191</v>
      </c>
      <c r="L17" s="102"/>
      <c r="M17" s="102"/>
      <c r="N17" s="102"/>
      <c r="O17" s="102"/>
      <c r="P17" s="102"/>
      <c r="Q17" s="102"/>
      <c r="R17" s="102"/>
      <c r="S17" s="102"/>
      <c r="T17" s="102"/>
      <c r="U17" s="102"/>
      <c r="V17" s="314"/>
      <c r="W17" s="314"/>
      <c r="X17" s="314"/>
      <c r="Y17" s="314"/>
      <c r="Z17" s="314"/>
      <c r="AA17" s="313"/>
    </row>
    <row r="18" spans="3:27" s="81" customFormat="1" ht="15" customHeight="1">
      <c r="C18" s="101"/>
      <c r="D18" s="102"/>
      <c r="E18" s="102"/>
      <c r="F18" s="307"/>
      <c r="G18" s="102"/>
      <c r="H18" s="102"/>
      <c r="I18" s="308"/>
      <c r="J18" s="108" t="s">
        <v>550</v>
      </c>
      <c r="K18" s="102" t="s">
        <v>192</v>
      </c>
      <c r="L18" s="102"/>
      <c r="M18" s="102"/>
      <c r="N18" s="102"/>
      <c r="O18" s="102"/>
      <c r="P18" s="102"/>
      <c r="Q18" s="102"/>
      <c r="R18" s="102"/>
      <c r="S18" s="102"/>
      <c r="T18" s="102"/>
      <c r="U18" s="102"/>
      <c r="V18" s="314"/>
      <c r="W18" s="314"/>
      <c r="X18" s="314"/>
      <c r="Y18" s="314"/>
      <c r="Z18" s="314"/>
      <c r="AA18" s="313"/>
    </row>
    <row r="19" spans="3:27" s="81" customFormat="1" ht="15" customHeight="1">
      <c r="C19" s="101"/>
      <c r="D19" s="102"/>
      <c r="E19" s="102"/>
      <c r="F19" s="307"/>
      <c r="G19" s="102"/>
      <c r="H19" s="102"/>
      <c r="I19" s="308"/>
      <c r="J19" s="108" t="s">
        <v>550</v>
      </c>
      <c r="K19" s="102" t="s">
        <v>193</v>
      </c>
      <c r="L19" s="102"/>
      <c r="M19" s="102"/>
      <c r="N19" s="102"/>
      <c r="O19" s="102"/>
      <c r="P19" s="102"/>
      <c r="Q19" s="102"/>
      <c r="R19" s="102"/>
      <c r="S19" s="102"/>
      <c r="T19" s="102"/>
      <c r="U19" s="102"/>
      <c r="V19" s="314"/>
      <c r="W19" s="314"/>
      <c r="X19" s="314"/>
      <c r="Y19" s="314"/>
      <c r="Z19" s="314"/>
      <c r="AA19" s="313"/>
    </row>
    <row r="20" spans="3:27" s="81" customFormat="1" ht="15" customHeight="1">
      <c r="C20" s="101"/>
      <c r="D20" s="102"/>
      <c r="E20" s="102"/>
      <c r="F20" s="307"/>
      <c r="G20" s="102"/>
      <c r="H20" s="102"/>
      <c r="I20" s="308"/>
      <c r="J20" s="108" t="s">
        <v>550</v>
      </c>
      <c r="K20" s="102" t="s">
        <v>1545</v>
      </c>
      <c r="L20" s="102"/>
      <c r="M20" s="102"/>
      <c r="N20" s="102"/>
      <c r="O20" s="102"/>
      <c r="P20" s="102"/>
      <c r="Q20" s="102"/>
      <c r="R20" s="102"/>
      <c r="S20" s="102"/>
      <c r="T20" s="102"/>
      <c r="U20" s="102"/>
      <c r="V20" s="314"/>
      <c r="W20" s="314"/>
      <c r="X20" s="314"/>
      <c r="Y20" s="314"/>
      <c r="Z20" s="314"/>
      <c r="AA20" s="313"/>
    </row>
    <row r="21" spans="3:27" s="81" customFormat="1" ht="15" customHeight="1">
      <c r="C21" s="101"/>
      <c r="D21" s="102"/>
      <c r="E21" s="102"/>
      <c r="F21" s="307"/>
      <c r="G21" s="102"/>
      <c r="H21" s="102"/>
      <c r="I21" s="308"/>
      <c r="J21" s="108" t="s">
        <v>536</v>
      </c>
      <c r="K21" s="102" t="s">
        <v>1543</v>
      </c>
      <c r="L21" s="102"/>
      <c r="M21" s="102"/>
      <c r="N21" s="102"/>
      <c r="O21" s="102"/>
      <c r="P21" s="102"/>
      <c r="Q21" s="102"/>
      <c r="R21" s="102"/>
      <c r="S21" s="102"/>
      <c r="T21" s="102"/>
      <c r="U21" s="102"/>
      <c r="V21" s="314"/>
      <c r="W21" s="314"/>
      <c r="X21" s="314"/>
      <c r="Y21" s="314"/>
      <c r="Z21" s="314"/>
      <c r="AA21" s="313"/>
    </row>
    <row r="22" spans="3:27" s="81" customFormat="1" ht="15" customHeight="1">
      <c r="C22" s="101"/>
      <c r="D22" s="102"/>
      <c r="E22" s="102"/>
      <c r="F22" s="307"/>
      <c r="G22" s="102"/>
      <c r="H22" s="102"/>
      <c r="I22" s="308"/>
      <c r="J22" s="108" t="s">
        <v>550</v>
      </c>
      <c r="K22" s="102" t="s">
        <v>1544</v>
      </c>
      <c r="L22" s="102"/>
      <c r="M22" s="102"/>
      <c r="N22" s="102"/>
      <c r="O22" s="102"/>
      <c r="P22" s="102"/>
      <c r="Q22" s="102"/>
      <c r="R22" s="102"/>
      <c r="S22" s="102"/>
      <c r="T22" s="102"/>
      <c r="U22" s="102"/>
      <c r="V22" s="314"/>
      <c r="W22" s="314"/>
      <c r="X22" s="314"/>
      <c r="Y22" s="314"/>
      <c r="Z22" s="314"/>
      <c r="AA22" s="313"/>
    </row>
    <row r="23" spans="3:27" s="81" customFormat="1" ht="15" customHeight="1">
      <c r="C23" s="101"/>
      <c r="D23" s="102"/>
      <c r="E23" s="102"/>
      <c r="F23" s="304" t="s">
        <v>538</v>
      </c>
      <c r="G23" s="309" t="s">
        <v>540</v>
      </c>
      <c r="H23" s="309"/>
      <c r="I23" s="310"/>
      <c r="J23" s="304" t="s">
        <v>550</v>
      </c>
      <c r="K23" s="309" t="s">
        <v>1546</v>
      </c>
      <c r="L23" s="309"/>
      <c r="M23" s="309"/>
      <c r="N23" s="309"/>
      <c r="O23" s="309"/>
      <c r="P23" s="309"/>
      <c r="Q23" s="309"/>
      <c r="R23" s="309"/>
      <c r="S23" s="309"/>
      <c r="T23" s="309"/>
      <c r="U23" s="309"/>
      <c r="V23" s="123"/>
      <c r="W23" s="123"/>
      <c r="X23" s="123"/>
      <c r="Y23" s="123"/>
      <c r="Z23" s="123"/>
      <c r="AA23" s="315"/>
    </row>
    <row r="24" spans="3:27" s="81" customFormat="1" ht="15" customHeight="1">
      <c r="C24" s="101"/>
      <c r="D24" s="102"/>
      <c r="E24" s="102"/>
      <c r="F24" s="108" t="s">
        <v>538</v>
      </c>
      <c r="G24" s="102" t="s">
        <v>541</v>
      </c>
      <c r="H24" s="102"/>
      <c r="I24" s="308"/>
      <c r="J24" s="108" t="s">
        <v>550</v>
      </c>
      <c r="K24" s="102" t="s">
        <v>1547</v>
      </c>
      <c r="L24" s="102"/>
      <c r="M24" s="102"/>
      <c r="N24" s="102"/>
      <c r="O24" s="102"/>
      <c r="P24" s="102"/>
      <c r="Q24" s="102"/>
      <c r="R24" s="102"/>
      <c r="S24" s="102"/>
      <c r="T24" s="102"/>
      <c r="U24" s="102"/>
      <c r="V24" s="314"/>
      <c r="W24" s="314"/>
      <c r="X24" s="314"/>
      <c r="Y24" s="314"/>
      <c r="Z24" s="314"/>
      <c r="AA24" s="313"/>
    </row>
    <row r="25" spans="3:27" s="81" customFormat="1" ht="15" customHeight="1">
      <c r="C25" s="101"/>
      <c r="D25" s="102"/>
      <c r="E25" s="102"/>
      <c r="F25" s="307"/>
      <c r="G25" s="102"/>
      <c r="H25" s="102"/>
      <c r="I25" s="308"/>
      <c r="J25" s="108" t="s">
        <v>550</v>
      </c>
      <c r="K25" s="102" t="s">
        <v>1548</v>
      </c>
      <c r="L25" s="102"/>
      <c r="M25" s="102"/>
      <c r="N25" s="102"/>
      <c r="O25" s="102"/>
      <c r="P25" s="102"/>
      <c r="Q25" s="102"/>
      <c r="R25" s="102"/>
      <c r="S25" s="102"/>
      <c r="T25" s="102"/>
      <c r="U25" s="102"/>
      <c r="V25" s="314"/>
      <c r="W25" s="314"/>
      <c r="X25" s="314"/>
      <c r="Y25" s="314"/>
      <c r="Z25" s="314"/>
      <c r="AA25" s="313"/>
    </row>
    <row r="26" spans="3:27" s="81" customFormat="1" ht="15" customHeight="1">
      <c r="C26" s="101"/>
      <c r="D26" s="102"/>
      <c r="E26" s="102"/>
      <c r="F26" s="307"/>
      <c r="G26" s="102"/>
      <c r="H26" s="102"/>
      <c r="I26" s="308"/>
      <c r="J26" s="108" t="s">
        <v>550</v>
      </c>
      <c r="K26" s="102" t="s">
        <v>1549</v>
      </c>
      <c r="L26" s="102"/>
      <c r="M26" s="102"/>
      <c r="N26" s="102"/>
      <c r="O26" s="102"/>
      <c r="P26" s="102"/>
      <c r="Q26" s="102"/>
      <c r="R26" s="102"/>
      <c r="S26" s="102"/>
      <c r="T26" s="102"/>
      <c r="U26" s="102"/>
      <c r="V26" s="314"/>
      <c r="W26" s="314"/>
      <c r="X26" s="314"/>
      <c r="Y26" s="314"/>
      <c r="Z26" s="314"/>
      <c r="AA26" s="313"/>
    </row>
    <row r="27" spans="3:27" s="81" customFormat="1" ht="15" customHeight="1">
      <c r="C27" s="101"/>
      <c r="D27" s="102"/>
      <c r="E27" s="102"/>
      <c r="F27" s="305"/>
      <c r="G27" s="98"/>
      <c r="H27" s="98"/>
      <c r="I27" s="99"/>
      <c r="J27" s="306" t="s">
        <v>550</v>
      </c>
      <c r="K27" s="98" t="s">
        <v>1550</v>
      </c>
      <c r="L27" s="98"/>
      <c r="M27" s="98"/>
      <c r="N27" s="98"/>
      <c r="O27" s="98"/>
      <c r="P27" s="98"/>
      <c r="Q27" s="98"/>
      <c r="R27" s="98"/>
      <c r="S27" s="98"/>
      <c r="T27" s="98"/>
      <c r="U27" s="98"/>
      <c r="V27" s="124"/>
      <c r="W27" s="124"/>
      <c r="X27" s="124"/>
      <c r="Y27" s="124"/>
      <c r="Z27" s="124"/>
      <c r="AA27" s="316"/>
    </row>
    <row r="28" spans="3:27" s="81" customFormat="1" ht="15" customHeight="1">
      <c r="C28" s="101"/>
      <c r="D28" s="102"/>
      <c r="E28" s="102"/>
      <c r="F28" s="108" t="s">
        <v>542</v>
      </c>
      <c r="G28" s="102" t="s">
        <v>543</v>
      </c>
      <c r="H28" s="102"/>
      <c r="I28" s="308"/>
      <c r="J28" s="108" t="s">
        <v>550</v>
      </c>
      <c r="K28" s="102" t="s">
        <v>1551</v>
      </c>
      <c r="L28" s="102"/>
      <c r="M28" s="102"/>
      <c r="N28" s="102"/>
      <c r="O28" s="102"/>
      <c r="P28" s="102"/>
      <c r="Q28" s="102"/>
      <c r="R28" s="102"/>
      <c r="S28" s="102"/>
      <c r="T28" s="102"/>
      <c r="U28" s="102"/>
      <c r="V28" s="314"/>
      <c r="W28" s="314"/>
      <c r="X28" s="314"/>
      <c r="Y28" s="314"/>
      <c r="Z28" s="314"/>
      <c r="AA28" s="313"/>
    </row>
    <row r="29" spans="3:27" s="81" customFormat="1" ht="21" customHeight="1">
      <c r="C29" s="101"/>
      <c r="D29" s="102"/>
      <c r="E29" s="102"/>
      <c r="F29" s="307"/>
      <c r="G29" s="102"/>
      <c r="H29" s="102"/>
      <c r="I29" s="308"/>
      <c r="J29" s="108" t="s">
        <v>550</v>
      </c>
      <c r="K29" s="1785" t="s">
        <v>1552</v>
      </c>
      <c r="L29" s="1786"/>
      <c r="M29" s="1786"/>
      <c r="N29" s="1786"/>
      <c r="O29" s="1786"/>
      <c r="P29" s="1786"/>
      <c r="Q29" s="1786"/>
      <c r="R29" s="1786"/>
      <c r="S29" s="1786"/>
      <c r="T29" s="1786"/>
      <c r="U29" s="1786"/>
      <c r="V29" s="1786"/>
      <c r="W29" s="1786"/>
      <c r="X29" s="1786"/>
      <c r="Y29" s="1786"/>
      <c r="Z29" s="1786"/>
      <c r="AA29" s="313"/>
    </row>
    <row r="30" spans="3:27" s="81" customFormat="1" ht="15" customHeight="1">
      <c r="C30" s="101"/>
      <c r="D30" s="102"/>
      <c r="E30" s="102"/>
      <c r="F30" s="307"/>
      <c r="G30" s="102"/>
      <c r="H30" s="102"/>
      <c r="I30" s="308"/>
      <c r="J30" s="108" t="s">
        <v>550</v>
      </c>
      <c r="K30" s="102" t="s">
        <v>1553</v>
      </c>
      <c r="L30" s="102"/>
      <c r="M30" s="102"/>
      <c r="N30" s="102"/>
      <c r="O30" s="102"/>
      <c r="P30" s="102"/>
      <c r="Q30" s="102"/>
      <c r="R30" s="102"/>
      <c r="S30" s="102"/>
      <c r="T30" s="102"/>
      <c r="U30" s="102"/>
      <c r="V30" s="314"/>
      <c r="W30" s="314"/>
      <c r="X30" s="314"/>
      <c r="Y30" s="314"/>
      <c r="Z30" s="314"/>
      <c r="AA30" s="313"/>
    </row>
    <row r="31" spans="3:27" s="81" customFormat="1" ht="15" customHeight="1">
      <c r="C31" s="101"/>
      <c r="D31" s="102"/>
      <c r="E31" s="102"/>
      <c r="F31" s="307"/>
      <c r="G31" s="102"/>
      <c r="H31" s="102"/>
      <c r="I31" s="308"/>
      <c r="J31" s="108" t="s">
        <v>550</v>
      </c>
      <c r="K31" s="102" t="s">
        <v>1554</v>
      </c>
      <c r="L31" s="102"/>
      <c r="M31" s="102"/>
      <c r="N31" s="102"/>
      <c r="O31" s="102"/>
      <c r="P31" s="102"/>
      <c r="Q31" s="102"/>
      <c r="R31" s="102"/>
      <c r="S31" s="102"/>
      <c r="T31" s="102"/>
      <c r="U31" s="102"/>
      <c r="V31" s="314"/>
      <c r="W31" s="314"/>
      <c r="X31" s="314"/>
      <c r="Y31" s="314"/>
      <c r="Z31" s="314"/>
      <c r="AA31" s="313"/>
    </row>
    <row r="32" spans="3:27" s="81" customFormat="1" ht="15" customHeight="1">
      <c r="C32" s="101"/>
      <c r="D32" s="102"/>
      <c r="E32" s="102"/>
      <c r="F32" s="307"/>
      <c r="G32" s="102"/>
      <c r="H32" s="102"/>
      <c r="I32" s="308"/>
      <c r="J32" s="108" t="s">
        <v>550</v>
      </c>
      <c r="K32" s="102" t="s">
        <v>1555</v>
      </c>
      <c r="L32" s="102"/>
      <c r="M32" s="102"/>
      <c r="N32" s="102"/>
      <c r="O32" s="102"/>
      <c r="P32" s="102"/>
      <c r="Q32" s="102"/>
      <c r="R32" s="102"/>
      <c r="S32" s="102"/>
      <c r="T32" s="102"/>
      <c r="U32" s="102"/>
      <c r="V32" s="314"/>
      <c r="W32" s="314"/>
      <c r="X32" s="314"/>
      <c r="Y32" s="314"/>
      <c r="Z32" s="314"/>
      <c r="AA32" s="313"/>
    </row>
    <row r="33" spans="3:27" s="81" customFormat="1" ht="15" customHeight="1">
      <c r="C33" s="101"/>
      <c r="D33" s="102"/>
      <c r="E33" s="102"/>
      <c r="F33" s="307"/>
      <c r="G33" s="102"/>
      <c r="H33" s="102"/>
      <c r="I33" s="308"/>
      <c r="J33" s="108" t="s">
        <v>550</v>
      </c>
      <c r="K33" s="102" t="s">
        <v>1556</v>
      </c>
      <c r="L33" s="102"/>
      <c r="M33" s="102"/>
      <c r="N33" s="102"/>
      <c r="O33" s="102"/>
      <c r="P33" s="102"/>
      <c r="Q33" s="102"/>
      <c r="R33" s="102"/>
      <c r="S33" s="102"/>
      <c r="T33" s="102"/>
      <c r="U33" s="102"/>
      <c r="V33" s="314"/>
      <c r="W33" s="314"/>
      <c r="X33" s="314"/>
      <c r="Y33" s="314"/>
      <c r="Z33" s="314"/>
      <c r="AA33" s="313"/>
    </row>
    <row r="34" spans="3:27" s="81" customFormat="1" ht="15" customHeight="1">
      <c r="C34" s="101"/>
      <c r="D34" s="102"/>
      <c r="E34" s="102"/>
      <c r="F34" s="307"/>
      <c r="G34" s="102"/>
      <c r="H34" s="102"/>
      <c r="I34" s="308"/>
      <c r="J34" s="108" t="s">
        <v>550</v>
      </c>
      <c r="K34" s="102" t="s">
        <v>1557</v>
      </c>
      <c r="L34" s="102"/>
      <c r="M34" s="102"/>
      <c r="N34" s="102"/>
      <c r="O34" s="102"/>
      <c r="P34" s="102"/>
      <c r="Q34" s="102"/>
      <c r="R34" s="102"/>
      <c r="S34" s="102"/>
      <c r="T34" s="102"/>
      <c r="U34" s="102"/>
      <c r="V34" s="314"/>
      <c r="W34" s="314"/>
      <c r="X34" s="314"/>
      <c r="Y34" s="314"/>
      <c r="Z34" s="314"/>
      <c r="AA34" s="313"/>
    </row>
    <row r="35" spans="3:27" s="81" customFormat="1" ht="15" customHeight="1">
      <c r="C35" s="101"/>
      <c r="D35" s="102"/>
      <c r="E35" s="102"/>
      <c r="F35" s="307"/>
      <c r="G35" s="102"/>
      <c r="H35" s="102"/>
      <c r="I35" s="308"/>
      <c r="J35" s="108" t="s">
        <v>550</v>
      </c>
      <c r="K35" s="102" t="s">
        <v>1558</v>
      </c>
      <c r="L35" s="102"/>
      <c r="M35" s="102"/>
      <c r="N35" s="102"/>
      <c r="O35" s="102"/>
      <c r="P35" s="102"/>
      <c r="Q35" s="102"/>
      <c r="R35" s="102"/>
      <c r="S35" s="102"/>
      <c r="T35" s="102"/>
      <c r="U35" s="102"/>
      <c r="V35" s="314"/>
      <c r="W35" s="314"/>
      <c r="X35" s="314"/>
      <c r="Y35" s="314"/>
      <c r="Z35" s="314"/>
      <c r="AA35" s="313"/>
    </row>
    <row r="36" spans="3:27" s="81" customFormat="1" ht="15" customHeight="1">
      <c r="C36" s="101"/>
      <c r="D36" s="102"/>
      <c r="E36" s="308"/>
      <c r="F36" s="1133" t="s">
        <v>544</v>
      </c>
      <c r="G36" s="1130" t="s">
        <v>545</v>
      </c>
      <c r="H36" s="1130"/>
      <c r="I36" s="1131"/>
      <c r="J36" s="1133" t="s">
        <v>536</v>
      </c>
      <c r="K36" s="1130" t="s">
        <v>1559</v>
      </c>
      <c r="L36" s="1130"/>
      <c r="M36" s="1130"/>
      <c r="N36" s="1130"/>
      <c r="O36" s="1130"/>
      <c r="P36" s="1130"/>
      <c r="Q36" s="1130"/>
      <c r="R36" s="1130"/>
      <c r="S36" s="1130"/>
      <c r="T36" s="1130"/>
      <c r="U36" s="1130"/>
      <c r="V36" s="1132"/>
      <c r="W36" s="1132"/>
      <c r="X36" s="1132"/>
      <c r="Y36" s="1132"/>
      <c r="Z36" s="1132"/>
      <c r="AA36" s="1134"/>
    </row>
    <row r="37" spans="3:27" s="81" customFormat="1" ht="21" customHeight="1">
      <c r="C37" s="1222" t="s">
        <v>548</v>
      </c>
      <c r="D37" s="1130" t="s">
        <v>549</v>
      </c>
      <c r="E37" s="1131"/>
      <c r="F37" s="1133" t="s">
        <v>538</v>
      </c>
      <c r="G37" s="1819" t="s">
        <v>546</v>
      </c>
      <c r="H37" s="1820"/>
      <c r="I37" s="1824"/>
      <c r="J37" s="1133" t="s">
        <v>550</v>
      </c>
      <c r="K37" s="1819" t="s">
        <v>567</v>
      </c>
      <c r="L37" s="1820"/>
      <c r="M37" s="1820"/>
      <c r="N37" s="1820"/>
      <c r="O37" s="1820"/>
      <c r="P37" s="1820"/>
      <c r="Q37" s="1820"/>
      <c r="R37" s="1820"/>
      <c r="S37" s="1820"/>
      <c r="T37" s="1820"/>
      <c r="U37" s="1820"/>
      <c r="V37" s="1820"/>
      <c r="W37" s="1820"/>
      <c r="X37" s="1820"/>
      <c r="Y37" s="1820"/>
      <c r="Z37" s="1820"/>
      <c r="AA37" s="1134"/>
    </row>
    <row r="38" spans="3:27" s="81" customFormat="1" ht="15" customHeight="1">
      <c r="C38" s="1821" t="s">
        <v>551</v>
      </c>
      <c r="D38" s="1786"/>
      <c r="E38" s="1822"/>
      <c r="F38" s="307"/>
      <c r="G38" s="1825"/>
      <c r="H38" s="1825"/>
      <c r="I38" s="1822"/>
      <c r="J38" s="108" t="s">
        <v>550</v>
      </c>
      <c r="K38" s="102" t="s">
        <v>562</v>
      </c>
      <c r="L38" s="102"/>
      <c r="M38" s="102"/>
      <c r="N38" s="102"/>
      <c r="O38" s="102"/>
      <c r="P38" s="102"/>
      <c r="Q38" s="102"/>
      <c r="R38" s="102"/>
      <c r="S38" s="102"/>
      <c r="T38" s="102"/>
      <c r="U38" s="102"/>
      <c r="V38" s="314"/>
      <c r="W38" s="314"/>
      <c r="X38" s="314"/>
      <c r="Y38" s="314"/>
      <c r="Z38" s="314"/>
      <c r="AA38" s="313"/>
    </row>
    <row r="39" spans="3:27" s="81" customFormat="1" ht="21" customHeight="1">
      <c r="C39" s="1823"/>
      <c r="D39" s="1786"/>
      <c r="E39" s="1822"/>
      <c r="F39" s="307"/>
      <c r="G39" s="1825"/>
      <c r="H39" s="1825"/>
      <c r="I39" s="1822"/>
      <c r="J39" s="108" t="s">
        <v>550</v>
      </c>
      <c r="K39" s="1785" t="s">
        <v>563</v>
      </c>
      <c r="L39" s="1786"/>
      <c r="M39" s="1786"/>
      <c r="N39" s="1786"/>
      <c r="O39" s="1786"/>
      <c r="P39" s="1786"/>
      <c r="Q39" s="1786"/>
      <c r="R39" s="1786"/>
      <c r="S39" s="1786"/>
      <c r="T39" s="1786"/>
      <c r="U39" s="1786"/>
      <c r="V39" s="1786"/>
      <c r="W39" s="1786"/>
      <c r="X39" s="1786"/>
      <c r="Y39" s="1786"/>
      <c r="Z39" s="1786"/>
      <c r="AA39" s="110"/>
    </row>
    <row r="40" spans="3:27" s="81" customFormat="1" ht="15" customHeight="1">
      <c r="C40" s="1823"/>
      <c r="D40" s="1786"/>
      <c r="E40" s="1822"/>
      <c r="F40" s="307"/>
      <c r="G40" s="1825"/>
      <c r="H40" s="1825"/>
      <c r="I40" s="1822"/>
      <c r="J40" s="108" t="s">
        <v>550</v>
      </c>
      <c r="K40" s="102" t="s">
        <v>564</v>
      </c>
      <c r="L40" s="102"/>
      <c r="M40" s="102"/>
      <c r="N40" s="102"/>
      <c r="O40" s="102"/>
      <c r="P40" s="102"/>
      <c r="Q40" s="102"/>
      <c r="R40" s="102"/>
      <c r="S40" s="102"/>
      <c r="T40" s="102"/>
      <c r="U40" s="102"/>
      <c r="V40" s="314"/>
      <c r="W40" s="314"/>
      <c r="X40" s="314"/>
      <c r="Y40" s="314"/>
      <c r="Z40" s="314"/>
      <c r="AA40" s="313"/>
    </row>
    <row r="41" spans="3:27" s="81" customFormat="1" ht="15" customHeight="1">
      <c r="C41" s="1823"/>
      <c r="D41" s="1786"/>
      <c r="E41" s="1822"/>
      <c r="F41" s="307"/>
      <c r="G41" s="1825"/>
      <c r="H41" s="1825"/>
      <c r="I41" s="1822"/>
      <c r="J41" s="108" t="s">
        <v>550</v>
      </c>
      <c r="K41" s="102" t="s">
        <v>565</v>
      </c>
      <c r="L41" s="102"/>
      <c r="M41" s="102"/>
      <c r="N41" s="102"/>
      <c r="O41" s="102"/>
      <c r="P41" s="102"/>
      <c r="Q41" s="102"/>
      <c r="R41" s="102"/>
      <c r="S41" s="102"/>
      <c r="T41" s="102"/>
      <c r="U41" s="102"/>
      <c r="V41" s="314"/>
      <c r="W41" s="314"/>
      <c r="X41" s="314"/>
      <c r="Y41" s="314"/>
      <c r="Z41" s="314"/>
      <c r="AA41" s="313"/>
    </row>
    <row r="42" spans="3:27" s="81" customFormat="1" ht="15" customHeight="1">
      <c r="C42" s="101"/>
      <c r="D42" s="102"/>
      <c r="E42" s="102"/>
      <c r="F42" s="305"/>
      <c r="G42" s="1826"/>
      <c r="H42" s="1826"/>
      <c r="I42" s="1827"/>
      <c r="J42" s="306" t="s">
        <v>550</v>
      </c>
      <c r="K42" s="98" t="s">
        <v>566</v>
      </c>
      <c r="L42" s="98"/>
      <c r="M42" s="98"/>
      <c r="N42" s="98"/>
      <c r="O42" s="98"/>
      <c r="P42" s="98"/>
      <c r="Q42" s="98"/>
      <c r="R42" s="98"/>
      <c r="S42" s="98"/>
      <c r="T42" s="98"/>
      <c r="U42" s="98"/>
      <c r="V42" s="124"/>
      <c r="W42" s="124"/>
      <c r="X42" s="124"/>
      <c r="Y42" s="124"/>
      <c r="Z42" s="124"/>
      <c r="AA42" s="316"/>
    </row>
    <row r="43" spans="3:27" s="81" customFormat="1" ht="15" customHeight="1">
      <c r="C43" s="103"/>
      <c r="D43" s="104"/>
      <c r="E43" s="104"/>
      <c r="F43" s="109" t="s">
        <v>538</v>
      </c>
      <c r="G43" s="104" t="s">
        <v>547</v>
      </c>
      <c r="H43" s="104"/>
      <c r="I43" s="105"/>
      <c r="J43" s="107"/>
      <c r="K43" s="104"/>
      <c r="L43" s="104"/>
      <c r="M43" s="104"/>
      <c r="N43" s="104"/>
      <c r="O43" s="104"/>
      <c r="P43" s="104"/>
      <c r="Q43" s="104"/>
      <c r="R43" s="104"/>
      <c r="S43" s="104"/>
      <c r="T43" s="104"/>
      <c r="U43" s="104"/>
      <c r="V43" s="317"/>
      <c r="W43" s="317"/>
      <c r="X43" s="317"/>
      <c r="Y43" s="317"/>
      <c r="Z43" s="317"/>
      <c r="AA43" s="318"/>
    </row>
    <row r="44" spans="3:27" s="303" customFormat="1">
      <c r="C44" s="75" t="s">
        <v>568</v>
      </c>
      <c r="D44" s="302"/>
      <c r="E44" s="302"/>
      <c r="F44" s="302"/>
      <c r="G44" s="302"/>
      <c r="H44" s="302"/>
      <c r="I44" s="302"/>
      <c r="J44" s="302"/>
      <c r="K44" s="302"/>
      <c r="L44" s="302"/>
      <c r="M44" s="302"/>
      <c r="N44" s="302"/>
      <c r="O44" s="302"/>
    </row>
    <row r="45" spans="3:27" s="303" customFormat="1">
      <c r="C45" s="75" t="s">
        <v>206</v>
      </c>
      <c r="D45" s="302"/>
      <c r="E45" s="302"/>
      <c r="F45" s="302"/>
      <c r="G45" s="302"/>
      <c r="H45" s="302"/>
      <c r="I45" s="302"/>
      <c r="J45" s="302"/>
      <c r="K45" s="302"/>
      <c r="L45" s="302"/>
      <c r="M45" s="302"/>
      <c r="N45" s="302"/>
      <c r="O45" s="302"/>
    </row>
    <row r="46" spans="3:27" s="998" customFormat="1">
      <c r="C46" s="75"/>
      <c r="D46" s="1031"/>
      <c r="E46" s="1031"/>
      <c r="F46" s="1031"/>
      <c r="G46" s="1031"/>
      <c r="H46" s="1031"/>
      <c r="I46" s="1031"/>
      <c r="J46" s="1031"/>
      <c r="K46" s="1031"/>
      <c r="L46" s="1031"/>
      <c r="M46" s="1031"/>
      <c r="N46" s="1031"/>
      <c r="O46" s="1031"/>
    </row>
    <row r="47" spans="3:27" s="998" customFormat="1">
      <c r="C47" s="75"/>
      <c r="D47" s="1031"/>
      <c r="E47" s="1031"/>
      <c r="F47" s="1031"/>
      <c r="G47" s="1031"/>
      <c r="H47" s="1031"/>
      <c r="I47" s="1031"/>
      <c r="J47" s="1031"/>
      <c r="K47" s="1031"/>
      <c r="L47" s="1031"/>
      <c r="M47" s="1031"/>
      <c r="N47" s="1031"/>
      <c r="O47" s="1031"/>
    </row>
    <row r="48" spans="3:27" s="93" customFormat="1" ht="22.9" customHeight="1">
      <c r="C48" s="51" t="s">
        <v>207</v>
      </c>
      <c r="D48" s="52"/>
      <c r="E48" s="52"/>
      <c r="F48" s="52"/>
      <c r="G48" s="52"/>
      <c r="H48" s="52"/>
      <c r="I48" s="52"/>
      <c r="J48" s="52"/>
      <c r="K48" s="52"/>
      <c r="L48" s="52"/>
      <c r="M48" s="52"/>
      <c r="N48" s="52"/>
      <c r="O48" s="52"/>
      <c r="P48" s="49"/>
      <c r="Q48" s="49"/>
      <c r="R48" s="49"/>
      <c r="S48" s="49"/>
      <c r="T48" s="49"/>
      <c r="U48" s="49"/>
      <c r="V48" s="49"/>
      <c r="W48" s="49"/>
      <c r="X48" s="49"/>
      <c r="Y48" s="49"/>
      <c r="Z48" s="49"/>
      <c r="AA48" s="49"/>
    </row>
    <row r="49" spans="3:27" s="93" customFormat="1" ht="19.899999999999999" customHeight="1">
      <c r="C49" s="1787" t="s">
        <v>164</v>
      </c>
      <c r="D49" s="1788"/>
      <c r="E49" s="1788"/>
      <c r="F49" s="1788"/>
      <c r="G49" s="1788"/>
      <c r="H49" s="1791" t="str">
        <f>本工事内容!$C$5&amp;本工事内容!$D$5&amp;本工事内容!$E$5&amp;"　"&amp;本工事内容!$C$8</f>
        <v>水第100号　○○○地内配水管改良工事</v>
      </c>
      <c r="I49" s="1792"/>
      <c r="J49" s="1792"/>
      <c r="K49" s="1792"/>
      <c r="L49" s="1792"/>
      <c r="M49" s="1793"/>
      <c r="N49" s="1793"/>
      <c r="O49" s="1793"/>
      <c r="P49" s="1793"/>
      <c r="Q49" s="1793"/>
      <c r="R49" s="1793"/>
      <c r="S49" s="1793"/>
      <c r="T49" s="1793"/>
      <c r="U49" s="1793"/>
      <c r="V49" s="1794"/>
      <c r="W49" s="1789" t="s">
        <v>216</v>
      </c>
      <c r="X49" s="1788"/>
      <c r="Y49" s="1788"/>
      <c r="Z49" s="1788"/>
      <c r="AA49" s="1790"/>
    </row>
    <row r="50" spans="3:27" s="93" customFormat="1" ht="19.899999999999999" customHeight="1">
      <c r="C50" s="1795" t="s">
        <v>213</v>
      </c>
      <c r="D50" s="1796"/>
      <c r="E50" s="1796"/>
      <c r="F50" s="1796"/>
      <c r="G50" s="1796"/>
      <c r="H50" s="1796"/>
      <c r="I50" s="1796"/>
      <c r="J50" s="1796"/>
      <c r="K50" s="1796"/>
      <c r="L50" s="1796"/>
      <c r="M50" s="1796" t="s">
        <v>215</v>
      </c>
      <c r="N50" s="1796"/>
      <c r="O50" s="1796"/>
      <c r="P50" s="1796"/>
      <c r="Q50" s="1796"/>
      <c r="R50" s="1797"/>
      <c r="S50" s="1798"/>
      <c r="T50" s="1798"/>
      <c r="U50" s="1798"/>
      <c r="V50" s="1798"/>
      <c r="W50" s="1798"/>
      <c r="X50" s="1798"/>
      <c r="Y50" s="1798"/>
      <c r="Z50" s="1798"/>
      <c r="AA50" s="1799"/>
    </row>
    <row r="51" spans="3:27" s="93" customFormat="1" ht="19.899999999999999" customHeight="1">
      <c r="C51" s="1795" t="s">
        <v>214</v>
      </c>
      <c r="D51" s="1796"/>
      <c r="E51" s="1796"/>
      <c r="F51" s="1796"/>
      <c r="G51" s="1796"/>
      <c r="H51" s="1800"/>
      <c r="I51" s="1801"/>
      <c r="J51" s="1801"/>
      <c r="K51" s="1801"/>
      <c r="L51" s="1801"/>
      <c r="M51" s="1801"/>
      <c r="N51" s="1801"/>
      <c r="O51" s="1801"/>
      <c r="P51" s="1801"/>
      <c r="Q51" s="1801"/>
      <c r="R51" s="1801"/>
      <c r="S51" s="1801"/>
      <c r="T51" s="1801"/>
      <c r="U51" s="1801"/>
      <c r="V51" s="1801"/>
      <c r="W51" s="1801"/>
      <c r="X51" s="1801"/>
      <c r="Y51" s="1801"/>
      <c r="Z51" s="1801"/>
      <c r="AA51" s="1802"/>
    </row>
    <row r="52" spans="3:27" s="93" customFormat="1">
      <c r="C52" s="115" t="s">
        <v>217</v>
      </c>
      <c r="D52" s="78"/>
      <c r="E52" s="78"/>
      <c r="F52" s="78"/>
      <c r="G52" s="78"/>
      <c r="H52" s="78"/>
      <c r="I52" s="94"/>
      <c r="J52" s="94"/>
      <c r="K52" s="94"/>
      <c r="L52" s="94"/>
      <c r="M52" s="94"/>
      <c r="N52" s="94"/>
      <c r="O52" s="94"/>
      <c r="P52" s="40"/>
      <c r="Q52" s="40"/>
      <c r="R52" s="40"/>
      <c r="S52" s="40"/>
      <c r="T52" s="40"/>
      <c r="U52" s="40"/>
      <c r="V52" s="40"/>
      <c r="W52" s="40"/>
      <c r="X52" s="40"/>
      <c r="Y52" s="40"/>
      <c r="Z52" s="40"/>
      <c r="AA52" s="46"/>
    </row>
    <row r="53" spans="3:27" s="93" customFormat="1">
      <c r="C53" s="115"/>
      <c r="D53" s="78"/>
      <c r="E53" s="78"/>
      <c r="F53" s="78"/>
      <c r="G53" s="78"/>
      <c r="H53" s="78"/>
      <c r="I53" s="94"/>
      <c r="J53" s="94"/>
      <c r="K53" s="94"/>
      <c r="L53" s="94"/>
      <c r="M53" s="94"/>
      <c r="N53" s="94"/>
      <c r="O53" s="94"/>
      <c r="P53" s="40"/>
      <c r="Q53" s="40"/>
      <c r="R53" s="40"/>
      <c r="S53" s="40"/>
      <c r="T53" s="40"/>
      <c r="U53" s="40"/>
      <c r="V53" s="40"/>
      <c r="W53" s="40"/>
      <c r="X53" s="40"/>
      <c r="Y53" s="40"/>
      <c r="Z53" s="40"/>
      <c r="AA53" s="46"/>
    </row>
    <row r="54" spans="3:27" s="93" customFormat="1">
      <c r="C54" s="115"/>
      <c r="D54" s="78"/>
      <c r="E54" s="78"/>
      <c r="F54" s="78"/>
      <c r="G54" s="78"/>
      <c r="H54" s="78"/>
      <c r="I54" s="94"/>
      <c r="J54" s="94"/>
      <c r="K54" s="94"/>
      <c r="L54" s="94"/>
      <c r="M54" s="94"/>
      <c r="N54" s="94"/>
      <c r="O54" s="94"/>
      <c r="P54" s="40"/>
      <c r="Q54" s="40"/>
      <c r="R54" s="40"/>
      <c r="S54" s="40"/>
      <c r="T54" s="40"/>
      <c r="U54" s="40"/>
      <c r="V54" s="40"/>
      <c r="W54" s="40"/>
      <c r="X54" s="40"/>
      <c r="Y54" s="40"/>
      <c r="Z54" s="40"/>
      <c r="AA54" s="46"/>
    </row>
    <row r="55" spans="3:27" s="93" customFormat="1">
      <c r="C55" s="115"/>
      <c r="D55" s="78"/>
      <c r="E55" s="78"/>
      <c r="F55" s="78"/>
      <c r="G55" s="78"/>
      <c r="H55" s="78"/>
      <c r="I55" s="94"/>
      <c r="J55" s="94"/>
      <c r="K55" s="94"/>
      <c r="L55" s="94"/>
      <c r="M55" s="94"/>
      <c r="N55" s="94"/>
      <c r="O55" s="94"/>
      <c r="P55" s="40"/>
      <c r="Q55" s="40"/>
      <c r="R55" s="40"/>
      <c r="S55" s="40"/>
      <c r="T55" s="40"/>
      <c r="U55" s="40"/>
      <c r="V55" s="40"/>
      <c r="W55" s="40"/>
      <c r="X55" s="40"/>
      <c r="Y55" s="40"/>
      <c r="Z55" s="40"/>
      <c r="AA55" s="46"/>
    </row>
    <row r="56" spans="3:27" s="93" customFormat="1">
      <c r="C56" s="115"/>
      <c r="D56" s="78"/>
      <c r="E56" s="78"/>
      <c r="F56" s="78"/>
      <c r="G56" s="78"/>
      <c r="H56" s="78"/>
      <c r="I56" s="94"/>
      <c r="J56" s="94"/>
      <c r="K56" s="94"/>
      <c r="L56" s="94"/>
      <c r="M56" s="94"/>
      <c r="N56" s="94"/>
      <c r="O56" s="94"/>
      <c r="P56" s="40"/>
      <c r="Q56" s="40"/>
      <c r="R56" s="40"/>
      <c r="S56" s="40"/>
      <c r="T56" s="40"/>
      <c r="U56" s="40"/>
      <c r="V56" s="40"/>
      <c r="W56" s="40"/>
      <c r="X56" s="40"/>
      <c r="Y56" s="40"/>
      <c r="Z56" s="40"/>
      <c r="AA56" s="46"/>
    </row>
    <row r="57" spans="3:27" s="93" customFormat="1">
      <c r="C57" s="115"/>
      <c r="D57" s="78"/>
      <c r="E57" s="78"/>
      <c r="F57" s="78"/>
      <c r="G57" s="78"/>
      <c r="H57" s="78"/>
      <c r="I57" s="94"/>
      <c r="J57" s="94"/>
      <c r="K57" s="94"/>
      <c r="L57" s="94"/>
      <c r="M57" s="94"/>
      <c r="N57" s="94"/>
      <c r="O57" s="94"/>
      <c r="P57" s="40"/>
      <c r="Q57" s="40"/>
      <c r="R57" s="40"/>
      <c r="S57" s="40"/>
      <c r="T57" s="40"/>
      <c r="U57" s="40"/>
      <c r="V57" s="40"/>
      <c r="W57" s="40"/>
      <c r="X57" s="40"/>
      <c r="Y57" s="40"/>
      <c r="Z57" s="40"/>
      <c r="AA57" s="46"/>
    </row>
    <row r="58" spans="3:27" s="93" customFormat="1">
      <c r="C58" s="115"/>
      <c r="D58" s="78"/>
      <c r="E58" s="78"/>
      <c r="F58" s="78"/>
      <c r="G58" s="78"/>
      <c r="H58" s="78"/>
      <c r="I58" s="94"/>
      <c r="J58" s="94"/>
      <c r="K58" s="94"/>
      <c r="L58" s="94"/>
      <c r="M58" s="94"/>
      <c r="N58" s="94"/>
      <c r="O58" s="94"/>
      <c r="P58" s="40"/>
      <c r="Q58" s="40"/>
      <c r="R58" s="40"/>
      <c r="S58" s="40"/>
      <c r="T58" s="40"/>
      <c r="U58" s="40"/>
      <c r="V58" s="40"/>
      <c r="W58" s="40"/>
      <c r="X58" s="40"/>
      <c r="Y58" s="40"/>
      <c r="Z58" s="40"/>
      <c r="AA58" s="46"/>
    </row>
    <row r="59" spans="3:27" s="93" customFormat="1">
      <c r="C59" s="115"/>
      <c r="D59" s="78"/>
      <c r="E59" s="78"/>
      <c r="F59" s="78"/>
      <c r="G59" s="78"/>
      <c r="H59" s="78"/>
      <c r="I59" s="94"/>
      <c r="J59" s="94"/>
      <c r="K59" s="94"/>
      <c r="L59" s="94"/>
      <c r="M59" s="94"/>
      <c r="N59" s="94"/>
      <c r="O59" s="94"/>
      <c r="P59" s="40"/>
      <c r="Q59" s="40"/>
      <c r="R59" s="40"/>
      <c r="S59" s="40"/>
      <c r="T59" s="40"/>
      <c r="U59" s="40"/>
      <c r="V59" s="40"/>
      <c r="W59" s="40"/>
      <c r="X59" s="40"/>
      <c r="Y59" s="40"/>
      <c r="Z59" s="40"/>
      <c r="AA59" s="46"/>
    </row>
    <row r="60" spans="3:27" s="93" customFormat="1">
      <c r="C60" s="113"/>
      <c r="D60" s="114"/>
      <c r="E60" s="114"/>
      <c r="F60" s="114"/>
      <c r="G60" s="114"/>
      <c r="H60" s="114"/>
      <c r="I60" s="80"/>
      <c r="J60" s="80"/>
      <c r="K60" s="80"/>
      <c r="L60" s="80"/>
      <c r="M60" s="80"/>
      <c r="N60" s="80"/>
      <c r="O60" s="80"/>
      <c r="P60" s="97"/>
      <c r="Q60" s="97"/>
      <c r="R60" s="97"/>
      <c r="S60" s="97"/>
      <c r="T60" s="97"/>
      <c r="U60" s="97"/>
      <c r="V60" s="97"/>
      <c r="W60" s="97"/>
      <c r="X60" s="97"/>
      <c r="Y60" s="97"/>
      <c r="Z60" s="97"/>
      <c r="AA60" s="47"/>
    </row>
    <row r="61" spans="3:27" s="93" customFormat="1">
      <c r="C61" s="115" t="s">
        <v>218</v>
      </c>
      <c r="D61" s="78"/>
      <c r="E61" s="78"/>
      <c r="F61" s="78"/>
      <c r="G61" s="78"/>
      <c r="H61" s="78"/>
      <c r="I61" s="94"/>
      <c r="J61" s="94"/>
      <c r="K61" s="94"/>
      <c r="L61" s="94"/>
      <c r="M61" s="94"/>
      <c r="N61" s="94"/>
      <c r="O61" s="94"/>
      <c r="P61" s="40"/>
      <c r="Q61" s="40"/>
      <c r="R61" s="40"/>
      <c r="S61" s="40"/>
      <c r="T61" s="40"/>
      <c r="U61" s="40"/>
      <c r="V61" s="40"/>
      <c r="W61" s="40"/>
      <c r="X61" s="40"/>
      <c r="Y61" s="40"/>
      <c r="Z61" s="40"/>
      <c r="AA61" s="46"/>
    </row>
    <row r="62" spans="3:27" s="93" customFormat="1">
      <c r="C62" s="115"/>
      <c r="D62" s="78"/>
      <c r="E62" s="78"/>
      <c r="F62" s="78"/>
      <c r="G62" s="78"/>
      <c r="H62" s="78"/>
      <c r="I62" s="94"/>
      <c r="J62" s="94"/>
      <c r="K62" s="94"/>
      <c r="L62" s="94"/>
      <c r="M62" s="94"/>
      <c r="N62" s="94"/>
      <c r="O62" s="94"/>
      <c r="P62" s="40"/>
      <c r="Q62" s="40"/>
      <c r="R62" s="40"/>
      <c r="S62" s="40"/>
      <c r="T62" s="40"/>
      <c r="U62" s="40"/>
      <c r="V62" s="40"/>
      <c r="W62" s="40"/>
      <c r="X62" s="40"/>
      <c r="Y62" s="40"/>
      <c r="Z62" s="40"/>
      <c r="AA62" s="46"/>
    </row>
    <row r="63" spans="3:27" s="93" customFormat="1">
      <c r="C63" s="115"/>
      <c r="D63" s="78"/>
      <c r="E63" s="78"/>
      <c r="F63" s="78"/>
      <c r="G63" s="78"/>
      <c r="H63" s="78"/>
      <c r="I63" s="94"/>
      <c r="J63" s="94"/>
      <c r="K63" s="94"/>
      <c r="L63" s="94"/>
      <c r="M63" s="94"/>
      <c r="N63" s="94"/>
      <c r="O63" s="94"/>
      <c r="P63" s="40"/>
      <c r="Q63" s="40"/>
      <c r="R63" s="40"/>
      <c r="S63" s="40"/>
      <c r="T63" s="40"/>
      <c r="U63" s="40"/>
      <c r="V63" s="40"/>
      <c r="W63" s="40"/>
      <c r="X63" s="40"/>
      <c r="Y63" s="40"/>
      <c r="Z63" s="40"/>
      <c r="AA63" s="46"/>
    </row>
    <row r="64" spans="3:27" s="93" customFormat="1">
      <c r="C64" s="115"/>
      <c r="D64" s="78"/>
      <c r="E64" s="78"/>
      <c r="F64" s="78"/>
      <c r="G64" s="78"/>
      <c r="H64" s="78"/>
      <c r="I64" s="94"/>
      <c r="J64" s="94"/>
      <c r="K64" s="94"/>
      <c r="L64" s="94"/>
      <c r="M64" s="94"/>
      <c r="N64" s="94"/>
      <c r="O64" s="94"/>
      <c r="P64" s="40"/>
      <c r="Q64" s="40"/>
      <c r="R64" s="40"/>
      <c r="S64" s="40"/>
      <c r="T64" s="40"/>
      <c r="U64" s="40"/>
      <c r="V64" s="40"/>
      <c r="W64" s="40"/>
      <c r="X64" s="40"/>
      <c r="Y64" s="40"/>
      <c r="Z64" s="40"/>
      <c r="AA64" s="46"/>
    </row>
    <row r="65" spans="3:27" s="93" customFormat="1">
      <c r="C65" s="115"/>
      <c r="D65" s="78"/>
      <c r="E65" s="78"/>
      <c r="F65" s="78"/>
      <c r="G65" s="78"/>
      <c r="H65" s="78"/>
      <c r="I65" s="94"/>
      <c r="J65" s="94"/>
      <c r="K65" s="94"/>
      <c r="L65" s="94"/>
      <c r="M65" s="94"/>
      <c r="N65" s="94"/>
      <c r="O65" s="94"/>
      <c r="P65" s="40"/>
      <c r="Q65" s="40"/>
      <c r="R65" s="40"/>
      <c r="S65" s="40"/>
      <c r="T65" s="40"/>
      <c r="U65" s="40"/>
      <c r="V65" s="40"/>
      <c r="W65" s="40"/>
      <c r="X65" s="40"/>
      <c r="Y65" s="40"/>
      <c r="Z65" s="40"/>
      <c r="AA65" s="46"/>
    </row>
    <row r="66" spans="3:27" s="93" customFormat="1">
      <c r="C66" s="115"/>
      <c r="D66" s="78"/>
      <c r="E66" s="78"/>
      <c r="F66" s="78"/>
      <c r="G66" s="78"/>
      <c r="H66" s="78"/>
      <c r="I66" s="94"/>
      <c r="J66" s="94"/>
      <c r="K66" s="94"/>
      <c r="L66" s="94"/>
      <c r="M66" s="94"/>
      <c r="N66" s="94"/>
      <c r="O66" s="94"/>
      <c r="P66" s="40"/>
      <c r="Q66" s="40"/>
      <c r="R66" s="40"/>
      <c r="S66" s="40"/>
      <c r="T66" s="40"/>
      <c r="U66" s="40"/>
      <c r="V66" s="40"/>
      <c r="W66" s="40"/>
      <c r="X66" s="40"/>
      <c r="Y66" s="40"/>
      <c r="Z66" s="40"/>
      <c r="AA66" s="46"/>
    </row>
    <row r="67" spans="3:27" s="93" customFormat="1">
      <c r="C67" s="115"/>
      <c r="D67" s="78"/>
      <c r="E67" s="78"/>
      <c r="F67" s="78"/>
      <c r="G67" s="78"/>
      <c r="H67" s="78"/>
      <c r="I67" s="94"/>
      <c r="J67" s="94"/>
      <c r="K67" s="94"/>
      <c r="L67" s="94"/>
      <c r="M67" s="94"/>
      <c r="N67" s="94"/>
      <c r="O67" s="94"/>
      <c r="P67" s="40"/>
      <c r="Q67" s="40"/>
      <c r="R67" s="40"/>
      <c r="S67" s="40"/>
      <c r="T67" s="40"/>
      <c r="U67" s="40"/>
      <c r="V67" s="40"/>
      <c r="W67" s="40"/>
      <c r="X67" s="40"/>
      <c r="Y67" s="40"/>
      <c r="Z67" s="40"/>
      <c r="AA67" s="46"/>
    </row>
    <row r="68" spans="3:27" s="93" customFormat="1">
      <c r="C68" s="115"/>
      <c r="D68" s="78"/>
      <c r="E68" s="78"/>
      <c r="F68" s="78"/>
      <c r="G68" s="78"/>
      <c r="H68" s="78"/>
      <c r="I68" s="94"/>
      <c r="J68" s="94"/>
      <c r="K68" s="94"/>
      <c r="L68" s="94"/>
      <c r="M68" s="94"/>
      <c r="N68" s="94"/>
      <c r="O68" s="94"/>
      <c r="P68" s="40"/>
      <c r="Q68" s="40"/>
      <c r="R68" s="40"/>
      <c r="S68" s="40"/>
      <c r="T68" s="40"/>
      <c r="U68" s="40"/>
      <c r="V68" s="40"/>
      <c r="W68" s="40"/>
      <c r="X68" s="40"/>
      <c r="Y68" s="40"/>
      <c r="Z68" s="40"/>
      <c r="AA68" s="46"/>
    </row>
    <row r="69" spans="3:27" s="93" customFormat="1">
      <c r="C69" s="115"/>
      <c r="D69" s="78"/>
      <c r="E69" s="78"/>
      <c r="F69" s="78"/>
      <c r="G69" s="78"/>
      <c r="H69" s="78"/>
      <c r="I69" s="94"/>
      <c r="J69" s="94"/>
      <c r="K69" s="94"/>
      <c r="L69" s="94"/>
      <c r="M69" s="94"/>
      <c r="N69" s="94"/>
      <c r="O69" s="94"/>
      <c r="P69" s="40"/>
      <c r="Q69" s="40"/>
      <c r="R69" s="40"/>
      <c r="S69" s="40"/>
      <c r="T69" s="40"/>
      <c r="U69" s="40"/>
      <c r="V69" s="40"/>
      <c r="W69" s="40"/>
      <c r="X69" s="40"/>
      <c r="Y69" s="40"/>
      <c r="Z69" s="40"/>
      <c r="AA69" s="46"/>
    </row>
    <row r="70" spans="3:27" s="93" customFormat="1">
      <c r="C70" s="115"/>
      <c r="D70" s="78"/>
      <c r="E70" s="78"/>
      <c r="F70" s="78"/>
      <c r="G70" s="78"/>
      <c r="H70" s="78"/>
      <c r="I70" s="94"/>
      <c r="J70" s="94"/>
      <c r="K70" s="94"/>
      <c r="L70" s="94"/>
      <c r="M70" s="94"/>
      <c r="N70" s="94"/>
      <c r="O70" s="94"/>
      <c r="P70" s="40"/>
      <c r="Q70" s="40"/>
      <c r="R70" s="40"/>
      <c r="S70" s="40"/>
      <c r="T70" s="40"/>
      <c r="U70" s="40"/>
      <c r="V70" s="40"/>
      <c r="W70" s="40"/>
      <c r="X70" s="40"/>
      <c r="Y70" s="40"/>
      <c r="Z70" s="40"/>
      <c r="AA70" s="46"/>
    </row>
    <row r="71" spans="3:27" s="93" customFormat="1">
      <c r="C71" s="115"/>
      <c r="D71" s="78"/>
      <c r="E71" s="78"/>
      <c r="F71" s="78"/>
      <c r="G71" s="78"/>
      <c r="H71" s="78"/>
      <c r="I71" s="94"/>
      <c r="J71" s="94"/>
      <c r="K71" s="94"/>
      <c r="L71" s="94"/>
      <c r="M71" s="94"/>
      <c r="N71" s="94"/>
      <c r="O71" s="94"/>
      <c r="P71" s="40"/>
      <c r="Q71" s="40"/>
      <c r="R71" s="40"/>
      <c r="S71" s="40"/>
      <c r="T71" s="40"/>
      <c r="U71" s="40"/>
      <c r="V71" s="40"/>
      <c r="W71" s="40"/>
      <c r="X71" s="40"/>
      <c r="Y71" s="40"/>
      <c r="Z71" s="40"/>
      <c r="AA71" s="46"/>
    </row>
    <row r="72" spans="3:27" s="93" customFormat="1">
      <c r="C72" s="115"/>
      <c r="D72" s="78"/>
      <c r="E72" s="78"/>
      <c r="F72" s="78"/>
      <c r="G72" s="78"/>
      <c r="H72" s="78"/>
      <c r="I72" s="94"/>
      <c r="J72" s="94"/>
      <c r="K72" s="94"/>
      <c r="L72" s="94"/>
      <c r="M72" s="94"/>
      <c r="N72" s="94"/>
      <c r="O72" s="94"/>
      <c r="P72" s="40"/>
      <c r="Q72" s="40"/>
      <c r="R72" s="40"/>
      <c r="S72" s="40"/>
      <c r="T72" s="40"/>
      <c r="U72" s="40"/>
      <c r="V72" s="40"/>
      <c r="W72" s="40"/>
      <c r="X72" s="40"/>
      <c r="Y72" s="40"/>
      <c r="Z72" s="40"/>
      <c r="AA72" s="46"/>
    </row>
    <row r="73" spans="3:27" s="93" customFormat="1">
      <c r="C73" s="115"/>
      <c r="D73" s="78"/>
      <c r="E73" s="78"/>
      <c r="F73" s="78"/>
      <c r="G73" s="78"/>
      <c r="H73" s="78"/>
      <c r="I73" s="94"/>
      <c r="J73" s="94"/>
      <c r="K73" s="94"/>
      <c r="L73" s="94"/>
      <c r="M73" s="94"/>
      <c r="N73" s="94"/>
      <c r="O73" s="94"/>
      <c r="P73" s="40"/>
      <c r="Q73" s="40"/>
      <c r="R73" s="40"/>
      <c r="S73" s="40"/>
      <c r="T73" s="40"/>
      <c r="U73" s="40"/>
      <c r="V73" s="40"/>
      <c r="W73" s="40"/>
      <c r="X73" s="40"/>
      <c r="Y73" s="40"/>
      <c r="Z73" s="40"/>
      <c r="AA73" s="46"/>
    </row>
    <row r="74" spans="3:27" s="93" customFormat="1">
      <c r="C74" s="115"/>
      <c r="D74" s="78"/>
      <c r="E74" s="78"/>
      <c r="F74" s="78"/>
      <c r="G74" s="78"/>
      <c r="H74" s="78"/>
      <c r="I74" s="94"/>
      <c r="J74" s="94"/>
      <c r="K74" s="94"/>
      <c r="L74" s="94"/>
      <c r="M74" s="94"/>
      <c r="N74" s="94"/>
      <c r="O74" s="94"/>
      <c r="P74" s="40"/>
      <c r="Q74" s="40"/>
      <c r="R74" s="40"/>
      <c r="S74" s="40"/>
      <c r="T74" s="40"/>
      <c r="U74" s="40"/>
      <c r="V74" s="40"/>
      <c r="W74" s="40"/>
      <c r="X74" s="40"/>
      <c r="Y74" s="40"/>
      <c r="Z74" s="40"/>
      <c r="AA74" s="46"/>
    </row>
    <row r="75" spans="3:27" s="93" customFormat="1">
      <c r="C75" s="115"/>
      <c r="D75" s="78"/>
      <c r="E75" s="78"/>
      <c r="F75" s="78"/>
      <c r="G75" s="78"/>
      <c r="H75" s="78"/>
      <c r="I75" s="94"/>
      <c r="J75" s="94"/>
      <c r="K75" s="94"/>
      <c r="L75" s="94"/>
      <c r="M75" s="94"/>
      <c r="N75" s="94"/>
      <c r="O75" s="94"/>
      <c r="P75" s="40"/>
      <c r="Q75" s="40"/>
      <c r="R75" s="40"/>
      <c r="S75" s="40"/>
      <c r="T75" s="40"/>
      <c r="U75" s="40"/>
      <c r="V75" s="40"/>
      <c r="W75" s="40"/>
      <c r="X75" s="40"/>
      <c r="Y75" s="40"/>
      <c r="Z75" s="40"/>
      <c r="AA75" s="46"/>
    </row>
    <row r="76" spans="3:27" s="998" customFormat="1">
      <c r="C76" s="115"/>
      <c r="D76" s="1032"/>
      <c r="E76" s="1032"/>
      <c r="F76" s="1032"/>
      <c r="G76" s="1032"/>
      <c r="H76" s="1032"/>
      <c r="I76" s="1030"/>
      <c r="J76" s="1030"/>
      <c r="K76" s="1030"/>
      <c r="L76" s="1030"/>
      <c r="M76" s="1030"/>
      <c r="N76" s="1030"/>
      <c r="O76" s="1030"/>
      <c r="P76" s="40"/>
      <c r="Q76" s="40"/>
      <c r="R76" s="40"/>
      <c r="S76" s="40"/>
      <c r="T76" s="40"/>
      <c r="U76" s="40"/>
      <c r="V76" s="40"/>
      <c r="W76" s="40"/>
      <c r="X76" s="40"/>
      <c r="Y76" s="40"/>
      <c r="Z76" s="40"/>
      <c r="AA76" s="46"/>
    </row>
    <row r="77" spans="3:27" s="998" customFormat="1">
      <c r="C77" s="115"/>
      <c r="D77" s="1032"/>
      <c r="E77" s="1032"/>
      <c r="F77" s="1032"/>
      <c r="G77" s="1032"/>
      <c r="H77" s="1032"/>
      <c r="I77" s="1030"/>
      <c r="J77" s="1030"/>
      <c r="K77" s="1030"/>
      <c r="L77" s="1030"/>
      <c r="M77" s="1030"/>
      <c r="N77" s="1030"/>
      <c r="O77" s="1030"/>
      <c r="P77" s="40"/>
      <c r="Q77" s="40"/>
      <c r="R77" s="40"/>
      <c r="S77" s="40"/>
      <c r="T77" s="40"/>
      <c r="U77" s="40"/>
      <c r="V77" s="40"/>
      <c r="W77" s="40"/>
      <c r="X77" s="40"/>
      <c r="Y77" s="40"/>
      <c r="Z77" s="40"/>
      <c r="AA77" s="46"/>
    </row>
    <row r="78" spans="3:27" s="998" customFormat="1">
      <c r="C78" s="115"/>
      <c r="D78" s="1032"/>
      <c r="E78" s="1032"/>
      <c r="F78" s="1032"/>
      <c r="G78" s="1032"/>
      <c r="H78" s="1032"/>
      <c r="I78" s="1030"/>
      <c r="J78" s="1030"/>
      <c r="K78" s="1030"/>
      <c r="L78" s="1030"/>
      <c r="M78" s="1030"/>
      <c r="N78" s="1030"/>
      <c r="O78" s="1030"/>
      <c r="P78" s="40"/>
      <c r="Q78" s="40"/>
      <c r="R78" s="40"/>
      <c r="S78" s="40"/>
      <c r="T78" s="40"/>
      <c r="U78" s="40"/>
      <c r="V78" s="40"/>
      <c r="W78" s="40"/>
      <c r="X78" s="40"/>
      <c r="Y78" s="40"/>
      <c r="Z78" s="40"/>
      <c r="AA78" s="46"/>
    </row>
    <row r="79" spans="3:27" s="998" customFormat="1">
      <c r="C79" s="115"/>
      <c r="D79" s="1032"/>
      <c r="E79" s="1032"/>
      <c r="F79" s="1032"/>
      <c r="G79" s="1032"/>
      <c r="H79" s="1032"/>
      <c r="I79" s="1030"/>
      <c r="J79" s="1030"/>
      <c r="K79" s="1030"/>
      <c r="L79" s="1030"/>
      <c r="M79" s="1030"/>
      <c r="N79" s="1030"/>
      <c r="O79" s="1030"/>
      <c r="P79" s="40"/>
      <c r="Q79" s="40"/>
      <c r="R79" s="40"/>
      <c r="S79" s="40"/>
      <c r="T79" s="40"/>
      <c r="U79" s="40"/>
      <c r="V79" s="40"/>
      <c r="W79" s="40"/>
      <c r="X79" s="40"/>
      <c r="Y79" s="40"/>
      <c r="Z79" s="40"/>
      <c r="AA79" s="46"/>
    </row>
    <row r="80" spans="3:27" s="93" customFormat="1">
      <c r="C80" s="115"/>
      <c r="D80" s="78"/>
      <c r="E80" s="78"/>
      <c r="F80" s="78"/>
      <c r="G80" s="78"/>
      <c r="H80" s="78"/>
      <c r="I80" s="94"/>
      <c r="J80" s="94"/>
      <c r="K80" s="94"/>
      <c r="L80" s="94"/>
      <c r="M80" s="94"/>
      <c r="N80" s="94"/>
      <c r="O80" s="94"/>
      <c r="P80" s="40"/>
      <c r="Q80" s="40"/>
      <c r="R80" s="40"/>
      <c r="S80" s="40"/>
      <c r="T80" s="40"/>
      <c r="U80" s="40"/>
      <c r="V80" s="40"/>
      <c r="W80" s="40"/>
      <c r="X80" s="40"/>
      <c r="Y80" s="40"/>
      <c r="Z80" s="40"/>
      <c r="AA80" s="46"/>
    </row>
    <row r="81" spans="3:27" s="93" customFormat="1">
      <c r="C81" s="115"/>
      <c r="D81" s="78"/>
      <c r="E81" s="78"/>
      <c r="F81" s="78"/>
      <c r="G81" s="78"/>
      <c r="H81" s="78"/>
      <c r="I81" s="94"/>
      <c r="J81" s="94"/>
      <c r="K81" s="94"/>
      <c r="L81" s="94"/>
      <c r="M81" s="94"/>
      <c r="N81" s="94"/>
      <c r="O81" s="94"/>
      <c r="P81" s="40"/>
      <c r="Q81" s="40"/>
      <c r="R81" s="40"/>
      <c r="S81" s="40"/>
      <c r="T81" s="40"/>
      <c r="U81" s="40"/>
      <c r="V81" s="40"/>
      <c r="W81" s="40"/>
      <c r="X81" s="40"/>
      <c r="Y81" s="40"/>
      <c r="Z81" s="40"/>
      <c r="AA81" s="46"/>
    </row>
    <row r="82" spans="3:27" s="93" customFormat="1">
      <c r="C82" s="115"/>
      <c r="D82" s="78"/>
      <c r="E82" s="78"/>
      <c r="F82" s="78"/>
      <c r="G82" s="78"/>
      <c r="H82" s="78"/>
      <c r="I82" s="94"/>
      <c r="J82" s="94"/>
      <c r="K82" s="94"/>
      <c r="L82" s="94"/>
      <c r="M82" s="94"/>
      <c r="N82" s="94"/>
      <c r="O82" s="94"/>
      <c r="P82" s="40"/>
      <c r="Q82" s="40"/>
      <c r="R82" s="40"/>
      <c r="S82" s="40"/>
      <c r="T82" s="40"/>
      <c r="U82" s="40"/>
      <c r="V82" s="40"/>
      <c r="W82" s="40"/>
      <c r="X82" s="40"/>
      <c r="Y82" s="40"/>
      <c r="Z82" s="40"/>
      <c r="AA82" s="46"/>
    </row>
    <row r="83" spans="3:27" s="93" customFormat="1">
      <c r="C83" s="115"/>
      <c r="D83" s="78"/>
      <c r="E83" s="78"/>
      <c r="F83" s="78"/>
      <c r="G83" s="78"/>
      <c r="H83" s="78"/>
      <c r="I83" s="94"/>
      <c r="J83" s="94"/>
      <c r="K83" s="94"/>
      <c r="L83" s="94"/>
      <c r="M83" s="94"/>
      <c r="N83" s="94"/>
      <c r="O83" s="94"/>
      <c r="P83" s="40"/>
      <c r="Q83" s="40"/>
      <c r="R83" s="40"/>
      <c r="S83" s="40"/>
      <c r="T83" s="40"/>
      <c r="U83" s="40"/>
      <c r="V83" s="40"/>
      <c r="W83" s="40"/>
      <c r="X83" s="40"/>
      <c r="Y83" s="40"/>
      <c r="Z83" s="40"/>
      <c r="AA83" s="46"/>
    </row>
    <row r="84" spans="3:27" s="93" customFormat="1">
      <c r="C84" s="115"/>
      <c r="D84" s="78"/>
      <c r="E84" s="78"/>
      <c r="F84" s="78"/>
      <c r="G84" s="78"/>
      <c r="H84" s="78"/>
      <c r="I84" s="94"/>
      <c r="J84" s="94"/>
      <c r="K84" s="94"/>
      <c r="L84" s="94"/>
      <c r="M84" s="94"/>
      <c r="N84" s="94"/>
      <c r="O84" s="94"/>
      <c r="P84" s="40"/>
      <c r="Q84" s="40"/>
      <c r="R84" s="40"/>
      <c r="S84" s="40"/>
      <c r="T84" s="40"/>
      <c r="U84" s="40"/>
      <c r="V84" s="40"/>
      <c r="W84" s="40"/>
      <c r="X84" s="40"/>
      <c r="Y84" s="40"/>
      <c r="Z84" s="40"/>
      <c r="AA84" s="46"/>
    </row>
    <row r="85" spans="3:27" s="93" customFormat="1">
      <c r="C85" s="115"/>
      <c r="D85" s="78"/>
      <c r="E85" s="78"/>
      <c r="F85" s="78"/>
      <c r="G85" s="78"/>
      <c r="H85" s="78"/>
      <c r="I85" s="94"/>
      <c r="J85" s="94"/>
      <c r="K85" s="94"/>
      <c r="L85" s="94"/>
      <c r="M85" s="94"/>
      <c r="N85" s="94"/>
      <c r="O85" s="94"/>
      <c r="P85" s="40"/>
      <c r="Q85" s="40"/>
      <c r="R85" s="40"/>
      <c r="S85" s="40"/>
      <c r="T85" s="40"/>
      <c r="U85" s="40"/>
      <c r="V85" s="40"/>
      <c r="W85" s="40"/>
      <c r="X85" s="40"/>
      <c r="Y85" s="40"/>
      <c r="Z85" s="40"/>
      <c r="AA85" s="46"/>
    </row>
    <row r="86" spans="3:27" s="93" customFormat="1">
      <c r="C86" s="115"/>
      <c r="D86" s="78"/>
      <c r="E86" s="78"/>
      <c r="F86" s="78"/>
      <c r="G86" s="78"/>
      <c r="H86" s="78"/>
      <c r="I86" s="94"/>
      <c r="J86" s="94"/>
      <c r="K86" s="94"/>
      <c r="L86" s="94"/>
      <c r="M86" s="94"/>
      <c r="N86" s="94"/>
      <c r="O86" s="94"/>
      <c r="P86" s="40"/>
      <c r="Q86" s="40"/>
      <c r="R86" s="40"/>
      <c r="S86" s="40"/>
      <c r="T86" s="40"/>
      <c r="U86" s="40"/>
      <c r="V86" s="40"/>
      <c r="W86" s="40"/>
      <c r="X86" s="40"/>
      <c r="Y86" s="40"/>
      <c r="Z86" s="40"/>
      <c r="AA86" s="46"/>
    </row>
    <row r="87" spans="3:27" s="93" customFormat="1">
      <c r="C87" s="115"/>
      <c r="D87" s="78"/>
      <c r="E87" s="78"/>
      <c r="F87" s="78"/>
      <c r="G87" s="78"/>
      <c r="H87" s="78"/>
      <c r="I87" s="94"/>
      <c r="J87" s="94"/>
      <c r="K87" s="94"/>
      <c r="L87" s="94"/>
      <c r="M87" s="94"/>
      <c r="N87" s="94"/>
      <c r="O87" s="94"/>
      <c r="P87" s="40"/>
      <c r="Q87" s="40"/>
      <c r="R87" s="40"/>
      <c r="S87" s="40"/>
      <c r="T87" s="40"/>
      <c r="U87" s="40"/>
      <c r="V87" s="40"/>
      <c r="W87" s="40"/>
      <c r="X87" s="40"/>
      <c r="Y87" s="40"/>
      <c r="Z87" s="40"/>
      <c r="AA87" s="46"/>
    </row>
    <row r="88" spans="3:27" s="93" customFormat="1">
      <c r="C88" s="115"/>
      <c r="D88" s="78"/>
      <c r="E88" s="78"/>
      <c r="F88" s="78"/>
      <c r="G88" s="78"/>
      <c r="H88" s="78"/>
      <c r="I88" s="94"/>
      <c r="J88" s="94"/>
      <c r="K88" s="94"/>
      <c r="L88" s="94"/>
      <c r="M88" s="94"/>
      <c r="N88" s="94"/>
      <c r="O88" s="94"/>
      <c r="P88" s="40"/>
      <c r="Q88" s="40"/>
      <c r="R88" s="40"/>
      <c r="S88" s="40"/>
      <c r="T88" s="40"/>
      <c r="U88" s="40"/>
      <c r="V88" s="40"/>
      <c r="W88" s="40"/>
      <c r="X88" s="40"/>
      <c r="Y88" s="40"/>
      <c r="Z88" s="40"/>
      <c r="AA88" s="46"/>
    </row>
    <row r="89" spans="3:27" s="93" customFormat="1">
      <c r="C89" s="115"/>
      <c r="D89" s="78"/>
      <c r="E89" s="78"/>
      <c r="F89" s="78"/>
      <c r="G89" s="78"/>
      <c r="H89" s="78"/>
      <c r="I89" s="94"/>
      <c r="J89" s="94"/>
      <c r="K89" s="94"/>
      <c r="L89" s="94"/>
      <c r="M89" s="94"/>
      <c r="N89" s="94"/>
      <c r="O89" s="94"/>
      <c r="P89" s="40"/>
      <c r="Q89" s="40"/>
      <c r="R89" s="40"/>
      <c r="S89" s="40"/>
      <c r="T89" s="40"/>
      <c r="U89" s="40"/>
      <c r="V89" s="40"/>
      <c r="W89" s="40"/>
      <c r="X89" s="40"/>
      <c r="Y89" s="40"/>
      <c r="Z89" s="40"/>
      <c r="AA89" s="46"/>
    </row>
    <row r="90" spans="3:27" s="93" customFormat="1">
      <c r="C90" s="115"/>
      <c r="D90" s="78"/>
      <c r="E90" s="78"/>
      <c r="F90" s="78"/>
      <c r="G90" s="78"/>
      <c r="H90" s="78"/>
      <c r="I90" s="94"/>
      <c r="J90" s="94"/>
      <c r="K90" s="94"/>
      <c r="L90" s="94"/>
      <c r="M90" s="94"/>
      <c r="N90" s="94"/>
      <c r="O90" s="94"/>
      <c r="P90" s="40"/>
      <c r="Q90" s="40"/>
      <c r="R90" s="40"/>
      <c r="S90" s="40"/>
      <c r="T90" s="40"/>
      <c r="U90" s="40"/>
      <c r="V90" s="40"/>
      <c r="W90" s="40"/>
      <c r="X90" s="40"/>
      <c r="Y90" s="40"/>
      <c r="Z90" s="40"/>
      <c r="AA90" s="46"/>
    </row>
    <row r="91" spans="3:27" s="93" customFormat="1">
      <c r="C91" s="115"/>
      <c r="D91" s="78"/>
      <c r="E91" s="78"/>
      <c r="F91" s="78"/>
      <c r="G91" s="78"/>
      <c r="H91" s="78"/>
      <c r="I91" s="94"/>
      <c r="J91" s="94"/>
      <c r="K91" s="94"/>
      <c r="L91" s="94"/>
      <c r="M91" s="94"/>
      <c r="N91" s="94"/>
      <c r="O91" s="94"/>
      <c r="P91" s="40"/>
      <c r="Q91" s="40"/>
      <c r="R91" s="40"/>
      <c r="S91" s="40"/>
      <c r="T91" s="40"/>
      <c r="U91" s="40"/>
      <c r="V91" s="40"/>
      <c r="W91" s="40"/>
      <c r="X91" s="40"/>
      <c r="Y91" s="40"/>
      <c r="Z91" s="40"/>
      <c r="AA91" s="46"/>
    </row>
    <row r="92" spans="3:27" s="93" customFormat="1">
      <c r="C92" s="115"/>
      <c r="D92" s="78"/>
      <c r="E92" s="78"/>
      <c r="F92" s="78"/>
      <c r="G92" s="78"/>
      <c r="H92" s="78"/>
      <c r="I92" s="94"/>
      <c r="J92" s="94"/>
      <c r="K92" s="94"/>
      <c r="L92" s="94"/>
      <c r="M92" s="94"/>
      <c r="N92" s="94"/>
      <c r="O92" s="94"/>
      <c r="P92" s="40"/>
      <c r="Q92" s="40"/>
      <c r="R92" s="40"/>
      <c r="S92" s="40"/>
      <c r="T92" s="40"/>
      <c r="U92" s="40"/>
      <c r="V92" s="40"/>
      <c r="W92" s="40"/>
      <c r="X92" s="40"/>
      <c r="Y92" s="40"/>
      <c r="Z92" s="40"/>
      <c r="AA92" s="46"/>
    </row>
    <row r="93" spans="3:27" s="93" customFormat="1">
      <c r="C93" s="115"/>
      <c r="D93" s="78"/>
      <c r="E93" s="78"/>
      <c r="F93" s="78"/>
      <c r="G93" s="78"/>
      <c r="H93" s="78"/>
      <c r="I93" s="94"/>
      <c r="J93" s="94"/>
      <c r="K93" s="94"/>
      <c r="L93" s="94"/>
      <c r="M93" s="94"/>
      <c r="N93" s="94"/>
      <c r="O93" s="94"/>
      <c r="P93" s="40"/>
      <c r="Q93" s="40"/>
      <c r="R93" s="40"/>
      <c r="S93" s="40"/>
      <c r="T93" s="40"/>
      <c r="U93" s="40"/>
      <c r="V93" s="40"/>
      <c r="W93" s="40"/>
      <c r="X93" s="40"/>
      <c r="Y93" s="40"/>
      <c r="Z93" s="40"/>
      <c r="AA93" s="46"/>
    </row>
    <row r="94" spans="3:27" s="93" customFormat="1">
      <c r="C94" s="115"/>
      <c r="D94" s="78"/>
      <c r="E94" s="78"/>
      <c r="F94" s="78"/>
      <c r="G94" s="78"/>
      <c r="H94" s="78"/>
      <c r="I94" s="94"/>
      <c r="J94" s="94"/>
      <c r="K94" s="94"/>
      <c r="L94" s="94"/>
      <c r="M94" s="94"/>
      <c r="N94" s="94"/>
      <c r="O94" s="94"/>
      <c r="P94" s="40"/>
      <c r="Q94" s="40"/>
      <c r="R94" s="40"/>
      <c r="S94" s="40"/>
      <c r="T94" s="40"/>
      <c r="U94" s="40"/>
      <c r="V94" s="40"/>
      <c r="W94" s="40"/>
      <c r="X94" s="40"/>
      <c r="Y94" s="40"/>
      <c r="Z94" s="40"/>
      <c r="AA94" s="46"/>
    </row>
    <row r="95" spans="3:27" s="93" customFormat="1">
      <c r="C95" s="115"/>
      <c r="D95" s="78"/>
      <c r="E95" s="78"/>
      <c r="F95" s="78"/>
      <c r="G95" s="78"/>
      <c r="H95" s="78"/>
      <c r="I95" s="94"/>
      <c r="J95" s="94"/>
      <c r="K95" s="94"/>
      <c r="L95" s="94"/>
      <c r="M95" s="94"/>
      <c r="N95" s="94"/>
      <c r="O95" s="94"/>
      <c r="P95" s="40"/>
      <c r="Q95" s="40"/>
      <c r="R95" s="40"/>
      <c r="S95" s="40"/>
      <c r="T95" s="40"/>
      <c r="U95" s="40"/>
      <c r="V95" s="40"/>
      <c r="W95" s="40"/>
      <c r="X95" s="40"/>
      <c r="Y95" s="40"/>
      <c r="Z95" s="40"/>
      <c r="AA95" s="46"/>
    </row>
    <row r="96" spans="3:27" s="93" customFormat="1">
      <c r="C96" s="115"/>
      <c r="D96" s="78"/>
      <c r="E96" s="78"/>
      <c r="F96" s="78"/>
      <c r="G96" s="78"/>
      <c r="H96" s="78"/>
      <c r="I96" s="94"/>
      <c r="J96" s="94"/>
      <c r="K96" s="94"/>
      <c r="L96" s="94"/>
      <c r="M96" s="94"/>
      <c r="N96" s="94"/>
      <c r="O96" s="94"/>
      <c r="P96" s="40"/>
      <c r="Q96" s="40"/>
      <c r="R96" s="40"/>
      <c r="S96" s="40"/>
      <c r="T96" s="40"/>
      <c r="U96" s="40"/>
      <c r="V96" s="40"/>
      <c r="W96" s="40"/>
      <c r="X96" s="40"/>
      <c r="Y96" s="40"/>
      <c r="Z96" s="40"/>
      <c r="AA96" s="46"/>
    </row>
    <row r="97" spans="2:29" s="93" customFormat="1">
      <c r="C97" s="115"/>
      <c r="D97" s="78"/>
      <c r="E97" s="78"/>
      <c r="F97" s="78"/>
      <c r="G97" s="78"/>
      <c r="H97" s="78"/>
      <c r="I97" s="94"/>
      <c r="J97" s="94"/>
      <c r="K97" s="94"/>
      <c r="L97" s="94"/>
      <c r="M97" s="94"/>
      <c r="N97" s="94"/>
      <c r="O97" s="94"/>
      <c r="P97" s="40"/>
      <c r="Q97" s="40"/>
      <c r="R97" s="40"/>
      <c r="S97" s="40"/>
      <c r="T97" s="40"/>
      <c r="U97" s="40"/>
      <c r="V97" s="40"/>
      <c r="W97" s="40"/>
      <c r="X97" s="40"/>
      <c r="Y97" s="40"/>
      <c r="Z97" s="40"/>
      <c r="AA97" s="46"/>
    </row>
    <row r="98" spans="2:29" s="93" customFormat="1">
      <c r="C98" s="115"/>
      <c r="D98" s="78"/>
      <c r="E98" s="78"/>
      <c r="F98" s="78"/>
      <c r="G98" s="78"/>
      <c r="H98" s="78"/>
      <c r="I98" s="94"/>
      <c r="J98" s="94"/>
      <c r="K98" s="94"/>
      <c r="L98" s="94"/>
      <c r="M98" s="94"/>
      <c r="N98" s="94"/>
      <c r="O98" s="94"/>
      <c r="P98" s="40"/>
      <c r="Q98" s="40"/>
      <c r="R98" s="40"/>
      <c r="S98" s="40"/>
      <c r="T98" s="40"/>
      <c r="U98" s="40"/>
      <c r="V98" s="40"/>
      <c r="W98" s="40"/>
      <c r="X98" s="40"/>
      <c r="Y98" s="40"/>
      <c r="Z98" s="40"/>
      <c r="AA98" s="46"/>
    </row>
    <row r="99" spans="2:29" s="93" customFormat="1">
      <c r="C99" s="115"/>
      <c r="D99" s="78"/>
      <c r="E99" s="78"/>
      <c r="F99" s="78"/>
      <c r="G99" s="78"/>
      <c r="H99" s="78"/>
      <c r="I99" s="94"/>
      <c r="J99" s="94"/>
      <c r="K99" s="94"/>
      <c r="L99" s="94"/>
      <c r="M99" s="94"/>
      <c r="N99" s="94"/>
      <c r="O99" s="94"/>
      <c r="P99" s="40"/>
      <c r="Q99" s="40"/>
      <c r="R99" s="40"/>
      <c r="S99" s="40"/>
      <c r="T99" s="40"/>
      <c r="U99" s="40"/>
      <c r="V99" s="40"/>
      <c r="W99" s="40"/>
      <c r="X99" s="40"/>
      <c r="Y99" s="40"/>
      <c r="Z99" s="40"/>
      <c r="AA99" s="46"/>
    </row>
    <row r="100" spans="2:29" s="93" customFormat="1">
      <c r="C100" s="113"/>
      <c r="D100" s="114"/>
      <c r="E100" s="114"/>
      <c r="F100" s="114"/>
      <c r="G100" s="114"/>
      <c r="H100" s="114"/>
      <c r="I100" s="80"/>
      <c r="J100" s="80"/>
      <c r="K100" s="80"/>
      <c r="L100" s="80"/>
      <c r="M100" s="80"/>
      <c r="N100" s="80"/>
      <c r="O100" s="80"/>
      <c r="P100" s="97"/>
      <c r="Q100" s="97"/>
      <c r="R100" s="97"/>
      <c r="S100" s="97"/>
      <c r="T100" s="97"/>
      <c r="U100" s="97"/>
      <c r="V100" s="97"/>
      <c r="W100" s="97"/>
      <c r="X100" s="97"/>
      <c r="Y100" s="97"/>
      <c r="Z100" s="97"/>
      <c r="AA100" s="47"/>
    </row>
    <row r="101" spans="2:29" s="93" customFormat="1">
      <c r="C101" s="93" t="s">
        <v>219</v>
      </c>
      <c r="L101" s="96"/>
      <c r="M101" s="96"/>
      <c r="N101" s="96"/>
    </row>
    <row r="110" spans="2:29">
      <c r="B110" s="131"/>
      <c r="C110" s="131"/>
      <c r="D110" s="131"/>
      <c r="E110" s="131"/>
      <c r="F110" s="131"/>
      <c r="G110" s="131"/>
      <c r="H110" s="131"/>
      <c r="I110" s="131"/>
      <c r="J110" s="131"/>
      <c r="K110" s="131"/>
      <c r="L110" s="131"/>
      <c r="M110" s="131"/>
      <c r="N110" s="131"/>
      <c r="O110" s="131"/>
      <c r="P110" s="131"/>
      <c r="Q110" s="131"/>
      <c r="R110" s="131"/>
      <c r="S110" s="131"/>
      <c r="T110" s="131"/>
      <c r="U110" s="131"/>
      <c r="V110" s="131"/>
      <c r="W110" s="131"/>
      <c r="X110" s="131"/>
      <c r="Y110" s="131"/>
      <c r="Z110" s="131"/>
      <c r="AA110" s="131"/>
      <c r="AB110" s="131"/>
      <c r="AC110" s="131"/>
    </row>
    <row r="111" spans="2:29">
      <c r="B111" s="131"/>
      <c r="C111" s="131"/>
      <c r="D111" s="131"/>
      <c r="E111" s="131"/>
      <c r="F111" s="131"/>
      <c r="G111" s="131"/>
      <c r="H111" s="131"/>
      <c r="I111" s="131"/>
      <c r="J111" s="131"/>
      <c r="K111" s="131"/>
      <c r="L111" s="131"/>
      <c r="M111" s="131"/>
      <c r="N111" s="131"/>
      <c r="O111" s="131"/>
      <c r="P111" s="131"/>
      <c r="Q111" s="131"/>
      <c r="R111" s="131"/>
      <c r="S111" s="131"/>
      <c r="T111" s="131"/>
      <c r="U111" s="131"/>
      <c r="V111" s="131"/>
      <c r="W111" s="131"/>
      <c r="X111" s="131"/>
      <c r="Y111" s="131"/>
      <c r="Z111" s="131"/>
      <c r="AA111" s="131"/>
      <c r="AB111" s="131"/>
      <c r="AC111" s="131"/>
    </row>
    <row r="112" spans="2:29" ht="13.5" customHeight="1">
      <c r="B112" s="131"/>
      <c r="C112" s="1065" t="s">
        <v>1409</v>
      </c>
      <c r="D112" s="1065"/>
      <c r="E112" s="1065"/>
      <c r="F112" s="1065" t="s">
        <v>1411</v>
      </c>
      <c r="G112" s="1065"/>
      <c r="H112" s="1065"/>
      <c r="I112" s="1065"/>
      <c r="J112" s="1065"/>
      <c r="K112" s="1065"/>
      <c r="L112" s="1065"/>
      <c r="M112" s="1066" t="s">
        <v>1417</v>
      </c>
      <c r="N112" s="1067"/>
      <c r="O112" s="1067"/>
      <c r="P112" s="1067"/>
      <c r="Q112" s="1067"/>
      <c r="R112" s="1067"/>
      <c r="S112" s="1067"/>
      <c r="T112" s="1067"/>
      <c r="U112" s="1067"/>
      <c r="V112" s="1067"/>
      <c r="W112" s="1067"/>
      <c r="X112" s="1068"/>
      <c r="Y112" s="1069"/>
      <c r="Z112" s="1069"/>
      <c r="AA112" s="1069"/>
      <c r="AB112" s="1069"/>
      <c r="AC112" s="1070"/>
    </row>
    <row r="113" spans="2:29">
      <c r="B113" s="131"/>
      <c r="C113" s="1065" t="s">
        <v>1410</v>
      </c>
      <c r="D113" s="1065"/>
      <c r="E113" s="1065"/>
      <c r="F113" s="1065" t="s">
        <v>1412</v>
      </c>
      <c r="G113" s="1065"/>
      <c r="H113" s="1065"/>
      <c r="I113" s="1065"/>
      <c r="J113" s="1065"/>
      <c r="K113" s="1065"/>
      <c r="L113" s="1065"/>
      <c r="M113" s="1066" t="s">
        <v>1418</v>
      </c>
      <c r="N113" s="1066"/>
      <c r="O113" s="1066"/>
      <c r="P113" s="1066"/>
      <c r="Q113" s="1066"/>
      <c r="R113" s="1066"/>
      <c r="S113" s="1066"/>
      <c r="T113" s="1066"/>
      <c r="U113" s="1066"/>
      <c r="V113" s="1066"/>
      <c r="W113" s="1066"/>
      <c r="X113" s="1071"/>
      <c r="Y113" s="1072"/>
      <c r="Z113" s="1072"/>
      <c r="AA113" s="1072"/>
      <c r="AB113" s="1072"/>
      <c r="AC113" s="1070"/>
    </row>
    <row r="114" spans="2:29">
      <c r="B114" s="131"/>
      <c r="C114" s="1065"/>
      <c r="D114" s="1065"/>
      <c r="E114" s="1065"/>
      <c r="F114" s="1065" t="s">
        <v>1413</v>
      </c>
      <c r="G114" s="1065"/>
      <c r="H114" s="1065"/>
      <c r="I114" s="1065"/>
      <c r="J114" s="1065"/>
      <c r="K114" s="1065"/>
      <c r="L114" s="1065"/>
      <c r="M114" s="1066" t="s">
        <v>1419</v>
      </c>
      <c r="N114" s="1066"/>
      <c r="O114" s="1066"/>
      <c r="P114" s="1066"/>
      <c r="Q114" s="1066"/>
      <c r="R114" s="1066"/>
      <c r="S114" s="1066"/>
      <c r="T114" s="1066"/>
      <c r="U114" s="1066"/>
      <c r="V114" s="1066"/>
      <c r="W114" s="1066"/>
      <c r="X114" s="1071"/>
      <c r="Y114" s="1072"/>
      <c r="Z114" s="1072"/>
      <c r="AA114" s="1072"/>
      <c r="AB114" s="1072"/>
      <c r="AC114" s="1070"/>
    </row>
    <row r="115" spans="2:29">
      <c r="B115" s="131"/>
      <c r="C115" s="1065"/>
      <c r="D115" s="1065"/>
      <c r="E115" s="1065"/>
      <c r="F115" s="1065" t="s">
        <v>1414</v>
      </c>
      <c r="G115" s="1065"/>
      <c r="H115" s="1065"/>
      <c r="I115" s="1065"/>
      <c r="J115" s="1065"/>
      <c r="K115" s="1065"/>
      <c r="L115" s="1065"/>
      <c r="M115" s="1066" t="s">
        <v>1420</v>
      </c>
      <c r="N115" s="1066"/>
      <c r="O115" s="1066"/>
      <c r="P115" s="1066"/>
      <c r="Q115" s="1066"/>
      <c r="R115" s="1066"/>
      <c r="S115" s="1066"/>
      <c r="T115" s="1066"/>
      <c r="U115" s="1066"/>
      <c r="V115" s="1066"/>
      <c r="W115" s="1066"/>
      <c r="X115" s="1071"/>
      <c r="Y115" s="1072"/>
      <c r="Z115" s="1072"/>
      <c r="AA115" s="1072"/>
      <c r="AB115" s="1072"/>
      <c r="AC115" s="1070"/>
    </row>
    <row r="116" spans="2:29">
      <c r="B116" s="131"/>
      <c r="C116" s="1065"/>
      <c r="D116" s="1065"/>
      <c r="E116" s="1065"/>
      <c r="F116" s="1065" t="s">
        <v>1415</v>
      </c>
      <c r="G116" s="1065"/>
      <c r="H116" s="1065"/>
      <c r="I116" s="1065"/>
      <c r="J116" s="1065"/>
      <c r="K116" s="1065"/>
      <c r="L116" s="1065"/>
      <c r="M116" s="1066" t="s">
        <v>1421</v>
      </c>
      <c r="N116" s="1066"/>
      <c r="O116" s="1066"/>
      <c r="P116" s="1066"/>
      <c r="Q116" s="1066"/>
      <c r="R116" s="1066"/>
      <c r="S116" s="1066"/>
      <c r="T116" s="1066"/>
      <c r="U116" s="1066"/>
      <c r="V116" s="1066"/>
      <c r="W116" s="1066"/>
      <c r="X116" s="1071"/>
      <c r="Y116" s="1072"/>
      <c r="Z116" s="1072"/>
      <c r="AA116" s="1072"/>
      <c r="AB116" s="1072"/>
      <c r="AC116" s="1070"/>
    </row>
    <row r="117" spans="2:29" ht="13.5" customHeight="1">
      <c r="B117" s="131"/>
      <c r="C117" s="1065"/>
      <c r="D117" s="1065"/>
      <c r="E117" s="1065"/>
      <c r="F117" s="1065" t="s">
        <v>1416</v>
      </c>
      <c r="G117" s="1065"/>
      <c r="H117" s="1065"/>
      <c r="I117" s="1065"/>
      <c r="J117" s="1065"/>
      <c r="K117" s="1065"/>
      <c r="L117" s="1065"/>
      <c r="M117" s="1066" t="s">
        <v>1422</v>
      </c>
      <c r="N117" s="1067"/>
      <c r="O117" s="1067"/>
      <c r="P117" s="1067"/>
      <c r="Q117" s="1067"/>
      <c r="R117" s="1067"/>
      <c r="S117" s="1067"/>
      <c r="T117" s="1067"/>
      <c r="U117" s="1067"/>
      <c r="V117" s="1067"/>
      <c r="W117" s="1067"/>
      <c r="X117" s="1068"/>
      <c r="Y117" s="1069"/>
      <c r="Z117" s="1069"/>
      <c r="AA117" s="1069"/>
      <c r="AB117" s="1069"/>
      <c r="AC117" s="1070"/>
    </row>
    <row r="118" spans="2:29">
      <c r="B118" s="131"/>
      <c r="C118" s="1065"/>
      <c r="D118" s="1065"/>
      <c r="E118" s="1065"/>
      <c r="F118" s="1065" t="s">
        <v>1415</v>
      </c>
      <c r="G118" s="1065"/>
      <c r="H118" s="1065"/>
      <c r="I118" s="1065"/>
      <c r="J118" s="1065"/>
      <c r="K118" s="1065"/>
      <c r="L118" s="1065"/>
      <c r="M118" s="1066" t="s">
        <v>1423</v>
      </c>
      <c r="N118" s="1066"/>
      <c r="O118" s="1066"/>
      <c r="P118" s="1066"/>
      <c r="Q118" s="1066"/>
      <c r="R118" s="1066"/>
      <c r="S118" s="1066"/>
      <c r="T118" s="1066"/>
      <c r="U118" s="1066"/>
      <c r="V118" s="1066"/>
      <c r="W118" s="1066"/>
      <c r="X118" s="1071"/>
      <c r="Y118" s="1072"/>
      <c r="Z118" s="1072"/>
      <c r="AA118" s="1072"/>
      <c r="AB118" s="1072"/>
      <c r="AC118" s="1070"/>
    </row>
    <row r="119" spans="2:29">
      <c r="B119" s="131"/>
      <c r="C119" s="1065"/>
      <c r="D119" s="1065"/>
      <c r="E119" s="1065"/>
      <c r="F119" s="1065"/>
      <c r="G119" s="1065"/>
      <c r="H119" s="1065"/>
      <c r="I119" s="1065"/>
      <c r="J119" s="1065"/>
      <c r="K119" s="1065"/>
      <c r="L119" s="1065"/>
      <c r="M119" s="1066" t="s">
        <v>1424</v>
      </c>
      <c r="N119" s="1066"/>
      <c r="O119" s="1066"/>
      <c r="P119" s="1066"/>
      <c r="Q119" s="1066"/>
      <c r="R119" s="1066"/>
      <c r="S119" s="1066"/>
      <c r="T119" s="1066"/>
      <c r="U119" s="1066"/>
      <c r="V119" s="1066"/>
      <c r="W119" s="1066"/>
      <c r="X119" s="1071"/>
      <c r="Y119" s="1072"/>
      <c r="Z119" s="1072"/>
      <c r="AA119" s="1072"/>
      <c r="AB119" s="1072"/>
      <c r="AC119" s="1070"/>
    </row>
    <row r="120" spans="2:29">
      <c r="B120" s="131"/>
      <c r="C120" s="1065"/>
      <c r="D120" s="1065"/>
      <c r="E120" s="1065"/>
      <c r="F120" s="1065"/>
      <c r="G120" s="1065"/>
      <c r="H120" s="1065"/>
      <c r="I120" s="1065"/>
      <c r="J120" s="1065"/>
      <c r="K120" s="1065"/>
      <c r="L120" s="1065"/>
      <c r="M120" s="1066" t="s">
        <v>1425</v>
      </c>
      <c r="N120" s="1066"/>
      <c r="O120" s="1066"/>
      <c r="P120" s="1066"/>
      <c r="Q120" s="1066"/>
      <c r="R120" s="1066"/>
      <c r="S120" s="1066"/>
      <c r="T120" s="1066"/>
      <c r="U120" s="1066"/>
      <c r="V120" s="1066"/>
      <c r="W120" s="1066"/>
      <c r="X120" s="1071"/>
      <c r="Y120" s="1072"/>
      <c r="Z120" s="1072"/>
      <c r="AA120" s="1072"/>
      <c r="AB120" s="1072"/>
      <c r="AC120" s="1070"/>
    </row>
    <row r="121" spans="2:29">
      <c r="B121" s="131"/>
      <c r="C121" s="1065"/>
      <c r="D121" s="1065"/>
      <c r="E121" s="1065"/>
      <c r="F121" s="1065"/>
      <c r="G121" s="1065"/>
      <c r="H121" s="1065"/>
      <c r="I121" s="1065"/>
      <c r="J121" s="1065"/>
      <c r="K121" s="1065"/>
      <c r="L121" s="1065"/>
      <c r="M121" s="1066" t="s">
        <v>188</v>
      </c>
      <c r="N121" s="1066"/>
      <c r="O121" s="1066"/>
      <c r="P121" s="1066"/>
      <c r="Q121" s="1066"/>
      <c r="R121" s="1066"/>
      <c r="S121" s="1066"/>
      <c r="T121" s="1066"/>
      <c r="U121" s="1066"/>
      <c r="V121" s="1066"/>
      <c r="W121" s="1066"/>
      <c r="X121" s="1071"/>
      <c r="Y121" s="1072"/>
      <c r="Z121" s="1072"/>
      <c r="AA121" s="1072"/>
      <c r="AB121" s="1072"/>
      <c r="AC121" s="1070"/>
    </row>
    <row r="122" spans="2:29">
      <c r="B122" s="131"/>
      <c r="C122" s="1065"/>
      <c r="D122" s="1065"/>
      <c r="E122" s="1065"/>
      <c r="F122" s="1065"/>
      <c r="G122" s="1065"/>
      <c r="H122" s="1065"/>
      <c r="I122" s="1065"/>
      <c r="J122" s="1065"/>
      <c r="K122" s="1065"/>
      <c r="L122" s="1065"/>
      <c r="M122" s="1066" t="s">
        <v>189</v>
      </c>
      <c r="N122" s="1066"/>
      <c r="O122" s="1066"/>
      <c r="P122" s="1066"/>
      <c r="Q122" s="1066"/>
      <c r="R122" s="1066"/>
      <c r="S122" s="1066"/>
      <c r="T122" s="1066"/>
      <c r="U122" s="1066"/>
      <c r="V122" s="1066"/>
      <c r="W122" s="1066"/>
      <c r="X122" s="1071"/>
      <c r="Y122" s="1072"/>
      <c r="Z122" s="1072"/>
      <c r="AA122" s="1072"/>
      <c r="AB122" s="1072"/>
      <c r="AC122" s="1070"/>
    </row>
    <row r="123" spans="2:29">
      <c r="B123" s="131"/>
      <c r="C123" s="1065"/>
      <c r="D123" s="1065"/>
      <c r="E123" s="1065"/>
      <c r="F123" s="1065"/>
      <c r="G123" s="1065"/>
      <c r="H123" s="1065"/>
      <c r="I123" s="1065"/>
      <c r="J123" s="1065"/>
      <c r="K123" s="1065"/>
      <c r="L123" s="1065"/>
      <c r="M123" s="1066" t="s">
        <v>190</v>
      </c>
      <c r="N123" s="1066"/>
      <c r="O123" s="1066"/>
      <c r="P123" s="1066"/>
      <c r="Q123" s="1066"/>
      <c r="R123" s="1066"/>
      <c r="S123" s="1066"/>
      <c r="T123" s="1066"/>
      <c r="U123" s="1066"/>
      <c r="V123" s="1066"/>
      <c r="W123" s="1066"/>
      <c r="X123" s="1071"/>
      <c r="Y123" s="1072"/>
      <c r="Z123" s="1072"/>
      <c r="AA123" s="1072"/>
      <c r="AB123" s="1072"/>
      <c r="AC123" s="1070"/>
    </row>
    <row r="124" spans="2:29">
      <c r="B124" s="131"/>
      <c r="C124" s="1065"/>
      <c r="D124" s="1065"/>
      <c r="E124" s="1065"/>
      <c r="F124" s="1065"/>
      <c r="G124" s="1065"/>
      <c r="H124" s="1065"/>
      <c r="I124" s="1065"/>
      <c r="J124" s="1065"/>
      <c r="K124" s="1065"/>
      <c r="L124" s="1065"/>
      <c r="M124" s="1066" t="s">
        <v>191</v>
      </c>
      <c r="N124" s="1066"/>
      <c r="O124" s="1066"/>
      <c r="P124" s="1066"/>
      <c r="Q124" s="1066"/>
      <c r="R124" s="1066"/>
      <c r="S124" s="1066"/>
      <c r="T124" s="1066"/>
      <c r="U124" s="1066"/>
      <c r="V124" s="1066"/>
      <c r="W124" s="1066"/>
      <c r="X124" s="1071"/>
      <c r="Y124" s="1072"/>
      <c r="Z124" s="1072"/>
      <c r="AA124" s="1072"/>
      <c r="AB124" s="1072"/>
      <c r="AC124" s="1070"/>
    </row>
    <row r="125" spans="2:29">
      <c r="B125" s="131"/>
      <c r="C125" s="1065"/>
      <c r="D125" s="1065"/>
      <c r="E125" s="1065"/>
      <c r="F125" s="1065"/>
      <c r="G125" s="1065"/>
      <c r="H125" s="1065"/>
      <c r="I125" s="1065"/>
      <c r="J125" s="1065"/>
      <c r="K125" s="1065"/>
      <c r="L125" s="1065"/>
      <c r="M125" s="1066" t="s">
        <v>192</v>
      </c>
      <c r="N125" s="1066"/>
      <c r="O125" s="1066"/>
      <c r="P125" s="1066"/>
      <c r="Q125" s="1066"/>
      <c r="R125" s="1066"/>
      <c r="S125" s="1066"/>
      <c r="T125" s="1066"/>
      <c r="U125" s="1066"/>
      <c r="V125" s="1066"/>
      <c r="W125" s="1066"/>
      <c r="X125" s="1071"/>
      <c r="Y125" s="1072"/>
      <c r="Z125" s="1072"/>
      <c r="AA125" s="1072"/>
      <c r="AB125" s="1072"/>
      <c r="AC125" s="1070"/>
    </row>
    <row r="126" spans="2:29">
      <c r="B126" s="131"/>
      <c r="C126" s="1065"/>
      <c r="D126" s="1065"/>
      <c r="E126" s="1065"/>
      <c r="F126" s="1065"/>
      <c r="G126" s="1065"/>
      <c r="H126" s="1065"/>
      <c r="I126" s="1065"/>
      <c r="J126" s="1065"/>
      <c r="K126" s="1065"/>
      <c r="L126" s="1065"/>
      <c r="M126" s="1066" t="s">
        <v>193</v>
      </c>
      <c r="N126" s="1066"/>
      <c r="O126" s="1066"/>
      <c r="P126" s="1066"/>
      <c r="Q126" s="1066"/>
      <c r="R126" s="1066"/>
      <c r="S126" s="1066"/>
      <c r="T126" s="1066"/>
      <c r="U126" s="1066"/>
      <c r="V126" s="1066"/>
      <c r="W126" s="1066"/>
      <c r="X126" s="1071"/>
      <c r="Y126" s="1072"/>
      <c r="Z126" s="1072"/>
      <c r="AA126" s="1072"/>
      <c r="AB126" s="1072"/>
      <c r="AC126" s="1070"/>
    </row>
    <row r="127" spans="2:29">
      <c r="B127" s="131"/>
      <c r="C127" s="1065"/>
      <c r="D127" s="1065"/>
      <c r="E127" s="1065"/>
      <c r="F127" s="1065"/>
      <c r="G127" s="1065"/>
      <c r="H127" s="1065"/>
      <c r="I127" s="1065"/>
      <c r="J127" s="1065"/>
      <c r="K127" s="1065"/>
      <c r="L127" s="1065"/>
      <c r="M127" s="1066" t="s">
        <v>194</v>
      </c>
      <c r="N127" s="1066"/>
      <c r="O127" s="1066"/>
      <c r="P127" s="1066"/>
      <c r="Q127" s="1066"/>
      <c r="R127" s="1066"/>
      <c r="S127" s="1066"/>
      <c r="T127" s="1066"/>
      <c r="U127" s="1066"/>
      <c r="V127" s="1066"/>
      <c r="W127" s="1066"/>
      <c r="X127" s="1071"/>
      <c r="Y127" s="1072"/>
      <c r="Z127" s="1072"/>
      <c r="AA127" s="1072"/>
      <c r="AB127" s="1072"/>
      <c r="AC127" s="1070"/>
    </row>
    <row r="128" spans="2:29">
      <c r="B128" s="131"/>
      <c r="C128" s="1065"/>
      <c r="D128" s="1065"/>
      <c r="E128" s="1065"/>
      <c r="F128" s="1065"/>
      <c r="G128" s="1065"/>
      <c r="H128" s="1065"/>
      <c r="I128" s="1065"/>
      <c r="J128" s="1065"/>
      <c r="K128" s="1065"/>
      <c r="L128" s="1065"/>
      <c r="M128" s="1066" t="s">
        <v>195</v>
      </c>
      <c r="N128" s="1066"/>
      <c r="O128" s="1066"/>
      <c r="P128" s="1066"/>
      <c r="Q128" s="1066"/>
      <c r="R128" s="1066"/>
      <c r="S128" s="1066"/>
      <c r="T128" s="1066"/>
      <c r="U128" s="1066"/>
      <c r="V128" s="1066"/>
      <c r="W128" s="1066"/>
      <c r="X128" s="1071"/>
      <c r="Y128" s="1072"/>
      <c r="Z128" s="1072"/>
      <c r="AA128" s="1072"/>
      <c r="AB128" s="1072"/>
      <c r="AC128" s="1070"/>
    </row>
    <row r="129" spans="2:29">
      <c r="B129" s="131"/>
      <c r="C129" s="1065"/>
      <c r="D129" s="1065"/>
      <c r="E129" s="1065"/>
      <c r="F129" s="1065"/>
      <c r="G129" s="1065"/>
      <c r="H129" s="1065"/>
      <c r="I129" s="1065"/>
      <c r="J129" s="1065"/>
      <c r="K129" s="1065"/>
      <c r="L129" s="1065"/>
      <c r="M129" s="1066" t="s">
        <v>1426</v>
      </c>
      <c r="N129" s="1066"/>
      <c r="O129" s="1066"/>
      <c r="P129" s="1066"/>
      <c r="Q129" s="1066"/>
      <c r="R129" s="1066"/>
      <c r="S129" s="1066"/>
      <c r="T129" s="1066"/>
      <c r="U129" s="1066"/>
      <c r="V129" s="1066"/>
      <c r="W129" s="1066"/>
      <c r="X129" s="1071"/>
      <c r="Y129" s="1072"/>
      <c r="Z129" s="1072"/>
      <c r="AA129" s="1072"/>
      <c r="AB129" s="1072"/>
      <c r="AC129" s="1070"/>
    </row>
    <row r="130" spans="2:29">
      <c r="B130" s="131"/>
      <c r="C130" s="1065"/>
      <c r="D130" s="1065"/>
      <c r="E130" s="1065"/>
      <c r="F130" s="1065"/>
      <c r="G130" s="1065"/>
      <c r="H130" s="1065"/>
      <c r="I130" s="1065"/>
      <c r="J130" s="1065"/>
      <c r="K130" s="1065"/>
      <c r="L130" s="1065"/>
      <c r="M130" s="1066" t="s">
        <v>196</v>
      </c>
      <c r="N130" s="1066"/>
      <c r="O130" s="1066"/>
      <c r="P130" s="1066"/>
      <c r="Q130" s="1066"/>
      <c r="R130" s="1066"/>
      <c r="S130" s="1066"/>
      <c r="T130" s="1066"/>
      <c r="U130" s="1066"/>
      <c r="V130" s="1066"/>
      <c r="W130" s="1066"/>
      <c r="X130" s="1071"/>
      <c r="Y130" s="1072"/>
      <c r="Z130" s="1072"/>
      <c r="AA130" s="1072"/>
      <c r="AB130" s="1072"/>
      <c r="AC130" s="1070"/>
    </row>
    <row r="131" spans="2:29">
      <c r="B131" s="131"/>
      <c r="C131" s="1065"/>
      <c r="D131" s="1065"/>
      <c r="E131" s="1065"/>
      <c r="F131" s="1065"/>
      <c r="G131" s="1065"/>
      <c r="H131" s="1065"/>
      <c r="I131" s="1065"/>
      <c r="J131" s="1065"/>
      <c r="K131" s="1065"/>
      <c r="L131" s="1065"/>
      <c r="M131" s="1066" t="s">
        <v>197</v>
      </c>
      <c r="N131" s="1066"/>
      <c r="O131" s="1066"/>
      <c r="P131" s="1066"/>
      <c r="Q131" s="1066"/>
      <c r="R131" s="1066"/>
      <c r="S131" s="1066"/>
      <c r="T131" s="1066"/>
      <c r="U131" s="1066"/>
      <c r="V131" s="1066"/>
      <c r="W131" s="1066"/>
      <c r="X131" s="1071"/>
      <c r="Y131" s="1072"/>
      <c r="Z131" s="1072"/>
      <c r="AA131" s="1072"/>
      <c r="AB131" s="1072"/>
      <c r="AC131" s="1070"/>
    </row>
    <row r="132" spans="2:29">
      <c r="B132" s="131"/>
      <c r="C132" s="1065"/>
      <c r="D132" s="1065"/>
      <c r="E132" s="1065"/>
      <c r="F132" s="1065"/>
      <c r="G132" s="1065"/>
      <c r="H132" s="1065"/>
      <c r="I132" s="1065"/>
      <c r="J132" s="1065"/>
      <c r="K132" s="1065"/>
      <c r="L132" s="1065"/>
      <c r="M132" s="1066" t="s">
        <v>220</v>
      </c>
      <c r="N132" s="1066"/>
      <c r="O132" s="1066"/>
      <c r="P132" s="1066"/>
      <c r="Q132" s="1066"/>
      <c r="R132" s="1066"/>
      <c r="S132" s="1066"/>
      <c r="T132" s="1066"/>
      <c r="U132" s="1066"/>
      <c r="V132" s="1066"/>
      <c r="W132" s="1066"/>
      <c r="X132" s="1071"/>
      <c r="Y132" s="1072"/>
      <c r="Z132" s="1072"/>
      <c r="AA132" s="1072"/>
      <c r="AB132" s="1072"/>
      <c r="AC132" s="1070"/>
    </row>
    <row r="133" spans="2:29">
      <c r="B133" s="131"/>
      <c r="C133" s="1065"/>
      <c r="D133" s="1065"/>
      <c r="E133" s="1065"/>
      <c r="F133" s="1065"/>
      <c r="G133" s="1065"/>
      <c r="H133" s="1065"/>
      <c r="I133" s="1065"/>
      <c r="J133" s="1065"/>
      <c r="K133" s="1065"/>
      <c r="L133" s="1065"/>
      <c r="M133" s="1066" t="s">
        <v>198</v>
      </c>
      <c r="N133" s="1066"/>
      <c r="O133" s="1066"/>
      <c r="P133" s="1066"/>
      <c r="Q133" s="1066"/>
      <c r="R133" s="1066"/>
      <c r="S133" s="1066"/>
      <c r="T133" s="1066"/>
      <c r="U133" s="1066"/>
      <c r="V133" s="1066"/>
      <c r="W133" s="1066"/>
      <c r="X133" s="1071"/>
      <c r="Y133" s="1072"/>
      <c r="Z133" s="1072"/>
      <c r="AA133" s="1072"/>
      <c r="AB133" s="1072"/>
      <c r="AC133" s="1070"/>
    </row>
    <row r="134" spans="2:29">
      <c r="B134" s="131"/>
      <c r="C134" s="1065"/>
      <c r="D134" s="1065"/>
      <c r="E134" s="1065"/>
      <c r="F134" s="1065"/>
      <c r="G134" s="1065"/>
      <c r="H134" s="1065"/>
      <c r="I134" s="1065"/>
      <c r="J134" s="1065"/>
      <c r="K134" s="1065"/>
      <c r="L134" s="1065"/>
      <c r="M134" s="1066" t="s">
        <v>199</v>
      </c>
      <c r="N134" s="1066"/>
      <c r="O134" s="1066"/>
      <c r="P134" s="1066"/>
      <c r="Q134" s="1066"/>
      <c r="R134" s="1066"/>
      <c r="S134" s="1066"/>
      <c r="T134" s="1066"/>
      <c r="U134" s="1066"/>
      <c r="V134" s="1066"/>
      <c r="W134" s="1066"/>
      <c r="X134" s="1071"/>
      <c r="Y134" s="1072"/>
      <c r="Z134" s="1072"/>
      <c r="AA134" s="1072"/>
      <c r="AB134" s="1072"/>
      <c r="AC134" s="1070"/>
    </row>
    <row r="135" spans="2:29" ht="13.5" customHeight="1">
      <c r="B135" s="131"/>
      <c r="C135" s="1065"/>
      <c r="D135" s="1065"/>
      <c r="E135" s="1065"/>
      <c r="F135" s="1065"/>
      <c r="G135" s="1065"/>
      <c r="H135" s="1065"/>
      <c r="I135" s="1065"/>
      <c r="J135" s="1065"/>
      <c r="K135" s="1065"/>
      <c r="L135" s="1065"/>
      <c r="M135" s="1066" t="s">
        <v>1427</v>
      </c>
      <c r="N135" s="1067"/>
      <c r="O135" s="1067"/>
      <c r="P135" s="1067"/>
      <c r="Q135" s="1067"/>
      <c r="R135" s="1067"/>
      <c r="S135" s="1067"/>
      <c r="T135" s="1067"/>
      <c r="U135" s="1067"/>
      <c r="V135" s="1067"/>
      <c r="W135" s="1067"/>
      <c r="X135" s="1068"/>
      <c r="Y135" s="1069"/>
      <c r="Z135" s="1069"/>
      <c r="AA135" s="1069"/>
      <c r="AB135" s="1069"/>
      <c r="AC135" s="1070"/>
    </row>
    <row r="136" spans="2:29">
      <c r="B136" s="131"/>
      <c r="C136" s="1065"/>
      <c r="D136" s="1065"/>
      <c r="E136" s="1065"/>
      <c r="F136" s="1065"/>
      <c r="G136" s="1065"/>
      <c r="H136" s="1065"/>
      <c r="I136" s="1065"/>
      <c r="J136" s="1065"/>
      <c r="K136" s="1065"/>
      <c r="L136" s="1065"/>
      <c r="M136" s="1066" t="s">
        <v>200</v>
      </c>
      <c r="N136" s="1066"/>
      <c r="O136" s="1066"/>
      <c r="P136" s="1066"/>
      <c r="Q136" s="1066"/>
      <c r="R136" s="1066"/>
      <c r="S136" s="1066"/>
      <c r="T136" s="1066"/>
      <c r="U136" s="1066"/>
      <c r="V136" s="1066"/>
      <c r="W136" s="1066"/>
      <c r="X136" s="1071"/>
      <c r="Y136" s="1072"/>
      <c r="Z136" s="1072"/>
      <c r="AA136" s="1072"/>
      <c r="AB136" s="1072"/>
      <c r="AC136" s="1070"/>
    </row>
    <row r="137" spans="2:29">
      <c r="B137" s="131"/>
      <c r="C137" s="1065"/>
      <c r="D137" s="1065"/>
      <c r="E137" s="1065"/>
      <c r="F137" s="1065"/>
      <c r="G137" s="1065"/>
      <c r="H137" s="1065"/>
      <c r="I137" s="1065"/>
      <c r="J137" s="1065"/>
      <c r="K137" s="1065"/>
      <c r="L137" s="1065"/>
      <c r="M137" s="1066" t="s">
        <v>201</v>
      </c>
      <c r="N137" s="1066"/>
      <c r="O137" s="1066"/>
      <c r="P137" s="1066"/>
      <c r="Q137" s="1066"/>
      <c r="R137" s="1066"/>
      <c r="S137" s="1066"/>
      <c r="T137" s="1066"/>
      <c r="U137" s="1066"/>
      <c r="V137" s="1066"/>
      <c r="W137" s="1066"/>
      <c r="X137" s="1071"/>
      <c r="Y137" s="1072"/>
      <c r="Z137" s="1072"/>
      <c r="AA137" s="1072"/>
      <c r="AB137" s="1072"/>
      <c r="AC137" s="1070"/>
    </row>
    <row r="138" spans="2:29">
      <c r="B138" s="131"/>
      <c r="C138" s="1065"/>
      <c r="D138" s="1065"/>
      <c r="E138" s="1065"/>
      <c r="F138" s="1065"/>
      <c r="G138" s="1065"/>
      <c r="H138" s="1065"/>
      <c r="I138" s="1065"/>
      <c r="J138" s="1065"/>
      <c r="K138" s="1065"/>
      <c r="L138" s="1065"/>
      <c r="M138" s="1066" t="s">
        <v>202</v>
      </c>
      <c r="N138" s="1066"/>
      <c r="O138" s="1066"/>
      <c r="P138" s="1066"/>
      <c r="Q138" s="1066"/>
      <c r="R138" s="1066"/>
      <c r="S138" s="1066"/>
      <c r="T138" s="1066"/>
      <c r="U138" s="1066"/>
      <c r="V138" s="1066"/>
      <c r="W138" s="1066"/>
      <c r="X138" s="1071"/>
      <c r="Y138" s="1072"/>
      <c r="Z138" s="1072"/>
      <c r="AA138" s="1072"/>
      <c r="AB138" s="1072"/>
      <c r="AC138" s="1070"/>
    </row>
    <row r="139" spans="2:29">
      <c r="B139" s="131"/>
      <c r="C139" s="1065"/>
      <c r="D139" s="1065"/>
      <c r="E139" s="1065"/>
      <c r="F139" s="1065"/>
      <c r="G139" s="1065"/>
      <c r="H139" s="1065"/>
      <c r="I139" s="1065"/>
      <c r="J139" s="1065"/>
      <c r="K139" s="1065"/>
      <c r="L139" s="1065"/>
      <c r="M139" s="1066" t="s">
        <v>203</v>
      </c>
      <c r="N139" s="1066"/>
      <c r="O139" s="1066"/>
      <c r="P139" s="1066"/>
      <c r="Q139" s="1066"/>
      <c r="R139" s="1066"/>
      <c r="S139" s="1066"/>
      <c r="T139" s="1066"/>
      <c r="U139" s="1066"/>
      <c r="V139" s="1066"/>
      <c r="W139" s="1066"/>
      <c r="X139" s="1071"/>
      <c r="Y139" s="1072"/>
      <c r="Z139" s="1072"/>
      <c r="AA139" s="1072"/>
      <c r="AB139" s="1072"/>
      <c r="AC139" s="1070"/>
    </row>
    <row r="140" spans="2:29">
      <c r="B140" s="131"/>
      <c r="C140" s="1065"/>
      <c r="D140" s="1065"/>
      <c r="E140" s="1065"/>
      <c r="F140" s="1065"/>
      <c r="G140" s="1065"/>
      <c r="H140" s="1065"/>
      <c r="I140" s="1065"/>
      <c r="J140" s="1065"/>
      <c r="K140" s="1065"/>
      <c r="L140" s="1065"/>
      <c r="M140" s="1066" t="s">
        <v>204</v>
      </c>
      <c r="N140" s="1066"/>
      <c r="O140" s="1066"/>
      <c r="P140" s="1066"/>
      <c r="Q140" s="1066"/>
      <c r="R140" s="1066"/>
      <c r="S140" s="1066"/>
      <c r="T140" s="1066"/>
      <c r="U140" s="1066"/>
      <c r="V140" s="1066"/>
      <c r="W140" s="1066"/>
      <c r="X140" s="1071"/>
      <c r="Y140" s="1072"/>
      <c r="Z140" s="1072"/>
      <c r="AA140" s="1072"/>
      <c r="AB140" s="1072"/>
      <c r="AC140" s="1070"/>
    </row>
    <row r="141" spans="2:29">
      <c r="B141" s="131"/>
      <c r="C141" s="1065"/>
      <c r="D141" s="1065"/>
      <c r="E141" s="1065"/>
      <c r="F141" s="1065"/>
      <c r="G141" s="1065"/>
      <c r="H141" s="1065"/>
      <c r="I141" s="1065"/>
      <c r="J141" s="1065"/>
      <c r="K141" s="1065"/>
      <c r="L141" s="1065"/>
      <c r="M141" s="1066" t="s">
        <v>205</v>
      </c>
      <c r="N141" s="1066"/>
      <c r="O141" s="1066"/>
      <c r="P141" s="1066"/>
      <c r="Q141" s="1066"/>
      <c r="R141" s="1066"/>
      <c r="S141" s="1066"/>
      <c r="T141" s="1066"/>
      <c r="U141" s="1066"/>
      <c r="V141" s="1066"/>
      <c r="W141" s="1066"/>
      <c r="X141" s="1071"/>
      <c r="Y141" s="1072"/>
      <c r="Z141" s="1072"/>
      <c r="AA141" s="1072"/>
      <c r="AB141" s="1072"/>
      <c r="AC141" s="1070"/>
    </row>
    <row r="142" spans="2:29">
      <c r="B142" s="131"/>
      <c r="C142" s="1065"/>
      <c r="D142" s="1065"/>
      <c r="E142" s="1065"/>
      <c r="F142" s="1065"/>
      <c r="G142" s="1065"/>
      <c r="H142" s="1065"/>
      <c r="I142" s="1065"/>
      <c r="J142" s="1065"/>
      <c r="K142" s="1065"/>
      <c r="L142" s="1065"/>
      <c r="M142" s="1066" t="s">
        <v>1428</v>
      </c>
      <c r="N142" s="1066"/>
      <c r="O142" s="1066"/>
      <c r="P142" s="1066"/>
      <c r="Q142" s="1066"/>
      <c r="R142" s="1066"/>
      <c r="S142" s="1066"/>
      <c r="T142" s="1066"/>
      <c r="U142" s="1066"/>
      <c r="V142" s="1066"/>
      <c r="W142" s="1066"/>
      <c r="X142" s="1071"/>
      <c r="Y142" s="1072"/>
      <c r="Z142" s="1072"/>
      <c r="AA142" s="1072"/>
      <c r="AB142" s="1072"/>
      <c r="AC142" s="1070"/>
    </row>
    <row r="143" spans="2:29" ht="13.5" customHeight="1">
      <c r="B143" s="131"/>
      <c r="C143" s="1065"/>
      <c r="D143" s="1065"/>
      <c r="E143" s="1065"/>
      <c r="F143" s="1065"/>
      <c r="G143" s="1065"/>
      <c r="H143" s="1065"/>
      <c r="I143" s="1065"/>
      <c r="J143" s="1065"/>
      <c r="K143" s="1065"/>
      <c r="L143" s="1065"/>
      <c r="M143" s="1066" t="s">
        <v>562</v>
      </c>
      <c r="N143" s="1067"/>
      <c r="O143" s="1067"/>
      <c r="P143" s="1067"/>
      <c r="Q143" s="1067"/>
      <c r="R143" s="1067"/>
      <c r="S143" s="1067"/>
      <c r="T143" s="1067"/>
      <c r="U143" s="1067"/>
      <c r="V143" s="1067"/>
      <c r="W143" s="1067"/>
      <c r="X143" s="1068"/>
      <c r="Y143" s="1069"/>
      <c r="Z143" s="1069"/>
      <c r="AA143" s="1069"/>
      <c r="AB143" s="1069"/>
      <c r="AC143" s="1070"/>
    </row>
    <row r="144" spans="2:29">
      <c r="B144" s="131"/>
      <c r="C144" s="1065"/>
      <c r="D144" s="1065"/>
      <c r="E144" s="1065"/>
      <c r="F144" s="1065"/>
      <c r="G144" s="1065"/>
      <c r="H144" s="1065"/>
      <c r="I144" s="1065"/>
      <c r="J144" s="1065"/>
      <c r="K144" s="1065"/>
      <c r="L144" s="1065"/>
      <c r="M144" s="1066" t="s">
        <v>1429</v>
      </c>
      <c r="N144" s="1066"/>
      <c r="O144" s="1066"/>
      <c r="P144" s="1066"/>
      <c r="Q144" s="1066"/>
      <c r="R144" s="1066"/>
      <c r="S144" s="1066"/>
      <c r="T144" s="1066"/>
      <c r="U144" s="1066"/>
      <c r="V144" s="1066"/>
      <c r="W144" s="1066"/>
      <c r="X144" s="1071"/>
      <c r="Y144" s="1072"/>
      <c r="Z144" s="1072"/>
      <c r="AA144" s="1072"/>
      <c r="AB144" s="1072"/>
      <c r="AC144" s="1070"/>
    </row>
    <row r="145" spans="2:29" ht="13.5" customHeight="1">
      <c r="B145" s="131"/>
      <c r="C145" s="1065"/>
      <c r="D145" s="1065"/>
      <c r="E145" s="1065"/>
      <c r="F145" s="1065"/>
      <c r="G145" s="1065"/>
      <c r="H145" s="1065"/>
      <c r="I145" s="1065"/>
      <c r="J145" s="1065"/>
      <c r="K145" s="1065"/>
      <c r="L145" s="1065"/>
      <c r="M145" s="1066" t="s">
        <v>1430</v>
      </c>
      <c r="N145" s="1067"/>
      <c r="O145" s="1067"/>
      <c r="P145" s="1067"/>
      <c r="Q145" s="1067"/>
      <c r="R145" s="1067"/>
      <c r="S145" s="1067"/>
      <c r="T145" s="1067"/>
      <c r="U145" s="1067"/>
      <c r="V145" s="1067"/>
      <c r="W145" s="1067"/>
      <c r="X145" s="1068"/>
      <c r="Y145" s="1069"/>
      <c r="Z145" s="1069"/>
      <c r="AA145" s="1069"/>
      <c r="AB145" s="1069"/>
      <c r="AC145" s="1070"/>
    </row>
    <row r="146" spans="2:29">
      <c r="B146" s="131"/>
      <c r="C146" s="1065"/>
      <c r="D146" s="1065"/>
      <c r="E146" s="1065"/>
      <c r="F146" s="1065"/>
      <c r="G146" s="1065"/>
      <c r="H146" s="1065"/>
      <c r="I146" s="1065"/>
      <c r="J146" s="1065"/>
      <c r="K146" s="1065"/>
      <c r="L146" s="1065"/>
      <c r="M146" s="1066" t="s">
        <v>565</v>
      </c>
      <c r="N146" s="1066"/>
      <c r="O146" s="1066"/>
      <c r="P146" s="1066"/>
      <c r="Q146" s="1066"/>
      <c r="R146" s="1066"/>
      <c r="S146" s="1066"/>
      <c r="T146" s="1066"/>
      <c r="U146" s="1066"/>
      <c r="V146" s="1066"/>
      <c r="W146" s="1066"/>
      <c r="X146" s="1071"/>
      <c r="Y146" s="1072"/>
      <c r="Z146" s="1072"/>
      <c r="AA146" s="1072"/>
      <c r="AB146" s="1072"/>
      <c r="AC146" s="1070"/>
    </row>
    <row r="147" spans="2:29">
      <c r="B147" s="131"/>
      <c r="C147" s="1065"/>
      <c r="D147" s="1065"/>
      <c r="E147" s="1065"/>
      <c r="F147" s="1065"/>
      <c r="G147" s="1065"/>
      <c r="H147" s="1065"/>
      <c r="I147" s="1065"/>
      <c r="J147" s="1065"/>
      <c r="K147" s="1065"/>
      <c r="L147" s="1065"/>
      <c r="M147" s="1066" t="s">
        <v>1431</v>
      </c>
      <c r="N147" s="1066"/>
      <c r="O147" s="1066"/>
      <c r="P147" s="1066"/>
      <c r="Q147" s="1066"/>
      <c r="R147" s="1066"/>
      <c r="S147" s="1066"/>
      <c r="T147" s="1066"/>
      <c r="U147" s="1066"/>
      <c r="V147" s="1066"/>
      <c r="W147" s="1066"/>
      <c r="X147" s="1071"/>
      <c r="Y147" s="1072"/>
      <c r="Z147" s="1072"/>
      <c r="AA147" s="1072"/>
      <c r="AB147" s="1072"/>
      <c r="AC147" s="1070"/>
    </row>
    <row r="148" spans="2:29">
      <c r="B148" s="131"/>
      <c r="C148" s="1065"/>
      <c r="D148" s="1065"/>
      <c r="E148" s="1065"/>
      <c r="F148" s="1065"/>
      <c r="G148" s="1065"/>
      <c r="H148" s="1065"/>
      <c r="I148" s="1065"/>
      <c r="J148" s="1065"/>
      <c r="K148" s="1065"/>
      <c r="L148" s="1065"/>
      <c r="M148" s="1065"/>
      <c r="N148" s="1066"/>
      <c r="O148" s="1066"/>
      <c r="P148" s="1066"/>
      <c r="Q148" s="1066"/>
      <c r="R148" s="1066"/>
      <c r="S148" s="1066"/>
      <c r="T148" s="1066"/>
      <c r="U148" s="1066"/>
      <c r="V148" s="1066"/>
      <c r="W148" s="1066"/>
      <c r="X148" s="1071"/>
      <c r="Y148" s="1072"/>
      <c r="Z148" s="1072"/>
      <c r="AA148" s="1072"/>
      <c r="AB148" s="1072"/>
      <c r="AC148" s="1070"/>
    </row>
    <row r="149" spans="2:29">
      <c r="B149" s="131"/>
      <c r="C149" s="1065"/>
      <c r="D149" s="1065"/>
      <c r="E149" s="1065"/>
      <c r="F149" s="1065"/>
      <c r="G149" s="1065"/>
      <c r="H149" s="1065"/>
      <c r="I149" s="1065"/>
      <c r="J149" s="1065"/>
      <c r="K149" s="1065"/>
      <c r="L149" s="1065"/>
      <c r="M149" s="1073"/>
      <c r="N149" s="1073"/>
      <c r="O149" s="1073"/>
      <c r="P149" s="1073"/>
      <c r="Q149" s="1073"/>
      <c r="R149" s="1073"/>
      <c r="S149" s="1073"/>
      <c r="T149" s="1073"/>
      <c r="U149" s="1073"/>
      <c r="V149" s="1073"/>
      <c r="W149" s="1073"/>
      <c r="X149" s="1074"/>
      <c r="Y149" s="1070"/>
      <c r="Z149" s="1070"/>
      <c r="AA149" s="1070"/>
      <c r="AB149" s="1070"/>
      <c r="AC149" s="1070"/>
    </row>
    <row r="150" spans="2:29">
      <c r="B150" s="131"/>
      <c r="C150" s="1065"/>
      <c r="D150" s="1065"/>
      <c r="E150" s="1065"/>
      <c r="F150" s="1065"/>
      <c r="G150" s="1065"/>
      <c r="H150" s="1065"/>
      <c r="I150" s="1065"/>
      <c r="J150" s="1065"/>
      <c r="K150" s="1065"/>
      <c r="L150" s="1065"/>
      <c r="M150" s="1073"/>
      <c r="N150" s="1073"/>
      <c r="O150" s="1073"/>
      <c r="P150" s="1073"/>
      <c r="Q150" s="1073"/>
      <c r="R150" s="1073"/>
      <c r="S150" s="1073"/>
      <c r="T150" s="1073"/>
      <c r="U150" s="1073"/>
      <c r="V150" s="1073"/>
      <c r="W150" s="1073"/>
      <c r="X150" s="1074"/>
      <c r="Y150" s="1070"/>
      <c r="Z150" s="1070"/>
      <c r="AA150" s="1070"/>
      <c r="AB150" s="1070"/>
      <c r="AC150" s="1070"/>
    </row>
    <row r="151" spans="2:29">
      <c r="B151" s="131"/>
      <c r="C151" s="1065"/>
      <c r="D151" s="1065"/>
      <c r="E151" s="1065"/>
      <c r="F151" s="1065"/>
      <c r="G151" s="1065"/>
      <c r="H151" s="1065"/>
      <c r="I151" s="1065"/>
      <c r="J151" s="1065"/>
      <c r="K151" s="1065"/>
      <c r="L151" s="1065"/>
      <c r="M151" s="1073"/>
      <c r="N151" s="1073"/>
      <c r="O151" s="1073"/>
      <c r="P151" s="1073"/>
      <c r="Q151" s="1073"/>
      <c r="R151" s="1073"/>
      <c r="S151" s="1073"/>
      <c r="T151" s="1073"/>
      <c r="U151" s="1073"/>
      <c r="V151" s="1073"/>
      <c r="W151" s="1073"/>
      <c r="X151" s="1074"/>
      <c r="Y151" s="1070"/>
      <c r="Z151" s="1070"/>
      <c r="AA151" s="1070"/>
      <c r="AB151" s="1070"/>
      <c r="AC151" s="1070"/>
    </row>
    <row r="152" spans="2:29">
      <c r="B152" s="131"/>
      <c r="C152" s="1065"/>
      <c r="D152" s="1065"/>
      <c r="E152" s="1065"/>
      <c r="F152" s="1065"/>
      <c r="G152" s="1065"/>
      <c r="H152" s="1065"/>
      <c r="I152" s="1065"/>
      <c r="J152" s="1065"/>
      <c r="K152" s="1065"/>
      <c r="L152" s="1065"/>
      <c r="M152" s="1073"/>
      <c r="N152" s="1073"/>
      <c r="O152" s="1073"/>
      <c r="P152" s="1073"/>
      <c r="Q152" s="1073"/>
      <c r="R152" s="1073"/>
      <c r="S152" s="1073"/>
      <c r="T152" s="1073"/>
      <c r="U152" s="1073"/>
      <c r="V152" s="1073"/>
      <c r="W152" s="1073"/>
      <c r="X152" s="1074"/>
      <c r="Y152" s="1070"/>
      <c r="Z152" s="1070"/>
      <c r="AA152" s="1070"/>
      <c r="AB152" s="1070"/>
      <c r="AC152" s="1070"/>
    </row>
    <row r="153" spans="2:29">
      <c r="B153" s="131"/>
      <c r="C153" s="1065"/>
      <c r="D153" s="1065"/>
      <c r="E153" s="1065"/>
      <c r="F153" s="1065"/>
      <c r="G153" s="1065"/>
      <c r="H153" s="1065"/>
      <c r="I153" s="1065"/>
      <c r="J153" s="1065"/>
      <c r="K153" s="1065"/>
      <c r="L153" s="1065"/>
      <c r="M153" s="1073"/>
      <c r="N153" s="1073"/>
      <c r="O153" s="1073"/>
      <c r="P153" s="1073"/>
      <c r="Q153" s="1073"/>
      <c r="R153" s="1073"/>
      <c r="S153" s="1073"/>
      <c r="T153" s="1073"/>
      <c r="U153" s="1073"/>
      <c r="V153" s="1073"/>
      <c r="W153" s="1073"/>
      <c r="X153" s="1074"/>
      <c r="Y153" s="1070"/>
      <c r="Z153" s="1070"/>
      <c r="AA153" s="1070"/>
      <c r="AB153" s="1070"/>
      <c r="AC153" s="1070"/>
    </row>
    <row r="154" spans="2:29">
      <c r="B154" s="131"/>
      <c r="C154" s="131"/>
      <c r="D154" s="131"/>
      <c r="E154" s="131"/>
      <c r="F154" s="131"/>
      <c r="G154" s="131"/>
      <c r="H154" s="131"/>
      <c r="I154" s="131"/>
      <c r="J154" s="131"/>
      <c r="K154" s="131"/>
      <c r="L154" s="131"/>
      <c r="M154" s="1075"/>
      <c r="N154" s="1075"/>
      <c r="O154" s="1075"/>
      <c r="P154" s="1075"/>
      <c r="Q154" s="1075"/>
      <c r="R154" s="1075"/>
      <c r="S154" s="1075"/>
      <c r="T154" s="1075"/>
      <c r="U154" s="1075"/>
      <c r="V154" s="1075"/>
      <c r="W154" s="1075"/>
      <c r="X154" s="1070"/>
      <c r="Y154" s="1070"/>
      <c r="Z154" s="1070"/>
      <c r="AA154" s="1070"/>
      <c r="AB154" s="1070"/>
      <c r="AC154" s="1070"/>
    </row>
    <row r="155" spans="2:29">
      <c r="M155" s="36"/>
      <c r="N155" s="36"/>
      <c r="O155" s="36"/>
      <c r="P155" s="36"/>
      <c r="Q155" s="36"/>
      <c r="R155" s="36"/>
      <c r="S155" s="36"/>
      <c r="T155" s="36"/>
      <c r="U155" s="36"/>
      <c r="V155" s="36"/>
      <c r="W155" s="36"/>
      <c r="X155" s="36"/>
      <c r="Y155" s="36"/>
      <c r="Z155" s="36"/>
      <c r="AA155" s="36"/>
      <c r="AB155" s="36"/>
      <c r="AC155" s="36"/>
    </row>
    <row r="156" spans="2:29">
      <c r="M156" s="36"/>
      <c r="N156" s="36"/>
      <c r="O156" s="36"/>
      <c r="P156" s="36"/>
      <c r="Q156" s="36"/>
      <c r="R156" s="36"/>
      <c r="S156" s="36"/>
      <c r="T156" s="36"/>
      <c r="U156" s="36"/>
      <c r="V156" s="36"/>
      <c r="W156" s="36"/>
      <c r="X156" s="36"/>
      <c r="Y156" s="36"/>
      <c r="Z156" s="36"/>
      <c r="AA156" s="36"/>
      <c r="AB156" s="36"/>
      <c r="AC156" s="36"/>
    </row>
    <row r="157" spans="2:29">
      <c r="M157" s="36"/>
      <c r="N157" s="36"/>
      <c r="O157" s="36"/>
      <c r="P157" s="36"/>
      <c r="Q157" s="36"/>
      <c r="R157" s="36"/>
      <c r="S157" s="36"/>
      <c r="T157" s="36"/>
      <c r="U157" s="36"/>
      <c r="V157" s="36"/>
      <c r="W157" s="36"/>
      <c r="X157" s="36"/>
      <c r="Y157" s="36"/>
      <c r="Z157" s="36"/>
      <c r="AA157" s="36"/>
      <c r="AB157" s="36"/>
      <c r="AC157" s="36"/>
    </row>
    <row r="158" spans="2:29">
      <c r="M158" s="36"/>
      <c r="N158" s="36"/>
      <c r="O158" s="36"/>
      <c r="P158" s="36"/>
      <c r="Q158" s="36"/>
      <c r="R158" s="36"/>
      <c r="S158" s="36"/>
      <c r="T158" s="36"/>
      <c r="U158" s="36"/>
      <c r="V158" s="36"/>
      <c r="W158" s="36"/>
      <c r="X158" s="36"/>
      <c r="Y158" s="36"/>
      <c r="Z158" s="36"/>
      <c r="AA158" s="36"/>
      <c r="AB158" s="36"/>
      <c r="AC158" s="36"/>
    </row>
  </sheetData>
  <mergeCells count="24">
    <mergeCell ref="C51:G51"/>
    <mergeCell ref="H51:AA51"/>
    <mergeCell ref="C3:E3"/>
    <mergeCell ref="F3:S3"/>
    <mergeCell ref="T3:U3"/>
    <mergeCell ref="V3:AA3"/>
    <mergeCell ref="C4:E4"/>
    <mergeCell ref="F4:I4"/>
    <mergeCell ref="J4:AA4"/>
    <mergeCell ref="K5:Z5"/>
    <mergeCell ref="C6:E9"/>
    <mergeCell ref="K10:Z10"/>
    <mergeCell ref="K29:Z29"/>
    <mergeCell ref="G37:I42"/>
    <mergeCell ref="K37:Z37"/>
    <mergeCell ref="C38:E41"/>
    <mergeCell ref="K39:Z39"/>
    <mergeCell ref="C49:G49"/>
    <mergeCell ref="W49:AA49"/>
    <mergeCell ref="H49:V49"/>
    <mergeCell ref="C50:G50"/>
    <mergeCell ref="H50:L50"/>
    <mergeCell ref="M50:Q50"/>
    <mergeCell ref="R50:AA50"/>
  </mergeCells>
  <phoneticPr fontId="1"/>
  <dataValidations count="3">
    <dataValidation type="list" allowBlank="1" showInputMessage="1" showErrorMessage="1" sqref="H50:L50" xr:uid="{00000000-0002-0000-1500-000000000000}">
      <formula1>$C$112:$C$113</formula1>
    </dataValidation>
    <dataValidation type="list" allowBlank="1" showInputMessage="1" showErrorMessage="1" sqref="R50:AA50" xr:uid="{00000000-0002-0000-1500-000001000000}">
      <formula1>$F$112:$F$118</formula1>
    </dataValidation>
    <dataValidation type="list" allowBlank="1" showInputMessage="1" showErrorMessage="1" sqref="H51:AA51" xr:uid="{00000000-0002-0000-1500-000002000000}">
      <formula1>$M$112:$M$147</formula1>
    </dataValidation>
  </dataValidations>
  <hyperlinks>
    <hyperlink ref="AC2" location="一覧表!A1" display="一覧表に戻る" xr:uid="{00000000-0004-0000-1500-000000000000}"/>
  </hyperlinks>
  <pageMargins left="0.47" right="0.44" top="0.74803149606299213" bottom="0.74803149606299213" header="0.31496062992125984" footer="0.31496062992125984"/>
  <pageSetup paperSize="9" orientation="portrait" r:id="rId1"/>
  <rowBreaks count="2" manualBreakCount="2">
    <brk id="1" min="2" max="26" man="1"/>
    <brk id="47" min="2" max="2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3000000}">
          <x14:formula1>
            <xm:f>検索!$C$10:$C$11</xm:f>
          </x14:formula1>
          <xm:sqref>C5 F5 F23:F24 F28 C37 F43 J5:J42 F36:F37</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9">
    <tabColor theme="4" tint="0.59999389629810485"/>
  </sheetPr>
  <dimension ref="B1:P26"/>
  <sheetViews>
    <sheetView zoomScale="90" zoomScaleNormal="90" workbookViewId="0"/>
  </sheetViews>
  <sheetFormatPr defaultColWidth="10" defaultRowHeight="13.5"/>
  <cols>
    <col min="1" max="1" width="10" style="50"/>
    <col min="2" max="5" width="5.625" style="50" customWidth="1"/>
    <col min="6" max="6" width="6.25" style="50" customWidth="1"/>
    <col min="7" max="7" width="8.75" style="50" customWidth="1"/>
    <col min="8" max="9" width="9.75" style="50" customWidth="1"/>
    <col min="10" max="11" width="6.25" style="50" customWidth="1"/>
    <col min="12" max="12" width="7.75" style="50" customWidth="1"/>
    <col min="13" max="14" width="8.125" style="50" customWidth="1"/>
    <col min="15" max="16384" width="10" style="50"/>
  </cols>
  <sheetData>
    <row r="1" spans="2:16" ht="45.75" customHeight="1">
      <c r="E1" s="1840" t="s">
        <v>1518</v>
      </c>
      <c r="F1" s="1840"/>
      <c r="G1" s="1840"/>
      <c r="H1" s="1840"/>
      <c r="I1" s="1840"/>
      <c r="J1" s="1840"/>
      <c r="K1" s="1840"/>
      <c r="L1" s="1840"/>
      <c r="P1" s="465" t="s">
        <v>754</v>
      </c>
    </row>
    <row r="2" spans="2:16" ht="25.9" customHeight="1">
      <c r="B2" s="1841" t="s">
        <v>349</v>
      </c>
      <c r="C2" s="1842"/>
      <c r="D2" s="1842"/>
      <c r="E2" s="1843" t="str">
        <f>本工事内容!$C$5&amp;本工事内容!$D$5&amp;本工事内容!$E$5&amp;"　"&amp;本工事内容!$C$8</f>
        <v>水第100号　○○○地内配水管改良工事</v>
      </c>
      <c r="F2" s="1776"/>
      <c r="G2" s="1776"/>
      <c r="H2" s="1776"/>
      <c r="I2" s="1776"/>
      <c r="J2" s="1776"/>
      <c r="K2" s="1776"/>
      <c r="L2" s="1776"/>
      <c r="M2" s="1776"/>
      <c r="N2" s="1776"/>
    </row>
    <row r="3" spans="2:16" ht="25.9" customHeight="1">
      <c r="B3" s="1846" t="s">
        <v>350</v>
      </c>
      <c r="C3" s="1847"/>
      <c r="D3" s="1847"/>
      <c r="E3" s="1852" t="str">
        <f>本工事内容!$C$9</f>
        <v>一宮市○○○地内</v>
      </c>
      <c r="F3" s="1853"/>
      <c r="G3" s="1853"/>
      <c r="H3" s="1853"/>
      <c r="I3" s="1853"/>
      <c r="J3" s="1853"/>
      <c r="K3" s="1853"/>
      <c r="L3" s="1853"/>
      <c r="M3" s="1853"/>
      <c r="N3" s="1853"/>
    </row>
    <row r="4" spans="2:16" ht="25.9" customHeight="1">
      <c r="B4" s="1848"/>
      <c r="C4" s="1849"/>
      <c r="D4" s="1849"/>
      <c r="E4" s="1850"/>
      <c r="F4" s="1851"/>
      <c r="G4" s="1851"/>
      <c r="H4" s="1851"/>
      <c r="I4" s="1851"/>
      <c r="J4" s="1851"/>
      <c r="K4" s="1851"/>
      <c r="L4" s="1851"/>
      <c r="M4" s="1851"/>
      <c r="N4" s="1851"/>
    </row>
    <row r="5" spans="2:16" ht="25.9" customHeight="1">
      <c r="B5" s="1841"/>
      <c r="C5" s="1842"/>
      <c r="D5" s="1842"/>
      <c r="E5" s="1854"/>
      <c r="F5" s="1855"/>
      <c r="G5" s="1855"/>
      <c r="H5" s="1855"/>
      <c r="I5" s="1776"/>
      <c r="J5" s="1776"/>
      <c r="K5" s="1776"/>
      <c r="L5" s="1776"/>
      <c r="M5" s="1776"/>
      <c r="N5" s="1201"/>
    </row>
    <row r="6" spans="2:16" ht="30" customHeight="1">
      <c r="B6" s="1833" t="s">
        <v>351</v>
      </c>
      <c r="C6" s="1834"/>
      <c r="D6" s="1833" t="s">
        <v>352</v>
      </c>
      <c r="E6" s="1844"/>
      <c r="F6" s="1834"/>
      <c r="G6" s="1837" t="s">
        <v>353</v>
      </c>
      <c r="H6" s="1838" t="s">
        <v>354</v>
      </c>
      <c r="I6" s="1833" t="s">
        <v>355</v>
      </c>
      <c r="J6" s="1844"/>
      <c r="K6" s="1844"/>
      <c r="L6" s="1834"/>
      <c r="M6" s="1838" t="s">
        <v>1520</v>
      </c>
      <c r="N6" s="1834"/>
    </row>
    <row r="7" spans="2:16" ht="30" customHeight="1">
      <c r="B7" s="1835"/>
      <c r="C7" s="1836"/>
      <c r="D7" s="1835"/>
      <c r="E7" s="1856"/>
      <c r="F7" s="1836"/>
      <c r="G7" s="1837"/>
      <c r="H7" s="1839"/>
      <c r="I7" s="1202" t="s">
        <v>1519</v>
      </c>
      <c r="J7" s="1838" t="s">
        <v>356</v>
      </c>
      <c r="K7" s="1845"/>
      <c r="L7" s="128" t="s">
        <v>357</v>
      </c>
      <c r="M7" s="1835"/>
      <c r="N7" s="1836"/>
    </row>
    <row r="8" spans="2:16" ht="39.950000000000003" customHeight="1">
      <c r="B8" s="1832"/>
      <c r="C8" s="1832"/>
      <c r="D8" s="1829"/>
      <c r="E8" s="1831"/>
      <c r="F8" s="1602"/>
      <c r="G8" s="127"/>
      <c r="H8" s="117"/>
      <c r="I8" s="188"/>
      <c r="J8" s="1694"/>
      <c r="K8" s="1696"/>
      <c r="L8" s="127"/>
      <c r="M8" s="1832"/>
      <c r="N8" s="1832"/>
    </row>
    <row r="9" spans="2:16" ht="39.950000000000003" customHeight="1">
      <c r="B9" s="1832"/>
      <c r="C9" s="1832"/>
      <c r="D9" s="1829"/>
      <c r="E9" s="1831"/>
      <c r="F9" s="1602"/>
      <c r="G9" s="1064"/>
      <c r="H9" s="1063"/>
      <c r="I9" s="188"/>
      <c r="J9" s="1694"/>
      <c r="K9" s="1696"/>
      <c r="L9" s="1064"/>
      <c r="M9" s="1832"/>
      <c r="N9" s="1832"/>
    </row>
    <row r="10" spans="2:16" ht="39.950000000000003" customHeight="1">
      <c r="B10" s="1832"/>
      <c r="C10" s="1832"/>
      <c r="D10" s="1829"/>
      <c r="E10" s="1831"/>
      <c r="F10" s="1602"/>
      <c r="G10" s="127"/>
      <c r="H10" s="117"/>
      <c r="I10" s="188"/>
      <c r="J10" s="1694"/>
      <c r="K10" s="1696"/>
      <c r="L10" s="127"/>
      <c r="M10" s="1832"/>
      <c r="N10" s="1832"/>
    </row>
    <row r="11" spans="2:16" ht="39.950000000000003" customHeight="1">
      <c r="B11" s="1832"/>
      <c r="C11" s="1832"/>
      <c r="D11" s="1829"/>
      <c r="E11" s="1831"/>
      <c r="F11" s="1602"/>
      <c r="G11" s="127"/>
      <c r="H11" s="117"/>
      <c r="I11" s="188"/>
      <c r="J11" s="1694"/>
      <c r="K11" s="1696"/>
      <c r="L11" s="127"/>
      <c r="M11" s="1832"/>
      <c r="N11" s="1832"/>
    </row>
    <row r="12" spans="2:16" ht="39.950000000000003" customHeight="1">
      <c r="B12" s="1832"/>
      <c r="C12" s="1832"/>
      <c r="D12" s="1829"/>
      <c r="E12" s="1831"/>
      <c r="F12" s="1602"/>
      <c r="G12" s="127"/>
      <c r="H12" s="117"/>
      <c r="I12" s="188"/>
      <c r="J12" s="1694"/>
      <c r="K12" s="1696"/>
      <c r="L12" s="127"/>
      <c r="M12" s="1832"/>
      <c r="N12" s="1832"/>
    </row>
    <row r="13" spans="2:16" ht="39.950000000000003" customHeight="1">
      <c r="B13" s="1832"/>
      <c r="C13" s="1832"/>
      <c r="D13" s="1829"/>
      <c r="E13" s="1831"/>
      <c r="F13" s="1602"/>
      <c r="G13" s="127"/>
      <c r="H13" s="117"/>
      <c r="I13" s="188"/>
      <c r="J13" s="1694"/>
      <c r="K13" s="1696"/>
      <c r="L13" s="127"/>
      <c r="M13" s="1832"/>
      <c r="N13" s="1832"/>
    </row>
    <row r="14" spans="2:16" ht="39.950000000000003" customHeight="1">
      <c r="B14" s="1832"/>
      <c r="C14" s="1832"/>
      <c r="D14" s="1829"/>
      <c r="E14" s="1831"/>
      <c r="F14" s="1602"/>
      <c r="G14" s="127"/>
      <c r="H14" s="117"/>
      <c r="I14" s="188"/>
      <c r="J14" s="1694"/>
      <c r="K14" s="1696"/>
      <c r="L14" s="127"/>
      <c r="M14" s="1832"/>
      <c r="N14" s="1832"/>
    </row>
    <row r="15" spans="2:16" ht="39.950000000000003" customHeight="1">
      <c r="B15" s="1832"/>
      <c r="C15" s="1832"/>
      <c r="D15" s="1829"/>
      <c r="E15" s="1831"/>
      <c r="F15" s="1602"/>
      <c r="G15" s="127"/>
      <c r="H15" s="117"/>
      <c r="I15" s="188"/>
      <c r="J15" s="1694"/>
      <c r="K15" s="1696"/>
      <c r="L15" s="127"/>
      <c r="M15" s="1832"/>
      <c r="N15" s="1832"/>
    </row>
    <row r="16" spans="2:16" ht="39.950000000000003" customHeight="1">
      <c r="B16" s="1832"/>
      <c r="C16" s="1832"/>
      <c r="D16" s="1829"/>
      <c r="E16" s="1831"/>
      <c r="F16" s="1602"/>
      <c r="G16" s="127"/>
      <c r="H16" s="117"/>
      <c r="I16" s="188"/>
      <c r="J16" s="1694"/>
      <c r="K16" s="1696"/>
      <c r="L16" s="127"/>
      <c r="M16" s="1832"/>
      <c r="N16" s="1832"/>
    </row>
    <row r="17" spans="2:14" ht="39.950000000000003" customHeight="1">
      <c r="B17" s="1828"/>
      <c r="C17" s="1828"/>
      <c r="D17" s="1829"/>
      <c r="E17" s="1831"/>
      <c r="F17" s="1602"/>
      <c r="G17" s="130"/>
      <c r="H17" s="118"/>
      <c r="I17" s="197"/>
      <c r="J17" s="1829"/>
      <c r="K17" s="1602"/>
      <c r="L17" s="130"/>
      <c r="M17" s="1828"/>
      <c r="N17" s="1828"/>
    </row>
    <row r="19" spans="2:14">
      <c r="B19" s="106" t="s">
        <v>358</v>
      </c>
      <c r="C19" s="1830" t="s">
        <v>1521</v>
      </c>
      <c r="D19" s="1830"/>
      <c r="E19" s="1830"/>
      <c r="F19" s="1830"/>
      <c r="G19" s="1830"/>
      <c r="H19" s="1830"/>
      <c r="I19" s="1830"/>
      <c r="J19" s="1830"/>
      <c r="K19" s="1830"/>
      <c r="L19" s="1830"/>
      <c r="M19" s="1830"/>
      <c r="N19" s="1830"/>
    </row>
    <row r="20" spans="2:14">
      <c r="B20" s="106" t="s">
        <v>359</v>
      </c>
      <c r="C20" s="1830"/>
      <c r="D20" s="1830"/>
      <c r="E20" s="1830"/>
      <c r="F20" s="1830"/>
      <c r="G20" s="1830"/>
      <c r="H20" s="1830"/>
      <c r="I20" s="1830"/>
      <c r="J20" s="1830"/>
      <c r="K20" s="1830"/>
      <c r="L20" s="1830"/>
      <c r="M20" s="1830"/>
      <c r="N20" s="1830"/>
    </row>
    <row r="21" spans="2:14">
      <c r="B21" s="106"/>
      <c r="C21" s="129" t="s">
        <v>1523</v>
      </c>
      <c r="D21" s="129"/>
      <c r="E21" s="129"/>
      <c r="F21" s="129"/>
      <c r="G21" s="129"/>
      <c r="H21" s="129"/>
      <c r="I21" s="129"/>
      <c r="J21" s="129"/>
      <c r="K21" s="129"/>
      <c r="L21" s="129"/>
      <c r="M21" s="129"/>
      <c r="N21" s="129"/>
    </row>
    <row r="22" spans="2:14">
      <c r="B22" s="106"/>
      <c r="C22" s="129" t="s">
        <v>360</v>
      </c>
      <c r="D22" s="129"/>
      <c r="E22" s="129"/>
      <c r="F22" s="129"/>
      <c r="G22" s="129"/>
      <c r="H22" s="129"/>
      <c r="I22" s="129"/>
      <c r="J22" s="129"/>
      <c r="K22" s="129"/>
      <c r="L22" s="129"/>
      <c r="M22" s="129"/>
      <c r="N22" s="129"/>
    </row>
    <row r="23" spans="2:14">
      <c r="B23" s="106"/>
      <c r="C23" s="106"/>
      <c r="D23" s="106"/>
      <c r="E23" s="106"/>
      <c r="F23" s="106"/>
      <c r="G23" s="106"/>
      <c r="H23" s="106"/>
      <c r="I23" s="106"/>
      <c r="J23" s="106"/>
      <c r="K23" s="106"/>
      <c r="L23" s="106"/>
      <c r="M23" s="106"/>
      <c r="N23" s="106"/>
    </row>
    <row r="24" spans="2:14">
      <c r="C24" s="50" t="s">
        <v>361</v>
      </c>
    </row>
    <row r="25" spans="2:14" ht="34.5" customHeight="1"/>
    <row r="26" spans="2:14" ht="21" customHeight="1">
      <c r="I26" s="83" t="s">
        <v>183</v>
      </c>
      <c r="K26" s="998"/>
      <c r="L26" s="998"/>
      <c r="M26" s="998"/>
    </row>
  </sheetData>
  <mergeCells count="57">
    <mergeCell ref="B9:C9"/>
    <mergeCell ref="J9:K9"/>
    <mergeCell ref="M9:N9"/>
    <mergeCell ref="J14:K14"/>
    <mergeCell ref="M14:N14"/>
    <mergeCell ref="B12:C12"/>
    <mergeCell ref="J12:K12"/>
    <mergeCell ref="M12:N12"/>
    <mergeCell ref="B13:C13"/>
    <mergeCell ref="J13:K13"/>
    <mergeCell ref="M13:N13"/>
    <mergeCell ref="M11:N11"/>
    <mergeCell ref="D14:F14"/>
    <mergeCell ref="D9:F9"/>
    <mergeCell ref="D10:F10"/>
    <mergeCell ref="D11:F11"/>
    <mergeCell ref="E1:L1"/>
    <mergeCell ref="B2:D2"/>
    <mergeCell ref="E2:N2"/>
    <mergeCell ref="I6:L6"/>
    <mergeCell ref="M6:N7"/>
    <mergeCell ref="J7:K7"/>
    <mergeCell ref="B3:D3"/>
    <mergeCell ref="B4:D4"/>
    <mergeCell ref="B5:D5"/>
    <mergeCell ref="E4:N4"/>
    <mergeCell ref="E3:N3"/>
    <mergeCell ref="E5:M5"/>
    <mergeCell ref="D6:F7"/>
    <mergeCell ref="B8:C8"/>
    <mergeCell ref="J8:K8"/>
    <mergeCell ref="M8:N8"/>
    <mergeCell ref="B6:C7"/>
    <mergeCell ref="G6:G7"/>
    <mergeCell ref="H6:H7"/>
    <mergeCell ref="D8:F8"/>
    <mergeCell ref="J10:K10"/>
    <mergeCell ref="B16:C16"/>
    <mergeCell ref="M15:N15"/>
    <mergeCell ref="M10:N10"/>
    <mergeCell ref="B11:C11"/>
    <mergeCell ref="J11:K11"/>
    <mergeCell ref="B10:C10"/>
    <mergeCell ref="B15:C15"/>
    <mergeCell ref="J15:K15"/>
    <mergeCell ref="B14:C14"/>
    <mergeCell ref="M16:N16"/>
    <mergeCell ref="D15:F15"/>
    <mergeCell ref="D16:F16"/>
    <mergeCell ref="D12:F12"/>
    <mergeCell ref="D13:F13"/>
    <mergeCell ref="B17:C17"/>
    <mergeCell ref="J17:K17"/>
    <mergeCell ref="M17:N17"/>
    <mergeCell ref="C19:N20"/>
    <mergeCell ref="J16:K16"/>
    <mergeCell ref="D17:F17"/>
  </mergeCells>
  <phoneticPr fontId="1"/>
  <hyperlinks>
    <hyperlink ref="P1" location="一覧表!A1" display="一覧表に戻る" xr:uid="{00000000-0004-0000-1600-000000000000}"/>
  </hyperlinks>
  <pageMargins left="0.54" right="0.46" top="0.74803149606299213" bottom="0.7480314960629921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7">
    <tabColor theme="9" tint="0.59999389629810485"/>
  </sheetPr>
  <dimension ref="B1:CD91"/>
  <sheetViews>
    <sheetView zoomScale="60" zoomScaleNormal="60" workbookViewId="0"/>
  </sheetViews>
  <sheetFormatPr defaultColWidth="9.125" defaultRowHeight="13.5"/>
  <cols>
    <col min="1" max="70" width="3" style="527" customWidth="1"/>
    <col min="71" max="71" width="9.25" style="527" customWidth="1"/>
    <col min="72" max="73" width="9.125" style="527"/>
    <col min="74" max="74" width="9.25" style="527" customWidth="1"/>
    <col min="75" max="76" width="9.125" style="527"/>
    <col min="77" max="77" width="9.25" style="527" customWidth="1"/>
    <col min="78" max="79" width="9.125" style="527"/>
    <col min="80" max="80" width="9.25" style="527" customWidth="1"/>
    <col min="81" max="199" width="9.125" style="527"/>
    <col min="200" max="202" width="9.125" style="527" customWidth="1"/>
    <col min="203" max="290" width="3" style="527" customWidth="1"/>
    <col min="291" max="455" width="9.125" style="527"/>
    <col min="456" max="458" width="9.125" style="527" customWidth="1"/>
    <col min="459" max="546" width="3" style="527" customWidth="1"/>
    <col min="547" max="711" width="9.125" style="527"/>
    <col min="712" max="714" width="9.125" style="527" customWidth="1"/>
    <col min="715" max="802" width="3" style="527" customWidth="1"/>
    <col min="803" max="967" width="9.125" style="527"/>
    <col min="968" max="970" width="9.125" style="527" customWidth="1"/>
    <col min="971" max="1058" width="3" style="527" customWidth="1"/>
    <col min="1059" max="1223" width="9.125" style="527"/>
    <col min="1224" max="1226" width="9.125" style="527" customWidth="1"/>
    <col min="1227" max="1314" width="3" style="527" customWidth="1"/>
    <col min="1315" max="1479" width="9.125" style="527"/>
    <col min="1480" max="1482" width="9.125" style="527" customWidth="1"/>
    <col min="1483" max="1570" width="3" style="527" customWidth="1"/>
    <col min="1571" max="1735" width="9.125" style="527"/>
    <col min="1736" max="1738" width="9.125" style="527" customWidth="1"/>
    <col min="1739" max="1826" width="3" style="527" customWidth="1"/>
    <col min="1827" max="1991" width="9.125" style="527"/>
    <col min="1992" max="1994" width="9.125" style="527" customWidth="1"/>
    <col min="1995" max="2082" width="3" style="527" customWidth="1"/>
    <col min="2083" max="2247" width="9.125" style="527"/>
    <col min="2248" max="2250" width="9.125" style="527" customWidth="1"/>
    <col min="2251" max="2338" width="3" style="527" customWidth="1"/>
    <col min="2339" max="2503" width="9.125" style="527"/>
    <col min="2504" max="2506" width="9.125" style="527" customWidth="1"/>
    <col min="2507" max="2594" width="3" style="527" customWidth="1"/>
    <col min="2595" max="2759" width="9.125" style="527"/>
    <col min="2760" max="2762" width="9.125" style="527" customWidth="1"/>
    <col min="2763" max="2850" width="3" style="527" customWidth="1"/>
    <col min="2851" max="3015" width="9.125" style="527"/>
    <col min="3016" max="3018" width="9.125" style="527" customWidth="1"/>
    <col min="3019" max="3106" width="3" style="527" customWidth="1"/>
    <col min="3107" max="3271" width="9.125" style="527"/>
    <col min="3272" max="3274" width="9.125" style="527" customWidth="1"/>
    <col min="3275" max="3362" width="3" style="527" customWidth="1"/>
    <col min="3363" max="3527" width="9.125" style="527"/>
    <col min="3528" max="3530" width="9.125" style="527" customWidth="1"/>
    <col min="3531" max="3618" width="3" style="527" customWidth="1"/>
    <col min="3619" max="3783" width="9.125" style="527"/>
    <col min="3784" max="3786" width="9.125" style="527" customWidth="1"/>
    <col min="3787" max="3874" width="3" style="527" customWidth="1"/>
    <col min="3875" max="4039" width="9.125" style="527"/>
    <col min="4040" max="4042" width="9.125" style="527" customWidth="1"/>
    <col min="4043" max="4130" width="3" style="527" customWidth="1"/>
    <col min="4131" max="4295" width="9.125" style="527"/>
    <col min="4296" max="4298" width="9.125" style="527" customWidth="1"/>
    <col min="4299" max="4386" width="3" style="527" customWidth="1"/>
    <col min="4387" max="4551" width="9.125" style="527"/>
    <col min="4552" max="4554" width="9.125" style="527" customWidth="1"/>
    <col min="4555" max="4642" width="3" style="527" customWidth="1"/>
    <col min="4643" max="4807" width="9.125" style="527"/>
    <col min="4808" max="4810" width="9.125" style="527" customWidth="1"/>
    <col min="4811" max="4898" width="3" style="527" customWidth="1"/>
    <col min="4899" max="5063" width="9.125" style="527"/>
    <col min="5064" max="5066" width="9.125" style="527" customWidth="1"/>
    <col min="5067" max="5154" width="3" style="527" customWidth="1"/>
    <col min="5155" max="5319" width="9.125" style="527"/>
    <col min="5320" max="5322" width="9.125" style="527" customWidth="1"/>
    <col min="5323" max="5410" width="3" style="527" customWidth="1"/>
    <col min="5411" max="5575" width="9.125" style="527"/>
    <col min="5576" max="5578" width="9.125" style="527" customWidth="1"/>
    <col min="5579" max="5666" width="3" style="527" customWidth="1"/>
    <col min="5667" max="5831" width="9.125" style="527"/>
    <col min="5832" max="5834" width="9.125" style="527" customWidth="1"/>
    <col min="5835" max="5922" width="3" style="527" customWidth="1"/>
    <col min="5923" max="6087" width="9.125" style="527"/>
    <col min="6088" max="6090" width="9.125" style="527" customWidth="1"/>
    <col min="6091" max="6178" width="3" style="527" customWidth="1"/>
    <col min="6179" max="6343" width="9.125" style="527"/>
    <col min="6344" max="6346" width="9.125" style="527" customWidth="1"/>
    <col min="6347" max="6434" width="3" style="527" customWidth="1"/>
    <col min="6435" max="6599" width="9.125" style="527"/>
    <col min="6600" max="6602" width="9.125" style="527" customWidth="1"/>
    <col min="6603" max="6690" width="3" style="527" customWidth="1"/>
    <col min="6691" max="6855" width="9.125" style="527"/>
    <col min="6856" max="6858" width="9.125" style="527" customWidth="1"/>
    <col min="6859" max="6946" width="3" style="527" customWidth="1"/>
    <col min="6947" max="7111" width="9.125" style="527"/>
    <col min="7112" max="7114" width="9.125" style="527" customWidth="1"/>
    <col min="7115" max="7202" width="3" style="527" customWidth="1"/>
    <col min="7203" max="7367" width="9.125" style="527"/>
    <col min="7368" max="7370" width="9.125" style="527" customWidth="1"/>
    <col min="7371" max="7458" width="3" style="527" customWidth="1"/>
    <col min="7459" max="7623" width="9.125" style="527"/>
    <col min="7624" max="7626" width="9.125" style="527" customWidth="1"/>
    <col min="7627" max="7714" width="3" style="527" customWidth="1"/>
    <col min="7715" max="7879" width="9.125" style="527"/>
    <col min="7880" max="7882" width="9.125" style="527" customWidth="1"/>
    <col min="7883" max="7970" width="3" style="527" customWidth="1"/>
    <col min="7971" max="8135" width="9.125" style="527"/>
    <col min="8136" max="8138" width="9.125" style="527" customWidth="1"/>
    <col min="8139" max="8226" width="3" style="527" customWidth="1"/>
    <col min="8227" max="8391" width="9.125" style="527"/>
    <col min="8392" max="8394" width="9.125" style="527" customWidth="1"/>
    <col min="8395" max="8482" width="3" style="527" customWidth="1"/>
    <col min="8483" max="8647" width="9.125" style="527"/>
    <col min="8648" max="8650" width="9.125" style="527" customWidth="1"/>
    <col min="8651" max="8738" width="3" style="527" customWidth="1"/>
    <col min="8739" max="8903" width="9.125" style="527"/>
    <col min="8904" max="8906" width="9.125" style="527" customWidth="1"/>
    <col min="8907" max="8994" width="3" style="527" customWidth="1"/>
    <col min="8995" max="9159" width="9.125" style="527"/>
    <col min="9160" max="9162" width="9.125" style="527" customWidth="1"/>
    <col min="9163" max="9250" width="3" style="527" customWidth="1"/>
    <col min="9251" max="9415" width="9.125" style="527"/>
    <col min="9416" max="9418" width="9.125" style="527" customWidth="1"/>
    <col min="9419" max="9506" width="3" style="527" customWidth="1"/>
    <col min="9507" max="9671" width="9.125" style="527"/>
    <col min="9672" max="9674" width="9.125" style="527" customWidth="1"/>
    <col min="9675" max="9762" width="3" style="527" customWidth="1"/>
    <col min="9763" max="9927" width="9.125" style="527"/>
    <col min="9928" max="9930" width="9.125" style="527" customWidth="1"/>
    <col min="9931" max="10018" width="3" style="527" customWidth="1"/>
    <col min="10019" max="10183" width="9.125" style="527"/>
    <col min="10184" max="10186" width="9.125" style="527" customWidth="1"/>
    <col min="10187" max="10274" width="3" style="527" customWidth="1"/>
    <col min="10275" max="10439" width="9.125" style="527"/>
    <col min="10440" max="10442" width="9.125" style="527" customWidth="1"/>
    <col min="10443" max="10530" width="3" style="527" customWidth="1"/>
    <col min="10531" max="10695" width="9.125" style="527"/>
    <col min="10696" max="10698" width="9.125" style="527" customWidth="1"/>
    <col min="10699" max="10786" width="3" style="527" customWidth="1"/>
    <col min="10787" max="10951" width="9.125" style="527"/>
    <col min="10952" max="10954" width="9.125" style="527" customWidth="1"/>
    <col min="10955" max="11042" width="3" style="527" customWidth="1"/>
    <col min="11043" max="11207" width="9.125" style="527"/>
    <col min="11208" max="11210" width="9.125" style="527" customWidth="1"/>
    <col min="11211" max="11298" width="3" style="527" customWidth="1"/>
    <col min="11299" max="11463" width="9.125" style="527"/>
    <col min="11464" max="11466" width="9.125" style="527" customWidth="1"/>
    <col min="11467" max="11554" width="3" style="527" customWidth="1"/>
    <col min="11555" max="11719" width="9.125" style="527"/>
    <col min="11720" max="11722" width="9.125" style="527" customWidth="1"/>
    <col min="11723" max="11810" width="3" style="527" customWidth="1"/>
    <col min="11811" max="11975" width="9.125" style="527"/>
    <col min="11976" max="11978" width="9.125" style="527" customWidth="1"/>
    <col min="11979" max="12066" width="3" style="527" customWidth="1"/>
    <col min="12067" max="12231" width="9.125" style="527"/>
    <col min="12232" max="12234" width="9.125" style="527" customWidth="1"/>
    <col min="12235" max="12322" width="3" style="527" customWidth="1"/>
    <col min="12323" max="12487" width="9.125" style="527"/>
    <col min="12488" max="12490" width="9.125" style="527" customWidth="1"/>
    <col min="12491" max="12578" width="3" style="527" customWidth="1"/>
    <col min="12579" max="12743" width="9.125" style="527"/>
    <col min="12744" max="12746" width="9.125" style="527" customWidth="1"/>
    <col min="12747" max="12834" width="3" style="527" customWidth="1"/>
    <col min="12835" max="12999" width="9.125" style="527"/>
    <col min="13000" max="13002" width="9.125" style="527" customWidth="1"/>
    <col min="13003" max="13090" width="3" style="527" customWidth="1"/>
    <col min="13091" max="13255" width="9.125" style="527"/>
    <col min="13256" max="13258" width="9.125" style="527" customWidth="1"/>
    <col min="13259" max="13346" width="3" style="527" customWidth="1"/>
    <col min="13347" max="13511" width="9.125" style="527"/>
    <col min="13512" max="13514" width="9.125" style="527" customWidth="1"/>
    <col min="13515" max="13602" width="3" style="527" customWidth="1"/>
    <col min="13603" max="13767" width="9.125" style="527"/>
    <col min="13768" max="13770" width="9.125" style="527" customWidth="1"/>
    <col min="13771" max="13858" width="3" style="527" customWidth="1"/>
    <col min="13859" max="14023" width="9.125" style="527"/>
    <col min="14024" max="14026" width="9.125" style="527" customWidth="1"/>
    <col min="14027" max="14114" width="3" style="527" customWidth="1"/>
    <col min="14115" max="14279" width="9.125" style="527"/>
    <col min="14280" max="14282" width="9.125" style="527" customWidth="1"/>
    <col min="14283" max="14370" width="3" style="527" customWidth="1"/>
    <col min="14371" max="14535" width="9.125" style="527"/>
    <col min="14536" max="14538" width="9.125" style="527" customWidth="1"/>
    <col min="14539" max="14626" width="3" style="527" customWidth="1"/>
    <col min="14627" max="14791" width="9.125" style="527"/>
    <col min="14792" max="14794" width="9.125" style="527" customWidth="1"/>
    <col min="14795" max="14882" width="3" style="527" customWidth="1"/>
    <col min="14883" max="15047" width="9.125" style="527"/>
    <col min="15048" max="15050" width="9.125" style="527" customWidth="1"/>
    <col min="15051" max="15138" width="3" style="527" customWidth="1"/>
    <col min="15139" max="15303" width="9.125" style="527"/>
    <col min="15304" max="15306" width="9.125" style="527" customWidth="1"/>
    <col min="15307" max="15394" width="3" style="527" customWidth="1"/>
    <col min="15395" max="15559" width="9.125" style="527"/>
    <col min="15560" max="15562" width="9.125" style="527" customWidth="1"/>
    <col min="15563" max="15650" width="3" style="527" customWidth="1"/>
    <col min="15651" max="15815" width="9.125" style="527"/>
    <col min="15816" max="15818" width="9.125" style="527" customWidth="1"/>
    <col min="15819" max="15906" width="3" style="527" customWidth="1"/>
    <col min="15907" max="16071" width="9.125" style="527"/>
    <col min="16072" max="16074" width="9.125" style="527" customWidth="1"/>
    <col min="16075" max="16162" width="3" style="527" customWidth="1"/>
    <col min="16163" max="16384" width="9.125" style="527"/>
  </cols>
  <sheetData>
    <row r="1" spans="2:82" s="501" customFormat="1" ht="13.5" customHeight="1">
      <c r="M1" s="1086"/>
      <c r="N1" s="1086"/>
      <c r="O1" s="1086"/>
      <c r="P1" s="1086"/>
      <c r="Q1" s="1086"/>
      <c r="R1" s="1086"/>
      <c r="S1" s="1086"/>
      <c r="T1" s="1086"/>
      <c r="U1" s="1086"/>
      <c r="V1" s="1086"/>
      <c r="W1" s="1086"/>
      <c r="X1" s="1086"/>
      <c r="Y1" s="1086"/>
      <c r="Z1" s="1086"/>
      <c r="AA1" s="1086"/>
      <c r="AB1" s="1086"/>
      <c r="AC1" s="1086"/>
      <c r="AD1" s="1086"/>
      <c r="AE1" s="1086"/>
      <c r="AF1" s="1086"/>
      <c r="AG1" s="1086"/>
      <c r="AH1" s="1086"/>
      <c r="AI1" s="1086"/>
      <c r="AJ1" s="1086"/>
      <c r="AK1" s="1086"/>
      <c r="AL1" s="1086"/>
      <c r="AM1" s="1086"/>
      <c r="AN1" s="1086"/>
      <c r="AO1" s="1086"/>
      <c r="AP1" s="1086"/>
      <c r="AQ1" s="1086"/>
      <c r="AR1" s="1086"/>
      <c r="AS1" s="1086"/>
      <c r="AT1" s="1086"/>
      <c r="AU1" s="1086"/>
      <c r="AV1" s="1086"/>
      <c r="AW1" s="1086"/>
      <c r="AX1" s="1086"/>
      <c r="AY1" s="1086"/>
      <c r="AZ1" s="1086"/>
      <c r="BA1" s="1086"/>
      <c r="BB1" s="1086"/>
      <c r="BC1" s="1086"/>
      <c r="BD1" s="1086"/>
      <c r="BE1" s="1086"/>
      <c r="CD1" s="468"/>
    </row>
    <row r="2" spans="2:82" s="503" customFormat="1" ht="14.45" customHeight="1">
      <c r="B2" s="502"/>
      <c r="C2" s="502"/>
      <c r="D2" s="502"/>
      <c r="E2" s="502"/>
      <c r="F2" s="502"/>
      <c r="G2" s="502"/>
      <c r="H2" s="502"/>
      <c r="I2" s="502"/>
      <c r="J2" s="502"/>
      <c r="K2" s="502"/>
      <c r="L2" s="1972" t="s">
        <v>1433</v>
      </c>
      <c r="M2" s="1972"/>
      <c r="N2" s="1972"/>
      <c r="O2" s="1972"/>
      <c r="P2" s="1972"/>
      <c r="Q2" s="1972"/>
      <c r="R2" s="1972"/>
      <c r="S2" s="1972"/>
      <c r="T2" s="1972"/>
      <c r="U2" s="1972"/>
      <c r="V2" s="1972"/>
      <c r="W2" s="1972"/>
      <c r="X2" s="1972"/>
      <c r="Y2" s="1972"/>
      <c r="Z2" s="1972"/>
      <c r="AA2" s="1972"/>
      <c r="AB2" s="1972"/>
      <c r="AC2" s="1972"/>
      <c r="AD2" s="1972"/>
      <c r="AE2" s="1972"/>
      <c r="AF2" s="1972"/>
      <c r="AG2" s="1972"/>
      <c r="AH2" s="1972"/>
      <c r="AI2" s="1972"/>
      <c r="AJ2" s="1972"/>
      <c r="AK2" s="1972"/>
      <c r="AL2" s="1972"/>
      <c r="AM2" s="1972"/>
      <c r="AN2" s="1972"/>
      <c r="AO2" s="1972"/>
      <c r="AP2" s="1972"/>
      <c r="AQ2" s="1972"/>
      <c r="AR2" s="1972"/>
      <c r="AS2" s="1972"/>
      <c r="AT2" s="1972"/>
      <c r="AU2" s="1972"/>
      <c r="AV2" s="1972"/>
      <c r="AW2" s="1972"/>
      <c r="AX2" s="1972"/>
      <c r="AY2" s="1972"/>
      <c r="AZ2" s="1972"/>
      <c r="BA2" s="1972"/>
      <c r="BB2" s="1972"/>
      <c r="BC2" s="1972"/>
      <c r="BD2" s="1972"/>
      <c r="BE2" s="1086"/>
      <c r="BS2" s="472" t="s">
        <v>754</v>
      </c>
      <c r="CD2" s="469"/>
    </row>
    <row r="3" spans="2:82" s="503" customFormat="1" ht="13.15" customHeight="1">
      <c r="B3" s="502"/>
      <c r="C3" s="502"/>
      <c r="D3" s="502"/>
      <c r="E3" s="502"/>
      <c r="F3" s="502"/>
      <c r="G3" s="502"/>
      <c r="H3" s="502"/>
      <c r="I3" s="502"/>
      <c r="J3" s="502"/>
      <c r="K3" s="502"/>
      <c r="L3" s="1972"/>
      <c r="M3" s="1972"/>
      <c r="N3" s="1972"/>
      <c r="O3" s="1972"/>
      <c r="P3" s="1972"/>
      <c r="Q3" s="1972"/>
      <c r="R3" s="1972"/>
      <c r="S3" s="1972"/>
      <c r="T3" s="1972"/>
      <c r="U3" s="1972"/>
      <c r="V3" s="1972"/>
      <c r="W3" s="1972"/>
      <c r="X3" s="1972"/>
      <c r="Y3" s="1972"/>
      <c r="Z3" s="1972"/>
      <c r="AA3" s="1972"/>
      <c r="AB3" s="1972"/>
      <c r="AC3" s="1972"/>
      <c r="AD3" s="1972"/>
      <c r="AE3" s="1972"/>
      <c r="AF3" s="1972"/>
      <c r="AG3" s="1972"/>
      <c r="AH3" s="1972"/>
      <c r="AI3" s="1972"/>
      <c r="AJ3" s="1972"/>
      <c r="AK3" s="1972"/>
      <c r="AL3" s="1972"/>
      <c r="AM3" s="1972"/>
      <c r="AN3" s="1972"/>
      <c r="AO3" s="1972"/>
      <c r="AP3" s="1972"/>
      <c r="AQ3" s="1972"/>
      <c r="AR3" s="1972"/>
      <c r="AS3" s="1972"/>
      <c r="AT3" s="1972"/>
      <c r="AU3" s="1972"/>
      <c r="AV3" s="1972"/>
      <c r="AW3" s="1972"/>
      <c r="AX3" s="1972"/>
      <c r="AY3" s="1972"/>
      <c r="AZ3" s="1972"/>
      <c r="BA3" s="1972"/>
      <c r="BB3" s="1972"/>
      <c r="BC3" s="1972"/>
      <c r="BD3" s="1972"/>
      <c r="BE3" s="1086"/>
      <c r="CD3" s="469"/>
    </row>
    <row r="4" spans="2:82" s="503" customFormat="1" ht="13.15" customHeight="1">
      <c r="B4" s="502"/>
      <c r="C4" s="502"/>
      <c r="D4" s="502"/>
      <c r="E4" s="502"/>
      <c r="F4" s="502"/>
      <c r="G4" s="502"/>
      <c r="H4" s="502"/>
      <c r="I4" s="502"/>
      <c r="J4" s="502"/>
      <c r="K4" s="502"/>
      <c r="L4" s="1085"/>
      <c r="M4" s="1085"/>
      <c r="N4" s="1085"/>
      <c r="O4" s="1085"/>
      <c r="P4" s="1085"/>
      <c r="Q4" s="1085"/>
      <c r="R4" s="1085"/>
      <c r="S4" s="1085"/>
      <c r="T4" s="1085"/>
      <c r="U4" s="1085"/>
      <c r="V4" s="1085"/>
      <c r="W4" s="1085"/>
      <c r="X4" s="1085"/>
      <c r="Y4" s="1085"/>
      <c r="Z4" s="1085"/>
      <c r="AA4" s="1085"/>
      <c r="AB4" s="1085"/>
      <c r="AC4" s="1085"/>
      <c r="AD4" s="1085"/>
      <c r="AE4" s="1085"/>
      <c r="AF4" s="1085"/>
      <c r="AG4" s="1085"/>
      <c r="AH4" s="1085"/>
      <c r="AI4" s="1085"/>
      <c r="AJ4" s="1085"/>
      <c r="AK4" s="1085"/>
      <c r="AL4" s="1085"/>
      <c r="AM4" s="1085"/>
      <c r="AN4" s="1085"/>
      <c r="AO4" s="1085"/>
      <c r="AP4" s="1085"/>
      <c r="AQ4" s="1085"/>
      <c r="AR4" s="1085"/>
      <c r="AS4" s="1085"/>
      <c r="AT4" s="1085"/>
      <c r="AU4" s="1085"/>
      <c r="AV4" s="1085"/>
      <c r="AW4" s="1085"/>
      <c r="AX4" s="1085"/>
      <c r="AY4" s="1085"/>
      <c r="AZ4" s="1085"/>
      <c r="BA4" s="1085"/>
      <c r="BB4" s="1085"/>
      <c r="BC4" s="1085"/>
      <c r="BD4" s="1085"/>
      <c r="BE4" s="1086"/>
      <c r="CD4" s="469"/>
    </row>
    <row r="5" spans="2:82" s="503" customFormat="1">
      <c r="B5" s="502"/>
      <c r="C5" s="502"/>
      <c r="D5" s="502"/>
      <c r="E5" s="502"/>
      <c r="F5" s="502"/>
      <c r="G5" s="502"/>
      <c r="H5" s="502"/>
      <c r="I5" s="502"/>
      <c r="J5" s="502"/>
      <c r="K5" s="502"/>
      <c r="L5" s="502"/>
      <c r="M5" s="502"/>
      <c r="N5" s="502"/>
      <c r="O5" s="502"/>
      <c r="P5" s="502"/>
      <c r="Q5" s="502"/>
      <c r="R5" s="502"/>
      <c r="S5" s="502"/>
      <c r="T5" s="502"/>
      <c r="U5" s="502"/>
      <c r="V5" s="502"/>
      <c r="W5" s="502"/>
      <c r="X5" s="502"/>
      <c r="Y5" s="502"/>
      <c r="Z5" s="502"/>
      <c r="AA5" s="502"/>
      <c r="AB5" s="502"/>
      <c r="AC5" s="502"/>
      <c r="AD5" s="502"/>
      <c r="AE5" s="502"/>
      <c r="AF5" s="502"/>
      <c r="AG5" s="502"/>
      <c r="AH5" s="502"/>
      <c r="AI5" s="502"/>
      <c r="AJ5" s="502"/>
      <c r="AK5" s="502"/>
      <c r="AL5" s="502"/>
      <c r="AM5" s="502"/>
      <c r="AN5" s="502"/>
      <c r="AO5" s="502"/>
    </row>
    <row r="6" spans="2:82" s="503" customFormat="1" ht="18.95" customHeight="1">
      <c r="B6" s="502"/>
      <c r="C6" s="1937" t="s">
        <v>311</v>
      </c>
      <c r="D6" s="1938"/>
      <c r="E6" s="1938"/>
      <c r="F6" s="1938"/>
      <c r="G6" s="1942" t="str">
        <f>本工事内容!$C$2</f>
        <v>一宮市水道事業等管理者</v>
      </c>
      <c r="H6" s="1943"/>
      <c r="I6" s="1943"/>
      <c r="J6" s="1943"/>
      <c r="K6" s="1943"/>
      <c r="L6" s="1943"/>
      <c r="M6" s="1943"/>
      <c r="N6" s="1943"/>
      <c r="O6" s="1943"/>
      <c r="P6" s="1943"/>
      <c r="Q6" s="1943"/>
      <c r="R6" s="1943"/>
      <c r="S6" s="1943"/>
      <c r="T6" s="1943"/>
      <c r="U6" s="1943"/>
      <c r="V6" s="1943"/>
      <c r="W6" s="1943"/>
      <c r="X6" s="1943"/>
      <c r="Y6" s="1943"/>
      <c r="Z6" s="1943"/>
      <c r="AA6" s="1943"/>
      <c r="AB6" s="1943"/>
      <c r="AC6" s="1943"/>
      <c r="AD6" s="1944"/>
      <c r="AF6" s="504"/>
      <c r="AG6" s="1893" t="s">
        <v>254</v>
      </c>
      <c r="AH6" s="1894"/>
      <c r="AI6" s="1897">
        <f>本工事内容!C$12</f>
        <v>45201</v>
      </c>
      <c r="AJ6" s="1898"/>
      <c r="AK6" s="1898"/>
      <c r="AL6" s="1898"/>
      <c r="AM6" s="1898"/>
      <c r="AN6" s="1898"/>
      <c r="AO6" s="1898"/>
      <c r="AP6" s="1898"/>
      <c r="AQ6" s="1899"/>
      <c r="BR6" s="469"/>
      <c r="CC6" s="469"/>
      <c r="CD6" s="469"/>
    </row>
    <row r="7" spans="2:82" s="503" customFormat="1" ht="18.95" customHeight="1">
      <c r="B7" s="502"/>
      <c r="C7" s="1935" t="s">
        <v>312</v>
      </c>
      <c r="D7" s="1936"/>
      <c r="E7" s="1936"/>
      <c r="F7" s="1936"/>
      <c r="G7" s="1939" t="str">
        <f>本工事内容!$C$5&amp;本工事内容!$D$5&amp;本工事内容!$E$5&amp;"　"&amp;本工事内容!$C$8</f>
        <v>水第100号　○○○地内配水管改良工事</v>
      </c>
      <c r="H7" s="1940"/>
      <c r="I7" s="1940"/>
      <c r="J7" s="1940"/>
      <c r="K7" s="1940"/>
      <c r="L7" s="1940"/>
      <c r="M7" s="1940"/>
      <c r="N7" s="1940"/>
      <c r="O7" s="1940"/>
      <c r="P7" s="1940"/>
      <c r="Q7" s="1940"/>
      <c r="R7" s="1940"/>
      <c r="S7" s="1940"/>
      <c r="T7" s="1940"/>
      <c r="U7" s="1940"/>
      <c r="V7" s="1940"/>
      <c r="W7" s="1940"/>
      <c r="X7" s="1940"/>
      <c r="Y7" s="1940"/>
      <c r="Z7" s="1940"/>
      <c r="AA7" s="1940"/>
      <c r="AB7" s="1940"/>
      <c r="AC7" s="1940"/>
      <c r="AD7" s="1941"/>
      <c r="AF7" s="504"/>
      <c r="AG7" s="1895"/>
      <c r="AH7" s="1896"/>
      <c r="AI7" s="1900">
        <f>本工事内容!C$13</f>
        <v>45322</v>
      </c>
      <c r="AJ7" s="1901"/>
      <c r="AK7" s="1901"/>
      <c r="AL7" s="1901"/>
      <c r="AM7" s="1901"/>
      <c r="AN7" s="1901"/>
      <c r="AO7" s="1901"/>
      <c r="AP7" s="1901"/>
      <c r="AQ7" s="1902"/>
      <c r="AY7" s="525"/>
      <c r="AZ7" s="525"/>
      <c r="BA7" s="525"/>
      <c r="BB7" s="525"/>
      <c r="BC7" s="525"/>
      <c r="BD7" s="525"/>
      <c r="BE7" s="525"/>
      <c r="BF7" s="525"/>
      <c r="BG7" s="525"/>
      <c r="BH7" s="525"/>
      <c r="BI7" s="525"/>
      <c r="BJ7" s="525"/>
      <c r="BK7" s="525"/>
      <c r="BL7" s="525"/>
      <c r="BM7" s="525"/>
      <c r="BR7" s="469"/>
      <c r="CC7" s="469"/>
      <c r="CD7" s="469"/>
    </row>
    <row r="8" spans="2:82" s="503" customFormat="1" ht="15.6" customHeight="1">
      <c r="B8" s="502"/>
      <c r="C8" s="502"/>
      <c r="D8" s="502"/>
      <c r="E8" s="502"/>
      <c r="F8" s="502"/>
      <c r="G8" s="502"/>
      <c r="H8" s="502"/>
      <c r="I8" s="502"/>
      <c r="J8" s="502"/>
      <c r="K8" s="502"/>
      <c r="L8" s="502"/>
      <c r="M8" s="502"/>
      <c r="N8" s="502"/>
      <c r="O8" s="502"/>
      <c r="P8" s="502"/>
      <c r="Q8" s="502"/>
      <c r="R8" s="502"/>
      <c r="S8" s="502"/>
      <c r="T8" s="502"/>
      <c r="U8" s="502"/>
      <c r="V8" s="502"/>
      <c r="W8" s="502"/>
      <c r="X8" s="502"/>
      <c r="Y8" s="1903" t="s">
        <v>529</v>
      </c>
      <c r="Z8" s="1904"/>
      <c r="AA8" s="502"/>
      <c r="AB8" s="502"/>
      <c r="AC8" s="502"/>
      <c r="AD8" s="502"/>
      <c r="AE8" s="502"/>
      <c r="AF8" s="502"/>
      <c r="AG8" s="502"/>
      <c r="AH8" s="502"/>
      <c r="AI8" s="502"/>
      <c r="AJ8" s="502"/>
      <c r="AK8" s="502"/>
      <c r="AL8" s="1903"/>
      <c r="AM8" s="1904"/>
      <c r="AN8" s="502"/>
      <c r="AO8" s="502"/>
      <c r="AP8" s="502"/>
      <c r="AQ8" s="502"/>
      <c r="AR8" s="502"/>
      <c r="AS8" s="502"/>
      <c r="AT8" s="502"/>
      <c r="AU8" s="502"/>
      <c r="AV8" s="502"/>
      <c r="AW8" s="502"/>
      <c r="AY8" s="1869"/>
      <c r="AZ8" s="1870"/>
      <c r="BL8" s="1869"/>
      <c r="BM8" s="1870"/>
      <c r="BR8" s="469"/>
      <c r="CC8" s="469"/>
      <c r="CD8" s="469"/>
    </row>
    <row r="9" spans="2:82" s="503" customFormat="1" ht="16.149999999999999" customHeight="1">
      <c r="B9" s="502"/>
      <c r="C9" s="1963" t="s">
        <v>1460</v>
      </c>
      <c r="D9" s="1964"/>
      <c r="E9" s="1964"/>
      <c r="F9" s="1964"/>
      <c r="G9" s="1965"/>
      <c r="H9" s="1945" t="str">
        <f>請負者詳細!$C$2</f>
        <v>△△△△建設株式会社</v>
      </c>
      <c r="I9" s="1946"/>
      <c r="J9" s="1946"/>
      <c r="K9" s="1946"/>
      <c r="L9" s="1946"/>
      <c r="M9" s="1946"/>
      <c r="N9" s="1946"/>
      <c r="O9" s="1946"/>
      <c r="P9" s="1946"/>
      <c r="Q9" s="1947"/>
      <c r="R9" s="502"/>
      <c r="S9" s="502"/>
      <c r="T9" s="1888"/>
      <c r="U9" s="1891" t="s">
        <v>313</v>
      </c>
      <c r="V9" s="1892"/>
      <c r="W9" s="1892"/>
      <c r="X9" s="1892"/>
      <c r="Y9" s="1885"/>
      <c r="Z9" s="1886"/>
      <c r="AA9" s="1886"/>
      <c r="AB9" s="1886"/>
      <c r="AC9" s="1886"/>
      <c r="AD9" s="1887"/>
      <c r="AE9" s="504"/>
      <c r="AF9" s="502"/>
      <c r="AG9" s="1888"/>
      <c r="AH9" s="1891" t="s">
        <v>313</v>
      </c>
      <c r="AI9" s="1892"/>
      <c r="AJ9" s="1892"/>
      <c r="AK9" s="1892"/>
      <c r="AL9" s="1885"/>
      <c r="AM9" s="1886"/>
      <c r="AN9" s="1886"/>
      <c r="AO9" s="1886"/>
      <c r="AP9" s="1886"/>
      <c r="AQ9" s="1887"/>
      <c r="AR9" s="504"/>
      <c r="AS9" s="502"/>
      <c r="AT9" s="1888"/>
      <c r="AU9" s="1891" t="s">
        <v>313</v>
      </c>
      <c r="AV9" s="1892"/>
      <c r="AW9" s="1892"/>
      <c r="AX9" s="1892"/>
      <c r="AY9" s="1885"/>
      <c r="AZ9" s="1886"/>
      <c r="BA9" s="1886"/>
      <c r="BB9" s="1886"/>
      <c r="BC9" s="1886"/>
      <c r="BD9" s="1887"/>
      <c r="BE9" s="504"/>
      <c r="BF9" s="502"/>
      <c r="BG9" s="1888"/>
      <c r="BH9" s="1891" t="s">
        <v>313</v>
      </c>
      <c r="BI9" s="1892"/>
      <c r="BJ9" s="1892"/>
      <c r="BK9" s="1892"/>
      <c r="BL9" s="1885"/>
      <c r="BM9" s="1886"/>
      <c r="BN9" s="1886"/>
      <c r="BO9" s="1886"/>
      <c r="BP9" s="1886"/>
      <c r="BQ9" s="1887"/>
      <c r="BR9" s="469"/>
      <c r="CC9" s="469"/>
      <c r="CD9" s="469"/>
    </row>
    <row r="10" spans="2:82" s="503" customFormat="1" ht="16.149999999999999" customHeight="1">
      <c r="B10" s="502"/>
      <c r="C10" s="1966" t="s">
        <v>314</v>
      </c>
      <c r="D10" s="1967"/>
      <c r="E10" s="1967"/>
      <c r="F10" s="1967"/>
      <c r="G10" s="1968"/>
      <c r="H10" s="1948"/>
      <c r="I10" s="1949"/>
      <c r="J10" s="1949"/>
      <c r="K10" s="1949"/>
      <c r="L10" s="1949"/>
      <c r="M10" s="1949"/>
      <c r="N10" s="1949"/>
      <c r="O10" s="1949"/>
      <c r="P10" s="1949"/>
      <c r="Q10" s="1950"/>
      <c r="R10" s="502"/>
      <c r="S10" s="502"/>
      <c r="T10" s="1889"/>
      <c r="U10" s="1878" t="s">
        <v>315</v>
      </c>
      <c r="V10" s="1875"/>
      <c r="W10" s="1875"/>
      <c r="X10" s="1875"/>
      <c r="Y10" s="1882"/>
      <c r="Z10" s="1883"/>
      <c r="AA10" s="1883"/>
      <c r="AB10" s="1883"/>
      <c r="AC10" s="1883"/>
      <c r="AD10" s="1884"/>
      <c r="AE10" s="504"/>
      <c r="AF10" s="502"/>
      <c r="AG10" s="1889"/>
      <c r="AH10" s="1878" t="s">
        <v>315</v>
      </c>
      <c r="AI10" s="1875"/>
      <c r="AJ10" s="1875"/>
      <c r="AK10" s="1875"/>
      <c r="AL10" s="1882"/>
      <c r="AM10" s="1883"/>
      <c r="AN10" s="1883"/>
      <c r="AO10" s="1883"/>
      <c r="AP10" s="1883"/>
      <c r="AQ10" s="1884"/>
      <c r="AR10" s="504"/>
      <c r="AS10" s="502"/>
      <c r="AT10" s="1889"/>
      <c r="AU10" s="1878" t="s">
        <v>315</v>
      </c>
      <c r="AV10" s="1875"/>
      <c r="AW10" s="1875"/>
      <c r="AX10" s="1875"/>
      <c r="AY10" s="1882"/>
      <c r="AZ10" s="1883"/>
      <c r="BA10" s="1883"/>
      <c r="BB10" s="1883"/>
      <c r="BC10" s="1883"/>
      <c r="BD10" s="1884"/>
      <c r="BE10" s="504"/>
      <c r="BF10" s="502"/>
      <c r="BG10" s="1889"/>
      <c r="BH10" s="1878" t="s">
        <v>315</v>
      </c>
      <c r="BI10" s="1875"/>
      <c r="BJ10" s="1875"/>
      <c r="BK10" s="1875"/>
      <c r="BL10" s="1882"/>
      <c r="BM10" s="1883"/>
      <c r="BN10" s="1883"/>
      <c r="BO10" s="1883"/>
      <c r="BP10" s="1883"/>
      <c r="BQ10" s="1884"/>
      <c r="BR10" s="469"/>
      <c r="CC10" s="469"/>
      <c r="CD10" s="469"/>
    </row>
    <row r="11" spans="2:82" s="503" customFormat="1" ht="16.149999999999999" customHeight="1">
      <c r="B11" s="502"/>
      <c r="C11" s="1923" t="str">
        <f>IF(NOT(本工事内容!C21=""),"監理技術者","主任技術者")</f>
        <v>主任技術者</v>
      </c>
      <c r="D11" s="1924"/>
      <c r="E11" s="1924"/>
      <c r="F11" s="1924"/>
      <c r="G11" s="1925"/>
      <c r="H11" s="1951" t="str">
        <f>IF(NOT(本工事内容!C$21=""),""&amp;本工事内容!C$21,""&amp;本工事内容!$C$20)</f>
        <v>○○　△△</v>
      </c>
      <c r="I11" s="1952"/>
      <c r="J11" s="1952"/>
      <c r="K11" s="1952"/>
      <c r="L11" s="1952"/>
      <c r="M11" s="1952"/>
      <c r="N11" s="1952"/>
      <c r="O11" s="1952"/>
      <c r="P11" s="1952"/>
      <c r="Q11" s="1953"/>
      <c r="R11" s="502"/>
      <c r="S11" s="505"/>
      <c r="T11" s="1889"/>
      <c r="U11" s="1878" t="s">
        <v>316</v>
      </c>
      <c r="V11" s="1875"/>
      <c r="W11" s="1875"/>
      <c r="X11" s="1875"/>
      <c r="Y11" s="1879"/>
      <c r="Z11" s="1872"/>
      <c r="AA11" s="1872"/>
      <c r="AB11" s="1872"/>
      <c r="AC11" s="1872"/>
      <c r="AD11" s="1873"/>
      <c r="AE11" s="504"/>
      <c r="AF11" s="502"/>
      <c r="AG11" s="1889"/>
      <c r="AH11" s="1878" t="s">
        <v>316</v>
      </c>
      <c r="AI11" s="1875"/>
      <c r="AJ11" s="1875"/>
      <c r="AK11" s="1875"/>
      <c r="AL11" s="1879"/>
      <c r="AM11" s="1872"/>
      <c r="AN11" s="1872"/>
      <c r="AO11" s="1872"/>
      <c r="AP11" s="1872"/>
      <c r="AQ11" s="1873"/>
      <c r="AR11" s="504"/>
      <c r="AS11" s="502"/>
      <c r="AT11" s="1889"/>
      <c r="AU11" s="1878" t="s">
        <v>316</v>
      </c>
      <c r="AV11" s="1875"/>
      <c r="AW11" s="1875"/>
      <c r="AX11" s="1875"/>
      <c r="AY11" s="1879"/>
      <c r="AZ11" s="1872"/>
      <c r="BA11" s="1872"/>
      <c r="BB11" s="1872"/>
      <c r="BC11" s="1872"/>
      <c r="BD11" s="1873"/>
      <c r="BE11" s="504"/>
      <c r="BF11" s="502"/>
      <c r="BG11" s="1889"/>
      <c r="BH11" s="1878" t="s">
        <v>316</v>
      </c>
      <c r="BI11" s="1875"/>
      <c r="BJ11" s="1875"/>
      <c r="BK11" s="1875"/>
      <c r="BL11" s="1879"/>
      <c r="BM11" s="1872"/>
      <c r="BN11" s="1872"/>
      <c r="BO11" s="1872"/>
      <c r="BP11" s="1872"/>
      <c r="BQ11" s="1873"/>
      <c r="BR11" s="469"/>
      <c r="CC11" s="469"/>
      <c r="CD11" s="469"/>
    </row>
    <row r="12" spans="2:82" s="503" customFormat="1" ht="16.149999999999999" customHeight="1">
      <c r="B12" s="502"/>
      <c r="C12" s="1969" t="s">
        <v>317</v>
      </c>
      <c r="D12" s="1970"/>
      <c r="E12" s="1970"/>
      <c r="F12" s="1970"/>
      <c r="G12" s="1971"/>
      <c r="H12" s="1951" t="str">
        <f>IF(本工事内容!$C$22="","-",本工事内容!$C$22)</f>
        <v>-</v>
      </c>
      <c r="I12" s="1952"/>
      <c r="J12" s="1952"/>
      <c r="K12" s="1952"/>
      <c r="L12" s="1952"/>
      <c r="M12" s="1952"/>
      <c r="N12" s="1952"/>
      <c r="O12" s="1952"/>
      <c r="P12" s="1952"/>
      <c r="Q12" s="1953"/>
      <c r="R12" s="502"/>
      <c r="S12" s="506"/>
      <c r="T12" s="1889"/>
      <c r="U12" s="1875"/>
      <c r="V12" s="1875"/>
      <c r="W12" s="1875"/>
      <c r="X12" s="1875"/>
      <c r="Y12" s="1882"/>
      <c r="Z12" s="1883"/>
      <c r="AA12" s="1883"/>
      <c r="AB12" s="1883"/>
      <c r="AC12" s="1883"/>
      <c r="AD12" s="1884"/>
      <c r="AE12" s="507"/>
      <c r="AF12" s="507"/>
      <c r="AG12" s="1889"/>
      <c r="AH12" s="1875"/>
      <c r="AI12" s="1875"/>
      <c r="AJ12" s="1875"/>
      <c r="AK12" s="1875"/>
      <c r="AL12" s="1882"/>
      <c r="AM12" s="1883"/>
      <c r="AN12" s="1883"/>
      <c r="AO12" s="1883"/>
      <c r="AP12" s="1883"/>
      <c r="AQ12" s="1884"/>
      <c r="AR12" s="507"/>
      <c r="AS12" s="508"/>
      <c r="AT12" s="1889"/>
      <c r="AU12" s="1875"/>
      <c r="AV12" s="1875"/>
      <c r="AW12" s="1875"/>
      <c r="AX12" s="1875"/>
      <c r="AY12" s="1882"/>
      <c r="AZ12" s="1883"/>
      <c r="BA12" s="1883"/>
      <c r="BB12" s="1883"/>
      <c r="BC12" s="1883"/>
      <c r="BD12" s="1884"/>
      <c r="BE12" s="507"/>
      <c r="BF12" s="508"/>
      <c r="BG12" s="1889"/>
      <c r="BH12" s="1875"/>
      <c r="BI12" s="1875"/>
      <c r="BJ12" s="1875"/>
      <c r="BK12" s="1875"/>
      <c r="BL12" s="1882"/>
      <c r="BM12" s="1883"/>
      <c r="BN12" s="1883"/>
      <c r="BO12" s="1883"/>
      <c r="BP12" s="1883"/>
      <c r="BQ12" s="1884"/>
      <c r="BR12" s="469"/>
      <c r="CC12" s="469"/>
      <c r="CD12" s="469"/>
    </row>
    <row r="13" spans="2:82" s="503" customFormat="1" ht="16.149999999999999" customHeight="1">
      <c r="B13" s="502"/>
      <c r="C13" s="1908" t="s">
        <v>318</v>
      </c>
      <c r="D13" s="1909"/>
      <c r="E13" s="1909"/>
      <c r="F13" s="1909"/>
      <c r="G13" s="1910"/>
      <c r="H13" s="1948" t="str">
        <f>IF(本工事内容!$C$23="","-",本工事内容!$C$23)</f>
        <v>-</v>
      </c>
      <c r="I13" s="1949"/>
      <c r="J13" s="1949"/>
      <c r="K13" s="1949"/>
      <c r="L13" s="1949"/>
      <c r="M13" s="1949"/>
      <c r="N13" s="1949"/>
      <c r="O13" s="1949"/>
      <c r="P13" s="1949"/>
      <c r="Q13" s="1950"/>
      <c r="R13" s="502"/>
      <c r="S13" s="506"/>
      <c r="T13" s="1889"/>
      <c r="U13" s="1878" t="s">
        <v>319</v>
      </c>
      <c r="V13" s="1875"/>
      <c r="W13" s="1875"/>
      <c r="X13" s="1875"/>
      <c r="Y13" s="1882"/>
      <c r="Z13" s="1883"/>
      <c r="AA13" s="1883"/>
      <c r="AB13" s="1883"/>
      <c r="AC13" s="1883"/>
      <c r="AD13" s="1884"/>
      <c r="AE13" s="504"/>
      <c r="AF13" s="504"/>
      <c r="AG13" s="1889"/>
      <c r="AH13" s="1878" t="s">
        <v>319</v>
      </c>
      <c r="AI13" s="1875"/>
      <c r="AJ13" s="1875"/>
      <c r="AK13" s="1875"/>
      <c r="AL13" s="1882"/>
      <c r="AM13" s="1883"/>
      <c r="AN13" s="1883"/>
      <c r="AO13" s="1883"/>
      <c r="AP13" s="1883"/>
      <c r="AQ13" s="1884"/>
      <c r="AR13" s="504"/>
      <c r="AS13" s="509"/>
      <c r="AT13" s="1889"/>
      <c r="AU13" s="1878" t="s">
        <v>319</v>
      </c>
      <c r="AV13" s="1875"/>
      <c r="AW13" s="1875"/>
      <c r="AX13" s="1875"/>
      <c r="AY13" s="1882"/>
      <c r="AZ13" s="1883"/>
      <c r="BA13" s="1883"/>
      <c r="BB13" s="1883"/>
      <c r="BC13" s="1883"/>
      <c r="BD13" s="1884"/>
      <c r="BE13" s="504"/>
      <c r="BF13" s="509"/>
      <c r="BG13" s="1889"/>
      <c r="BH13" s="1878" t="s">
        <v>319</v>
      </c>
      <c r="BI13" s="1875"/>
      <c r="BJ13" s="1875"/>
      <c r="BK13" s="1875"/>
      <c r="BL13" s="1882"/>
      <c r="BM13" s="1883"/>
      <c r="BN13" s="1883"/>
      <c r="BO13" s="1883"/>
      <c r="BP13" s="1883"/>
      <c r="BQ13" s="1884"/>
      <c r="BR13" s="469"/>
      <c r="CC13" s="469"/>
      <c r="CD13" s="469"/>
    </row>
    <row r="14" spans="2:82" s="503" customFormat="1" ht="16.149999999999999" customHeight="1">
      <c r="B14" s="502"/>
      <c r="C14" s="510"/>
      <c r="D14" s="1911" t="s">
        <v>300</v>
      </c>
      <c r="E14" s="1912"/>
      <c r="F14" s="1912"/>
      <c r="G14" s="1913"/>
      <c r="H14" s="1954" t="s">
        <v>327</v>
      </c>
      <c r="I14" s="1955"/>
      <c r="J14" s="1955"/>
      <c r="K14" s="1955"/>
      <c r="L14" s="1955"/>
      <c r="M14" s="1955"/>
      <c r="N14" s="1955"/>
      <c r="O14" s="1955"/>
      <c r="P14" s="1955"/>
      <c r="Q14" s="1956"/>
      <c r="R14" s="502"/>
      <c r="S14" s="506"/>
      <c r="T14" s="1889"/>
      <c r="U14" s="1878" t="s">
        <v>320</v>
      </c>
      <c r="V14" s="1875"/>
      <c r="W14" s="1875"/>
      <c r="X14" s="1875"/>
      <c r="Y14" s="1871"/>
      <c r="Z14" s="1872"/>
      <c r="AA14" s="1872"/>
      <c r="AB14" s="1872"/>
      <c r="AC14" s="1872"/>
      <c r="AD14" s="1873"/>
      <c r="AE14" s="504"/>
      <c r="AF14" s="504"/>
      <c r="AG14" s="1889"/>
      <c r="AH14" s="1878" t="s">
        <v>320</v>
      </c>
      <c r="AI14" s="1875"/>
      <c r="AJ14" s="1875"/>
      <c r="AK14" s="1875"/>
      <c r="AL14" s="1871"/>
      <c r="AM14" s="1872"/>
      <c r="AN14" s="1872"/>
      <c r="AO14" s="1872"/>
      <c r="AP14" s="1872"/>
      <c r="AQ14" s="1873"/>
      <c r="AR14" s="504"/>
      <c r="AS14" s="509"/>
      <c r="AT14" s="1889"/>
      <c r="AU14" s="1878" t="s">
        <v>320</v>
      </c>
      <c r="AV14" s="1875"/>
      <c r="AW14" s="1875"/>
      <c r="AX14" s="1875"/>
      <c r="AY14" s="1871"/>
      <c r="AZ14" s="1872"/>
      <c r="BA14" s="1872"/>
      <c r="BB14" s="1872"/>
      <c r="BC14" s="1872"/>
      <c r="BD14" s="1873"/>
      <c r="BE14" s="504"/>
      <c r="BF14" s="509"/>
      <c r="BG14" s="1889"/>
      <c r="BH14" s="1878" t="s">
        <v>320</v>
      </c>
      <c r="BI14" s="1875"/>
      <c r="BJ14" s="1875"/>
      <c r="BK14" s="1875"/>
      <c r="BL14" s="1871"/>
      <c r="BM14" s="1872"/>
      <c r="BN14" s="1872"/>
      <c r="BO14" s="1872"/>
      <c r="BP14" s="1872"/>
      <c r="BQ14" s="1873"/>
      <c r="BR14" s="469"/>
      <c r="CC14" s="469"/>
      <c r="CD14" s="469"/>
    </row>
    <row r="15" spans="2:82" s="503" customFormat="1" ht="16.149999999999999" customHeight="1">
      <c r="B15" s="502"/>
      <c r="C15" s="511"/>
      <c r="D15" s="1914"/>
      <c r="E15" s="1915"/>
      <c r="F15" s="1915"/>
      <c r="G15" s="1916"/>
      <c r="H15" s="1957"/>
      <c r="I15" s="1958"/>
      <c r="J15" s="1958"/>
      <c r="K15" s="1958"/>
      <c r="L15" s="1958"/>
      <c r="M15" s="1958"/>
      <c r="N15" s="1958"/>
      <c r="O15" s="1958"/>
      <c r="P15" s="1958"/>
      <c r="Q15" s="1959"/>
      <c r="R15" s="502"/>
      <c r="S15" s="506"/>
      <c r="T15" s="1889"/>
      <c r="U15" s="1874" t="s">
        <v>321</v>
      </c>
      <c r="V15" s="1875"/>
      <c r="W15" s="1875"/>
      <c r="X15" s="1875"/>
      <c r="Y15" s="1871"/>
      <c r="Z15" s="1872"/>
      <c r="AA15" s="1872"/>
      <c r="AB15" s="1872"/>
      <c r="AC15" s="1872"/>
      <c r="AD15" s="1873"/>
      <c r="AE15" s="504"/>
      <c r="AF15" s="504"/>
      <c r="AG15" s="1889"/>
      <c r="AH15" s="1874" t="s">
        <v>321</v>
      </c>
      <c r="AI15" s="1875"/>
      <c r="AJ15" s="1875"/>
      <c r="AK15" s="1875"/>
      <c r="AL15" s="1871"/>
      <c r="AM15" s="1872"/>
      <c r="AN15" s="1872"/>
      <c r="AO15" s="1872"/>
      <c r="AP15" s="1872"/>
      <c r="AQ15" s="1873"/>
      <c r="AR15" s="504"/>
      <c r="AS15" s="509"/>
      <c r="AT15" s="1889"/>
      <c r="AU15" s="1874" t="s">
        <v>321</v>
      </c>
      <c r="AV15" s="1875"/>
      <c r="AW15" s="1875"/>
      <c r="AX15" s="1875"/>
      <c r="AY15" s="1871"/>
      <c r="AZ15" s="1872"/>
      <c r="BA15" s="1872"/>
      <c r="BB15" s="1872"/>
      <c r="BC15" s="1872"/>
      <c r="BD15" s="1873"/>
      <c r="BE15" s="504"/>
      <c r="BF15" s="509"/>
      <c r="BG15" s="1889"/>
      <c r="BH15" s="1874" t="s">
        <v>321</v>
      </c>
      <c r="BI15" s="1875"/>
      <c r="BJ15" s="1875"/>
      <c r="BK15" s="1875"/>
      <c r="BL15" s="1871"/>
      <c r="BM15" s="1872"/>
      <c r="BN15" s="1872"/>
      <c r="BO15" s="1872"/>
      <c r="BP15" s="1872"/>
      <c r="BQ15" s="1873"/>
      <c r="BR15" s="469"/>
      <c r="CC15" s="469"/>
      <c r="CD15" s="469"/>
    </row>
    <row r="16" spans="2:82" s="503" customFormat="1" ht="16.149999999999999" customHeight="1">
      <c r="B16" s="502"/>
      <c r="C16" s="1908" t="s">
        <v>318</v>
      </c>
      <c r="D16" s="1909"/>
      <c r="E16" s="1909"/>
      <c r="F16" s="1909"/>
      <c r="G16" s="1910"/>
      <c r="H16" s="1948" t="str">
        <f>IF(本工事内容!$C$24="","-",本工事内容!$C$24)</f>
        <v>-</v>
      </c>
      <c r="I16" s="1949"/>
      <c r="J16" s="1949"/>
      <c r="K16" s="1949"/>
      <c r="L16" s="1949"/>
      <c r="M16" s="1949"/>
      <c r="N16" s="1949"/>
      <c r="O16" s="1949"/>
      <c r="P16" s="1949"/>
      <c r="Q16" s="1950"/>
      <c r="R16" s="502"/>
      <c r="S16" s="506"/>
      <c r="T16" s="1889"/>
      <c r="U16" s="512"/>
      <c r="V16" s="1880" t="s">
        <v>328</v>
      </c>
      <c r="W16" s="1881"/>
      <c r="X16" s="1881"/>
      <c r="Y16" s="1871"/>
      <c r="Z16" s="1872"/>
      <c r="AA16" s="1872"/>
      <c r="AB16" s="1872"/>
      <c r="AC16" s="1872"/>
      <c r="AD16" s="1873"/>
      <c r="AE16" s="504"/>
      <c r="AF16" s="504"/>
      <c r="AG16" s="1889"/>
      <c r="AH16" s="512"/>
      <c r="AI16" s="1880" t="s">
        <v>328</v>
      </c>
      <c r="AJ16" s="1881"/>
      <c r="AK16" s="1881"/>
      <c r="AL16" s="1871"/>
      <c r="AM16" s="1872"/>
      <c r="AN16" s="1872"/>
      <c r="AO16" s="1872"/>
      <c r="AP16" s="1872"/>
      <c r="AQ16" s="1873"/>
      <c r="AR16" s="504"/>
      <c r="AS16" s="509"/>
      <c r="AT16" s="1889"/>
      <c r="AU16" s="512"/>
      <c r="AV16" s="1880" t="s">
        <v>328</v>
      </c>
      <c r="AW16" s="1881"/>
      <c r="AX16" s="1881"/>
      <c r="AY16" s="1871"/>
      <c r="AZ16" s="1872"/>
      <c r="BA16" s="1872"/>
      <c r="BB16" s="1872"/>
      <c r="BC16" s="1872"/>
      <c r="BD16" s="1873"/>
      <c r="BE16" s="504"/>
      <c r="BF16" s="509"/>
      <c r="BG16" s="1889"/>
      <c r="BH16" s="512"/>
      <c r="BI16" s="1880" t="s">
        <v>328</v>
      </c>
      <c r="BJ16" s="1881"/>
      <c r="BK16" s="1881"/>
      <c r="BL16" s="1871"/>
      <c r="BM16" s="1872"/>
      <c r="BN16" s="1872"/>
      <c r="BO16" s="1872"/>
      <c r="BP16" s="1872"/>
      <c r="BQ16" s="1873"/>
      <c r="BR16" s="469"/>
      <c r="CC16" s="469"/>
      <c r="CD16" s="469"/>
    </row>
    <row r="17" spans="2:82" s="503" customFormat="1" ht="16.149999999999999" customHeight="1">
      <c r="B17" s="502"/>
      <c r="C17" s="510"/>
      <c r="D17" s="1911" t="s">
        <v>300</v>
      </c>
      <c r="E17" s="1912"/>
      <c r="F17" s="1912"/>
      <c r="G17" s="1913"/>
      <c r="H17" s="1954" t="s">
        <v>327</v>
      </c>
      <c r="I17" s="1955"/>
      <c r="J17" s="1955"/>
      <c r="K17" s="1955"/>
      <c r="L17" s="1955"/>
      <c r="M17" s="1955"/>
      <c r="N17" s="1955"/>
      <c r="O17" s="1955"/>
      <c r="P17" s="1955"/>
      <c r="Q17" s="1956"/>
      <c r="R17" s="502"/>
      <c r="S17" s="506"/>
      <c r="T17" s="1889"/>
      <c r="U17" s="513"/>
      <c r="V17" s="1881"/>
      <c r="W17" s="1881"/>
      <c r="X17" s="1881"/>
      <c r="Y17" s="1872"/>
      <c r="Z17" s="1872"/>
      <c r="AA17" s="1872"/>
      <c r="AB17" s="1872"/>
      <c r="AC17" s="1872"/>
      <c r="AD17" s="1873"/>
      <c r="AE17" s="504"/>
      <c r="AF17" s="504"/>
      <c r="AG17" s="1889"/>
      <c r="AH17" s="513"/>
      <c r="AI17" s="1881"/>
      <c r="AJ17" s="1881"/>
      <c r="AK17" s="1881"/>
      <c r="AL17" s="1872"/>
      <c r="AM17" s="1872"/>
      <c r="AN17" s="1872"/>
      <c r="AO17" s="1872"/>
      <c r="AP17" s="1872"/>
      <c r="AQ17" s="1873"/>
      <c r="AR17" s="504"/>
      <c r="AS17" s="509"/>
      <c r="AT17" s="1889"/>
      <c r="AU17" s="513"/>
      <c r="AV17" s="1881"/>
      <c r="AW17" s="1881"/>
      <c r="AX17" s="1881"/>
      <c r="AY17" s="1872"/>
      <c r="AZ17" s="1872"/>
      <c r="BA17" s="1872"/>
      <c r="BB17" s="1872"/>
      <c r="BC17" s="1872"/>
      <c r="BD17" s="1873"/>
      <c r="BE17" s="504"/>
      <c r="BF17" s="509"/>
      <c r="BG17" s="1889"/>
      <c r="BH17" s="513"/>
      <c r="BI17" s="1881"/>
      <c r="BJ17" s="1881"/>
      <c r="BK17" s="1881"/>
      <c r="BL17" s="1872"/>
      <c r="BM17" s="1872"/>
      <c r="BN17" s="1872"/>
      <c r="BO17" s="1872"/>
      <c r="BP17" s="1872"/>
      <c r="BQ17" s="1873"/>
      <c r="BR17" s="469"/>
      <c r="CC17" s="469"/>
      <c r="CD17" s="469"/>
    </row>
    <row r="18" spans="2:82" s="503" customFormat="1" ht="16.149999999999999" customHeight="1">
      <c r="B18" s="502"/>
      <c r="C18" s="514"/>
      <c r="D18" s="1917"/>
      <c r="E18" s="1918"/>
      <c r="F18" s="1918"/>
      <c r="G18" s="1919"/>
      <c r="H18" s="1960"/>
      <c r="I18" s="1961"/>
      <c r="J18" s="1961"/>
      <c r="K18" s="1961"/>
      <c r="L18" s="1961"/>
      <c r="M18" s="1961"/>
      <c r="N18" s="1961"/>
      <c r="O18" s="1961"/>
      <c r="P18" s="1961"/>
      <c r="Q18" s="1962"/>
      <c r="R18" s="502"/>
      <c r="S18" s="506"/>
      <c r="T18" s="1890"/>
      <c r="U18" s="1876" t="s">
        <v>322</v>
      </c>
      <c r="V18" s="1877"/>
      <c r="W18" s="1877"/>
      <c r="X18" s="1877"/>
      <c r="Y18" s="1871"/>
      <c r="Z18" s="1872"/>
      <c r="AA18" s="1872"/>
      <c r="AB18" s="1872"/>
      <c r="AC18" s="1872"/>
      <c r="AD18" s="1873"/>
      <c r="AE18" s="504"/>
      <c r="AF18" s="504"/>
      <c r="AG18" s="1890"/>
      <c r="AH18" s="1876" t="s">
        <v>322</v>
      </c>
      <c r="AI18" s="1877"/>
      <c r="AJ18" s="1877"/>
      <c r="AK18" s="1877"/>
      <c r="AL18" s="1871"/>
      <c r="AM18" s="1872"/>
      <c r="AN18" s="1872"/>
      <c r="AO18" s="1872"/>
      <c r="AP18" s="1872"/>
      <c r="AQ18" s="1873"/>
      <c r="AR18" s="504"/>
      <c r="AS18" s="509"/>
      <c r="AT18" s="1890"/>
      <c r="AU18" s="1876" t="s">
        <v>322</v>
      </c>
      <c r="AV18" s="1877"/>
      <c r="AW18" s="1877"/>
      <c r="AX18" s="1877"/>
      <c r="AY18" s="1871"/>
      <c r="AZ18" s="1872"/>
      <c r="BA18" s="1872"/>
      <c r="BB18" s="1872"/>
      <c r="BC18" s="1872"/>
      <c r="BD18" s="1873"/>
      <c r="BE18" s="504"/>
      <c r="BF18" s="509"/>
      <c r="BG18" s="1890"/>
      <c r="BH18" s="1876" t="s">
        <v>322</v>
      </c>
      <c r="BI18" s="1877"/>
      <c r="BJ18" s="1877"/>
      <c r="BK18" s="1877"/>
      <c r="BL18" s="1871"/>
      <c r="BM18" s="1872"/>
      <c r="BN18" s="1872"/>
      <c r="BO18" s="1872"/>
      <c r="BP18" s="1872"/>
      <c r="BQ18" s="1873"/>
      <c r="BR18" s="469"/>
      <c r="CC18" s="469"/>
      <c r="CD18" s="469"/>
    </row>
    <row r="19" spans="2:82" s="503" customFormat="1" ht="31.9" customHeight="1">
      <c r="B19" s="502"/>
      <c r="C19" s="502"/>
      <c r="D19" s="502"/>
      <c r="E19" s="502"/>
      <c r="F19" s="502"/>
      <c r="G19" s="502"/>
      <c r="H19" s="504"/>
      <c r="I19" s="504"/>
      <c r="J19" s="504"/>
      <c r="K19" s="504"/>
      <c r="L19" s="504"/>
      <c r="M19" s="504"/>
      <c r="N19" s="504"/>
      <c r="O19" s="504"/>
      <c r="P19" s="504"/>
      <c r="Q19" s="504"/>
      <c r="R19" s="502"/>
      <c r="S19" s="506"/>
      <c r="T19" s="515" t="s">
        <v>323</v>
      </c>
      <c r="U19" s="512"/>
      <c r="V19" s="1857" t="s">
        <v>300</v>
      </c>
      <c r="W19" s="1858"/>
      <c r="X19" s="1858"/>
      <c r="Y19" s="1859"/>
      <c r="Z19" s="1860"/>
      <c r="AA19" s="1860"/>
      <c r="AB19" s="1860"/>
      <c r="AC19" s="1860"/>
      <c r="AD19" s="1861"/>
      <c r="AE19" s="504"/>
      <c r="AF19" s="504"/>
      <c r="AG19" s="515" t="s">
        <v>323</v>
      </c>
      <c r="AH19" s="512"/>
      <c r="AI19" s="1857" t="s">
        <v>300</v>
      </c>
      <c r="AJ19" s="1858"/>
      <c r="AK19" s="1858"/>
      <c r="AL19" s="1859"/>
      <c r="AM19" s="1860"/>
      <c r="AN19" s="1860"/>
      <c r="AO19" s="1860"/>
      <c r="AP19" s="1860"/>
      <c r="AQ19" s="1861"/>
      <c r="AR19" s="504"/>
      <c r="AS19" s="509"/>
      <c r="AT19" s="515" t="s">
        <v>323</v>
      </c>
      <c r="AU19" s="512"/>
      <c r="AV19" s="1857" t="s">
        <v>300</v>
      </c>
      <c r="AW19" s="1858"/>
      <c r="AX19" s="1858"/>
      <c r="AY19" s="1859"/>
      <c r="AZ19" s="1860"/>
      <c r="BA19" s="1860"/>
      <c r="BB19" s="1860"/>
      <c r="BC19" s="1860"/>
      <c r="BD19" s="1861"/>
      <c r="BE19" s="504"/>
      <c r="BF19" s="509"/>
      <c r="BG19" s="515" t="s">
        <v>323</v>
      </c>
      <c r="BH19" s="512"/>
      <c r="BI19" s="1857" t="s">
        <v>300</v>
      </c>
      <c r="BJ19" s="1858"/>
      <c r="BK19" s="1858"/>
      <c r="BL19" s="1859"/>
      <c r="BM19" s="1860"/>
      <c r="BN19" s="1860"/>
      <c r="BO19" s="1860"/>
      <c r="BP19" s="1860"/>
      <c r="BQ19" s="1861"/>
      <c r="BR19" s="469"/>
      <c r="CC19" s="469"/>
      <c r="CD19" s="469"/>
    </row>
    <row r="20" spans="2:82" s="503" customFormat="1" ht="16.149999999999999" customHeight="1">
      <c r="B20" s="502"/>
      <c r="C20" s="1893" t="s">
        <v>330</v>
      </c>
      <c r="D20" s="1894"/>
      <c r="E20" s="1894"/>
      <c r="F20" s="1891" t="s">
        <v>324</v>
      </c>
      <c r="G20" s="1892"/>
      <c r="H20" s="1892"/>
      <c r="I20" s="1892"/>
      <c r="J20" s="1926"/>
      <c r="K20" s="502"/>
      <c r="L20" s="504"/>
      <c r="M20" s="1930" t="s">
        <v>325</v>
      </c>
      <c r="N20" s="1931"/>
      <c r="O20" s="1931"/>
      <c r="P20" s="1931"/>
      <c r="Q20" s="1932"/>
      <c r="R20" s="502"/>
      <c r="S20" s="506"/>
      <c r="T20" s="1867" t="s">
        <v>254</v>
      </c>
      <c r="U20" s="1868"/>
      <c r="V20" s="1862"/>
      <c r="W20" s="1863"/>
      <c r="X20" s="1863"/>
      <c r="Y20" s="1863"/>
      <c r="Z20" s="516" t="s">
        <v>259</v>
      </c>
      <c r="AA20" s="1864"/>
      <c r="AB20" s="1865"/>
      <c r="AC20" s="1865"/>
      <c r="AD20" s="1866"/>
      <c r="AE20" s="504"/>
      <c r="AF20" s="504"/>
      <c r="AG20" s="1867" t="s">
        <v>254</v>
      </c>
      <c r="AH20" s="1868"/>
      <c r="AI20" s="1862"/>
      <c r="AJ20" s="1863"/>
      <c r="AK20" s="1863"/>
      <c r="AL20" s="1863"/>
      <c r="AM20" s="516" t="s">
        <v>259</v>
      </c>
      <c r="AN20" s="1864"/>
      <c r="AO20" s="1865"/>
      <c r="AP20" s="1865"/>
      <c r="AQ20" s="1866"/>
      <c r="AR20" s="504"/>
      <c r="AS20" s="509"/>
      <c r="AT20" s="1867" t="s">
        <v>254</v>
      </c>
      <c r="AU20" s="1868"/>
      <c r="AV20" s="1862"/>
      <c r="AW20" s="1863"/>
      <c r="AX20" s="1863"/>
      <c r="AY20" s="1863"/>
      <c r="AZ20" s="516" t="s">
        <v>259</v>
      </c>
      <c r="BA20" s="1864"/>
      <c r="BB20" s="1865"/>
      <c r="BC20" s="1865"/>
      <c r="BD20" s="1866"/>
      <c r="BE20" s="504"/>
      <c r="BF20" s="509"/>
      <c r="BG20" s="1867" t="s">
        <v>254</v>
      </c>
      <c r="BH20" s="1868"/>
      <c r="BI20" s="1862"/>
      <c r="BJ20" s="1863"/>
      <c r="BK20" s="1863"/>
      <c r="BL20" s="1863"/>
      <c r="BM20" s="516" t="s">
        <v>259</v>
      </c>
      <c r="BN20" s="1864"/>
      <c r="BO20" s="1865"/>
      <c r="BP20" s="1865"/>
      <c r="BQ20" s="1866"/>
      <c r="BR20" s="469"/>
      <c r="CC20" s="469"/>
      <c r="CD20" s="469"/>
    </row>
    <row r="21" spans="2:82" s="503" customFormat="1" ht="16.149999999999999" customHeight="1">
      <c r="B21" s="502"/>
      <c r="C21" s="1895"/>
      <c r="D21" s="1896"/>
      <c r="E21" s="1896"/>
      <c r="F21" s="1905"/>
      <c r="G21" s="1906"/>
      <c r="H21" s="1906"/>
      <c r="I21" s="1906"/>
      <c r="J21" s="1907"/>
      <c r="K21" s="504"/>
      <c r="L21" s="517"/>
      <c r="M21" s="1920"/>
      <c r="N21" s="1921"/>
      <c r="O21" s="1921"/>
      <c r="P21" s="1921"/>
      <c r="Q21" s="1922"/>
      <c r="R21" s="502"/>
      <c r="S21" s="506"/>
      <c r="T21" s="502"/>
      <c r="U21" s="502"/>
      <c r="V21" s="502"/>
      <c r="W21" s="502"/>
      <c r="X21" s="502"/>
      <c r="Y21" s="502"/>
      <c r="Z21" s="502"/>
      <c r="AA21" s="502"/>
      <c r="AB21" s="502"/>
      <c r="AC21" s="502"/>
      <c r="AD21" s="502"/>
      <c r="AE21" s="504"/>
      <c r="AF21" s="504"/>
      <c r="AG21" s="502"/>
      <c r="AH21" s="502"/>
      <c r="AI21" s="502"/>
      <c r="AJ21" s="502"/>
      <c r="AK21" s="502"/>
      <c r="AL21" s="504"/>
      <c r="AM21" s="518"/>
      <c r="AN21" s="502"/>
      <c r="AO21" s="502"/>
      <c r="AP21" s="502"/>
      <c r="AQ21" s="502"/>
      <c r="AR21" s="502"/>
      <c r="AS21" s="504"/>
      <c r="AT21" s="518"/>
      <c r="AU21" s="502"/>
      <c r="AV21" s="502"/>
      <c r="AW21" s="502"/>
      <c r="AX21" s="502"/>
      <c r="AY21" s="502"/>
      <c r="BR21" s="469"/>
      <c r="CC21" s="469"/>
      <c r="CD21" s="469"/>
    </row>
    <row r="22" spans="2:82" s="503" customFormat="1" ht="16.149999999999999" customHeight="1">
      <c r="B22" s="502"/>
      <c r="C22" s="504"/>
      <c r="D22" s="504"/>
      <c r="E22" s="504"/>
      <c r="F22" s="504"/>
      <c r="H22" s="519"/>
      <c r="I22" s="504"/>
      <c r="J22" s="504"/>
      <c r="K22" s="504"/>
      <c r="L22" s="519"/>
      <c r="M22" s="502"/>
      <c r="N22" s="502"/>
      <c r="O22" s="502"/>
      <c r="P22" s="502"/>
      <c r="Q22" s="502"/>
      <c r="R22" s="502"/>
      <c r="S22" s="506"/>
      <c r="T22" s="502"/>
      <c r="U22" s="502"/>
      <c r="V22" s="502"/>
      <c r="W22" s="502"/>
      <c r="X22" s="502"/>
      <c r="Y22" s="1869" t="s">
        <v>1076</v>
      </c>
      <c r="Z22" s="1870"/>
      <c r="AA22" s="504"/>
      <c r="AB22" s="504"/>
      <c r="AC22" s="504"/>
      <c r="AD22" s="504"/>
      <c r="AE22" s="504"/>
      <c r="AF22" s="504"/>
      <c r="AG22" s="504"/>
      <c r="AH22" s="504"/>
      <c r="AI22" s="504"/>
      <c r="AJ22" s="504"/>
      <c r="AK22" s="504"/>
      <c r="AL22" s="1869"/>
      <c r="AM22" s="1870"/>
      <c r="AN22" s="502"/>
      <c r="AO22" s="502"/>
      <c r="AP22" s="502"/>
      <c r="AQ22" s="502"/>
      <c r="AR22" s="502"/>
      <c r="AS22" s="502"/>
      <c r="AT22" s="502"/>
      <c r="AU22" s="502"/>
      <c r="AV22" s="502"/>
      <c r="AW22" s="502"/>
      <c r="AY22" s="1869"/>
      <c r="AZ22" s="1870"/>
      <c r="BL22" s="1869"/>
      <c r="BM22" s="1870"/>
      <c r="BR22" s="469"/>
      <c r="CC22" s="469"/>
      <c r="CD22" s="469"/>
    </row>
    <row r="23" spans="2:82" s="503" customFormat="1" ht="16.149999999999999" customHeight="1">
      <c r="B23" s="502"/>
      <c r="C23" s="504"/>
      <c r="D23" s="502"/>
      <c r="E23" s="502"/>
      <c r="F23" s="502"/>
      <c r="H23" s="520"/>
      <c r="I23" s="521"/>
      <c r="J23" s="521"/>
      <c r="K23" s="521"/>
      <c r="L23" s="520"/>
      <c r="M23" s="521"/>
      <c r="N23" s="521"/>
      <c r="O23" s="521"/>
      <c r="P23" s="521"/>
      <c r="Q23" s="521"/>
      <c r="R23" s="522"/>
      <c r="S23" s="506"/>
      <c r="T23" s="1888"/>
      <c r="U23" s="1891" t="s">
        <v>313</v>
      </c>
      <c r="V23" s="1892"/>
      <c r="W23" s="1892"/>
      <c r="X23" s="1892"/>
      <c r="Y23" s="1885"/>
      <c r="Z23" s="1886"/>
      <c r="AA23" s="1886"/>
      <c r="AB23" s="1886"/>
      <c r="AC23" s="1886"/>
      <c r="AD23" s="1887"/>
      <c r="AE23" s="504"/>
      <c r="AF23" s="502"/>
      <c r="AG23" s="1888"/>
      <c r="AH23" s="1891" t="s">
        <v>313</v>
      </c>
      <c r="AI23" s="1892"/>
      <c r="AJ23" s="1892"/>
      <c r="AK23" s="1892"/>
      <c r="AL23" s="1885"/>
      <c r="AM23" s="1886"/>
      <c r="AN23" s="1886"/>
      <c r="AO23" s="1886"/>
      <c r="AP23" s="1886"/>
      <c r="AQ23" s="1887"/>
      <c r="AR23" s="504"/>
      <c r="AS23" s="502"/>
      <c r="AT23" s="1888"/>
      <c r="AU23" s="1891" t="s">
        <v>313</v>
      </c>
      <c r="AV23" s="1892"/>
      <c r="AW23" s="1892"/>
      <c r="AX23" s="1892"/>
      <c r="AY23" s="1885"/>
      <c r="AZ23" s="1886"/>
      <c r="BA23" s="1886"/>
      <c r="BB23" s="1886"/>
      <c r="BC23" s="1886"/>
      <c r="BD23" s="1887"/>
      <c r="BE23" s="504"/>
      <c r="BF23" s="502"/>
      <c r="BG23" s="1888"/>
      <c r="BH23" s="1891" t="s">
        <v>313</v>
      </c>
      <c r="BI23" s="1892"/>
      <c r="BJ23" s="1892"/>
      <c r="BK23" s="1892"/>
      <c r="BL23" s="1885"/>
      <c r="BM23" s="1886"/>
      <c r="BN23" s="1886"/>
      <c r="BO23" s="1886"/>
      <c r="BP23" s="1886"/>
      <c r="BQ23" s="1887"/>
      <c r="BR23" s="469"/>
      <c r="CC23" s="469"/>
      <c r="CD23" s="469"/>
    </row>
    <row r="24" spans="2:82" s="503" customFormat="1" ht="16.149999999999999" customHeight="1">
      <c r="B24" s="502"/>
      <c r="C24" s="502"/>
      <c r="D24" s="502"/>
      <c r="E24" s="502"/>
      <c r="F24" s="502"/>
      <c r="H24" s="519"/>
      <c r="I24" s="502"/>
      <c r="J24" s="502"/>
      <c r="K24" s="502"/>
      <c r="L24" s="519"/>
      <c r="M24" s="502"/>
      <c r="N24" s="502"/>
      <c r="O24" s="502"/>
      <c r="P24" s="502"/>
      <c r="Q24" s="502"/>
      <c r="R24" s="504"/>
      <c r="S24" s="506"/>
      <c r="T24" s="1889"/>
      <c r="U24" s="1878" t="s">
        <v>315</v>
      </c>
      <c r="V24" s="1875"/>
      <c r="W24" s="1875"/>
      <c r="X24" s="1875"/>
      <c r="Y24" s="1882"/>
      <c r="Z24" s="1883"/>
      <c r="AA24" s="1883"/>
      <c r="AB24" s="1883"/>
      <c r="AC24" s="1883"/>
      <c r="AD24" s="1884"/>
      <c r="AE24" s="504"/>
      <c r="AF24" s="502"/>
      <c r="AG24" s="1889"/>
      <c r="AH24" s="1878" t="s">
        <v>315</v>
      </c>
      <c r="AI24" s="1875"/>
      <c r="AJ24" s="1875"/>
      <c r="AK24" s="1875"/>
      <c r="AL24" s="1882"/>
      <c r="AM24" s="1883"/>
      <c r="AN24" s="1883"/>
      <c r="AO24" s="1883"/>
      <c r="AP24" s="1883"/>
      <c r="AQ24" s="1884"/>
      <c r="AR24" s="504"/>
      <c r="AS24" s="502"/>
      <c r="AT24" s="1889"/>
      <c r="AU24" s="1878" t="s">
        <v>315</v>
      </c>
      <c r="AV24" s="1875"/>
      <c r="AW24" s="1875"/>
      <c r="AX24" s="1875"/>
      <c r="AY24" s="1882"/>
      <c r="AZ24" s="1883"/>
      <c r="BA24" s="1883"/>
      <c r="BB24" s="1883"/>
      <c r="BC24" s="1883"/>
      <c r="BD24" s="1884"/>
      <c r="BE24" s="504"/>
      <c r="BF24" s="502"/>
      <c r="BG24" s="1889"/>
      <c r="BH24" s="1878" t="s">
        <v>315</v>
      </c>
      <c r="BI24" s="1875"/>
      <c r="BJ24" s="1875"/>
      <c r="BK24" s="1875"/>
      <c r="BL24" s="1882"/>
      <c r="BM24" s="1883"/>
      <c r="BN24" s="1883"/>
      <c r="BO24" s="1883"/>
      <c r="BP24" s="1883"/>
      <c r="BQ24" s="1884"/>
      <c r="BR24" s="469"/>
      <c r="CC24" s="469"/>
      <c r="CD24" s="469"/>
    </row>
    <row r="25" spans="2:82" s="503" customFormat="1" ht="16.149999999999999" customHeight="1">
      <c r="B25" s="502"/>
      <c r="C25" s="502"/>
      <c r="D25" s="502"/>
      <c r="E25" s="502"/>
      <c r="F25" s="502"/>
      <c r="H25" s="520"/>
      <c r="I25" s="502"/>
      <c r="J25" s="502"/>
      <c r="K25" s="502"/>
      <c r="L25" s="519"/>
      <c r="R25" s="504"/>
      <c r="S25" s="523"/>
      <c r="T25" s="1889"/>
      <c r="U25" s="1878" t="s">
        <v>316</v>
      </c>
      <c r="V25" s="1875"/>
      <c r="W25" s="1875"/>
      <c r="X25" s="1875"/>
      <c r="Y25" s="1879"/>
      <c r="Z25" s="1872"/>
      <c r="AA25" s="1872"/>
      <c r="AB25" s="1872"/>
      <c r="AC25" s="1872"/>
      <c r="AD25" s="1873"/>
      <c r="AE25" s="504"/>
      <c r="AF25" s="502"/>
      <c r="AG25" s="1889"/>
      <c r="AH25" s="1878" t="s">
        <v>316</v>
      </c>
      <c r="AI25" s="1875"/>
      <c r="AJ25" s="1875"/>
      <c r="AK25" s="1875"/>
      <c r="AL25" s="1879"/>
      <c r="AM25" s="1872"/>
      <c r="AN25" s="1872"/>
      <c r="AO25" s="1872"/>
      <c r="AP25" s="1872"/>
      <c r="AQ25" s="1873"/>
      <c r="AR25" s="504"/>
      <c r="AS25" s="502"/>
      <c r="AT25" s="1889"/>
      <c r="AU25" s="1878" t="s">
        <v>316</v>
      </c>
      <c r="AV25" s="1875"/>
      <c r="AW25" s="1875"/>
      <c r="AX25" s="1875"/>
      <c r="AY25" s="1879"/>
      <c r="AZ25" s="1872"/>
      <c r="BA25" s="1872"/>
      <c r="BB25" s="1872"/>
      <c r="BC25" s="1872"/>
      <c r="BD25" s="1873"/>
      <c r="BE25" s="504"/>
      <c r="BF25" s="502"/>
      <c r="BG25" s="1889"/>
      <c r="BH25" s="1878" t="s">
        <v>316</v>
      </c>
      <c r="BI25" s="1875"/>
      <c r="BJ25" s="1875"/>
      <c r="BK25" s="1875"/>
      <c r="BL25" s="1879"/>
      <c r="BM25" s="1872"/>
      <c r="BN25" s="1872"/>
      <c r="BO25" s="1872"/>
      <c r="BP25" s="1872"/>
      <c r="BQ25" s="1873"/>
      <c r="BR25" s="469"/>
      <c r="CC25" s="469"/>
      <c r="CD25" s="469"/>
    </row>
    <row r="26" spans="2:82" s="503" customFormat="1" ht="16.149999999999999" customHeight="1">
      <c r="B26" s="502"/>
      <c r="C26" s="1893" t="s">
        <v>329</v>
      </c>
      <c r="D26" s="1894"/>
      <c r="E26" s="1894"/>
      <c r="F26" s="1927"/>
      <c r="G26" s="1928"/>
      <c r="H26" s="1928"/>
      <c r="I26" s="1928"/>
      <c r="J26" s="1929"/>
      <c r="K26" s="502"/>
      <c r="L26" s="520"/>
      <c r="M26" s="1930" t="s">
        <v>326</v>
      </c>
      <c r="N26" s="1931"/>
      <c r="O26" s="1931"/>
      <c r="P26" s="1931"/>
      <c r="Q26" s="1932"/>
      <c r="R26" s="504"/>
      <c r="S26" s="506"/>
      <c r="T26" s="1889"/>
      <c r="U26" s="1875"/>
      <c r="V26" s="1875"/>
      <c r="W26" s="1875"/>
      <c r="X26" s="1875"/>
      <c r="Y26" s="1882"/>
      <c r="Z26" s="1883"/>
      <c r="AA26" s="1883"/>
      <c r="AB26" s="1883"/>
      <c r="AC26" s="1883"/>
      <c r="AD26" s="1884"/>
      <c r="AE26" s="507"/>
      <c r="AF26" s="507"/>
      <c r="AG26" s="1889"/>
      <c r="AH26" s="1875"/>
      <c r="AI26" s="1875"/>
      <c r="AJ26" s="1875"/>
      <c r="AK26" s="1875"/>
      <c r="AL26" s="1882"/>
      <c r="AM26" s="1883"/>
      <c r="AN26" s="1883"/>
      <c r="AO26" s="1883"/>
      <c r="AP26" s="1883"/>
      <c r="AQ26" s="1884"/>
      <c r="AR26" s="507"/>
      <c r="AS26" s="508"/>
      <c r="AT26" s="1889"/>
      <c r="AU26" s="1875"/>
      <c r="AV26" s="1875"/>
      <c r="AW26" s="1875"/>
      <c r="AX26" s="1875"/>
      <c r="AY26" s="1882"/>
      <c r="AZ26" s="1883"/>
      <c r="BA26" s="1883"/>
      <c r="BB26" s="1883"/>
      <c r="BC26" s="1883"/>
      <c r="BD26" s="1884"/>
      <c r="BE26" s="507"/>
      <c r="BF26" s="508"/>
      <c r="BG26" s="1889"/>
      <c r="BH26" s="1875"/>
      <c r="BI26" s="1875"/>
      <c r="BJ26" s="1875"/>
      <c r="BK26" s="1875"/>
      <c r="BL26" s="1882"/>
      <c r="BM26" s="1883"/>
      <c r="BN26" s="1883"/>
      <c r="BO26" s="1883"/>
      <c r="BP26" s="1883"/>
      <c r="BQ26" s="1884"/>
      <c r="BR26" s="469"/>
      <c r="CC26" s="469"/>
      <c r="CD26" s="469"/>
    </row>
    <row r="27" spans="2:82" s="503" customFormat="1" ht="16.149999999999999" customHeight="1">
      <c r="B27" s="502"/>
      <c r="C27" s="1895"/>
      <c r="D27" s="1896"/>
      <c r="E27" s="1896"/>
      <c r="F27" s="1905" t="s">
        <v>306</v>
      </c>
      <c r="G27" s="1906"/>
      <c r="H27" s="1906"/>
      <c r="I27" s="1906"/>
      <c r="J27" s="1907"/>
      <c r="K27" s="504"/>
      <c r="L27" s="502"/>
      <c r="M27" s="1933"/>
      <c r="N27" s="1863"/>
      <c r="O27" s="1863"/>
      <c r="P27" s="1863"/>
      <c r="Q27" s="1934"/>
      <c r="R27" s="504"/>
      <c r="S27" s="506"/>
      <c r="T27" s="1889"/>
      <c r="U27" s="1878" t="s">
        <v>319</v>
      </c>
      <c r="V27" s="1875"/>
      <c r="W27" s="1875"/>
      <c r="X27" s="1875"/>
      <c r="Y27" s="1882"/>
      <c r="Z27" s="1883"/>
      <c r="AA27" s="1883"/>
      <c r="AB27" s="1883"/>
      <c r="AC27" s="1883"/>
      <c r="AD27" s="1884"/>
      <c r="AE27" s="504"/>
      <c r="AF27" s="504"/>
      <c r="AG27" s="1889"/>
      <c r="AH27" s="1878" t="s">
        <v>319</v>
      </c>
      <c r="AI27" s="1875"/>
      <c r="AJ27" s="1875"/>
      <c r="AK27" s="1875"/>
      <c r="AL27" s="1882"/>
      <c r="AM27" s="1883"/>
      <c r="AN27" s="1883"/>
      <c r="AO27" s="1883"/>
      <c r="AP27" s="1883"/>
      <c r="AQ27" s="1884"/>
      <c r="AR27" s="504"/>
      <c r="AS27" s="509"/>
      <c r="AT27" s="1889"/>
      <c r="AU27" s="1878" t="s">
        <v>319</v>
      </c>
      <c r="AV27" s="1875"/>
      <c r="AW27" s="1875"/>
      <c r="AX27" s="1875"/>
      <c r="AY27" s="1882"/>
      <c r="AZ27" s="1883"/>
      <c r="BA27" s="1883"/>
      <c r="BB27" s="1883"/>
      <c r="BC27" s="1883"/>
      <c r="BD27" s="1884"/>
      <c r="BE27" s="504"/>
      <c r="BF27" s="509"/>
      <c r="BG27" s="1889"/>
      <c r="BH27" s="1878" t="s">
        <v>319</v>
      </c>
      <c r="BI27" s="1875"/>
      <c r="BJ27" s="1875"/>
      <c r="BK27" s="1875"/>
      <c r="BL27" s="1882"/>
      <c r="BM27" s="1883"/>
      <c r="BN27" s="1883"/>
      <c r="BO27" s="1883"/>
      <c r="BP27" s="1883"/>
      <c r="BQ27" s="1884"/>
      <c r="BR27" s="469"/>
      <c r="CC27" s="469"/>
      <c r="CD27" s="469"/>
    </row>
    <row r="28" spans="2:82" s="503" customFormat="1" ht="16.149999999999999" customHeight="1">
      <c r="B28" s="502"/>
      <c r="S28" s="506"/>
      <c r="T28" s="1889"/>
      <c r="U28" s="1878" t="s">
        <v>320</v>
      </c>
      <c r="V28" s="1875"/>
      <c r="W28" s="1875"/>
      <c r="X28" s="1875"/>
      <c r="Y28" s="1871"/>
      <c r="Z28" s="1872"/>
      <c r="AA28" s="1872"/>
      <c r="AB28" s="1872"/>
      <c r="AC28" s="1872"/>
      <c r="AD28" s="1873"/>
      <c r="AE28" s="504"/>
      <c r="AF28" s="504"/>
      <c r="AG28" s="1889"/>
      <c r="AH28" s="1878" t="s">
        <v>320</v>
      </c>
      <c r="AI28" s="1875"/>
      <c r="AJ28" s="1875"/>
      <c r="AK28" s="1875"/>
      <c r="AL28" s="1871"/>
      <c r="AM28" s="1872"/>
      <c r="AN28" s="1872"/>
      <c r="AO28" s="1872"/>
      <c r="AP28" s="1872"/>
      <c r="AQ28" s="1873"/>
      <c r="AR28" s="504"/>
      <c r="AS28" s="509"/>
      <c r="AT28" s="1889"/>
      <c r="AU28" s="1878" t="s">
        <v>320</v>
      </c>
      <c r="AV28" s="1875"/>
      <c r="AW28" s="1875"/>
      <c r="AX28" s="1875"/>
      <c r="AY28" s="1871"/>
      <c r="AZ28" s="1872"/>
      <c r="BA28" s="1872"/>
      <c r="BB28" s="1872"/>
      <c r="BC28" s="1872"/>
      <c r="BD28" s="1873"/>
      <c r="BE28" s="504"/>
      <c r="BF28" s="509"/>
      <c r="BG28" s="1889"/>
      <c r="BH28" s="1878" t="s">
        <v>320</v>
      </c>
      <c r="BI28" s="1875"/>
      <c r="BJ28" s="1875"/>
      <c r="BK28" s="1875"/>
      <c r="BL28" s="1871"/>
      <c r="BM28" s="1872"/>
      <c r="BN28" s="1872"/>
      <c r="BO28" s="1872"/>
      <c r="BP28" s="1872"/>
      <c r="BQ28" s="1873"/>
      <c r="BR28" s="469"/>
      <c r="CC28" s="469"/>
      <c r="CD28" s="469"/>
    </row>
    <row r="29" spans="2:82" s="503" customFormat="1" ht="16.149999999999999" customHeight="1">
      <c r="B29" s="502"/>
      <c r="H29" s="504"/>
      <c r="I29" s="502"/>
      <c r="J29" s="502"/>
      <c r="K29" s="502"/>
      <c r="L29" s="502"/>
      <c r="M29" s="502"/>
      <c r="N29" s="502"/>
      <c r="O29" s="502"/>
      <c r="P29" s="502"/>
      <c r="Q29" s="502"/>
      <c r="R29" s="504"/>
      <c r="S29" s="506"/>
      <c r="T29" s="1889"/>
      <c r="U29" s="1874" t="s">
        <v>321</v>
      </c>
      <c r="V29" s="1875"/>
      <c r="W29" s="1875"/>
      <c r="X29" s="1875"/>
      <c r="Y29" s="1871"/>
      <c r="Z29" s="1872"/>
      <c r="AA29" s="1872"/>
      <c r="AB29" s="1872"/>
      <c r="AC29" s="1872"/>
      <c r="AD29" s="1873"/>
      <c r="AE29" s="504"/>
      <c r="AF29" s="504"/>
      <c r="AG29" s="1889"/>
      <c r="AH29" s="1874" t="s">
        <v>321</v>
      </c>
      <c r="AI29" s="1875"/>
      <c r="AJ29" s="1875"/>
      <c r="AK29" s="1875"/>
      <c r="AL29" s="1871"/>
      <c r="AM29" s="1872"/>
      <c r="AN29" s="1872"/>
      <c r="AO29" s="1872"/>
      <c r="AP29" s="1872"/>
      <c r="AQ29" s="1873"/>
      <c r="AR29" s="504"/>
      <c r="AS29" s="509"/>
      <c r="AT29" s="1889"/>
      <c r="AU29" s="1874" t="s">
        <v>321</v>
      </c>
      <c r="AV29" s="1875"/>
      <c r="AW29" s="1875"/>
      <c r="AX29" s="1875"/>
      <c r="AY29" s="1871"/>
      <c r="AZ29" s="1872"/>
      <c r="BA29" s="1872"/>
      <c r="BB29" s="1872"/>
      <c r="BC29" s="1872"/>
      <c r="BD29" s="1873"/>
      <c r="BE29" s="504"/>
      <c r="BF29" s="509"/>
      <c r="BG29" s="1889"/>
      <c r="BH29" s="1874" t="s">
        <v>321</v>
      </c>
      <c r="BI29" s="1875"/>
      <c r="BJ29" s="1875"/>
      <c r="BK29" s="1875"/>
      <c r="BL29" s="1871"/>
      <c r="BM29" s="1872"/>
      <c r="BN29" s="1872"/>
      <c r="BO29" s="1872"/>
      <c r="BP29" s="1872"/>
      <c r="BQ29" s="1873"/>
      <c r="BR29" s="469"/>
      <c r="CC29" s="469"/>
      <c r="CD29" s="469"/>
    </row>
    <row r="30" spans="2:82" s="503" customFormat="1" ht="16.149999999999999" customHeight="1">
      <c r="B30" s="502"/>
      <c r="H30" s="504"/>
      <c r="I30" s="502"/>
      <c r="J30" s="502"/>
      <c r="K30" s="502"/>
      <c r="L30" s="502"/>
      <c r="M30" s="502"/>
      <c r="N30" s="502"/>
      <c r="O30" s="502"/>
      <c r="P30" s="502"/>
      <c r="Q30" s="502"/>
      <c r="R30" s="504"/>
      <c r="S30" s="506"/>
      <c r="T30" s="1889"/>
      <c r="U30" s="512"/>
      <c r="V30" s="1880" t="s">
        <v>328</v>
      </c>
      <c r="W30" s="1881"/>
      <c r="X30" s="1881"/>
      <c r="Y30" s="1871"/>
      <c r="Z30" s="1872"/>
      <c r="AA30" s="1872"/>
      <c r="AB30" s="1872"/>
      <c r="AC30" s="1872"/>
      <c r="AD30" s="1873"/>
      <c r="AE30" s="504"/>
      <c r="AF30" s="504"/>
      <c r="AG30" s="1889"/>
      <c r="AH30" s="512"/>
      <c r="AI30" s="1880" t="s">
        <v>328</v>
      </c>
      <c r="AJ30" s="1881"/>
      <c r="AK30" s="1881"/>
      <c r="AL30" s="1871"/>
      <c r="AM30" s="1872"/>
      <c r="AN30" s="1872"/>
      <c r="AO30" s="1872"/>
      <c r="AP30" s="1872"/>
      <c r="AQ30" s="1873"/>
      <c r="AR30" s="504"/>
      <c r="AS30" s="509"/>
      <c r="AT30" s="1889"/>
      <c r="AU30" s="512"/>
      <c r="AV30" s="1880" t="s">
        <v>328</v>
      </c>
      <c r="AW30" s="1881"/>
      <c r="AX30" s="1881"/>
      <c r="AY30" s="1871"/>
      <c r="AZ30" s="1872"/>
      <c r="BA30" s="1872"/>
      <c r="BB30" s="1872"/>
      <c r="BC30" s="1872"/>
      <c r="BD30" s="1873"/>
      <c r="BE30" s="504"/>
      <c r="BF30" s="509"/>
      <c r="BG30" s="1889"/>
      <c r="BH30" s="512"/>
      <c r="BI30" s="1880" t="s">
        <v>328</v>
      </c>
      <c r="BJ30" s="1881"/>
      <c r="BK30" s="1881"/>
      <c r="BL30" s="1871"/>
      <c r="BM30" s="1872"/>
      <c r="BN30" s="1872"/>
      <c r="BO30" s="1872"/>
      <c r="BP30" s="1872"/>
      <c r="BQ30" s="1873"/>
      <c r="BR30" s="469"/>
      <c r="CC30" s="469"/>
      <c r="CD30" s="469"/>
    </row>
    <row r="31" spans="2:82" s="503" customFormat="1" ht="16.149999999999999" customHeight="1">
      <c r="B31" s="502"/>
      <c r="C31" s="502"/>
      <c r="D31" s="502"/>
      <c r="E31" s="502"/>
      <c r="F31" s="502"/>
      <c r="G31" s="502"/>
      <c r="H31" s="502"/>
      <c r="I31" s="502"/>
      <c r="J31" s="502"/>
      <c r="K31" s="502"/>
      <c r="L31" s="502"/>
      <c r="M31" s="502"/>
      <c r="N31" s="502"/>
      <c r="O31" s="502"/>
      <c r="P31" s="502"/>
      <c r="Q31" s="502"/>
      <c r="R31" s="502"/>
      <c r="S31" s="506"/>
      <c r="T31" s="1889"/>
      <c r="U31" s="513"/>
      <c r="V31" s="1881"/>
      <c r="W31" s="1881"/>
      <c r="X31" s="1881"/>
      <c r="Y31" s="1872"/>
      <c r="Z31" s="1872"/>
      <c r="AA31" s="1872"/>
      <c r="AB31" s="1872"/>
      <c r="AC31" s="1872"/>
      <c r="AD31" s="1873"/>
      <c r="AE31" s="504"/>
      <c r="AF31" s="504"/>
      <c r="AG31" s="1889"/>
      <c r="AH31" s="513"/>
      <c r="AI31" s="1881"/>
      <c r="AJ31" s="1881"/>
      <c r="AK31" s="1881"/>
      <c r="AL31" s="1872"/>
      <c r="AM31" s="1872"/>
      <c r="AN31" s="1872"/>
      <c r="AO31" s="1872"/>
      <c r="AP31" s="1872"/>
      <c r="AQ31" s="1873"/>
      <c r="AR31" s="504"/>
      <c r="AS31" s="509"/>
      <c r="AT31" s="1889"/>
      <c r="AU31" s="513"/>
      <c r="AV31" s="1881"/>
      <c r="AW31" s="1881"/>
      <c r="AX31" s="1881"/>
      <c r="AY31" s="1872"/>
      <c r="AZ31" s="1872"/>
      <c r="BA31" s="1872"/>
      <c r="BB31" s="1872"/>
      <c r="BC31" s="1872"/>
      <c r="BD31" s="1873"/>
      <c r="BE31" s="504"/>
      <c r="BF31" s="509"/>
      <c r="BG31" s="1889"/>
      <c r="BH31" s="513"/>
      <c r="BI31" s="1881"/>
      <c r="BJ31" s="1881"/>
      <c r="BK31" s="1881"/>
      <c r="BL31" s="1872"/>
      <c r="BM31" s="1872"/>
      <c r="BN31" s="1872"/>
      <c r="BO31" s="1872"/>
      <c r="BP31" s="1872"/>
      <c r="BQ31" s="1873"/>
      <c r="BR31" s="469"/>
      <c r="CC31" s="469"/>
      <c r="CD31" s="469"/>
    </row>
    <row r="32" spans="2:82" s="503" customFormat="1" ht="16.149999999999999" customHeight="1">
      <c r="B32" s="502"/>
      <c r="R32" s="524"/>
      <c r="S32" s="506"/>
      <c r="T32" s="1890"/>
      <c r="U32" s="1876" t="s">
        <v>322</v>
      </c>
      <c r="V32" s="1877"/>
      <c r="W32" s="1877"/>
      <c r="X32" s="1877"/>
      <c r="Y32" s="1871"/>
      <c r="Z32" s="1872"/>
      <c r="AA32" s="1872"/>
      <c r="AB32" s="1872"/>
      <c r="AC32" s="1872"/>
      <c r="AD32" s="1873"/>
      <c r="AE32" s="504"/>
      <c r="AF32" s="504"/>
      <c r="AG32" s="1890"/>
      <c r="AH32" s="1876" t="s">
        <v>322</v>
      </c>
      <c r="AI32" s="1877"/>
      <c r="AJ32" s="1877"/>
      <c r="AK32" s="1877"/>
      <c r="AL32" s="1871"/>
      <c r="AM32" s="1872"/>
      <c r="AN32" s="1872"/>
      <c r="AO32" s="1872"/>
      <c r="AP32" s="1872"/>
      <c r="AQ32" s="1873"/>
      <c r="AR32" s="504"/>
      <c r="AS32" s="509"/>
      <c r="AT32" s="1890"/>
      <c r="AU32" s="1876" t="s">
        <v>322</v>
      </c>
      <c r="AV32" s="1877"/>
      <c r="AW32" s="1877"/>
      <c r="AX32" s="1877"/>
      <c r="AY32" s="1871"/>
      <c r="AZ32" s="1872"/>
      <c r="BA32" s="1872"/>
      <c r="BB32" s="1872"/>
      <c r="BC32" s="1872"/>
      <c r="BD32" s="1873"/>
      <c r="BE32" s="504"/>
      <c r="BF32" s="509"/>
      <c r="BG32" s="1890"/>
      <c r="BH32" s="1876" t="s">
        <v>322</v>
      </c>
      <c r="BI32" s="1877"/>
      <c r="BJ32" s="1877"/>
      <c r="BK32" s="1877"/>
      <c r="BL32" s="1871"/>
      <c r="BM32" s="1872"/>
      <c r="BN32" s="1872"/>
      <c r="BO32" s="1872"/>
      <c r="BP32" s="1872"/>
      <c r="BQ32" s="1873"/>
      <c r="BR32" s="469"/>
      <c r="CC32" s="469"/>
      <c r="CD32" s="469"/>
    </row>
    <row r="33" spans="2:82" s="503" customFormat="1" ht="31.9" customHeight="1">
      <c r="B33" s="502"/>
      <c r="R33" s="502"/>
      <c r="S33" s="506"/>
      <c r="T33" s="515" t="s">
        <v>323</v>
      </c>
      <c r="U33" s="512"/>
      <c r="V33" s="1857" t="s">
        <v>300</v>
      </c>
      <c r="W33" s="1858"/>
      <c r="X33" s="1858"/>
      <c r="Y33" s="1859"/>
      <c r="Z33" s="1860"/>
      <c r="AA33" s="1860"/>
      <c r="AB33" s="1860"/>
      <c r="AC33" s="1860"/>
      <c r="AD33" s="1861"/>
      <c r="AE33" s="504"/>
      <c r="AF33" s="504"/>
      <c r="AG33" s="515" t="s">
        <v>323</v>
      </c>
      <c r="AH33" s="512"/>
      <c r="AI33" s="1857" t="s">
        <v>300</v>
      </c>
      <c r="AJ33" s="1858"/>
      <c r="AK33" s="1858"/>
      <c r="AL33" s="1859"/>
      <c r="AM33" s="1860"/>
      <c r="AN33" s="1860"/>
      <c r="AO33" s="1860"/>
      <c r="AP33" s="1860"/>
      <c r="AQ33" s="1861"/>
      <c r="AR33" s="504"/>
      <c r="AS33" s="509"/>
      <c r="AT33" s="515" t="s">
        <v>323</v>
      </c>
      <c r="AU33" s="512"/>
      <c r="AV33" s="1857" t="s">
        <v>300</v>
      </c>
      <c r="AW33" s="1858"/>
      <c r="AX33" s="1858"/>
      <c r="AY33" s="1859"/>
      <c r="AZ33" s="1860"/>
      <c r="BA33" s="1860"/>
      <c r="BB33" s="1860"/>
      <c r="BC33" s="1860"/>
      <c r="BD33" s="1861"/>
      <c r="BE33" s="504"/>
      <c r="BF33" s="509"/>
      <c r="BG33" s="515" t="s">
        <v>323</v>
      </c>
      <c r="BH33" s="512"/>
      <c r="BI33" s="1857" t="s">
        <v>300</v>
      </c>
      <c r="BJ33" s="1858"/>
      <c r="BK33" s="1858"/>
      <c r="BL33" s="1859"/>
      <c r="BM33" s="1860"/>
      <c r="BN33" s="1860"/>
      <c r="BO33" s="1860"/>
      <c r="BP33" s="1860"/>
      <c r="BQ33" s="1861"/>
      <c r="BR33" s="469"/>
      <c r="CC33" s="469"/>
      <c r="CD33" s="469"/>
    </row>
    <row r="34" spans="2:82" s="503" customFormat="1" ht="16.149999999999999" customHeight="1">
      <c r="B34" s="502"/>
      <c r="S34" s="506"/>
      <c r="T34" s="1867" t="s">
        <v>254</v>
      </c>
      <c r="U34" s="1868"/>
      <c r="V34" s="1862"/>
      <c r="W34" s="1863"/>
      <c r="X34" s="1863"/>
      <c r="Y34" s="1863"/>
      <c r="Z34" s="516" t="s">
        <v>259</v>
      </c>
      <c r="AA34" s="1864"/>
      <c r="AB34" s="1865"/>
      <c r="AC34" s="1865"/>
      <c r="AD34" s="1866"/>
      <c r="AE34" s="504"/>
      <c r="AF34" s="504"/>
      <c r="AG34" s="1867" t="s">
        <v>254</v>
      </c>
      <c r="AH34" s="1868"/>
      <c r="AI34" s="1862"/>
      <c r="AJ34" s="1863"/>
      <c r="AK34" s="1863"/>
      <c r="AL34" s="1863"/>
      <c r="AM34" s="516" t="s">
        <v>259</v>
      </c>
      <c r="AN34" s="1864"/>
      <c r="AO34" s="1865"/>
      <c r="AP34" s="1865"/>
      <c r="AQ34" s="1866"/>
      <c r="AR34" s="504"/>
      <c r="AS34" s="509"/>
      <c r="AT34" s="1867" t="s">
        <v>254</v>
      </c>
      <c r="AU34" s="1868"/>
      <c r="AV34" s="1862"/>
      <c r="AW34" s="1863"/>
      <c r="AX34" s="1863"/>
      <c r="AY34" s="1863"/>
      <c r="AZ34" s="516" t="s">
        <v>259</v>
      </c>
      <c r="BA34" s="1864"/>
      <c r="BB34" s="1865"/>
      <c r="BC34" s="1865"/>
      <c r="BD34" s="1866"/>
      <c r="BE34" s="504"/>
      <c r="BF34" s="509"/>
      <c r="BG34" s="1867" t="s">
        <v>254</v>
      </c>
      <c r="BH34" s="1868"/>
      <c r="BI34" s="1862"/>
      <c r="BJ34" s="1863"/>
      <c r="BK34" s="1863"/>
      <c r="BL34" s="1863"/>
      <c r="BM34" s="516" t="s">
        <v>259</v>
      </c>
      <c r="BN34" s="1864"/>
      <c r="BO34" s="1865"/>
      <c r="BP34" s="1865"/>
      <c r="BQ34" s="1866"/>
      <c r="BR34" s="469"/>
      <c r="CC34" s="469"/>
      <c r="CD34" s="469"/>
    </row>
    <row r="35" spans="2:82" s="503" customFormat="1" ht="16.149999999999999" customHeight="1">
      <c r="B35" s="502"/>
      <c r="C35" s="502"/>
      <c r="D35" s="502"/>
      <c r="E35" s="502"/>
      <c r="F35" s="502"/>
      <c r="G35" s="502"/>
      <c r="H35" s="502"/>
      <c r="I35" s="502"/>
      <c r="J35" s="502"/>
      <c r="K35" s="502"/>
      <c r="L35" s="502"/>
      <c r="M35" s="502"/>
      <c r="N35" s="502"/>
      <c r="O35" s="502"/>
      <c r="P35" s="502"/>
      <c r="Q35" s="502"/>
      <c r="R35" s="502"/>
      <c r="S35" s="506"/>
      <c r="T35" s="502"/>
      <c r="U35" s="502"/>
      <c r="V35" s="502"/>
      <c r="W35" s="502"/>
      <c r="X35" s="502"/>
      <c r="Y35" s="502"/>
      <c r="Z35" s="502"/>
      <c r="AA35" s="502"/>
      <c r="AB35" s="502"/>
      <c r="AC35" s="502"/>
      <c r="AD35" s="502"/>
      <c r="AE35" s="504"/>
      <c r="AF35" s="504"/>
      <c r="AG35" s="502"/>
      <c r="AH35" s="502"/>
      <c r="AI35" s="502"/>
      <c r="AJ35" s="502"/>
      <c r="AK35" s="502"/>
      <c r="AL35" s="504"/>
      <c r="AM35" s="518"/>
      <c r="AN35" s="502"/>
      <c r="AO35" s="502"/>
      <c r="AP35" s="502"/>
      <c r="AQ35" s="502"/>
      <c r="AR35" s="502"/>
      <c r="AS35" s="504"/>
      <c r="AT35" s="518"/>
      <c r="AU35" s="502"/>
      <c r="AV35" s="502"/>
      <c r="AW35" s="502"/>
      <c r="AX35" s="502"/>
      <c r="AY35" s="502"/>
      <c r="BR35" s="469"/>
      <c r="CC35" s="469"/>
      <c r="CD35" s="469"/>
    </row>
    <row r="36" spans="2:82" s="503" customFormat="1" ht="16.149999999999999" customHeight="1">
      <c r="B36" s="502"/>
      <c r="C36" s="502"/>
      <c r="D36" s="502"/>
      <c r="E36" s="502"/>
      <c r="F36" s="502"/>
      <c r="G36" s="502"/>
      <c r="H36" s="502"/>
      <c r="I36" s="502"/>
      <c r="J36" s="502"/>
      <c r="K36" s="502"/>
      <c r="L36" s="502"/>
      <c r="M36" s="502"/>
      <c r="N36" s="502"/>
      <c r="O36" s="502"/>
      <c r="P36" s="502"/>
      <c r="Q36" s="502"/>
      <c r="R36" s="502"/>
      <c r="S36" s="506"/>
      <c r="T36" s="502"/>
      <c r="U36" s="502"/>
      <c r="V36" s="502"/>
      <c r="W36" s="502"/>
      <c r="X36" s="502"/>
      <c r="Y36" s="1869" t="s">
        <v>1076</v>
      </c>
      <c r="Z36" s="1870"/>
      <c r="AA36" s="504"/>
      <c r="AB36" s="504"/>
      <c r="AC36" s="504"/>
      <c r="AD36" s="504"/>
      <c r="AE36" s="504"/>
      <c r="AF36" s="504"/>
      <c r="AG36" s="504"/>
      <c r="AH36" s="504"/>
      <c r="AI36" s="504"/>
      <c r="AJ36" s="504"/>
      <c r="AK36" s="504"/>
      <c r="AL36" s="1869"/>
      <c r="AM36" s="1870"/>
      <c r="AN36" s="502"/>
      <c r="AO36" s="502"/>
      <c r="AP36" s="502"/>
      <c r="AQ36" s="502"/>
      <c r="AR36" s="502"/>
      <c r="AS36" s="502"/>
      <c r="AT36" s="502"/>
      <c r="AU36" s="502"/>
      <c r="AV36" s="502"/>
      <c r="AW36" s="502"/>
      <c r="AY36" s="1869"/>
      <c r="AZ36" s="1870"/>
      <c r="BL36" s="1869"/>
      <c r="BM36" s="1870"/>
      <c r="BR36" s="469"/>
      <c r="CC36" s="469"/>
      <c r="CD36" s="469"/>
    </row>
    <row r="37" spans="2:82" s="503" customFormat="1" ht="16.149999999999999" customHeight="1">
      <c r="B37" s="502"/>
      <c r="C37" s="502"/>
      <c r="D37" s="502"/>
      <c r="E37" s="502"/>
      <c r="F37" s="502"/>
      <c r="G37" s="502"/>
      <c r="H37" s="502"/>
      <c r="I37" s="502"/>
      <c r="J37" s="502"/>
      <c r="K37" s="502"/>
      <c r="L37" s="502"/>
      <c r="M37" s="502"/>
      <c r="N37" s="502"/>
      <c r="O37" s="502"/>
      <c r="P37" s="502"/>
      <c r="Q37" s="502"/>
      <c r="R37" s="502"/>
      <c r="S37" s="506"/>
      <c r="T37" s="1888"/>
      <c r="U37" s="1891" t="s">
        <v>313</v>
      </c>
      <c r="V37" s="1892"/>
      <c r="W37" s="1892"/>
      <c r="X37" s="1892"/>
      <c r="Y37" s="1885"/>
      <c r="Z37" s="1886"/>
      <c r="AA37" s="1886"/>
      <c r="AB37" s="1886"/>
      <c r="AC37" s="1886"/>
      <c r="AD37" s="1887"/>
      <c r="AE37" s="504"/>
      <c r="AF37" s="502"/>
      <c r="AG37" s="1888"/>
      <c r="AH37" s="1891" t="s">
        <v>313</v>
      </c>
      <c r="AI37" s="1892"/>
      <c r="AJ37" s="1892"/>
      <c r="AK37" s="1892"/>
      <c r="AL37" s="1885"/>
      <c r="AM37" s="1886"/>
      <c r="AN37" s="1886"/>
      <c r="AO37" s="1886"/>
      <c r="AP37" s="1886"/>
      <c r="AQ37" s="1887"/>
      <c r="AR37" s="504"/>
      <c r="AS37" s="502"/>
      <c r="AT37" s="1888"/>
      <c r="AU37" s="1891" t="s">
        <v>313</v>
      </c>
      <c r="AV37" s="1892"/>
      <c r="AW37" s="1892"/>
      <c r="AX37" s="1892"/>
      <c r="AY37" s="1885"/>
      <c r="AZ37" s="1886"/>
      <c r="BA37" s="1886"/>
      <c r="BB37" s="1886"/>
      <c r="BC37" s="1886"/>
      <c r="BD37" s="1887"/>
      <c r="BE37" s="504"/>
      <c r="BF37" s="502"/>
      <c r="BG37" s="1888"/>
      <c r="BH37" s="1891" t="s">
        <v>313</v>
      </c>
      <c r="BI37" s="1892"/>
      <c r="BJ37" s="1892"/>
      <c r="BK37" s="1892"/>
      <c r="BL37" s="1885"/>
      <c r="BM37" s="1886"/>
      <c r="BN37" s="1886"/>
      <c r="BO37" s="1886"/>
      <c r="BP37" s="1886"/>
      <c r="BQ37" s="1887"/>
      <c r="BR37" s="469"/>
      <c r="CC37" s="469"/>
      <c r="CD37" s="469"/>
    </row>
    <row r="38" spans="2:82" s="503" customFormat="1" ht="16.149999999999999" customHeight="1">
      <c r="B38" s="502"/>
      <c r="C38" s="502"/>
      <c r="D38" s="502"/>
      <c r="E38" s="502"/>
      <c r="F38" s="502"/>
      <c r="G38" s="502"/>
      <c r="H38" s="502"/>
      <c r="I38" s="502"/>
      <c r="J38" s="502"/>
      <c r="K38" s="502"/>
      <c r="L38" s="502"/>
      <c r="M38" s="502"/>
      <c r="N38" s="502"/>
      <c r="O38" s="502"/>
      <c r="P38" s="502"/>
      <c r="Q38" s="502"/>
      <c r="R38" s="502"/>
      <c r="S38" s="506"/>
      <c r="T38" s="1889"/>
      <c r="U38" s="1878" t="s">
        <v>315</v>
      </c>
      <c r="V38" s="1875"/>
      <c r="W38" s="1875"/>
      <c r="X38" s="1875"/>
      <c r="Y38" s="1882"/>
      <c r="Z38" s="1883"/>
      <c r="AA38" s="1883"/>
      <c r="AB38" s="1883"/>
      <c r="AC38" s="1883"/>
      <c r="AD38" s="1884"/>
      <c r="AE38" s="504"/>
      <c r="AF38" s="502"/>
      <c r="AG38" s="1889"/>
      <c r="AH38" s="1878" t="s">
        <v>315</v>
      </c>
      <c r="AI38" s="1875"/>
      <c r="AJ38" s="1875"/>
      <c r="AK38" s="1875"/>
      <c r="AL38" s="1882"/>
      <c r="AM38" s="1883"/>
      <c r="AN38" s="1883"/>
      <c r="AO38" s="1883"/>
      <c r="AP38" s="1883"/>
      <c r="AQ38" s="1884"/>
      <c r="AR38" s="504"/>
      <c r="AS38" s="502"/>
      <c r="AT38" s="1889"/>
      <c r="AU38" s="1878" t="s">
        <v>315</v>
      </c>
      <c r="AV38" s="1875"/>
      <c r="AW38" s="1875"/>
      <c r="AX38" s="1875"/>
      <c r="AY38" s="1882"/>
      <c r="AZ38" s="1883"/>
      <c r="BA38" s="1883"/>
      <c r="BB38" s="1883"/>
      <c r="BC38" s="1883"/>
      <c r="BD38" s="1884"/>
      <c r="BE38" s="504"/>
      <c r="BF38" s="502"/>
      <c r="BG38" s="1889"/>
      <c r="BH38" s="1878" t="s">
        <v>315</v>
      </c>
      <c r="BI38" s="1875"/>
      <c r="BJ38" s="1875"/>
      <c r="BK38" s="1875"/>
      <c r="BL38" s="1882"/>
      <c r="BM38" s="1883"/>
      <c r="BN38" s="1883"/>
      <c r="BO38" s="1883"/>
      <c r="BP38" s="1883"/>
      <c r="BQ38" s="1884"/>
      <c r="BR38" s="469"/>
      <c r="CC38" s="469"/>
      <c r="CD38" s="469"/>
    </row>
    <row r="39" spans="2:82" s="503" customFormat="1" ht="16.149999999999999" customHeight="1">
      <c r="B39" s="502"/>
      <c r="C39" s="502"/>
      <c r="D39" s="502"/>
      <c r="E39" s="502"/>
      <c r="F39" s="502"/>
      <c r="G39" s="502"/>
      <c r="H39" s="502"/>
      <c r="I39" s="502"/>
      <c r="J39" s="502"/>
      <c r="K39" s="502"/>
      <c r="L39" s="502"/>
      <c r="M39" s="502"/>
      <c r="N39" s="502"/>
      <c r="O39" s="502"/>
      <c r="P39" s="502"/>
      <c r="Q39" s="502"/>
      <c r="R39" s="502"/>
      <c r="S39" s="523"/>
      <c r="T39" s="1889"/>
      <c r="U39" s="1878" t="s">
        <v>316</v>
      </c>
      <c r="V39" s="1875"/>
      <c r="W39" s="1875"/>
      <c r="X39" s="1875"/>
      <c r="Y39" s="1879"/>
      <c r="Z39" s="1872"/>
      <c r="AA39" s="1872"/>
      <c r="AB39" s="1872"/>
      <c r="AC39" s="1872"/>
      <c r="AD39" s="1873"/>
      <c r="AE39" s="504"/>
      <c r="AF39" s="502"/>
      <c r="AG39" s="1889"/>
      <c r="AH39" s="1878" t="s">
        <v>316</v>
      </c>
      <c r="AI39" s="1875"/>
      <c r="AJ39" s="1875"/>
      <c r="AK39" s="1875"/>
      <c r="AL39" s="1879"/>
      <c r="AM39" s="1872"/>
      <c r="AN39" s="1872"/>
      <c r="AO39" s="1872"/>
      <c r="AP39" s="1872"/>
      <c r="AQ39" s="1873"/>
      <c r="AR39" s="504"/>
      <c r="AS39" s="502"/>
      <c r="AT39" s="1889"/>
      <c r="AU39" s="1878" t="s">
        <v>316</v>
      </c>
      <c r="AV39" s="1875"/>
      <c r="AW39" s="1875"/>
      <c r="AX39" s="1875"/>
      <c r="AY39" s="1879"/>
      <c r="AZ39" s="1872"/>
      <c r="BA39" s="1872"/>
      <c r="BB39" s="1872"/>
      <c r="BC39" s="1872"/>
      <c r="BD39" s="1873"/>
      <c r="BE39" s="504"/>
      <c r="BF39" s="502"/>
      <c r="BG39" s="1889"/>
      <c r="BH39" s="1878" t="s">
        <v>316</v>
      </c>
      <c r="BI39" s="1875"/>
      <c r="BJ39" s="1875"/>
      <c r="BK39" s="1875"/>
      <c r="BL39" s="1879"/>
      <c r="BM39" s="1872"/>
      <c r="BN39" s="1872"/>
      <c r="BO39" s="1872"/>
      <c r="BP39" s="1872"/>
      <c r="BQ39" s="1873"/>
      <c r="BR39" s="469"/>
      <c r="CC39" s="469"/>
      <c r="CD39" s="469"/>
    </row>
    <row r="40" spans="2:82" s="503" customFormat="1" ht="16.149999999999999" customHeight="1">
      <c r="B40" s="502"/>
      <c r="C40" s="502"/>
      <c r="D40" s="502"/>
      <c r="E40" s="502"/>
      <c r="F40" s="502"/>
      <c r="G40" s="502"/>
      <c r="H40" s="502"/>
      <c r="I40" s="502"/>
      <c r="J40" s="502"/>
      <c r="K40" s="502"/>
      <c r="L40" s="502"/>
      <c r="M40" s="502"/>
      <c r="N40" s="502"/>
      <c r="O40" s="502"/>
      <c r="P40" s="502"/>
      <c r="Q40" s="502"/>
      <c r="R40" s="502"/>
      <c r="S40" s="506"/>
      <c r="T40" s="1889"/>
      <c r="U40" s="1875"/>
      <c r="V40" s="1875"/>
      <c r="W40" s="1875"/>
      <c r="X40" s="1875"/>
      <c r="Y40" s="1882"/>
      <c r="Z40" s="1883"/>
      <c r="AA40" s="1883"/>
      <c r="AB40" s="1883"/>
      <c r="AC40" s="1883"/>
      <c r="AD40" s="1884"/>
      <c r="AE40" s="507"/>
      <c r="AF40" s="507"/>
      <c r="AG40" s="1889"/>
      <c r="AH40" s="1875"/>
      <c r="AI40" s="1875"/>
      <c r="AJ40" s="1875"/>
      <c r="AK40" s="1875"/>
      <c r="AL40" s="1882"/>
      <c r="AM40" s="1883"/>
      <c r="AN40" s="1883"/>
      <c r="AO40" s="1883"/>
      <c r="AP40" s="1883"/>
      <c r="AQ40" s="1884"/>
      <c r="AR40" s="507"/>
      <c r="AS40" s="508"/>
      <c r="AT40" s="1889"/>
      <c r="AU40" s="1875"/>
      <c r="AV40" s="1875"/>
      <c r="AW40" s="1875"/>
      <c r="AX40" s="1875"/>
      <c r="AY40" s="1882"/>
      <c r="AZ40" s="1883"/>
      <c r="BA40" s="1883"/>
      <c r="BB40" s="1883"/>
      <c r="BC40" s="1883"/>
      <c r="BD40" s="1884"/>
      <c r="BE40" s="507"/>
      <c r="BF40" s="508"/>
      <c r="BG40" s="1889"/>
      <c r="BH40" s="1875"/>
      <c r="BI40" s="1875"/>
      <c r="BJ40" s="1875"/>
      <c r="BK40" s="1875"/>
      <c r="BL40" s="1882"/>
      <c r="BM40" s="1883"/>
      <c r="BN40" s="1883"/>
      <c r="BO40" s="1883"/>
      <c r="BP40" s="1883"/>
      <c r="BQ40" s="1884"/>
      <c r="BR40" s="469"/>
      <c r="CC40" s="469"/>
      <c r="CD40" s="469"/>
    </row>
    <row r="41" spans="2:82" s="503" customFormat="1" ht="16.149999999999999" customHeight="1">
      <c r="B41" s="502"/>
      <c r="C41" s="502"/>
      <c r="D41" s="502"/>
      <c r="E41" s="502"/>
      <c r="F41" s="502"/>
      <c r="G41" s="502"/>
      <c r="H41" s="502"/>
      <c r="I41" s="502"/>
      <c r="J41" s="502"/>
      <c r="K41" s="502"/>
      <c r="L41" s="502"/>
      <c r="M41" s="502"/>
      <c r="N41" s="502"/>
      <c r="O41" s="502"/>
      <c r="P41" s="502"/>
      <c r="Q41" s="502"/>
      <c r="R41" s="502"/>
      <c r="S41" s="506"/>
      <c r="T41" s="1889"/>
      <c r="U41" s="1878" t="s">
        <v>319</v>
      </c>
      <c r="V41" s="1875"/>
      <c r="W41" s="1875"/>
      <c r="X41" s="1875"/>
      <c r="Y41" s="1882"/>
      <c r="Z41" s="1883"/>
      <c r="AA41" s="1883"/>
      <c r="AB41" s="1883"/>
      <c r="AC41" s="1883"/>
      <c r="AD41" s="1884"/>
      <c r="AE41" s="504"/>
      <c r="AF41" s="504"/>
      <c r="AG41" s="1889"/>
      <c r="AH41" s="1878" t="s">
        <v>319</v>
      </c>
      <c r="AI41" s="1875"/>
      <c r="AJ41" s="1875"/>
      <c r="AK41" s="1875"/>
      <c r="AL41" s="1882"/>
      <c r="AM41" s="1883"/>
      <c r="AN41" s="1883"/>
      <c r="AO41" s="1883"/>
      <c r="AP41" s="1883"/>
      <c r="AQ41" s="1884"/>
      <c r="AR41" s="504"/>
      <c r="AS41" s="509"/>
      <c r="AT41" s="1889"/>
      <c r="AU41" s="1878" t="s">
        <v>319</v>
      </c>
      <c r="AV41" s="1875"/>
      <c r="AW41" s="1875"/>
      <c r="AX41" s="1875"/>
      <c r="AY41" s="1882"/>
      <c r="AZ41" s="1883"/>
      <c r="BA41" s="1883"/>
      <c r="BB41" s="1883"/>
      <c r="BC41" s="1883"/>
      <c r="BD41" s="1884"/>
      <c r="BE41" s="504"/>
      <c r="BF41" s="509"/>
      <c r="BG41" s="1889"/>
      <c r="BH41" s="1878" t="s">
        <v>319</v>
      </c>
      <c r="BI41" s="1875"/>
      <c r="BJ41" s="1875"/>
      <c r="BK41" s="1875"/>
      <c r="BL41" s="1882"/>
      <c r="BM41" s="1883"/>
      <c r="BN41" s="1883"/>
      <c r="BO41" s="1883"/>
      <c r="BP41" s="1883"/>
      <c r="BQ41" s="1884"/>
      <c r="BR41" s="469"/>
      <c r="CC41" s="469"/>
      <c r="CD41" s="469"/>
    </row>
    <row r="42" spans="2:82" s="503" customFormat="1" ht="16.149999999999999" customHeight="1">
      <c r="B42" s="502"/>
      <c r="C42" s="502"/>
      <c r="D42" s="502"/>
      <c r="E42" s="502"/>
      <c r="F42" s="502"/>
      <c r="G42" s="502"/>
      <c r="H42" s="502"/>
      <c r="I42" s="502"/>
      <c r="J42" s="502"/>
      <c r="K42" s="502"/>
      <c r="L42" s="502"/>
      <c r="M42" s="502"/>
      <c r="N42" s="502"/>
      <c r="O42" s="502"/>
      <c r="P42" s="502"/>
      <c r="Q42" s="502"/>
      <c r="R42" s="502"/>
      <c r="S42" s="506"/>
      <c r="T42" s="1889"/>
      <c r="U42" s="1878" t="s">
        <v>320</v>
      </c>
      <c r="V42" s="1875"/>
      <c r="W42" s="1875"/>
      <c r="X42" s="1875"/>
      <c r="Y42" s="1871"/>
      <c r="Z42" s="1872"/>
      <c r="AA42" s="1872"/>
      <c r="AB42" s="1872"/>
      <c r="AC42" s="1872"/>
      <c r="AD42" s="1873"/>
      <c r="AE42" s="504"/>
      <c r="AF42" s="504"/>
      <c r="AG42" s="1889"/>
      <c r="AH42" s="1878" t="s">
        <v>320</v>
      </c>
      <c r="AI42" s="1875"/>
      <c r="AJ42" s="1875"/>
      <c r="AK42" s="1875"/>
      <c r="AL42" s="1871"/>
      <c r="AM42" s="1872"/>
      <c r="AN42" s="1872"/>
      <c r="AO42" s="1872"/>
      <c r="AP42" s="1872"/>
      <c r="AQ42" s="1873"/>
      <c r="AR42" s="504"/>
      <c r="AS42" s="509"/>
      <c r="AT42" s="1889"/>
      <c r="AU42" s="1878" t="s">
        <v>320</v>
      </c>
      <c r="AV42" s="1875"/>
      <c r="AW42" s="1875"/>
      <c r="AX42" s="1875"/>
      <c r="AY42" s="1871"/>
      <c r="AZ42" s="1872"/>
      <c r="BA42" s="1872"/>
      <c r="BB42" s="1872"/>
      <c r="BC42" s="1872"/>
      <c r="BD42" s="1873"/>
      <c r="BE42" s="504"/>
      <c r="BF42" s="509"/>
      <c r="BG42" s="1889"/>
      <c r="BH42" s="1878" t="s">
        <v>320</v>
      </c>
      <c r="BI42" s="1875"/>
      <c r="BJ42" s="1875"/>
      <c r="BK42" s="1875"/>
      <c r="BL42" s="1871"/>
      <c r="BM42" s="1872"/>
      <c r="BN42" s="1872"/>
      <c r="BO42" s="1872"/>
      <c r="BP42" s="1872"/>
      <c r="BQ42" s="1873"/>
      <c r="BR42" s="469"/>
      <c r="CC42" s="469"/>
      <c r="CD42" s="469"/>
    </row>
    <row r="43" spans="2:82" s="503" customFormat="1" ht="16.149999999999999" customHeight="1">
      <c r="B43" s="502"/>
      <c r="C43" s="502"/>
      <c r="D43" s="502"/>
      <c r="E43" s="502"/>
      <c r="F43" s="502"/>
      <c r="G43" s="502"/>
      <c r="H43" s="502"/>
      <c r="I43" s="502"/>
      <c r="J43" s="502"/>
      <c r="K43" s="502"/>
      <c r="L43" s="502"/>
      <c r="M43" s="502"/>
      <c r="N43" s="502"/>
      <c r="O43" s="502"/>
      <c r="P43" s="502"/>
      <c r="Q43" s="502"/>
      <c r="R43" s="502"/>
      <c r="S43" s="506"/>
      <c r="T43" s="1889"/>
      <c r="U43" s="1874" t="s">
        <v>321</v>
      </c>
      <c r="V43" s="1875"/>
      <c r="W43" s="1875"/>
      <c r="X43" s="1875"/>
      <c r="Y43" s="1871"/>
      <c r="Z43" s="1872"/>
      <c r="AA43" s="1872"/>
      <c r="AB43" s="1872"/>
      <c r="AC43" s="1872"/>
      <c r="AD43" s="1873"/>
      <c r="AE43" s="504"/>
      <c r="AF43" s="504"/>
      <c r="AG43" s="1889"/>
      <c r="AH43" s="1874" t="s">
        <v>321</v>
      </c>
      <c r="AI43" s="1875"/>
      <c r="AJ43" s="1875"/>
      <c r="AK43" s="1875"/>
      <c r="AL43" s="1871"/>
      <c r="AM43" s="1872"/>
      <c r="AN43" s="1872"/>
      <c r="AO43" s="1872"/>
      <c r="AP43" s="1872"/>
      <c r="AQ43" s="1873"/>
      <c r="AR43" s="504"/>
      <c r="AS43" s="509"/>
      <c r="AT43" s="1889"/>
      <c r="AU43" s="1874" t="s">
        <v>321</v>
      </c>
      <c r="AV43" s="1875"/>
      <c r="AW43" s="1875"/>
      <c r="AX43" s="1875"/>
      <c r="AY43" s="1871"/>
      <c r="AZ43" s="1872"/>
      <c r="BA43" s="1872"/>
      <c r="BB43" s="1872"/>
      <c r="BC43" s="1872"/>
      <c r="BD43" s="1873"/>
      <c r="BE43" s="504"/>
      <c r="BF43" s="509"/>
      <c r="BG43" s="1889"/>
      <c r="BH43" s="1874" t="s">
        <v>321</v>
      </c>
      <c r="BI43" s="1875"/>
      <c r="BJ43" s="1875"/>
      <c r="BK43" s="1875"/>
      <c r="BL43" s="1871"/>
      <c r="BM43" s="1872"/>
      <c r="BN43" s="1872"/>
      <c r="BO43" s="1872"/>
      <c r="BP43" s="1872"/>
      <c r="BQ43" s="1873"/>
      <c r="BR43" s="469"/>
      <c r="CC43" s="469"/>
      <c r="CD43" s="469"/>
    </row>
    <row r="44" spans="2:82" s="503" customFormat="1" ht="16.149999999999999" customHeight="1">
      <c r="B44" s="502"/>
      <c r="C44" s="502"/>
      <c r="D44" s="502"/>
      <c r="E44" s="502"/>
      <c r="F44" s="502"/>
      <c r="G44" s="502"/>
      <c r="H44" s="502"/>
      <c r="I44" s="502"/>
      <c r="J44" s="502"/>
      <c r="K44" s="502"/>
      <c r="L44" s="502"/>
      <c r="M44" s="502"/>
      <c r="N44" s="502"/>
      <c r="O44" s="502"/>
      <c r="P44" s="502"/>
      <c r="Q44" s="502"/>
      <c r="R44" s="502"/>
      <c r="S44" s="506"/>
      <c r="T44" s="1889"/>
      <c r="U44" s="512"/>
      <c r="V44" s="1880" t="s">
        <v>328</v>
      </c>
      <c r="W44" s="1881"/>
      <c r="X44" s="1881"/>
      <c r="Y44" s="1871"/>
      <c r="Z44" s="1872"/>
      <c r="AA44" s="1872"/>
      <c r="AB44" s="1872"/>
      <c r="AC44" s="1872"/>
      <c r="AD44" s="1873"/>
      <c r="AE44" s="504"/>
      <c r="AF44" s="504"/>
      <c r="AG44" s="1889"/>
      <c r="AH44" s="512"/>
      <c r="AI44" s="1880" t="s">
        <v>328</v>
      </c>
      <c r="AJ44" s="1881"/>
      <c r="AK44" s="1881"/>
      <c r="AL44" s="1871"/>
      <c r="AM44" s="1872"/>
      <c r="AN44" s="1872"/>
      <c r="AO44" s="1872"/>
      <c r="AP44" s="1872"/>
      <c r="AQ44" s="1873"/>
      <c r="AR44" s="504"/>
      <c r="AS44" s="509"/>
      <c r="AT44" s="1889"/>
      <c r="AU44" s="512"/>
      <c r="AV44" s="1880" t="s">
        <v>328</v>
      </c>
      <c r="AW44" s="1881"/>
      <c r="AX44" s="1881"/>
      <c r="AY44" s="1871"/>
      <c r="AZ44" s="1872"/>
      <c r="BA44" s="1872"/>
      <c r="BB44" s="1872"/>
      <c r="BC44" s="1872"/>
      <c r="BD44" s="1873"/>
      <c r="BE44" s="504"/>
      <c r="BF44" s="509"/>
      <c r="BG44" s="1889"/>
      <c r="BH44" s="512"/>
      <c r="BI44" s="1880" t="s">
        <v>328</v>
      </c>
      <c r="BJ44" s="1881"/>
      <c r="BK44" s="1881"/>
      <c r="BL44" s="1871"/>
      <c r="BM44" s="1872"/>
      <c r="BN44" s="1872"/>
      <c r="BO44" s="1872"/>
      <c r="BP44" s="1872"/>
      <c r="BQ44" s="1873"/>
      <c r="BR44" s="469"/>
      <c r="CC44" s="469"/>
      <c r="CD44" s="469"/>
    </row>
    <row r="45" spans="2:82" s="503" customFormat="1" ht="16.149999999999999" customHeight="1">
      <c r="B45" s="502"/>
      <c r="C45" s="502"/>
      <c r="D45" s="502"/>
      <c r="E45" s="502"/>
      <c r="F45" s="502"/>
      <c r="G45" s="502"/>
      <c r="H45" s="502"/>
      <c r="I45" s="502"/>
      <c r="J45" s="502"/>
      <c r="K45" s="502"/>
      <c r="L45" s="502"/>
      <c r="M45" s="502"/>
      <c r="N45" s="502"/>
      <c r="O45" s="502"/>
      <c r="P45" s="502"/>
      <c r="Q45" s="502"/>
      <c r="R45" s="502"/>
      <c r="S45" s="506"/>
      <c r="T45" s="1889"/>
      <c r="U45" s="513"/>
      <c r="V45" s="1881"/>
      <c r="W45" s="1881"/>
      <c r="X45" s="1881"/>
      <c r="Y45" s="1872"/>
      <c r="Z45" s="1872"/>
      <c r="AA45" s="1872"/>
      <c r="AB45" s="1872"/>
      <c r="AC45" s="1872"/>
      <c r="AD45" s="1873"/>
      <c r="AE45" s="504"/>
      <c r="AF45" s="504"/>
      <c r="AG45" s="1889"/>
      <c r="AH45" s="513"/>
      <c r="AI45" s="1881"/>
      <c r="AJ45" s="1881"/>
      <c r="AK45" s="1881"/>
      <c r="AL45" s="1872"/>
      <c r="AM45" s="1872"/>
      <c r="AN45" s="1872"/>
      <c r="AO45" s="1872"/>
      <c r="AP45" s="1872"/>
      <c r="AQ45" s="1873"/>
      <c r="AR45" s="504"/>
      <c r="AS45" s="509"/>
      <c r="AT45" s="1889"/>
      <c r="AU45" s="513"/>
      <c r="AV45" s="1881"/>
      <c r="AW45" s="1881"/>
      <c r="AX45" s="1881"/>
      <c r="AY45" s="1872"/>
      <c r="AZ45" s="1872"/>
      <c r="BA45" s="1872"/>
      <c r="BB45" s="1872"/>
      <c r="BC45" s="1872"/>
      <c r="BD45" s="1873"/>
      <c r="BE45" s="504"/>
      <c r="BF45" s="509"/>
      <c r="BG45" s="1889"/>
      <c r="BH45" s="513"/>
      <c r="BI45" s="1881"/>
      <c r="BJ45" s="1881"/>
      <c r="BK45" s="1881"/>
      <c r="BL45" s="1872"/>
      <c r="BM45" s="1872"/>
      <c r="BN45" s="1872"/>
      <c r="BO45" s="1872"/>
      <c r="BP45" s="1872"/>
      <c r="BQ45" s="1873"/>
      <c r="BR45" s="469"/>
      <c r="CC45" s="469"/>
      <c r="CD45" s="469"/>
    </row>
    <row r="46" spans="2:82" s="503" customFormat="1" ht="16.149999999999999" customHeight="1">
      <c r="B46" s="502"/>
      <c r="C46" s="502"/>
      <c r="D46" s="502"/>
      <c r="E46" s="502"/>
      <c r="F46" s="502"/>
      <c r="G46" s="502"/>
      <c r="H46" s="502"/>
      <c r="I46" s="502"/>
      <c r="J46" s="502"/>
      <c r="K46" s="502"/>
      <c r="L46" s="502"/>
      <c r="M46" s="502"/>
      <c r="N46" s="502"/>
      <c r="O46" s="502"/>
      <c r="P46" s="502"/>
      <c r="Q46" s="502"/>
      <c r="R46" s="502"/>
      <c r="S46" s="506"/>
      <c r="T46" s="1890"/>
      <c r="U46" s="1876" t="s">
        <v>322</v>
      </c>
      <c r="V46" s="1877"/>
      <c r="W46" s="1877"/>
      <c r="X46" s="1877"/>
      <c r="Y46" s="1871"/>
      <c r="Z46" s="1872"/>
      <c r="AA46" s="1872"/>
      <c r="AB46" s="1872"/>
      <c r="AC46" s="1872"/>
      <c r="AD46" s="1873"/>
      <c r="AE46" s="504"/>
      <c r="AF46" s="504"/>
      <c r="AG46" s="1890"/>
      <c r="AH46" s="1876" t="s">
        <v>322</v>
      </c>
      <c r="AI46" s="1877"/>
      <c r="AJ46" s="1877"/>
      <c r="AK46" s="1877"/>
      <c r="AL46" s="1871"/>
      <c r="AM46" s="1872"/>
      <c r="AN46" s="1872"/>
      <c r="AO46" s="1872"/>
      <c r="AP46" s="1872"/>
      <c r="AQ46" s="1873"/>
      <c r="AR46" s="504"/>
      <c r="AS46" s="509"/>
      <c r="AT46" s="1890"/>
      <c r="AU46" s="1876" t="s">
        <v>322</v>
      </c>
      <c r="AV46" s="1877"/>
      <c r="AW46" s="1877"/>
      <c r="AX46" s="1877"/>
      <c r="AY46" s="1871"/>
      <c r="AZ46" s="1872"/>
      <c r="BA46" s="1872"/>
      <c r="BB46" s="1872"/>
      <c r="BC46" s="1872"/>
      <c r="BD46" s="1873"/>
      <c r="BE46" s="504"/>
      <c r="BF46" s="509"/>
      <c r="BG46" s="1890"/>
      <c r="BH46" s="1876" t="s">
        <v>322</v>
      </c>
      <c r="BI46" s="1877"/>
      <c r="BJ46" s="1877"/>
      <c r="BK46" s="1877"/>
      <c r="BL46" s="1871"/>
      <c r="BM46" s="1872"/>
      <c r="BN46" s="1872"/>
      <c r="BO46" s="1872"/>
      <c r="BP46" s="1872"/>
      <c r="BQ46" s="1873"/>
      <c r="BR46" s="469"/>
      <c r="CC46" s="469"/>
      <c r="CD46" s="469"/>
    </row>
    <row r="47" spans="2:82" s="503" customFormat="1" ht="31.9" customHeight="1">
      <c r="B47" s="502"/>
      <c r="C47" s="502"/>
      <c r="D47" s="502"/>
      <c r="E47" s="502"/>
      <c r="F47" s="502"/>
      <c r="G47" s="502"/>
      <c r="H47" s="502"/>
      <c r="I47" s="502"/>
      <c r="J47" s="502"/>
      <c r="K47" s="502"/>
      <c r="L47" s="502"/>
      <c r="M47" s="502"/>
      <c r="N47" s="502"/>
      <c r="O47" s="502"/>
      <c r="P47" s="502"/>
      <c r="Q47" s="502"/>
      <c r="R47" s="502"/>
      <c r="S47" s="506"/>
      <c r="T47" s="515" t="s">
        <v>323</v>
      </c>
      <c r="U47" s="512"/>
      <c r="V47" s="1857" t="s">
        <v>300</v>
      </c>
      <c r="W47" s="1858"/>
      <c r="X47" s="1858"/>
      <c r="Y47" s="1859"/>
      <c r="Z47" s="1860"/>
      <c r="AA47" s="1860"/>
      <c r="AB47" s="1860"/>
      <c r="AC47" s="1860"/>
      <c r="AD47" s="1861"/>
      <c r="AE47" s="504"/>
      <c r="AF47" s="504"/>
      <c r="AG47" s="515" t="s">
        <v>323</v>
      </c>
      <c r="AH47" s="512"/>
      <c r="AI47" s="1857" t="s">
        <v>300</v>
      </c>
      <c r="AJ47" s="1858"/>
      <c r="AK47" s="1858"/>
      <c r="AL47" s="1859"/>
      <c r="AM47" s="1860"/>
      <c r="AN47" s="1860"/>
      <c r="AO47" s="1860"/>
      <c r="AP47" s="1860"/>
      <c r="AQ47" s="1861"/>
      <c r="AR47" s="504"/>
      <c r="AS47" s="509"/>
      <c r="AT47" s="515" t="s">
        <v>323</v>
      </c>
      <c r="AU47" s="512"/>
      <c r="AV47" s="1857" t="s">
        <v>300</v>
      </c>
      <c r="AW47" s="1858"/>
      <c r="AX47" s="1858"/>
      <c r="AY47" s="1859"/>
      <c r="AZ47" s="1860"/>
      <c r="BA47" s="1860"/>
      <c r="BB47" s="1860"/>
      <c r="BC47" s="1860"/>
      <c r="BD47" s="1861"/>
      <c r="BE47" s="504"/>
      <c r="BF47" s="509"/>
      <c r="BG47" s="515" t="s">
        <v>323</v>
      </c>
      <c r="BH47" s="512"/>
      <c r="BI47" s="1857" t="s">
        <v>300</v>
      </c>
      <c r="BJ47" s="1858"/>
      <c r="BK47" s="1858"/>
      <c r="BL47" s="1859"/>
      <c r="BM47" s="1860"/>
      <c r="BN47" s="1860"/>
      <c r="BO47" s="1860"/>
      <c r="BP47" s="1860"/>
      <c r="BQ47" s="1861"/>
      <c r="BR47" s="469"/>
      <c r="CC47" s="469"/>
      <c r="CD47" s="469"/>
    </row>
    <row r="48" spans="2:82" s="503" customFormat="1" ht="16.149999999999999" customHeight="1">
      <c r="B48" s="502"/>
      <c r="C48" s="502"/>
      <c r="D48" s="502"/>
      <c r="E48" s="502"/>
      <c r="F48" s="502"/>
      <c r="G48" s="502"/>
      <c r="H48" s="502"/>
      <c r="I48" s="502"/>
      <c r="J48" s="502"/>
      <c r="K48" s="502"/>
      <c r="L48" s="502"/>
      <c r="M48" s="502"/>
      <c r="N48" s="502"/>
      <c r="O48" s="502"/>
      <c r="P48" s="502"/>
      <c r="Q48" s="502"/>
      <c r="R48" s="502"/>
      <c r="S48" s="506"/>
      <c r="T48" s="1867" t="s">
        <v>254</v>
      </c>
      <c r="U48" s="1868"/>
      <c r="V48" s="1862"/>
      <c r="W48" s="1863"/>
      <c r="X48" s="1863"/>
      <c r="Y48" s="1863"/>
      <c r="Z48" s="516" t="s">
        <v>259</v>
      </c>
      <c r="AA48" s="1864"/>
      <c r="AB48" s="1865"/>
      <c r="AC48" s="1865"/>
      <c r="AD48" s="1866"/>
      <c r="AE48" s="504"/>
      <c r="AF48" s="504"/>
      <c r="AG48" s="1867" t="s">
        <v>254</v>
      </c>
      <c r="AH48" s="1868"/>
      <c r="AI48" s="1862"/>
      <c r="AJ48" s="1863"/>
      <c r="AK48" s="1863"/>
      <c r="AL48" s="1863"/>
      <c r="AM48" s="516" t="s">
        <v>259</v>
      </c>
      <c r="AN48" s="1864"/>
      <c r="AO48" s="1865"/>
      <c r="AP48" s="1865"/>
      <c r="AQ48" s="1866"/>
      <c r="AR48" s="504"/>
      <c r="AS48" s="509"/>
      <c r="AT48" s="1867" t="s">
        <v>254</v>
      </c>
      <c r="AU48" s="1868"/>
      <c r="AV48" s="1862"/>
      <c r="AW48" s="1863"/>
      <c r="AX48" s="1863"/>
      <c r="AY48" s="1863"/>
      <c r="AZ48" s="516" t="s">
        <v>259</v>
      </c>
      <c r="BA48" s="1864"/>
      <c r="BB48" s="1865"/>
      <c r="BC48" s="1865"/>
      <c r="BD48" s="1866"/>
      <c r="BE48" s="504"/>
      <c r="BF48" s="509"/>
      <c r="BG48" s="1867" t="s">
        <v>254</v>
      </c>
      <c r="BH48" s="1868"/>
      <c r="BI48" s="1862"/>
      <c r="BJ48" s="1863"/>
      <c r="BK48" s="1863"/>
      <c r="BL48" s="1863"/>
      <c r="BM48" s="516" t="s">
        <v>259</v>
      </c>
      <c r="BN48" s="1864"/>
      <c r="BO48" s="1865"/>
      <c r="BP48" s="1865"/>
      <c r="BQ48" s="1866"/>
      <c r="BR48" s="469"/>
      <c r="CC48" s="469"/>
      <c r="CD48" s="469"/>
    </row>
    <row r="49" spans="2:82" s="503" customFormat="1" ht="16.149999999999999" customHeight="1">
      <c r="B49" s="502"/>
      <c r="C49" s="502"/>
      <c r="D49" s="502"/>
      <c r="E49" s="502"/>
      <c r="F49" s="502"/>
      <c r="G49" s="502"/>
      <c r="H49" s="502"/>
      <c r="I49" s="502"/>
      <c r="J49" s="502"/>
      <c r="K49" s="502"/>
      <c r="L49" s="502"/>
      <c r="M49" s="502"/>
      <c r="N49" s="502"/>
      <c r="O49" s="502"/>
      <c r="P49" s="502"/>
      <c r="Q49" s="502"/>
      <c r="R49" s="502"/>
      <c r="S49" s="506"/>
      <c r="T49" s="502"/>
      <c r="U49" s="502"/>
      <c r="V49" s="502"/>
      <c r="W49" s="502"/>
      <c r="X49" s="502"/>
      <c r="Y49" s="502"/>
      <c r="Z49" s="502"/>
      <c r="AA49" s="502"/>
      <c r="AB49" s="502"/>
      <c r="AC49" s="502"/>
      <c r="AD49" s="502"/>
      <c r="AE49" s="504"/>
      <c r="AF49" s="504"/>
      <c r="AG49" s="502"/>
      <c r="AH49" s="502"/>
      <c r="AI49" s="502"/>
      <c r="AJ49" s="502"/>
      <c r="AK49" s="502"/>
      <c r="AL49" s="504"/>
      <c r="AM49" s="518"/>
      <c r="AN49" s="502"/>
      <c r="AO49" s="502"/>
      <c r="AP49" s="502"/>
      <c r="AQ49" s="502"/>
      <c r="AR49" s="502"/>
      <c r="AS49" s="504"/>
      <c r="AT49" s="518"/>
      <c r="AU49" s="502"/>
      <c r="AV49" s="502"/>
      <c r="AW49" s="502"/>
      <c r="AX49" s="502"/>
      <c r="AY49" s="502"/>
      <c r="BR49" s="469"/>
      <c r="CC49" s="469"/>
      <c r="CD49" s="469"/>
    </row>
    <row r="50" spans="2:82" s="503" customFormat="1" ht="16.149999999999999" customHeight="1">
      <c r="B50" s="502"/>
      <c r="C50" s="502"/>
      <c r="D50" s="502"/>
      <c r="E50" s="502"/>
      <c r="F50" s="502"/>
      <c r="G50" s="502"/>
      <c r="H50" s="502"/>
      <c r="I50" s="502"/>
      <c r="J50" s="502"/>
      <c r="K50" s="502"/>
      <c r="L50" s="502"/>
      <c r="M50" s="502"/>
      <c r="N50" s="502"/>
      <c r="O50" s="502"/>
      <c r="P50" s="502"/>
      <c r="Q50" s="502"/>
      <c r="R50" s="502"/>
      <c r="S50" s="506"/>
      <c r="T50" s="502"/>
      <c r="U50" s="502"/>
      <c r="V50" s="502"/>
      <c r="W50" s="502"/>
      <c r="X50" s="502"/>
      <c r="Y50" s="1869" t="s">
        <v>1076</v>
      </c>
      <c r="Z50" s="1870"/>
      <c r="AA50" s="504"/>
      <c r="AB50" s="504"/>
      <c r="AC50" s="504"/>
      <c r="AD50" s="504"/>
      <c r="AE50" s="504"/>
      <c r="AF50" s="504"/>
      <c r="AG50" s="504"/>
      <c r="AH50" s="504"/>
      <c r="AI50" s="504"/>
      <c r="AJ50" s="504"/>
      <c r="AK50" s="504"/>
      <c r="AL50" s="1869"/>
      <c r="AM50" s="1870"/>
      <c r="AN50" s="502"/>
      <c r="AO50" s="502"/>
      <c r="AP50" s="502"/>
      <c r="AQ50" s="502"/>
      <c r="AR50" s="502"/>
      <c r="AS50" s="502"/>
      <c r="AT50" s="502"/>
      <c r="AU50" s="502"/>
      <c r="AV50" s="502"/>
      <c r="AW50" s="502"/>
      <c r="AY50" s="1869"/>
      <c r="AZ50" s="1870"/>
      <c r="BL50" s="1869"/>
      <c r="BM50" s="1870"/>
      <c r="BR50" s="469"/>
      <c r="CC50" s="469"/>
      <c r="CD50" s="469"/>
    </row>
    <row r="51" spans="2:82" s="503" customFormat="1" ht="16.149999999999999" customHeight="1">
      <c r="B51" s="502"/>
      <c r="C51" s="502"/>
      <c r="D51" s="502"/>
      <c r="E51" s="502"/>
      <c r="F51" s="502"/>
      <c r="G51" s="502"/>
      <c r="H51" s="502"/>
      <c r="I51" s="502"/>
      <c r="J51" s="502"/>
      <c r="K51" s="502"/>
      <c r="L51" s="502"/>
      <c r="M51" s="502"/>
      <c r="N51" s="502"/>
      <c r="O51" s="502"/>
      <c r="P51" s="502"/>
      <c r="Q51" s="502"/>
      <c r="R51" s="502"/>
      <c r="S51" s="506"/>
      <c r="T51" s="1888"/>
      <c r="U51" s="1891" t="s">
        <v>313</v>
      </c>
      <c r="V51" s="1892"/>
      <c r="W51" s="1892"/>
      <c r="X51" s="1892"/>
      <c r="Y51" s="1885"/>
      <c r="Z51" s="1886"/>
      <c r="AA51" s="1886"/>
      <c r="AB51" s="1886"/>
      <c r="AC51" s="1886"/>
      <c r="AD51" s="1887"/>
      <c r="AE51" s="504"/>
      <c r="AF51" s="502"/>
      <c r="AG51" s="1888"/>
      <c r="AH51" s="1891" t="s">
        <v>313</v>
      </c>
      <c r="AI51" s="1892"/>
      <c r="AJ51" s="1892"/>
      <c r="AK51" s="1892"/>
      <c r="AL51" s="1885"/>
      <c r="AM51" s="1886"/>
      <c r="AN51" s="1886"/>
      <c r="AO51" s="1886"/>
      <c r="AP51" s="1886"/>
      <c r="AQ51" s="1887"/>
      <c r="AR51" s="504"/>
      <c r="AS51" s="502"/>
      <c r="AT51" s="1888"/>
      <c r="AU51" s="1891" t="s">
        <v>313</v>
      </c>
      <c r="AV51" s="1892"/>
      <c r="AW51" s="1892"/>
      <c r="AX51" s="1892"/>
      <c r="AY51" s="1885"/>
      <c r="AZ51" s="1886"/>
      <c r="BA51" s="1886"/>
      <c r="BB51" s="1886"/>
      <c r="BC51" s="1886"/>
      <c r="BD51" s="1887"/>
      <c r="BE51" s="504"/>
      <c r="BF51" s="502"/>
      <c r="BG51" s="1888"/>
      <c r="BH51" s="1891" t="s">
        <v>313</v>
      </c>
      <c r="BI51" s="1892"/>
      <c r="BJ51" s="1892"/>
      <c r="BK51" s="1892"/>
      <c r="BL51" s="1885"/>
      <c r="BM51" s="1886"/>
      <c r="BN51" s="1886"/>
      <c r="BO51" s="1886"/>
      <c r="BP51" s="1886"/>
      <c r="BQ51" s="1887"/>
      <c r="BR51" s="469"/>
      <c r="CC51" s="469"/>
      <c r="CD51" s="469"/>
    </row>
    <row r="52" spans="2:82" s="503" customFormat="1" ht="16.149999999999999" customHeight="1">
      <c r="B52" s="502"/>
      <c r="H52" s="502"/>
      <c r="I52" s="502"/>
      <c r="J52" s="502"/>
      <c r="K52" s="502"/>
      <c r="L52" s="502"/>
      <c r="M52" s="502"/>
      <c r="N52" s="502"/>
      <c r="O52" s="502"/>
      <c r="P52" s="502"/>
      <c r="Q52" s="502"/>
      <c r="R52" s="524"/>
      <c r="S52" s="506"/>
      <c r="T52" s="1889"/>
      <c r="U52" s="1878" t="s">
        <v>315</v>
      </c>
      <c r="V52" s="1875"/>
      <c r="W52" s="1875"/>
      <c r="X52" s="1875"/>
      <c r="Y52" s="1882"/>
      <c r="Z52" s="1883"/>
      <c r="AA52" s="1883"/>
      <c r="AB52" s="1883"/>
      <c r="AC52" s="1883"/>
      <c r="AD52" s="1884"/>
      <c r="AE52" s="504"/>
      <c r="AF52" s="502"/>
      <c r="AG52" s="1889"/>
      <c r="AH52" s="1878" t="s">
        <v>315</v>
      </c>
      <c r="AI52" s="1875"/>
      <c r="AJ52" s="1875"/>
      <c r="AK52" s="1875"/>
      <c r="AL52" s="1882"/>
      <c r="AM52" s="1883"/>
      <c r="AN52" s="1883"/>
      <c r="AO52" s="1883"/>
      <c r="AP52" s="1883"/>
      <c r="AQ52" s="1884"/>
      <c r="AR52" s="504"/>
      <c r="AS52" s="502"/>
      <c r="AT52" s="1889"/>
      <c r="AU52" s="1878" t="s">
        <v>315</v>
      </c>
      <c r="AV52" s="1875"/>
      <c r="AW52" s="1875"/>
      <c r="AX52" s="1875"/>
      <c r="AY52" s="1882"/>
      <c r="AZ52" s="1883"/>
      <c r="BA52" s="1883"/>
      <c r="BB52" s="1883"/>
      <c r="BC52" s="1883"/>
      <c r="BD52" s="1884"/>
      <c r="BE52" s="504"/>
      <c r="BF52" s="502"/>
      <c r="BG52" s="1889"/>
      <c r="BH52" s="1878" t="s">
        <v>315</v>
      </c>
      <c r="BI52" s="1875"/>
      <c r="BJ52" s="1875"/>
      <c r="BK52" s="1875"/>
      <c r="BL52" s="1882"/>
      <c r="BM52" s="1883"/>
      <c r="BN52" s="1883"/>
      <c r="BO52" s="1883"/>
      <c r="BP52" s="1883"/>
      <c r="BQ52" s="1884"/>
      <c r="BR52" s="469"/>
      <c r="CC52" s="469"/>
      <c r="CD52" s="469"/>
    </row>
    <row r="53" spans="2:82" s="503" customFormat="1" ht="16.149999999999999" customHeight="1">
      <c r="B53" s="502"/>
      <c r="R53" s="524"/>
      <c r="S53" s="523"/>
      <c r="T53" s="1889"/>
      <c r="U53" s="1878" t="s">
        <v>316</v>
      </c>
      <c r="V53" s="1875"/>
      <c r="W53" s="1875"/>
      <c r="X53" s="1875"/>
      <c r="Y53" s="1879"/>
      <c r="Z53" s="1872"/>
      <c r="AA53" s="1872"/>
      <c r="AB53" s="1872"/>
      <c r="AC53" s="1872"/>
      <c r="AD53" s="1873"/>
      <c r="AE53" s="504"/>
      <c r="AF53" s="502"/>
      <c r="AG53" s="1889"/>
      <c r="AH53" s="1878" t="s">
        <v>316</v>
      </c>
      <c r="AI53" s="1875"/>
      <c r="AJ53" s="1875"/>
      <c r="AK53" s="1875"/>
      <c r="AL53" s="1879"/>
      <c r="AM53" s="1872"/>
      <c r="AN53" s="1872"/>
      <c r="AO53" s="1872"/>
      <c r="AP53" s="1872"/>
      <c r="AQ53" s="1873"/>
      <c r="AR53" s="504"/>
      <c r="AS53" s="502"/>
      <c r="AT53" s="1889"/>
      <c r="AU53" s="1878" t="s">
        <v>316</v>
      </c>
      <c r="AV53" s="1875"/>
      <c r="AW53" s="1875"/>
      <c r="AX53" s="1875"/>
      <c r="AY53" s="1879"/>
      <c r="AZ53" s="1872"/>
      <c r="BA53" s="1872"/>
      <c r="BB53" s="1872"/>
      <c r="BC53" s="1872"/>
      <c r="BD53" s="1873"/>
      <c r="BE53" s="504"/>
      <c r="BF53" s="502"/>
      <c r="BG53" s="1889"/>
      <c r="BH53" s="1878" t="s">
        <v>316</v>
      </c>
      <c r="BI53" s="1875"/>
      <c r="BJ53" s="1875"/>
      <c r="BK53" s="1875"/>
      <c r="BL53" s="1879"/>
      <c r="BM53" s="1872"/>
      <c r="BN53" s="1872"/>
      <c r="BO53" s="1872"/>
      <c r="BP53" s="1872"/>
      <c r="BQ53" s="1873"/>
      <c r="BR53" s="469"/>
      <c r="CC53" s="469"/>
      <c r="CD53" s="469"/>
    </row>
    <row r="54" spans="2:82" s="503" customFormat="1" ht="16.149999999999999" customHeight="1">
      <c r="B54" s="502"/>
      <c r="R54" s="524"/>
      <c r="S54" s="506"/>
      <c r="T54" s="1889"/>
      <c r="U54" s="1875"/>
      <c r="V54" s="1875"/>
      <c r="W54" s="1875"/>
      <c r="X54" s="1875"/>
      <c r="Y54" s="1882"/>
      <c r="Z54" s="1883"/>
      <c r="AA54" s="1883"/>
      <c r="AB54" s="1883"/>
      <c r="AC54" s="1883"/>
      <c r="AD54" s="1884"/>
      <c r="AE54" s="507"/>
      <c r="AF54" s="507"/>
      <c r="AG54" s="1889"/>
      <c r="AH54" s="1875"/>
      <c r="AI54" s="1875"/>
      <c r="AJ54" s="1875"/>
      <c r="AK54" s="1875"/>
      <c r="AL54" s="1882"/>
      <c r="AM54" s="1883"/>
      <c r="AN54" s="1883"/>
      <c r="AO54" s="1883"/>
      <c r="AP54" s="1883"/>
      <c r="AQ54" s="1884"/>
      <c r="AR54" s="507"/>
      <c r="AS54" s="508"/>
      <c r="AT54" s="1889"/>
      <c r="AU54" s="1875"/>
      <c r="AV54" s="1875"/>
      <c r="AW54" s="1875"/>
      <c r="AX54" s="1875"/>
      <c r="AY54" s="1882"/>
      <c r="AZ54" s="1883"/>
      <c r="BA54" s="1883"/>
      <c r="BB54" s="1883"/>
      <c r="BC54" s="1883"/>
      <c r="BD54" s="1884"/>
      <c r="BE54" s="507"/>
      <c r="BF54" s="508"/>
      <c r="BG54" s="1889"/>
      <c r="BH54" s="1875"/>
      <c r="BI54" s="1875"/>
      <c r="BJ54" s="1875"/>
      <c r="BK54" s="1875"/>
      <c r="BL54" s="1882"/>
      <c r="BM54" s="1883"/>
      <c r="BN54" s="1883"/>
      <c r="BO54" s="1883"/>
      <c r="BP54" s="1883"/>
      <c r="BQ54" s="1884"/>
      <c r="BR54" s="469"/>
      <c r="CC54" s="469"/>
      <c r="CD54" s="469"/>
    </row>
    <row r="55" spans="2:82" s="503" customFormat="1" ht="16.149999999999999" customHeight="1">
      <c r="B55" s="502"/>
      <c r="R55" s="524"/>
      <c r="S55" s="506"/>
      <c r="T55" s="1889"/>
      <c r="U55" s="1878" t="s">
        <v>319</v>
      </c>
      <c r="V55" s="1875"/>
      <c r="W55" s="1875"/>
      <c r="X55" s="1875"/>
      <c r="Y55" s="1882"/>
      <c r="Z55" s="1883"/>
      <c r="AA55" s="1883"/>
      <c r="AB55" s="1883"/>
      <c r="AC55" s="1883"/>
      <c r="AD55" s="1884"/>
      <c r="AE55" s="504"/>
      <c r="AF55" s="504"/>
      <c r="AG55" s="1889"/>
      <c r="AH55" s="1878" t="s">
        <v>319</v>
      </c>
      <c r="AI55" s="1875"/>
      <c r="AJ55" s="1875"/>
      <c r="AK55" s="1875"/>
      <c r="AL55" s="1882"/>
      <c r="AM55" s="1883"/>
      <c r="AN55" s="1883"/>
      <c r="AO55" s="1883"/>
      <c r="AP55" s="1883"/>
      <c r="AQ55" s="1884"/>
      <c r="AR55" s="504"/>
      <c r="AS55" s="509"/>
      <c r="AT55" s="1889"/>
      <c r="AU55" s="1878" t="s">
        <v>319</v>
      </c>
      <c r="AV55" s="1875"/>
      <c r="AW55" s="1875"/>
      <c r="AX55" s="1875"/>
      <c r="AY55" s="1882"/>
      <c r="AZ55" s="1883"/>
      <c r="BA55" s="1883"/>
      <c r="BB55" s="1883"/>
      <c r="BC55" s="1883"/>
      <c r="BD55" s="1884"/>
      <c r="BE55" s="504"/>
      <c r="BF55" s="509"/>
      <c r="BG55" s="1889"/>
      <c r="BH55" s="1878" t="s">
        <v>319</v>
      </c>
      <c r="BI55" s="1875"/>
      <c r="BJ55" s="1875"/>
      <c r="BK55" s="1875"/>
      <c r="BL55" s="1882"/>
      <c r="BM55" s="1883"/>
      <c r="BN55" s="1883"/>
      <c r="BO55" s="1883"/>
      <c r="BP55" s="1883"/>
      <c r="BQ55" s="1884"/>
      <c r="BR55" s="469"/>
      <c r="CC55" s="469"/>
      <c r="CD55" s="469"/>
    </row>
    <row r="56" spans="2:82" s="503" customFormat="1" ht="16.149999999999999" customHeight="1">
      <c r="B56" s="502"/>
      <c r="R56" s="524"/>
      <c r="S56" s="506"/>
      <c r="T56" s="1889"/>
      <c r="U56" s="1878" t="s">
        <v>320</v>
      </c>
      <c r="V56" s="1875"/>
      <c r="W56" s="1875"/>
      <c r="X56" s="1875"/>
      <c r="Y56" s="1871"/>
      <c r="Z56" s="1872"/>
      <c r="AA56" s="1872"/>
      <c r="AB56" s="1872"/>
      <c r="AC56" s="1872"/>
      <c r="AD56" s="1873"/>
      <c r="AE56" s="504"/>
      <c r="AF56" s="504"/>
      <c r="AG56" s="1889"/>
      <c r="AH56" s="1878" t="s">
        <v>320</v>
      </c>
      <c r="AI56" s="1875"/>
      <c r="AJ56" s="1875"/>
      <c r="AK56" s="1875"/>
      <c r="AL56" s="1871"/>
      <c r="AM56" s="1872"/>
      <c r="AN56" s="1872"/>
      <c r="AO56" s="1872"/>
      <c r="AP56" s="1872"/>
      <c r="AQ56" s="1873"/>
      <c r="AR56" s="504"/>
      <c r="AS56" s="509"/>
      <c r="AT56" s="1889"/>
      <c r="AU56" s="1878" t="s">
        <v>320</v>
      </c>
      <c r="AV56" s="1875"/>
      <c r="AW56" s="1875"/>
      <c r="AX56" s="1875"/>
      <c r="AY56" s="1871"/>
      <c r="AZ56" s="1872"/>
      <c r="BA56" s="1872"/>
      <c r="BB56" s="1872"/>
      <c r="BC56" s="1872"/>
      <c r="BD56" s="1873"/>
      <c r="BE56" s="504"/>
      <c r="BF56" s="509"/>
      <c r="BG56" s="1889"/>
      <c r="BH56" s="1878" t="s">
        <v>320</v>
      </c>
      <c r="BI56" s="1875"/>
      <c r="BJ56" s="1875"/>
      <c r="BK56" s="1875"/>
      <c r="BL56" s="1871"/>
      <c r="BM56" s="1872"/>
      <c r="BN56" s="1872"/>
      <c r="BO56" s="1872"/>
      <c r="BP56" s="1872"/>
      <c r="BQ56" s="1873"/>
      <c r="BR56" s="469"/>
      <c r="CC56" s="469"/>
      <c r="CD56" s="469"/>
    </row>
    <row r="57" spans="2:82" s="503" customFormat="1" ht="16.149999999999999" customHeight="1">
      <c r="B57" s="502"/>
      <c r="R57" s="524"/>
      <c r="S57" s="506"/>
      <c r="T57" s="1889"/>
      <c r="U57" s="1874" t="s">
        <v>321</v>
      </c>
      <c r="V57" s="1875"/>
      <c r="W57" s="1875"/>
      <c r="X57" s="1875"/>
      <c r="Y57" s="1871"/>
      <c r="Z57" s="1872"/>
      <c r="AA57" s="1872"/>
      <c r="AB57" s="1872"/>
      <c r="AC57" s="1872"/>
      <c r="AD57" s="1873"/>
      <c r="AE57" s="504"/>
      <c r="AF57" s="504"/>
      <c r="AG57" s="1889"/>
      <c r="AH57" s="1874" t="s">
        <v>321</v>
      </c>
      <c r="AI57" s="1875"/>
      <c r="AJ57" s="1875"/>
      <c r="AK57" s="1875"/>
      <c r="AL57" s="1871"/>
      <c r="AM57" s="1872"/>
      <c r="AN57" s="1872"/>
      <c r="AO57" s="1872"/>
      <c r="AP57" s="1872"/>
      <c r="AQ57" s="1873"/>
      <c r="AR57" s="504"/>
      <c r="AS57" s="509"/>
      <c r="AT57" s="1889"/>
      <c r="AU57" s="1874" t="s">
        <v>321</v>
      </c>
      <c r="AV57" s="1875"/>
      <c r="AW57" s="1875"/>
      <c r="AX57" s="1875"/>
      <c r="AY57" s="1871"/>
      <c r="AZ57" s="1872"/>
      <c r="BA57" s="1872"/>
      <c r="BB57" s="1872"/>
      <c r="BC57" s="1872"/>
      <c r="BD57" s="1873"/>
      <c r="BE57" s="504"/>
      <c r="BF57" s="509"/>
      <c r="BG57" s="1889"/>
      <c r="BH57" s="1874" t="s">
        <v>321</v>
      </c>
      <c r="BI57" s="1875"/>
      <c r="BJ57" s="1875"/>
      <c r="BK57" s="1875"/>
      <c r="BL57" s="1871"/>
      <c r="BM57" s="1872"/>
      <c r="BN57" s="1872"/>
      <c r="BO57" s="1872"/>
      <c r="BP57" s="1872"/>
      <c r="BQ57" s="1873"/>
      <c r="BR57" s="469"/>
      <c r="CC57" s="469"/>
      <c r="CD57" s="469"/>
    </row>
    <row r="58" spans="2:82" s="503" customFormat="1" ht="16.149999999999999" customHeight="1">
      <c r="B58" s="502"/>
      <c r="R58" s="524"/>
      <c r="S58" s="506"/>
      <c r="T58" s="1889"/>
      <c r="U58" s="512"/>
      <c r="V58" s="1880" t="s">
        <v>328</v>
      </c>
      <c r="W58" s="1881"/>
      <c r="X58" s="1881"/>
      <c r="Y58" s="1871"/>
      <c r="Z58" s="1872"/>
      <c r="AA58" s="1872"/>
      <c r="AB58" s="1872"/>
      <c r="AC58" s="1872"/>
      <c r="AD58" s="1873"/>
      <c r="AE58" s="504"/>
      <c r="AF58" s="504"/>
      <c r="AG58" s="1889"/>
      <c r="AH58" s="512"/>
      <c r="AI58" s="1880" t="s">
        <v>328</v>
      </c>
      <c r="AJ58" s="1881"/>
      <c r="AK58" s="1881"/>
      <c r="AL58" s="1871"/>
      <c r="AM58" s="1872"/>
      <c r="AN58" s="1872"/>
      <c r="AO58" s="1872"/>
      <c r="AP58" s="1872"/>
      <c r="AQ58" s="1873"/>
      <c r="AR58" s="504"/>
      <c r="AS58" s="509"/>
      <c r="AT58" s="1889"/>
      <c r="AU58" s="512"/>
      <c r="AV58" s="1880" t="s">
        <v>328</v>
      </c>
      <c r="AW58" s="1881"/>
      <c r="AX58" s="1881"/>
      <c r="AY58" s="1871"/>
      <c r="AZ58" s="1872"/>
      <c r="BA58" s="1872"/>
      <c r="BB58" s="1872"/>
      <c r="BC58" s="1872"/>
      <c r="BD58" s="1873"/>
      <c r="BE58" s="504"/>
      <c r="BF58" s="509"/>
      <c r="BG58" s="1889"/>
      <c r="BH58" s="512"/>
      <c r="BI58" s="1880" t="s">
        <v>328</v>
      </c>
      <c r="BJ58" s="1881"/>
      <c r="BK58" s="1881"/>
      <c r="BL58" s="1871"/>
      <c r="BM58" s="1872"/>
      <c r="BN58" s="1872"/>
      <c r="BO58" s="1872"/>
      <c r="BP58" s="1872"/>
      <c r="BQ58" s="1873"/>
      <c r="BR58" s="469"/>
      <c r="CC58" s="469"/>
      <c r="CD58" s="469"/>
    </row>
    <row r="59" spans="2:82" s="503" customFormat="1" ht="16.149999999999999" customHeight="1">
      <c r="B59" s="502"/>
      <c r="R59" s="524"/>
      <c r="S59" s="506"/>
      <c r="T59" s="1889"/>
      <c r="U59" s="513"/>
      <c r="V59" s="1881"/>
      <c r="W59" s="1881"/>
      <c r="X59" s="1881"/>
      <c r="Y59" s="1872"/>
      <c r="Z59" s="1872"/>
      <c r="AA59" s="1872"/>
      <c r="AB59" s="1872"/>
      <c r="AC59" s="1872"/>
      <c r="AD59" s="1873"/>
      <c r="AE59" s="504"/>
      <c r="AF59" s="504"/>
      <c r="AG59" s="1889"/>
      <c r="AH59" s="513"/>
      <c r="AI59" s="1881"/>
      <c r="AJ59" s="1881"/>
      <c r="AK59" s="1881"/>
      <c r="AL59" s="1872"/>
      <c r="AM59" s="1872"/>
      <c r="AN59" s="1872"/>
      <c r="AO59" s="1872"/>
      <c r="AP59" s="1872"/>
      <c r="AQ59" s="1873"/>
      <c r="AR59" s="504"/>
      <c r="AS59" s="509"/>
      <c r="AT59" s="1889"/>
      <c r="AU59" s="513"/>
      <c r="AV59" s="1881"/>
      <c r="AW59" s="1881"/>
      <c r="AX59" s="1881"/>
      <c r="AY59" s="1872"/>
      <c r="AZ59" s="1872"/>
      <c r="BA59" s="1872"/>
      <c r="BB59" s="1872"/>
      <c r="BC59" s="1872"/>
      <c r="BD59" s="1873"/>
      <c r="BE59" s="504"/>
      <c r="BF59" s="509"/>
      <c r="BG59" s="1889"/>
      <c r="BH59" s="513"/>
      <c r="BI59" s="1881"/>
      <c r="BJ59" s="1881"/>
      <c r="BK59" s="1881"/>
      <c r="BL59" s="1872"/>
      <c r="BM59" s="1872"/>
      <c r="BN59" s="1872"/>
      <c r="BO59" s="1872"/>
      <c r="BP59" s="1872"/>
      <c r="BQ59" s="1873"/>
      <c r="BR59" s="469"/>
      <c r="CC59" s="469"/>
      <c r="CD59" s="469"/>
    </row>
    <row r="60" spans="2:82" s="503" customFormat="1" ht="16.149999999999999" customHeight="1">
      <c r="B60" s="502"/>
      <c r="R60" s="524"/>
      <c r="S60" s="506"/>
      <c r="T60" s="1890"/>
      <c r="U60" s="1876" t="s">
        <v>322</v>
      </c>
      <c r="V60" s="1877"/>
      <c r="W60" s="1877"/>
      <c r="X60" s="1877"/>
      <c r="Y60" s="1871"/>
      <c r="Z60" s="1872"/>
      <c r="AA60" s="1872"/>
      <c r="AB60" s="1872"/>
      <c r="AC60" s="1872"/>
      <c r="AD60" s="1873"/>
      <c r="AE60" s="504"/>
      <c r="AF60" s="504"/>
      <c r="AG60" s="1890"/>
      <c r="AH60" s="1876" t="s">
        <v>322</v>
      </c>
      <c r="AI60" s="1877"/>
      <c r="AJ60" s="1877"/>
      <c r="AK60" s="1877"/>
      <c r="AL60" s="1871"/>
      <c r="AM60" s="1872"/>
      <c r="AN60" s="1872"/>
      <c r="AO60" s="1872"/>
      <c r="AP60" s="1872"/>
      <c r="AQ60" s="1873"/>
      <c r="AR60" s="504"/>
      <c r="AS60" s="509"/>
      <c r="AT60" s="1890"/>
      <c r="AU60" s="1876" t="s">
        <v>322</v>
      </c>
      <c r="AV60" s="1877"/>
      <c r="AW60" s="1877"/>
      <c r="AX60" s="1877"/>
      <c r="AY60" s="1871"/>
      <c r="AZ60" s="1872"/>
      <c r="BA60" s="1872"/>
      <c r="BB60" s="1872"/>
      <c r="BC60" s="1872"/>
      <c r="BD60" s="1873"/>
      <c r="BE60" s="504"/>
      <c r="BF60" s="509"/>
      <c r="BG60" s="1890"/>
      <c r="BH60" s="1876" t="s">
        <v>322</v>
      </c>
      <c r="BI60" s="1877"/>
      <c r="BJ60" s="1877"/>
      <c r="BK60" s="1877"/>
      <c r="BL60" s="1871"/>
      <c r="BM60" s="1872"/>
      <c r="BN60" s="1872"/>
      <c r="BO60" s="1872"/>
      <c r="BP60" s="1872"/>
      <c r="BQ60" s="1873"/>
      <c r="BR60" s="469"/>
      <c r="CC60" s="469"/>
      <c r="CD60" s="469"/>
    </row>
    <row r="61" spans="2:82" s="503" customFormat="1" ht="31.9" customHeight="1">
      <c r="B61" s="502"/>
      <c r="R61" s="524"/>
      <c r="S61" s="506"/>
      <c r="T61" s="515" t="s">
        <v>323</v>
      </c>
      <c r="U61" s="512"/>
      <c r="V61" s="1857" t="s">
        <v>300</v>
      </c>
      <c r="W61" s="1858"/>
      <c r="X61" s="1858"/>
      <c r="Y61" s="1859"/>
      <c r="Z61" s="1860"/>
      <c r="AA61" s="1860"/>
      <c r="AB61" s="1860"/>
      <c r="AC61" s="1860"/>
      <c r="AD61" s="1861"/>
      <c r="AE61" s="504"/>
      <c r="AF61" s="504"/>
      <c r="AG61" s="515" t="s">
        <v>323</v>
      </c>
      <c r="AH61" s="512"/>
      <c r="AI61" s="1857" t="s">
        <v>300</v>
      </c>
      <c r="AJ61" s="1858"/>
      <c r="AK61" s="1858"/>
      <c r="AL61" s="1859"/>
      <c r="AM61" s="1860"/>
      <c r="AN61" s="1860"/>
      <c r="AO61" s="1860"/>
      <c r="AP61" s="1860"/>
      <c r="AQ61" s="1861"/>
      <c r="AR61" s="504"/>
      <c r="AS61" s="509"/>
      <c r="AT61" s="515" t="s">
        <v>323</v>
      </c>
      <c r="AU61" s="512"/>
      <c r="AV61" s="1857" t="s">
        <v>300</v>
      </c>
      <c r="AW61" s="1858"/>
      <c r="AX61" s="1858"/>
      <c r="AY61" s="1859"/>
      <c r="AZ61" s="1860"/>
      <c r="BA61" s="1860"/>
      <c r="BB61" s="1860"/>
      <c r="BC61" s="1860"/>
      <c r="BD61" s="1861"/>
      <c r="BE61" s="504"/>
      <c r="BF61" s="509"/>
      <c r="BG61" s="515" t="s">
        <v>323</v>
      </c>
      <c r="BH61" s="512"/>
      <c r="BI61" s="1857" t="s">
        <v>300</v>
      </c>
      <c r="BJ61" s="1858"/>
      <c r="BK61" s="1858"/>
      <c r="BL61" s="1859"/>
      <c r="BM61" s="1860"/>
      <c r="BN61" s="1860"/>
      <c r="BO61" s="1860"/>
      <c r="BP61" s="1860"/>
      <c r="BQ61" s="1861"/>
      <c r="BR61" s="469"/>
      <c r="CC61" s="469"/>
      <c r="CD61" s="469"/>
    </row>
    <row r="62" spans="2:82" s="503" customFormat="1" ht="16.149999999999999" customHeight="1">
      <c r="B62" s="502"/>
      <c r="R62" s="524"/>
      <c r="S62" s="506"/>
      <c r="T62" s="1867" t="s">
        <v>254</v>
      </c>
      <c r="U62" s="1868"/>
      <c r="V62" s="1862"/>
      <c r="W62" s="1863"/>
      <c r="X62" s="1863"/>
      <c r="Y62" s="1863"/>
      <c r="Z62" s="516" t="s">
        <v>259</v>
      </c>
      <c r="AA62" s="1864"/>
      <c r="AB62" s="1865"/>
      <c r="AC62" s="1865"/>
      <c r="AD62" s="1866"/>
      <c r="AE62" s="504"/>
      <c r="AF62" s="504"/>
      <c r="AG62" s="1867" t="s">
        <v>254</v>
      </c>
      <c r="AH62" s="1868"/>
      <c r="AI62" s="1862"/>
      <c r="AJ62" s="1863"/>
      <c r="AK62" s="1863"/>
      <c r="AL62" s="1863"/>
      <c r="AM62" s="516" t="s">
        <v>259</v>
      </c>
      <c r="AN62" s="1864"/>
      <c r="AO62" s="1865"/>
      <c r="AP62" s="1865"/>
      <c r="AQ62" s="1866"/>
      <c r="AR62" s="504"/>
      <c r="AS62" s="509"/>
      <c r="AT62" s="1867" t="s">
        <v>254</v>
      </c>
      <c r="AU62" s="1868"/>
      <c r="AV62" s="1862"/>
      <c r="AW62" s="1863"/>
      <c r="AX62" s="1863"/>
      <c r="AY62" s="1863"/>
      <c r="AZ62" s="516" t="s">
        <v>259</v>
      </c>
      <c r="BA62" s="1864"/>
      <c r="BB62" s="1865"/>
      <c r="BC62" s="1865"/>
      <c r="BD62" s="1866"/>
      <c r="BE62" s="504"/>
      <c r="BF62" s="509"/>
      <c r="BG62" s="1867" t="s">
        <v>254</v>
      </c>
      <c r="BH62" s="1868"/>
      <c r="BI62" s="1862"/>
      <c r="BJ62" s="1863"/>
      <c r="BK62" s="1863"/>
      <c r="BL62" s="1863"/>
      <c r="BM62" s="516" t="s">
        <v>259</v>
      </c>
      <c r="BN62" s="1864"/>
      <c r="BO62" s="1865"/>
      <c r="BP62" s="1865"/>
      <c r="BQ62" s="1866"/>
      <c r="BR62" s="469"/>
      <c r="CC62" s="469"/>
      <c r="CD62" s="469"/>
    </row>
    <row r="63" spans="2:82" s="503" customFormat="1" ht="16.149999999999999" customHeight="1">
      <c r="B63" s="502"/>
      <c r="C63" s="502"/>
      <c r="D63" s="502"/>
      <c r="E63" s="502"/>
      <c r="F63" s="502"/>
      <c r="G63" s="502"/>
      <c r="H63" s="502"/>
      <c r="I63" s="502"/>
      <c r="J63" s="502"/>
      <c r="K63" s="502"/>
      <c r="L63" s="502"/>
      <c r="M63" s="502"/>
      <c r="N63" s="502"/>
      <c r="O63" s="502"/>
      <c r="P63" s="502"/>
      <c r="Q63" s="502"/>
      <c r="R63" s="502"/>
      <c r="S63" s="506"/>
      <c r="T63" s="502"/>
      <c r="U63" s="502"/>
      <c r="V63" s="502"/>
      <c r="W63" s="502"/>
      <c r="X63" s="502"/>
      <c r="Y63" s="502"/>
      <c r="Z63" s="502"/>
      <c r="AA63" s="502"/>
      <c r="AB63" s="502"/>
      <c r="AC63" s="502"/>
      <c r="AD63" s="502"/>
      <c r="AE63" s="504"/>
      <c r="AF63" s="504"/>
      <c r="AG63" s="502"/>
      <c r="AH63" s="502"/>
      <c r="AI63" s="502"/>
      <c r="AJ63" s="502"/>
      <c r="AK63" s="502"/>
      <c r="AL63" s="504"/>
      <c r="AM63" s="518"/>
      <c r="AN63" s="502"/>
      <c r="AO63" s="502"/>
      <c r="AP63" s="502"/>
      <c r="AQ63" s="502"/>
      <c r="AR63" s="502"/>
      <c r="AS63" s="504"/>
      <c r="AT63" s="518"/>
      <c r="AU63" s="502"/>
      <c r="AV63" s="502"/>
      <c r="AW63" s="502"/>
      <c r="AX63" s="502"/>
      <c r="AY63" s="502"/>
      <c r="BR63" s="469"/>
      <c r="CC63" s="469"/>
      <c r="CD63" s="469"/>
    </row>
    <row r="64" spans="2:82" s="503" customFormat="1" ht="16.149999999999999" customHeight="1">
      <c r="B64" s="502"/>
      <c r="C64" s="502"/>
      <c r="D64" s="502"/>
      <c r="E64" s="502"/>
      <c r="F64" s="502"/>
      <c r="G64" s="502"/>
      <c r="H64" s="502"/>
      <c r="I64" s="502"/>
      <c r="J64" s="502"/>
      <c r="K64" s="502"/>
      <c r="L64" s="502"/>
      <c r="M64" s="502"/>
      <c r="N64" s="502"/>
      <c r="O64" s="502"/>
      <c r="P64" s="502"/>
      <c r="Q64" s="502"/>
      <c r="R64" s="502"/>
      <c r="S64" s="506"/>
      <c r="T64" s="502"/>
      <c r="U64" s="502"/>
      <c r="V64" s="502"/>
      <c r="W64" s="502"/>
      <c r="X64" s="502"/>
      <c r="Y64" s="1869" t="s">
        <v>1076</v>
      </c>
      <c r="Z64" s="1870"/>
      <c r="AA64" s="504"/>
      <c r="AB64" s="504"/>
      <c r="AC64" s="504"/>
      <c r="AD64" s="504"/>
      <c r="AE64" s="504"/>
      <c r="AF64" s="504"/>
      <c r="AG64" s="504"/>
      <c r="AH64" s="504"/>
      <c r="AI64" s="504"/>
      <c r="AJ64" s="504"/>
      <c r="AK64" s="504"/>
      <c r="AL64" s="1869"/>
      <c r="AM64" s="1870"/>
      <c r="AN64" s="502"/>
      <c r="AO64" s="502"/>
      <c r="AP64" s="502"/>
      <c r="AQ64" s="502"/>
      <c r="AR64" s="502"/>
      <c r="AS64" s="502"/>
      <c r="AT64" s="502"/>
      <c r="AU64" s="502"/>
      <c r="AV64" s="502"/>
      <c r="AW64" s="502"/>
      <c r="AY64" s="1869"/>
      <c r="AZ64" s="1870"/>
      <c r="BL64" s="1869"/>
      <c r="BM64" s="1870"/>
      <c r="BR64" s="469"/>
      <c r="CC64" s="469"/>
      <c r="CD64" s="469"/>
    </row>
    <row r="65" spans="2:82" s="503" customFormat="1" ht="16.149999999999999" customHeight="1">
      <c r="B65" s="502"/>
      <c r="C65" s="502"/>
      <c r="D65" s="502"/>
      <c r="E65" s="502"/>
      <c r="F65" s="502"/>
      <c r="G65" s="502"/>
      <c r="H65" s="502"/>
      <c r="I65" s="502"/>
      <c r="J65" s="502"/>
      <c r="K65" s="502"/>
      <c r="L65" s="502"/>
      <c r="M65" s="502"/>
      <c r="N65" s="502"/>
      <c r="O65" s="502"/>
      <c r="P65" s="502"/>
      <c r="Q65" s="502"/>
      <c r="R65" s="502"/>
      <c r="S65" s="506"/>
      <c r="T65" s="1888"/>
      <c r="U65" s="1891" t="s">
        <v>313</v>
      </c>
      <c r="V65" s="1892"/>
      <c r="W65" s="1892"/>
      <c r="X65" s="1892"/>
      <c r="Y65" s="1885"/>
      <c r="Z65" s="1886"/>
      <c r="AA65" s="1886"/>
      <c r="AB65" s="1886"/>
      <c r="AC65" s="1886"/>
      <c r="AD65" s="1887"/>
      <c r="AE65" s="504"/>
      <c r="AF65" s="502"/>
      <c r="AG65" s="1888"/>
      <c r="AH65" s="1891" t="s">
        <v>313</v>
      </c>
      <c r="AI65" s="1892"/>
      <c r="AJ65" s="1892"/>
      <c r="AK65" s="1892"/>
      <c r="AL65" s="1885"/>
      <c r="AM65" s="1886"/>
      <c r="AN65" s="1886"/>
      <c r="AO65" s="1886"/>
      <c r="AP65" s="1886"/>
      <c r="AQ65" s="1887"/>
      <c r="AR65" s="504"/>
      <c r="AS65" s="502"/>
      <c r="AT65" s="1888"/>
      <c r="AU65" s="1891" t="s">
        <v>313</v>
      </c>
      <c r="AV65" s="1892"/>
      <c r="AW65" s="1892"/>
      <c r="AX65" s="1892"/>
      <c r="AY65" s="1885"/>
      <c r="AZ65" s="1886"/>
      <c r="BA65" s="1886"/>
      <c r="BB65" s="1886"/>
      <c r="BC65" s="1886"/>
      <c r="BD65" s="1887"/>
      <c r="BE65" s="504"/>
      <c r="BF65" s="502"/>
      <c r="BG65" s="1888"/>
      <c r="BH65" s="1891" t="s">
        <v>313</v>
      </c>
      <c r="BI65" s="1892"/>
      <c r="BJ65" s="1892"/>
      <c r="BK65" s="1892"/>
      <c r="BL65" s="1885"/>
      <c r="BM65" s="1886"/>
      <c r="BN65" s="1886"/>
      <c r="BO65" s="1886"/>
      <c r="BP65" s="1886"/>
      <c r="BQ65" s="1887"/>
      <c r="BR65" s="469"/>
      <c r="CC65" s="469"/>
      <c r="CD65" s="469"/>
    </row>
    <row r="66" spans="2:82" s="503" customFormat="1" ht="16.149999999999999" customHeight="1">
      <c r="B66" s="502"/>
      <c r="H66" s="502"/>
      <c r="I66" s="502"/>
      <c r="J66" s="502"/>
      <c r="K66" s="502"/>
      <c r="L66" s="502"/>
      <c r="M66" s="502"/>
      <c r="N66" s="502"/>
      <c r="O66" s="502"/>
      <c r="P66" s="502"/>
      <c r="Q66" s="502"/>
      <c r="R66" s="524"/>
      <c r="S66" s="506"/>
      <c r="T66" s="1889"/>
      <c r="U66" s="1878" t="s">
        <v>315</v>
      </c>
      <c r="V66" s="1875"/>
      <c r="W66" s="1875"/>
      <c r="X66" s="1875"/>
      <c r="Y66" s="1882"/>
      <c r="Z66" s="1883"/>
      <c r="AA66" s="1883"/>
      <c r="AB66" s="1883"/>
      <c r="AC66" s="1883"/>
      <c r="AD66" s="1884"/>
      <c r="AE66" s="504"/>
      <c r="AF66" s="502"/>
      <c r="AG66" s="1889"/>
      <c r="AH66" s="1878" t="s">
        <v>315</v>
      </c>
      <c r="AI66" s="1875"/>
      <c r="AJ66" s="1875"/>
      <c r="AK66" s="1875"/>
      <c r="AL66" s="1882"/>
      <c r="AM66" s="1883"/>
      <c r="AN66" s="1883"/>
      <c r="AO66" s="1883"/>
      <c r="AP66" s="1883"/>
      <c r="AQ66" s="1884"/>
      <c r="AR66" s="504"/>
      <c r="AS66" s="502"/>
      <c r="AT66" s="1889"/>
      <c r="AU66" s="1878" t="s">
        <v>315</v>
      </c>
      <c r="AV66" s="1875"/>
      <c r="AW66" s="1875"/>
      <c r="AX66" s="1875"/>
      <c r="AY66" s="1882"/>
      <c r="AZ66" s="1883"/>
      <c r="BA66" s="1883"/>
      <c r="BB66" s="1883"/>
      <c r="BC66" s="1883"/>
      <c r="BD66" s="1884"/>
      <c r="BE66" s="504"/>
      <c r="BF66" s="502"/>
      <c r="BG66" s="1889"/>
      <c r="BH66" s="1878" t="s">
        <v>315</v>
      </c>
      <c r="BI66" s="1875"/>
      <c r="BJ66" s="1875"/>
      <c r="BK66" s="1875"/>
      <c r="BL66" s="1882"/>
      <c r="BM66" s="1883"/>
      <c r="BN66" s="1883"/>
      <c r="BO66" s="1883"/>
      <c r="BP66" s="1883"/>
      <c r="BQ66" s="1884"/>
      <c r="BR66" s="469"/>
      <c r="CC66" s="469"/>
      <c r="CD66" s="469"/>
    </row>
    <row r="67" spans="2:82" s="503" customFormat="1" ht="16.149999999999999" customHeight="1">
      <c r="B67" s="502"/>
      <c r="R67" s="524"/>
      <c r="S67" s="523"/>
      <c r="T67" s="1889"/>
      <c r="U67" s="1878" t="s">
        <v>316</v>
      </c>
      <c r="V67" s="1875"/>
      <c r="W67" s="1875"/>
      <c r="X67" s="1875"/>
      <c r="Y67" s="1879"/>
      <c r="Z67" s="1872"/>
      <c r="AA67" s="1872"/>
      <c r="AB67" s="1872"/>
      <c r="AC67" s="1872"/>
      <c r="AD67" s="1873"/>
      <c r="AE67" s="504"/>
      <c r="AF67" s="502"/>
      <c r="AG67" s="1889"/>
      <c r="AH67" s="1878" t="s">
        <v>316</v>
      </c>
      <c r="AI67" s="1875"/>
      <c r="AJ67" s="1875"/>
      <c r="AK67" s="1875"/>
      <c r="AL67" s="1879"/>
      <c r="AM67" s="1872"/>
      <c r="AN67" s="1872"/>
      <c r="AO67" s="1872"/>
      <c r="AP67" s="1872"/>
      <c r="AQ67" s="1873"/>
      <c r="AR67" s="504"/>
      <c r="AS67" s="502"/>
      <c r="AT67" s="1889"/>
      <c r="AU67" s="1878" t="s">
        <v>316</v>
      </c>
      <c r="AV67" s="1875"/>
      <c r="AW67" s="1875"/>
      <c r="AX67" s="1875"/>
      <c r="AY67" s="1879"/>
      <c r="AZ67" s="1872"/>
      <c r="BA67" s="1872"/>
      <c r="BB67" s="1872"/>
      <c r="BC67" s="1872"/>
      <c r="BD67" s="1873"/>
      <c r="BE67" s="504"/>
      <c r="BF67" s="502"/>
      <c r="BG67" s="1889"/>
      <c r="BH67" s="1878" t="s">
        <v>316</v>
      </c>
      <c r="BI67" s="1875"/>
      <c r="BJ67" s="1875"/>
      <c r="BK67" s="1875"/>
      <c r="BL67" s="1879"/>
      <c r="BM67" s="1872"/>
      <c r="BN67" s="1872"/>
      <c r="BO67" s="1872"/>
      <c r="BP67" s="1872"/>
      <c r="BQ67" s="1873"/>
      <c r="BR67" s="469"/>
      <c r="CC67" s="469"/>
      <c r="CD67" s="469"/>
    </row>
    <row r="68" spans="2:82" s="503" customFormat="1" ht="16.149999999999999" customHeight="1">
      <c r="B68" s="502"/>
      <c r="R68" s="524"/>
      <c r="S68" s="506"/>
      <c r="T68" s="1889"/>
      <c r="U68" s="1875"/>
      <c r="V68" s="1875"/>
      <c r="W68" s="1875"/>
      <c r="X68" s="1875"/>
      <c r="Y68" s="1882"/>
      <c r="Z68" s="1883"/>
      <c r="AA68" s="1883"/>
      <c r="AB68" s="1883"/>
      <c r="AC68" s="1883"/>
      <c r="AD68" s="1884"/>
      <c r="AE68" s="507"/>
      <c r="AF68" s="507"/>
      <c r="AG68" s="1889"/>
      <c r="AH68" s="1875"/>
      <c r="AI68" s="1875"/>
      <c r="AJ68" s="1875"/>
      <c r="AK68" s="1875"/>
      <c r="AL68" s="1882"/>
      <c r="AM68" s="1883"/>
      <c r="AN68" s="1883"/>
      <c r="AO68" s="1883"/>
      <c r="AP68" s="1883"/>
      <c r="AQ68" s="1884"/>
      <c r="AR68" s="507"/>
      <c r="AS68" s="508"/>
      <c r="AT68" s="1889"/>
      <c r="AU68" s="1875"/>
      <c r="AV68" s="1875"/>
      <c r="AW68" s="1875"/>
      <c r="AX68" s="1875"/>
      <c r="AY68" s="1882"/>
      <c r="AZ68" s="1883"/>
      <c r="BA68" s="1883"/>
      <c r="BB68" s="1883"/>
      <c r="BC68" s="1883"/>
      <c r="BD68" s="1884"/>
      <c r="BE68" s="507"/>
      <c r="BF68" s="508"/>
      <c r="BG68" s="1889"/>
      <c r="BH68" s="1875"/>
      <c r="BI68" s="1875"/>
      <c r="BJ68" s="1875"/>
      <c r="BK68" s="1875"/>
      <c r="BL68" s="1882"/>
      <c r="BM68" s="1883"/>
      <c r="BN68" s="1883"/>
      <c r="BO68" s="1883"/>
      <c r="BP68" s="1883"/>
      <c r="BQ68" s="1884"/>
      <c r="BR68" s="469"/>
      <c r="CC68" s="469"/>
      <c r="CD68" s="469"/>
    </row>
    <row r="69" spans="2:82" s="503" customFormat="1" ht="16.149999999999999" customHeight="1">
      <c r="B69" s="502"/>
      <c r="R69" s="524"/>
      <c r="S69" s="506"/>
      <c r="T69" s="1889"/>
      <c r="U69" s="1878" t="s">
        <v>319</v>
      </c>
      <c r="V69" s="1875"/>
      <c r="W69" s="1875"/>
      <c r="X69" s="1875"/>
      <c r="Y69" s="1882"/>
      <c r="Z69" s="1883"/>
      <c r="AA69" s="1883"/>
      <c r="AB69" s="1883"/>
      <c r="AC69" s="1883"/>
      <c r="AD69" s="1884"/>
      <c r="AE69" s="504"/>
      <c r="AF69" s="504"/>
      <c r="AG69" s="1889"/>
      <c r="AH69" s="1878" t="s">
        <v>319</v>
      </c>
      <c r="AI69" s="1875"/>
      <c r="AJ69" s="1875"/>
      <c r="AK69" s="1875"/>
      <c r="AL69" s="1882"/>
      <c r="AM69" s="1883"/>
      <c r="AN69" s="1883"/>
      <c r="AO69" s="1883"/>
      <c r="AP69" s="1883"/>
      <c r="AQ69" s="1884"/>
      <c r="AR69" s="504"/>
      <c r="AS69" s="509"/>
      <c r="AT69" s="1889"/>
      <c r="AU69" s="1878" t="s">
        <v>319</v>
      </c>
      <c r="AV69" s="1875"/>
      <c r="AW69" s="1875"/>
      <c r="AX69" s="1875"/>
      <c r="AY69" s="1882"/>
      <c r="AZ69" s="1883"/>
      <c r="BA69" s="1883"/>
      <c r="BB69" s="1883"/>
      <c r="BC69" s="1883"/>
      <c r="BD69" s="1884"/>
      <c r="BE69" s="504"/>
      <c r="BF69" s="509"/>
      <c r="BG69" s="1889"/>
      <c r="BH69" s="1878" t="s">
        <v>319</v>
      </c>
      <c r="BI69" s="1875"/>
      <c r="BJ69" s="1875"/>
      <c r="BK69" s="1875"/>
      <c r="BL69" s="1882"/>
      <c r="BM69" s="1883"/>
      <c r="BN69" s="1883"/>
      <c r="BO69" s="1883"/>
      <c r="BP69" s="1883"/>
      <c r="BQ69" s="1884"/>
      <c r="BR69" s="469"/>
      <c r="CC69" s="469"/>
      <c r="CD69" s="469"/>
    </row>
    <row r="70" spans="2:82" s="503" customFormat="1" ht="16.149999999999999" customHeight="1">
      <c r="B70" s="502"/>
      <c r="R70" s="524"/>
      <c r="S70" s="506"/>
      <c r="T70" s="1889"/>
      <c r="U70" s="1878" t="s">
        <v>320</v>
      </c>
      <c r="V70" s="1875"/>
      <c r="W70" s="1875"/>
      <c r="X70" s="1875"/>
      <c r="Y70" s="1871"/>
      <c r="Z70" s="1872"/>
      <c r="AA70" s="1872"/>
      <c r="AB70" s="1872"/>
      <c r="AC70" s="1872"/>
      <c r="AD70" s="1873"/>
      <c r="AE70" s="504"/>
      <c r="AF70" s="504"/>
      <c r="AG70" s="1889"/>
      <c r="AH70" s="1878" t="s">
        <v>320</v>
      </c>
      <c r="AI70" s="1875"/>
      <c r="AJ70" s="1875"/>
      <c r="AK70" s="1875"/>
      <c r="AL70" s="1871"/>
      <c r="AM70" s="1872"/>
      <c r="AN70" s="1872"/>
      <c r="AO70" s="1872"/>
      <c r="AP70" s="1872"/>
      <c r="AQ70" s="1873"/>
      <c r="AR70" s="504"/>
      <c r="AS70" s="509"/>
      <c r="AT70" s="1889"/>
      <c r="AU70" s="1878" t="s">
        <v>320</v>
      </c>
      <c r="AV70" s="1875"/>
      <c r="AW70" s="1875"/>
      <c r="AX70" s="1875"/>
      <c r="AY70" s="1871"/>
      <c r="AZ70" s="1872"/>
      <c r="BA70" s="1872"/>
      <c r="BB70" s="1872"/>
      <c r="BC70" s="1872"/>
      <c r="BD70" s="1873"/>
      <c r="BE70" s="504"/>
      <c r="BF70" s="509"/>
      <c r="BG70" s="1889"/>
      <c r="BH70" s="1878" t="s">
        <v>320</v>
      </c>
      <c r="BI70" s="1875"/>
      <c r="BJ70" s="1875"/>
      <c r="BK70" s="1875"/>
      <c r="BL70" s="1871"/>
      <c r="BM70" s="1872"/>
      <c r="BN70" s="1872"/>
      <c r="BO70" s="1872"/>
      <c r="BP70" s="1872"/>
      <c r="BQ70" s="1873"/>
      <c r="BR70" s="469"/>
      <c r="CC70" s="469"/>
      <c r="CD70" s="469"/>
    </row>
    <row r="71" spans="2:82" s="503" customFormat="1" ht="16.149999999999999" customHeight="1">
      <c r="B71" s="502"/>
      <c r="R71" s="524"/>
      <c r="S71" s="506"/>
      <c r="T71" s="1889"/>
      <c r="U71" s="1874" t="s">
        <v>321</v>
      </c>
      <c r="V71" s="1875"/>
      <c r="W71" s="1875"/>
      <c r="X71" s="1875"/>
      <c r="Y71" s="1871"/>
      <c r="Z71" s="1872"/>
      <c r="AA71" s="1872"/>
      <c r="AB71" s="1872"/>
      <c r="AC71" s="1872"/>
      <c r="AD71" s="1873"/>
      <c r="AE71" s="504"/>
      <c r="AF71" s="504"/>
      <c r="AG71" s="1889"/>
      <c r="AH71" s="1874" t="s">
        <v>321</v>
      </c>
      <c r="AI71" s="1875"/>
      <c r="AJ71" s="1875"/>
      <c r="AK71" s="1875"/>
      <c r="AL71" s="1871"/>
      <c r="AM71" s="1872"/>
      <c r="AN71" s="1872"/>
      <c r="AO71" s="1872"/>
      <c r="AP71" s="1872"/>
      <c r="AQ71" s="1873"/>
      <c r="AR71" s="504"/>
      <c r="AS71" s="509"/>
      <c r="AT71" s="1889"/>
      <c r="AU71" s="1874" t="s">
        <v>321</v>
      </c>
      <c r="AV71" s="1875"/>
      <c r="AW71" s="1875"/>
      <c r="AX71" s="1875"/>
      <c r="AY71" s="1871"/>
      <c r="AZ71" s="1872"/>
      <c r="BA71" s="1872"/>
      <c r="BB71" s="1872"/>
      <c r="BC71" s="1872"/>
      <c r="BD71" s="1873"/>
      <c r="BE71" s="504"/>
      <c r="BF71" s="509"/>
      <c r="BG71" s="1889"/>
      <c r="BH71" s="1874" t="s">
        <v>321</v>
      </c>
      <c r="BI71" s="1875"/>
      <c r="BJ71" s="1875"/>
      <c r="BK71" s="1875"/>
      <c r="BL71" s="1871"/>
      <c r="BM71" s="1872"/>
      <c r="BN71" s="1872"/>
      <c r="BO71" s="1872"/>
      <c r="BP71" s="1872"/>
      <c r="BQ71" s="1873"/>
      <c r="BR71" s="469"/>
      <c r="CC71" s="469"/>
      <c r="CD71" s="469"/>
    </row>
    <row r="72" spans="2:82" s="503" customFormat="1" ht="16.149999999999999" customHeight="1">
      <c r="B72" s="502"/>
      <c r="R72" s="524"/>
      <c r="S72" s="506"/>
      <c r="T72" s="1889"/>
      <c r="U72" s="512"/>
      <c r="V72" s="1880" t="s">
        <v>328</v>
      </c>
      <c r="W72" s="1881"/>
      <c r="X72" s="1881"/>
      <c r="Y72" s="1871"/>
      <c r="Z72" s="1872"/>
      <c r="AA72" s="1872"/>
      <c r="AB72" s="1872"/>
      <c r="AC72" s="1872"/>
      <c r="AD72" s="1873"/>
      <c r="AE72" s="504"/>
      <c r="AF72" s="504"/>
      <c r="AG72" s="1889"/>
      <c r="AH72" s="512"/>
      <c r="AI72" s="1880" t="s">
        <v>328</v>
      </c>
      <c r="AJ72" s="1881"/>
      <c r="AK72" s="1881"/>
      <c r="AL72" s="1871"/>
      <c r="AM72" s="1872"/>
      <c r="AN72" s="1872"/>
      <c r="AO72" s="1872"/>
      <c r="AP72" s="1872"/>
      <c r="AQ72" s="1873"/>
      <c r="AR72" s="504"/>
      <c r="AS72" s="509"/>
      <c r="AT72" s="1889"/>
      <c r="AU72" s="512"/>
      <c r="AV72" s="1880" t="s">
        <v>328</v>
      </c>
      <c r="AW72" s="1881"/>
      <c r="AX72" s="1881"/>
      <c r="AY72" s="1871"/>
      <c r="AZ72" s="1872"/>
      <c r="BA72" s="1872"/>
      <c r="BB72" s="1872"/>
      <c r="BC72" s="1872"/>
      <c r="BD72" s="1873"/>
      <c r="BE72" s="504"/>
      <c r="BF72" s="509"/>
      <c r="BG72" s="1889"/>
      <c r="BH72" s="512"/>
      <c r="BI72" s="1880" t="s">
        <v>328</v>
      </c>
      <c r="BJ72" s="1881"/>
      <c r="BK72" s="1881"/>
      <c r="BL72" s="1871"/>
      <c r="BM72" s="1872"/>
      <c r="BN72" s="1872"/>
      <c r="BO72" s="1872"/>
      <c r="BP72" s="1872"/>
      <c r="BQ72" s="1873"/>
      <c r="BR72" s="469"/>
      <c r="CC72" s="469"/>
      <c r="CD72" s="469"/>
    </row>
    <row r="73" spans="2:82" s="503" customFormat="1" ht="16.149999999999999" customHeight="1">
      <c r="B73" s="502"/>
      <c r="R73" s="524"/>
      <c r="S73" s="506"/>
      <c r="T73" s="1889"/>
      <c r="U73" s="513"/>
      <c r="V73" s="1881"/>
      <c r="W73" s="1881"/>
      <c r="X73" s="1881"/>
      <c r="Y73" s="1872"/>
      <c r="Z73" s="1872"/>
      <c r="AA73" s="1872"/>
      <c r="AB73" s="1872"/>
      <c r="AC73" s="1872"/>
      <c r="AD73" s="1873"/>
      <c r="AE73" s="504"/>
      <c r="AF73" s="504"/>
      <c r="AG73" s="1889"/>
      <c r="AH73" s="513"/>
      <c r="AI73" s="1881"/>
      <c r="AJ73" s="1881"/>
      <c r="AK73" s="1881"/>
      <c r="AL73" s="1872"/>
      <c r="AM73" s="1872"/>
      <c r="AN73" s="1872"/>
      <c r="AO73" s="1872"/>
      <c r="AP73" s="1872"/>
      <c r="AQ73" s="1873"/>
      <c r="AR73" s="504"/>
      <c r="AS73" s="509"/>
      <c r="AT73" s="1889"/>
      <c r="AU73" s="513"/>
      <c r="AV73" s="1881"/>
      <c r="AW73" s="1881"/>
      <c r="AX73" s="1881"/>
      <c r="AY73" s="1872"/>
      <c r="AZ73" s="1872"/>
      <c r="BA73" s="1872"/>
      <c r="BB73" s="1872"/>
      <c r="BC73" s="1872"/>
      <c r="BD73" s="1873"/>
      <c r="BE73" s="504"/>
      <c r="BF73" s="509"/>
      <c r="BG73" s="1889"/>
      <c r="BH73" s="513"/>
      <c r="BI73" s="1881"/>
      <c r="BJ73" s="1881"/>
      <c r="BK73" s="1881"/>
      <c r="BL73" s="1872"/>
      <c r="BM73" s="1872"/>
      <c r="BN73" s="1872"/>
      <c r="BO73" s="1872"/>
      <c r="BP73" s="1872"/>
      <c r="BQ73" s="1873"/>
      <c r="BR73" s="469"/>
      <c r="CC73" s="469"/>
      <c r="CD73" s="469"/>
    </row>
    <row r="74" spans="2:82" s="503" customFormat="1" ht="16.149999999999999" customHeight="1">
      <c r="B74" s="502"/>
      <c r="R74" s="524"/>
      <c r="S74" s="506"/>
      <c r="T74" s="1890"/>
      <c r="U74" s="1876" t="s">
        <v>322</v>
      </c>
      <c r="V74" s="1877"/>
      <c r="W74" s="1877"/>
      <c r="X74" s="1877"/>
      <c r="Y74" s="1871"/>
      <c r="Z74" s="1872"/>
      <c r="AA74" s="1872"/>
      <c r="AB74" s="1872"/>
      <c r="AC74" s="1872"/>
      <c r="AD74" s="1873"/>
      <c r="AE74" s="504"/>
      <c r="AF74" s="504"/>
      <c r="AG74" s="1890"/>
      <c r="AH74" s="1876" t="s">
        <v>322</v>
      </c>
      <c r="AI74" s="1877"/>
      <c r="AJ74" s="1877"/>
      <c r="AK74" s="1877"/>
      <c r="AL74" s="1871"/>
      <c r="AM74" s="1872"/>
      <c r="AN74" s="1872"/>
      <c r="AO74" s="1872"/>
      <c r="AP74" s="1872"/>
      <c r="AQ74" s="1873"/>
      <c r="AR74" s="504"/>
      <c r="AS74" s="509"/>
      <c r="AT74" s="1890"/>
      <c r="AU74" s="1876" t="s">
        <v>322</v>
      </c>
      <c r="AV74" s="1877"/>
      <c r="AW74" s="1877"/>
      <c r="AX74" s="1877"/>
      <c r="AY74" s="1871"/>
      <c r="AZ74" s="1872"/>
      <c r="BA74" s="1872"/>
      <c r="BB74" s="1872"/>
      <c r="BC74" s="1872"/>
      <c r="BD74" s="1873"/>
      <c r="BE74" s="504"/>
      <c r="BF74" s="509"/>
      <c r="BG74" s="1890"/>
      <c r="BH74" s="1876" t="s">
        <v>322</v>
      </c>
      <c r="BI74" s="1877"/>
      <c r="BJ74" s="1877"/>
      <c r="BK74" s="1877"/>
      <c r="BL74" s="1871"/>
      <c r="BM74" s="1872"/>
      <c r="BN74" s="1872"/>
      <c r="BO74" s="1872"/>
      <c r="BP74" s="1872"/>
      <c r="BQ74" s="1873"/>
      <c r="BR74" s="469"/>
      <c r="CC74" s="469"/>
      <c r="CD74" s="469"/>
    </row>
    <row r="75" spans="2:82" s="503" customFormat="1" ht="31.9" customHeight="1">
      <c r="B75" s="502"/>
      <c r="R75" s="524"/>
      <c r="S75" s="506"/>
      <c r="T75" s="515" t="s">
        <v>323</v>
      </c>
      <c r="U75" s="512"/>
      <c r="V75" s="1857" t="s">
        <v>300</v>
      </c>
      <c r="W75" s="1858"/>
      <c r="X75" s="1858"/>
      <c r="Y75" s="1859"/>
      <c r="Z75" s="1860"/>
      <c r="AA75" s="1860"/>
      <c r="AB75" s="1860"/>
      <c r="AC75" s="1860"/>
      <c r="AD75" s="1861"/>
      <c r="AE75" s="504"/>
      <c r="AF75" s="504"/>
      <c r="AG75" s="515" t="s">
        <v>323</v>
      </c>
      <c r="AH75" s="512"/>
      <c r="AI75" s="1857" t="s">
        <v>300</v>
      </c>
      <c r="AJ75" s="1858"/>
      <c r="AK75" s="1858"/>
      <c r="AL75" s="1859"/>
      <c r="AM75" s="1860"/>
      <c r="AN75" s="1860"/>
      <c r="AO75" s="1860"/>
      <c r="AP75" s="1860"/>
      <c r="AQ75" s="1861"/>
      <c r="AR75" s="504"/>
      <c r="AS75" s="509"/>
      <c r="AT75" s="515" t="s">
        <v>323</v>
      </c>
      <c r="AU75" s="512"/>
      <c r="AV75" s="1857" t="s">
        <v>300</v>
      </c>
      <c r="AW75" s="1858"/>
      <c r="AX75" s="1858"/>
      <c r="AY75" s="1859"/>
      <c r="AZ75" s="1860"/>
      <c r="BA75" s="1860"/>
      <c r="BB75" s="1860"/>
      <c r="BC75" s="1860"/>
      <c r="BD75" s="1861"/>
      <c r="BE75" s="504"/>
      <c r="BF75" s="509"/>
      <c r="BG75" s="515" t="s">
        <v>323</v>
      </c>
      <c r="BH75" s="512"/>
      <c r="BI75" s="1857" t="s">
        <v>300</v>
      </c>
      <c r="BJ75" s="1858"/>
      <c r="BK75" s="1858"/>
      <c r="BL75" s="1859"/>
      <c r="BM75" s="1860"/>
      <c r="BN75" s="1860"/>
      <c r="BO75" s="1860"/>
      <c r="BP75" s="1860"/>
      <c r="BQ75" s="1861"/>
      <c r="BR75" s="469"/>
      <c r="CC75" s="469"/>
      <c r="CD75" s="469"/>
    </row>
    <row r="76" spans="2:82" s="503" customFormat="1" ht="16.149999999999999" customHeight="1">
      <c r="B76" s="502"/>
      <c r="R76" s="524"/>
      <c r="S76" s="506"/>
      <c r="T76" s="1867" t="s">
        <v>254</v>
      </c>
      <c r="U76" s="1868"/>
      <c r="V76" s="1862"/>
      <c r="W76" s="1863"/>
      <c r="X76" s="1863"/>
      <c r="Y76" s="1863"/>
      <c r="Z76" s="516" t="s">
        <v>259</v>
      </c>
      <c r="AA76" s="1864"/>
      <c r="AB76" s="1865"/>
      <c r="AC76" s="1865"/>
      <c r="AD76" s="1866"/>
      <c r="AE76" s="504"/>
      <c r="AF76" s="504"/>
      <c r="AG76" s="1867" t="s">
        <v>254</v>
      </c>
      <c r="AH76" s="1868"/>
      <c r="AI76" s="1862"/>
      <c r="AJ76" s="1863"/>
      <c r="AK76" s="1863"/>
      <c r="AL76" s="1863"/>
      <c r="AM76" s="516" t="s">
        <v>259</v>
      </c>
      <c r="AN76" s="1864"/>
      <c r="AO76" s="1865"/>
      <c r="AP76" s="1865"/>
      <c r="AQ76" s="1866"/>
      <c r="AR76" s="504"/>
      <c r="AS76" s="509"/>
      <c r="AT76" s="1867" t="s">
        <v>254</v>
      </c>
      <c r="AU76" s="1868"/>
      <c r="AV76" s="1862"/>
      <c r="AW76" s="1863"/>
      <c r="AX76" s="1863"/>
      <c r="AY76" s="1863"/>
      <c r="AZ76" s="516" t="s">
        <v>259</v>
      </c>
      <c r="BA76" s="1864"/>
      <c r="BB76" s="1865"/>
      <c r="BC76" s="1865"/>
      <c r="BD76" s="1866"/>
      <c r="BE76" s="504"/>
      <c r="BF76" s="509"/>
      <c r="BG76" s="1867" t="s">
        <v>254</v>
      </c>
      <c r="BH76" s="1868"/>
      <c r="BI76" s="1862"/>
      <c r="BJ76" s="1863"/>
      <c r="BK76" s="1863"/>
      <c r="BL76" s="1863"/>
      <c r="BM76" s="516" t="s">
        <v>259</v>
      </c>
      <c r="BN76" s="1864"/>
      <c r="BO76" s="1865"/>
      <c r="BP76" s="1865"/>
      <c r="BQ76" s="1866"/>
      <c r="BR76" s="469"/>
      <c r="CC76" s="469"/>
      <c r="CD76" s="469"/>
    </row>
    <row r="77" spans="2:82" s="503" customFormat="1" ht="16.149999999999999" customHeight="1">
      <c r="B77" s="502"/>
      <c r="C77" s="502"/>
      <c r="D77" s="502"/>
      <c r="E77" s="502"/>
      <c r="F77" s="502"/>
      <c r="G77" s="502"/>
      <c r="H77" s="502"/>
      <c r="I77" s="502"/>
      <c r="J77" s="502"/>
      <c r="K77" s="502"/>
      <c r="L77" s="502"/>
      <c r="M77" s="502"/>
      <c r="N77" s="502"/>
      <c r="O77" s="502"/>
      <c r="P77" s="502"/>
      <c r="Q77" s="502"/>
      <c r="R77" s="502"/>
      <c r="S77" s="506"/>
      <c r="T77" s="502"/>
      <c r="U77" s="502"/>
      <c r="V77" s="502"/>
      <c r="W77" s="502"/>
      <c r="X77" s="502"/>
      <c r="Y77" s="502"/>
      <c r="Z77" s="502"/>
      <c r="AA77" s="502"/>
      <c r="AB77" s="502"/>
      <c r="AC77" s="502"/>
      <c r="AD77" s="502"/>
      <c r="AE77" s="504"/>
      <c r="AF77" s="504"/>
      <c r="AG77" s="502"/>
      <c r="AH77" s="502"/>
      <c r="AI77" s="502"/>
      <c r="AJ77" s="502"/>
      <c r="AK77" s="502"/>
      <c r="AL77" s="504"/>
      <c r="AM77" s="518"/>
      <c r="AN77" s="502"/>
      <c r="AO77" s="502"/>
      <c r="AP77" s="502"/>
      <c r="AQ77" s="502"/>
      <c r="AR77" s="502"/>
      <c r="AS77" s="504"/>
      <c r="AT77" s="518"/>
      <c r="AU77" s="502"/>
      <c r="AV77" s="502"/>
      <c r="AW77" s="502"/>
      <c r="AX77" s="502"/>
      <c r="AY77" s="502"/>
      <c r="BR77" s="469"/>
      <c r="CC77" s="469"/>
      <c r="CD77" s="469"/>
    </row>
    <row r="78" spans="2:82" s="503" customFormat="1" ht="16.149999999999999" customHeight="1">
      <c r="B78" s="502"/>
      <c r="C78" s="502"/>
      <c r="D78" s="502"/>
      <c r="E78" s="502"/>
      <c r="F78" s="502"/>
      <c r="G78" s="502"/>
      <c r="H78" s="502"/>
      <c r="I78" s="502"/>
      <c r="J78" s="502"/>
      <c r="K78" s="502"/>
      <c r="L78" s="502"/>
      <c r="M78" s="502"/>
      <c r="N78" s="502"/>
      <c r="O78" s="502"/>
      <c r="P78" s="502"/>
      <c r="Q78" s="502"/>
      <c r="R78" s="502"/>
      <c r="S78" s="506"/>
      <c r="T78" s="502"/>
      <c r="U78" s="502"/>
      <c r="V78" s="502"/>
      <c r="W78" s="502"/>
      <c r="X78" s="502"/>
      <c r="Y78" s="1869" t="s">
        <v>1076</v>
      </c>
      <c r="Z78" s="1870"/>
      <c r="AA78" s="504"/>
      <c r="AB78" s="504"/>
      <c r="AC78" s="504"/>
      <c r="AD78" s="504"/>
      <c r="AE78" s="504"/>
      <c r="AF78" s="504"/>
      <c r="AG78" s="504"/>
      <c r="AH78" s="504"/>
      <c r="AI78" s="504"/>
      <c r="AJ78" s="504"/>
      <c r="AK78" s="504"/>
      <c r="AL78" s="1869"/>
      <c r="AM78" s="1870"/>
      <c r="AN78" s="502"/>
      <c r="AO78" s="502"/>
      <c r="AP78" s="502"/>
      <c r="AQ78" s="502"/>
      <c r="AR78" s="502"/>
      <c r="AS78" s="502"/>
      <c r="AT78" s="502"/>
      <c r="AU78" s="502"/>
      <c r="AV78" s="502"/>
      <c r="AW78" s="502"/>
      <c r="AY78" s="1869"/>
      <c r="AZ78" s="1870"/>
      <c r="BL78" s="1869"/>
      <c r="BM78" s="1870"/>
      <c r="BR78" s="469"/>
      <c r="CC78" s="469"/>
      <c r="CD78" s="469"/>
    </row>
    <row r="79" spans="2:82" s="503" customFormat="1" ht="16.149999999999999" customHeight="1">
      <c r="B79" s="502"/>
      <c r="C79" s="502"/>
      <c r="D79" s="502"/>
      <c r="E79" s="502"/>
      <c r="F79" s="502"/>
      <c r="G79" s="502"/>
      <c r="H79" s="502"/>
      <c r="I79" s="502"/>
      <c r="J79" s="502"/>
      <c r="K79" s="502"/>
      <c r="L79" s="502"/>
      <c r="M79" s="502"/>
      <c r="N79" s="502"/>
      <c r="O79" s="502"/>
      <c r="P79" s="502"/>
      <c r="Q79" s="502"/>
      <c r="R79" s="502"/>
      <c r="S79" s="506"/>
      <c r="T79" s="1888"/>
      <c r="U79" s="1891" t="s">
        <v>313</v>
      </c>
      <c r="V79" s="1892"/>
      <c r="W79" s="1892"/>
      <c r="X79" s="1892"/>
      <c r="Y79" s="1885"/>
      <c r="Z79" s="1886"/>
      <c r="AA79" s="1886"/>
      <c r="AB79" s="1886"/>
      <c r="AC79" s="1886"/>
      <c r="AD79" s="1887"/>
      <c r="AE79" s="504"/>
      <c r="AF79" s="502"/>
      <c r="AG79" s="1888"/>
      <c r="AH79" s="1891" t="s">
        <v>313</v>
      </c>
      <c r="AI79" s="1892"/>
      <c r="AJ79" s="1892"/>
      <c r="AK79" s="1892"/>
      <c r="AL79" s="1885"/>
      <c r="AM79" s="1886"/>
      <c r="AN79" s="1886"/>
      <c r="AO79" s="1886"/>
      <c r="AP79" s="1886"/>
      <c r="AQ79" s="1887"/>
      <c r="AR79" s="504"/>
      <c r="AS79" s="502"/>
      <c r="AT79" s="1888"/>
      <c r="AU79" s="1891" t="s">
        <v>313</v>
      </c>
      <c r="AV79" s="1892"/>
      <c r="AW79" s="1892"/>
      <c r="AX79" s="1892"/>
      <c r="AY79" s="1885"/>
      <c r="AZ79" s="1886"/>
      <c r="BA79" s="1886"/>
      <c r="BB79" s="1886"/>
      <c r="BC79" s="1886"/>
      <c r="BD79" s="1887"/>
      <c r="BE79" s="504"/>
      <c r="BF79" s="502"/>
      <c r="BG79" s="1888"/>
      <c r="BH79" s="1891" t="s">
        <v>313</v>
      </c>
      <c r="BI79" s="1892"/>
      <c r="BJ79" s="1892"/>
      <c r="BK79" s="1892"/>
      <c r="BL79" s="1885"/>
      <c r="BM79" s="1886"/>
      <c r="BN79" s="1886"/>
      <c r="BO79" s="1886"/>
      <c r="BP79" s="1886"/>
      <c r="BQ79" s="1887"/>
      <c r="BR79" s="469"/>
      <c r="CC79" s="469"/>
      <c r="CD79" s="469"/>
    </row>
    <row r="80" spans="2:82" s="503" customFormat="1" ht="16.149999999999999" customHeight="1">
      <c r="B80" s="502"/>
      <c r="H80" s="502"/>
      <c r="I80" s="502"/>
      <c r="J80" s="502"/>
      <c r="K80" s="502"/>
      <c r="L80" s="502"/>
      <c r="M80" s="502"/>
      <c r="N80" s="502"/>
      <c r="O80" s="502"/>
      <c r="P80" s="502"/>
      <c r="Q80" s="502"/>
      <c r="R80" s="524"/>
      <c r="S80" s="506"/>
      <c r="T80" s="1889"/>
      <c r="U80" s="1878" t="s">
        <v>315</v>
      </c>
      <c r="V80" s="1875"/>
      <c r="W80" s="1875"/>
      <c r="X80" s="1875"/>
      <c r="Y80" s="1882"/>
      <c r="Z80" s="1883"/>
      <c r="AA80" s="1883"/>
      <c r="AB80" s="1883"/>
      <c r="AC80" s="1883"/>
      <c r="AD80" s="1884"/>
      <c r="AE80" s="504"/>
      <c r="AF80" s="502"/>
      <c r="AG80" s="1889"/>
      <c r="AH80" s="1878" t="s">
        <v>315</v>
      </c>
      <c r="AI80" s="1875"/>
      <c r="AJ80" s="1875"/>
      <c r="AK80" s="1875"/>
      <c r="AL80" s="1882"/>
      <c r="AM80" s="1883"/>
      <c r="AN80" s="1883"/>
      <c r="AO80" s="1883"/>
      <c r="AP80" s="1883"/>
      <c r="AQ80" s="1884"/>
      <c r="AR80" s="504"/>
      <c r="AS80" s="502"/>
      <c r="AT80" s="1889"/>
      <c r="AU80" s="1878" t="s">
        <v>315</v>
      </c>
      <c r="AV80" s="1875"/>
      <c r="AW80" s="1875"/>
      <c r="AX80" s="1875"/>
      <c r="AY80" s="1882"/>
      <c r="AZ80" s="1883"/>
      <c r="BA80" s="1883"/>
      <c r="BB80" s="1883"/>
      <c r="BC80" s="1883"/>
      <c r="BD80" s="1884"/>
      <c r="BE80" s="504"/>
      <c r="BF80" s="502"/>
      <c r="BG80" s="1889"/>
      <c r="BH80" s="1878" t="s">
        <v>315</v>
      </c>
      <c r="BI80" s="1875"/>
      <c r="BJ80" s="1875"/>
      <c r="BK80" s="1875"/>
      <c r="BL80" s="1882"/>
      <c r="BM80" s="1883"/>
      <c r="BN80" s="1883"/>
      <c r="BO80" s="1883"/>
      <c r="BP80" s="1883"/>
      <c r="BQ80" s="1884"/>
      <c r="BR80" s="469"/>
      <c r="CC80" s="469"/>
      <c r="CD80" s="469"/>
    </row>
    <row r="81" spans="2:82" s="503" customFormat="1" ht="16.149999999999999" customHeight="1">
      <c r="B81" s="502"/>
      <c r="R81" s="524"/>
      <c r="S81" s="523"/>
      <c r="T81" s="1889"/>
      <c r="U81" s="1878" t="s">
        <v>316</v>
      </c>
      <c r="V81" s="1875"/>
      <c r="W81" s="1875"/>
      <c r="X81" s="1875"/>
      <c r="Y81" s="1879"/>
      <c r="Z81" s="1872"/>
      <c r="AA81" s="1872"/>
      <c r="AB81" s="1872"/>
      <c r="AC81" s="1872"/>
      <c r="AD81" s="1873"/>
      <c r="AE81" s="504"/>
      <c r="AF81" s="502"/>
      <c r="AG81" s="1889"/>
      <c r="AH81" s="1878" t="s">
        <v>316</v>
      </c>
      <c r="AI81" s="1875"/>
      <c r="AJ81" s="1875"/>
      <c r="AK81" s="1875"/>
      <c r="AL81" s="1879"/>
      <c r="AM81" s="1872"/>
      <c r="AN81" s="1872"/>
      <c r="AO81" s="1872"/>
      <c r="AP81" s="1872"/>
      <c r="AQ81" s="1873"/>
      <c r="AR81" s="504"/>
      <c r="AS81" s="502"/>
      <c r="AT81" s="1889"/>
      <c r="AU81" s="1878" t="s">
        <v>316</v>
      </c>
      <c r="AV81" s="1875"/>
      <c r="AW81" s="1875"/>
      <c r="AX81" s="1875"/>
      <c r="AY81" s="1879"/>
      <c r="AZ81" s="1872"/>
      <c r="BA81" s="1872"/>
      <c r="BB81" s="1872"/>
      <c r="BC81" s="1872"/>
      <c r="BD81" s="1873"/>
      <c r="BE81" s="504"/>
      <c r="BF81" s="502"/>
      <c r="BG81" s="1889"/>
      <c r="BH81" s="1878" t="s">
        <v>316</v>
      </c>
      <c r="BI81" s="1875"/>
      <c r="BJ81" s="1875"/>
      <c r="BK81" s="1875"/>
      <c r="BL81" s="1879"/>
      <c r="BM81" s="1872"/>
      <c r="BN81" s="1872"/>
      <c r="BO81" s="1872"/>
      <c r="BP81" s="1872"/>
      <c r="BQ81" s="1873"/>
      <c r="BR81" s="469"/>
      <c r="CC81" s="469"/>
      <c r="CD81" s="469"/>
    </row>
    <row r="82" spans="2:82" s="503" customFormat="1" ht="16.149999999999999" customHeight="1">
      <c r="B82" s="502"/>
      <c r="R82" s="504"/>
      <c r="S82" s="508"/>
      <c r="T82" s="1889"/>
      <c r="U82" s="1875"/>
      <c r="V82" s="1875"/>
      <c r="W82" s="1875"/>
      <c r="X82" s="1875"/>
      <c r="Y82" s="1882"/>
      <c r="Z82" s="1883"/>
      <c r="AA82" s="1883"/>
      <c r="AB82" s="1883"/>
      <c r="AC82" s="1883"/>
      <c r="AD82" s="1884"/>
      <c r="AE82" s="507"/>
      <c r="AF82" s="507"/>
      <c r="AG82" s="1889"/>
      <c r="AH82" s="1875"/>
      <c r="AI82" s="1875"/>
      <c r="AJ82" s="1875"/>
      <c r="AK82" s="1875"/>
      <c r="AL82" s="1882"/>
      <c r="AM82" s="1883"/>
      <c r="AN82" s="1883"/>
      <c r="AO82" s="1883"/>
      <c r="AP82" s="1883"/>
      <c r="AQ82" s="1884"/>
      <c r="AR82" s="507"/>
      <c r="AS82" s="508"/>
      <c r="AT82" s="1889"/>
      <c r="AU82" s="1875"/>
      <c r="AV82" s="1875"/>
      <c r="AW82" s="1875"/>
      <c r="AX82" s="1875"/>
      <c r="AY82" s="1882"/>
      <c r="AZ82" s="1883"/>
      <c r="BA82" s="1883"/>
      <c r="BB82" s="1883"/>
      <c r="BC82" s="1883"/>
      <c r="BD82" s="1884"/>
      <c r="BE82" s="507"/>
      <c r="BF82" s="508"/>
      <c r="BG82" s="1889"/>
      <c r="BH82" s="1875"/>
      <c r="BI82" s="1875"/>
      <c r="BJ82" s="1875"/>
      <c r="BK82" s="1875"/>
      <c r="BL82" s="1882"/>
      <c r="BM82" s="1883"/>
      <c r="BN82" s="1883"/>
      <c r="BO82" s="1883"/>
      <c r="BP82" s="1883"/>
      <c r="BQ82" s="1884"/>
      <c r="BR82" s="469"/>
      <c r="CC82" s="469"/>
      <c r="CD82" s="469"/>
    </row>
    <row r="83" spans="2:82" s="503" customFormat="1" ht="16.149999999999999" customHeight="1">
      <c r="B83" s="502"/>
      <c r="R83" s="504"/>
      <c r="S83" s="509"/>
      <c r="T83" s="1889"/>
      <c r="U83" s="1878" t="s">
        <v>319</v>
      </c>
      <c r="V83" s="1875"/>
      <c r="W83" s="1875"/>
      <c r="X83" s="1875"/>
      <c r="Y83" s="1882"/>
      <c r="Z83" s="1883"/>
      <c r="AA83" s="1883"/>
      <c r="AB83" s="1883"/>
      <c r="AC83" s="1883"/>
      <c r="AD83" s="1884"/>
      <c r="AE83" s="504"/>
      <c r="AF83" s="504"/>
      <c r="AG83" s="1889"/>
      <c r="AH83" s="1878" t="s">
        <v>319</v>
      </c>
      <c r="AI83" s="1875"/>
      <c r="AJ83" s="1875"/>
      <c r="AK83" s="1875"/>
      <c r="AL83" s="1882"/>
      <c r="AM83" s="1883"/>
      <c r="AN83" s="1883"/>
      <c r="AO83" s="1883"/>
      <c r="AP83" s="1883"/>
      <c r="AQ83" s="1884"/>
      <c r="AR83" s="504"/>
      <c r="AS83" s="509"/>
      <c r="AT83" s="1889"/>
      <c r="AU83" s="1878" t="s">
        <v>319</v>
      </c>
      <c r="AV83" s="1875"/>
      <c r="AW83" s="1875"/>
      <c r="AX83" s="1875"/>
      <c r="AY83" s="1882"/>
      <c r="AZ83" s="1883"/>
      <c r="BA83" s="1883"/>
      <c r="BB83" s="1883"/>
      <c r="BC83" s="1883"/>
      <c r="BD83" s="1884"/>
      <c r="BE83" s="504"/>
      <c r="BF83" s="509"/>
      <c r="BG83" s="1889"/>
      <c r="BH83" s="1878" t="s">
        <v>319</v>
      </c>
      <c r="BI83" s="1875"/>
      <c r="BJ83" s="1875"/>
      <c r="BK83" s="1875"/>
      <c r="BL83" s="1882"/>
      <c r="BM83" s="1883"/>
      <c r="BN83" s="1883"/>
      <c r="BO83" s="1883"/>
      <c r="BP83" s="1883"/>
      <c r="BQ83" s="1884"/>
      <c r="BR83" s="469"/>
      <c r="CC83" s="469"/>
      <c r="CD83" s="469"/>
    </row>
    <row r="84" spans="2:82" s="503" customFormat="1" ht="16.149999999999999" customHeight="1">
      <c r="B84" s="502"/>
      <c r="R84" s="504"/>
      <c r="S84" s="509"/>
      <c r="T84" s="1889"/>
      <c r="U84" s="1878" t="s">
        <v>320</v>
      </c>
      <c r="V84" s="1875"/>
      <c r="W84" s="1875"/>
      <c r="X84" s="1875"/>
      <c r="Y84" s="1871"/>
      <c r="Z84" s="1872"/>
      <c r="AA84" s="1872"/>
      <c r="AB84" s="1872"/>
      <c r="AC84" s="1872"/>
      <c r="AD84" s="1873"/>
      <c r="AE84" s="504"/>
      <c r="AF84" s="504"/>
      <c r="AG84" s="1889"/>
      <c r="AH84" s="1878" t="s">
        <v>320</v>
      </c>
      <c r="AI84" s="1875"/>
      <c r="AJ84" s="1875"/>
      <c r="AK84" s="1875"/>
      <c r="AL84" s="1871"/>
      <c r="AM84" s="1872"/>
      <c r="AN84" s="1872"/>
      <c r="AO84" s="1872"/>
      <c r="AP84" s="1872"/>
      <c r="AQ84" s="1873"/>
      <c r="AR84" s="504"/>
      <c r="AS84" s="509"/>
      <c r="AT84" s="1889"/>
      <c r="AU84" s="1878" t="s">
        <v>320</v>
      </c>
      <c r="AV84" s="1875"/>
      <c r="AW84" s="1875"/>
      <c r="AX84" s="1875"/>
      <c r="AY84" s="1871"/>
      <c r="AZ84" s="1872"/>
      <c r="BA84" s="1872"/>
      <c r="BB84" s="1872"/>
      <c r="BC84" s="1872"/>
      <c r="BD84" s="1873"/>
      <c r="BE84" s="504"/>
      <c r="BF84" s="509"/>
      <c r="BG84" s="1889"/>
      <c r="BH84" s="1878" t="s">
        <v>320</v>
      </c>
      <c r="BI84" s="1875"/>
      <c r="BJ84" s="1875"/>
      <c r="BK84" s="1875"/>
      <c r="BL84" s="1871"/>
      <c r="BM84" s="1872"/>
      <c r="BN84" s="1872"/>
      <c r="BO84" s="1872"/>
      <c r="BP84" s="1872"/>
      <c r="BQ84" s="1873"/>
      <c r="BR84" s="469"/>
      <c r="CC84" s="469"/>
      <c r="CD84" s="469"/>
    </row>
    <row r="85" spans="2:82" s="503" customFormat="1" ht="16.149999999999999" customHeight="1">
      <c r="B85" s="502"/>
      <c r="R85" s="504"/>
      <c r="S85" s="509"/>
      <c r="T85" s="1889"/>
      <c r="U85" s="1874" t="s">
        <v>321</v>
      </c>
      <c r="V85" s="1875"/>
      <c r="W85" s="1875"/>
      <c r="X85" s="1875"/>
      <c r="Y85" s="1871"/>
      <c r="Z85" s="1872"/>
      <c r="AA85" s="1872"/>
      <c r="AB85" s="1872"/>
      <c r="AC85" s="1872"/>
      <c r="AD85" s="1873"/>
      <c r="AE85" s="504"/>
      <c r="AF85" s="504"/>
      <c r="AG85" s="1889"/>
      <c r="AH85" s="1874" t="s">
        <v>321</v>
      </c>
      <c r="AI85" s="1875"/>
      <c r="AJ85" s="1875"/>
      <c r="AK85" s="1875"/>
      <c r="AL85" s="1871"/>
      <c r="AM85" s="1872"/>
      <c r="AN85" s="1872"/>
      <c r="AO85" s="1872"/>
      <c r="AP85" s="1872"/>
      <c r="AQ85" s="1873"/>
      <c r="AR85" s="504"/>
      <c r="AS85" s="509"/>
      <c r="AT85" s="1889"/>
      <c r="AU85" s="1874" t="s">
        <v>321</v>
      </c>
      <c r="AV85" s="1875"/>
      <c r="AW85" s="1875"/>
      <c r="AX85" s="1875"/>
      <c r="AY85" s="1871"/>
      <c r="AZ85" s="1872"/>
      <c r="BA85" s="1872"/>
      <c r="BB85" s="1872"/>
      <c r="BC85" s="1872"/>
      <c r="BD85" s="1873"/>
      <c r="BE85" s="504"/>
      <c r="BF85" s="509"/>
      <c r="BG85" s="1889"/>
      <c r="BH85" s="1874" t="s">
        <v>321</v>
      </c>
      <c r="BI85" s="1875"/>
      <c r="BJ85" s="1875"/>
      <c r="BK85" s="1875"/>
      <c r="BL85" s="1871"/>
      <c r="BM85" s="1872"/>
      <c r="BN85" s="1872"/>
      <c r="BO85" s="1872"/>
      <c r="BP85" s="1872"/>
      <c r="BQ85" s="1873"/>
      <c r="BR85" s="469"/>
      <c r="CC85" s="469"/>
      <c r="CD85" s="469"/>
    </row>
    <row r="86" spans="2:82" s="503" customFormat="1" ht="16.149999999999999" customHeight="1">
      <c r="B86" s="502"/>
      <c r="R86" s="504"/>
      <c r="S86" s="509"/>
      <c r="T86" s="1889"/>
      <c r="U86" s="512"/>
      <c r="V86" s="1880" t="s">
        <v>328</v>
      </c>
      <c r="W86" s="1881"/>
      <c r="X86" s="1881"/>
      <c r="Y86" s="1871"/>
      <c r="Z86" s="1872"/>
      <c r="AA86" s="1872"/>
      <c r="AB86" s="1872"/>
      <c r="AC86" s="1872"/>
      <c r="AD86" s="1873"/>
      <c r="AE86" s="504"/>
      <c r="AF86" s="504"/>
      <c r="AG86" s="1889"/>
      <c r="AH86" s="512"/>
      <c r="AI86" s="1880" t="s">
        <v>328</v>
      </c>
      <c r="AJ86" s="1881"/>
      <c r="AK86" s="1881"/>
      <c r="AL86" s="1871"/>
      <c r="AM86" s="1872"/>
      <c r="AN86" s="1872"/>
      <c r="AO86" s="1872"/>
      <c r="AP86" s="1872"/>
      <c r="AQ86" s="1873"/>
      <c r="AR86" s="504"/>
      <c r="AS86" s="509"/>
      <c r="AT86" s="1889"/>
      <c r="AU86" s="512"/>
      <c r="AV86" s="1880" t="s">
        <v>328</v>
      </c>
      <c r="AW86" s="1881"/>
      <c r="AX86" s="1881"/>
      <c r="AY86" s="1871"/>
      <c r="AZ86" s="1872"/>
      <c r="BA86" s="1872"/>
      <c r="BB86" s="1872"/>
      <c r="BC86" s="1872"/>
      <c r="BD86" s="1873"/>
      <c r="BE86" s="504"/>
      <c r="BF86" s="509"/>
      <c r="BG86" s="1889"/>
      <c r="BH86" s="512"/>
      <c r="BI86" s="1880" t="s">
        <v>328</v>
      </c>
      <c r="BJ86" s="1881"/>
      <c r="BK86" s="1881"/>
      <c r="BL86" s="1871"/>
      <c r="BM86" s="1872"/>
      <c r="BN86" s="1872"/>
      <c r="BO86" s="1872"/>
      <c r="BP86" s="1872"/>
      <c r="BQ86" s="1873"/>
      <c r="BR86" s="469"/>
      <c r="CC86" s="469"/>
      <c r="CD86" s="469"/>
    </row>
    <row r="87" spans="2:82" s="503" customFormat="1" ht="16.149999999999999" customHeight="1">
      <c r="B87" s="502"/>
      <c r="R87" s="504"/>
      <c r="S87" s="509"/>
      <c r="T87" s="1889"/>
      <c r="U87" s="513"/>
      <c r="V87" s="1881"/>
      <c r="W87" s="1881"/>
      <c r="X87" s="1881"/>
      <c r="Y87" s="1872"/>
      <c r="Z87" s="1872"/>
      <c r="AA87" s="1872"/>
      <c r="AB87" s="1872"/>
      <c r="AC87" s="1872"/>
      <c r="AD87" s="1873"/>
      <c r="AE87" s="504"/>
      <c r="AF87" s="504"/>
      <c r="AG87" s="1889"/>
      <c r="AH87" s="513"/>
      <c r="AI87" s="1881"/>
      <c r="AJ87" s="1881"/>
      <c r="AK87" s="1881"/>
      <c r="AL87" s="1872"/>
      <c r="AM87" s="1872"/>
      <c r="AN87" s="1872"/>
      <c r="AO87" s="1872"/>
      <c r="AP87" s="1872"/>
      <c r="AQ87" s="1873"/>
      <c r="AR87" s="504"/>
      <c r="AS87" s="509"/>
      <c r="AT87" s="1889"/>
      <c r="AU87" s="513"/>
      <c r="AV87" s="1881"/>
      <c r="AW87" s="1881"/>
      <c r="AX87" s="1881"/>
      <c r="AY87" s="1872"/>
      <c r="AZ87" s="1872"/>
      <c r="BA87" s="1872"/>
      <c r="BB87" s="1872"/>
      <c r="BC87" s="1872"/>
      <c r="BD87" s="1873"/>
      <c r="BE87" s="504"/>
      <c r="BF87" s="509"/>
      <c r="BG87" s="1889"/>
      <c r="BH87" s="513"/>
      <c r="BI87" s="1881"/>
      <c r="BJ87" s="1881"/>
      <c r="BK87" s="1881"/>
      <c r="BL87" s="1872"/>
      <c r="BM87" s="1872"/>
      <c r="BN87" s="1872"/>
      <c r="BO87" s="1872"/>
      <c r="BP87" s="1872"/>
      <c r="BQ87" s="1873"/>
      <c r="BR87" s="469"/>
      <c r="CC87" s="469"/>
      <c r="CD87" s="469"/>
    </row>
    <row r="88" spans="2:82" s="503" customFormat="1" ht="16.149999999999999" customHeight="1">
      <c r="B88" s="502"/>
      <c r="R88" s="504"/>
      <c r="S88" s="509"/>
      <c r="T88" s="1890"/>
      <c r="U88" s="1876" t="s">
        <v>322</v>
      </c>
      <c r="V88" s="1877"/>
      <c r="W88" s="1877"/>
      <c r="X88" s="1877"/>
      <c r="Y88" s="1871"/>
      <c r="Z88" s="1872"/>
      <c r="AA88" s="1872"/>
      <c r="AB88" s="1872"/>
      <c r="AC88" s="1872"/>
      <c r="AD88" s="1873"/>
      <c r="AE88" s="504"/>
      <c r="AF88" s="504"/>
      <c r="AG88" s="1890"/>
      <c r="AH88" s="1876" t="s">
        <v>322</v>
      </c>
      <c r="AI88" s="1877"/>
      <c r="AJ88" s="1877"/>
      <c r="AK88" s="1877"/>
      <c r="AL88" s="1871"/>
      <c r="AM88" s="1872"/>
      <c r="AN88" s="1872"/>
      <c r="AO88" s="1872"/>
      <c r="AP88" s="1872"/>
      <c r="AQ88" s="1873"/>
      <c r="AR88" s="504"/>
      <c r="AS88" s="509"/>
      <c r="AT88" s="1890"/>
      <c r="AU88" s="1876" t="s">
        <v>322</v>
      </c>
      <c r="AV88" s="1877"/>
      <c r="AW88" s="1877"/>
      <c r="AX88" s="1877"/>
      <c r="AY88" s="1871"/>
      <c r="AZ88" s="1872"/>
      <c r="BA88" s="1872"/>
      <c r="BB88" s="1872"/>
      <c r="BC88" s="1872"/>
      <c r="BD88" s="1873"/>
      <c r="BE88" s="504"/>
      <c r="BF88" s="509"/>
      <c r="BG88" s="1890"/>
      <c r="BH88" s="1876" t="s">
        <v>322</v>
      </c>
      <c r="BI88" s="1877"/>
      <c r="BJ88" s="1877"/>
      <c r="BK88" s="1877"/>
      <c r="BL88" s="1871"/>
      <c r="BM88" s="1872"/>
      <c r="BN88" s="1872"/>
      <c r="BO88" s="1872"/>
      <c r="BP88" s="1872"/>
      <c r="BQ88" s="1873"/>
      <c r="BR88" s="469"/>
      <c r="CC88" s="469"/>
      <c r="CD88" s="469"/>
    </row>
    <row r="89" spans="2:82" s="503" customFormat="1" ht="31.9" customHeight="1">
      <c r="B89" s="502"/>
      <c r="R89" s="504"/>
      <c r="S89" s="509"/>
      <c r="T89" s="515" t="s">
        <v>323</v>
      </c>
      <c r="U89" s="512"/>
      <c r="V89" s="1857" t="s">
        <v>300</v>
      </c>
      <c r="W89" s="1858"/>
      <c r="X89" s="1858"/>
      <c r="Y89" s="1859"/>
      <c r="Z89" s="1860"/>
      <c r="AA89" s="1860"/>
      <c r="AB89" s="1860"/>
      <c r="AC89" s="1860"/>
      <c r="AD89" s="1861"/>
      <c r="AE89" s="504"/>
      <c r="AF89" s="504"/>
      <c r="AG89" s="515" t="s">
        <v>323</v>
      </c>
      <c r="AH89" s="512"/>
      <c r="AI89" s="1857" t="s">
        <v>300</v>
      </c>
      <c r="AJ89" s="1858"/>
      <c r="AK89" s="1858"/>
      <c r="AL89" s="1859"/>
      <c r="AM89" s="1860"/>
      <c r="AN89" s="1860"/>
      <c r="AO89" s="1860"/>
      <c r="AP89" s="1860"/>
      <c r="AQ89" s="1861"/>
      <c r="AR89" s="504"/>
      <c r="AS89" s="509"/>
      <c r="AT89" s="515" t="s">
        <v>323</v>
      </c>
      <c r="AU89" s="512"/>
      <c r="AV89" s="1857" t="s">
        <v>300</v>
      </c>
      <c r="AW89" s="1858"/>
      <c r="AX89" s="1858"/>
      <c r="AY89" s="1859"/>
      <c r="AZ89" s="1860"/>
      <c r="BA89" s="1860"/>
      <c r="BB89" s="1860"/>
      <c r="BC89" s="1860"/>
      <c r="BD89" s="1861"/>
      <c r="BE89" s="504"/>
      <c r="BF89" s="509"/>
      <c r="BG89" s="515" t="s">
        <v>323</v>
      </c>
      <c r="BH89" s="512"/>
      <c r="BI89" s="1857" t="s">
        <v>300</v>
      </c>
      <c r="BJ89" s="1858"/>
      <c r="BK89" s="1858"/>
      <c r="BL89" s="1859"/>
      <c r="BM89" s="1860"/>
      <c r="BN89" s="1860"/>
      <c r="BO89" s="1860"/>
      <c r="BP89" s="1860"/>
      <c r="BQ89" s="1861"/>
      <c r="BR89" s="469"/>
      <c r="CC89" s="469"/>
      <c r="CD89" s="469"/>
    </row>
    <row r="90" spans="2:82" s="503" customFormat="1" ht="16.149999999999999" customHeight="1">
      <c r="B90" s="502"/>
      <c r="R90" s="504"/>
      <c r="S90" s="509"/>
      <c r="T90" s="1867" t="s">
        <v>254</v>
      </c>
      <c r="U90" s="1868"/>
      <c r="V90" s="1862"/>
      <c r="W90" s="1863"/>
      <c r="X90" s="1863"/>
      <c r="Y90" s="1863"/>
      <c r="Z90" s="516" t="s">
        <v>259</v>
      </c>
      <c r="AA90" s="1864"/>
      <c r="AB90" s="1865"/>
      <c r="AC90" s="1865"/>
      <c r="AD90" s="1866"/>
      <c r="AE90" s="504"/>
      <c r="AF90" s="504"/>
      <c r="AG90" s="1867" t="s">
        <v>254</v>
      </c>
      <c r="AH90" s="1868"/>
      <c r="AI90" s="1862"/>
      <c r="AJ90" s="1863"/>
      <c r="AK90" s="1863"/>
      <c r="AL90" s="1863"/>
      <c r="AM90" s="516" t="s">
        <v>259</v>
      </c>
      <c r="AN90" s="1864"/>
      <c r="AO90" s="1865"/>
      <c r="AP90" s="1865"/>
      <c r="AQ90" s="1866"/>
      <c r="AR90" s="504"/>
      <c r="AS90" s="509"/>
      <c r="AT90" s="1867" t="s">
        <v>254</v>
      </c>
      <c r="AU90" s="1868"/>
      <c r="AV90" s="1862"/>
      <c r="AW90" s="1863"/>
      <c r="AX90" s="1863"/>
      <c r="AY90" s="1863"/>
      <c r="AZ90" s="516" t="s">
        <v>259</v>
      </c>
      <c r="BA90" s="1864"/>
      <c r="BB90" s="1865"/>
      <c r="BC90" s="1865"/>
      <c r="BD90" s="1866"/>
      <c r="BE90" s="504"/>
      <c r="BF90" s="509"/>
      <c r="BG90" s="1867" t="s">
        <v>254</v>
      </c>
      <c r="BH90" s="1868"/>
      <c r="BI90" s="1862"/>
      <c r="BJ90" s="1863"/>
      <c r="BK90" s="1863"/>
      <c r="BL90" s="1863"/>
      <c r="BM90" s="516" t="s">
        <v>259</v>
      </c>
      <c r="BN90" s="1864"/>
      <c r="BO90" s="1865"/>
      <c r="BP90" s="1865"/>
      <c r="BQ90" s="1866"/>
      <c r="BR90" s="469"/>
      <c r="CC90" s="469"/>
      <c r="CD90" s="469"/>
    </row>
    <row r="91" spans="2:82" s="525" customFormat="1" ht="18.95" customHeight="1">
      <c r="B91" s="504"/>
      <c r="I91" s="504"/>
      <c r="J91" s="504"/>
      <c r="K91" s="504"/>
      <c r="L91" s="504"/>
      <c r="M91" s="526"/>
      <c r="N91" s="504"/>
      <c r="O91" s="504"/>
      <c r="P91" s="504"/>
      <c r="Q91" s="504"/>
      <c r="R91" s="504"/>
      <c r="S91" s="504"/>
      <c r="T91" s="504"/>
      <c r="U91" s="504"/>
      <c r="V91" s="504"/>
      <c r="W91" s="504"/>
      <c r="X91" s="504"/>
      <c r="Y91" s="526"/>
      <c r="Z91" s="526"/>
      <c r="AA91" s="526"/>
      <c r="AB91" s="526"/>
      <c r="AC91" s="526"/>
      <c r="AD91" s="504"/>
      <c r="AE91" s="504"/>
      <c r="AF91" s="504"/>
      <c r="AG91" s="504"/>
      <c r="AH91" s="504"/>
      <c r="AI91" s="504"/>
      <c r="AJ91" s="526"/>
      <c r="AK91" s="504"/>
      <c r="AL91" s="504"/>
      <c r="AM91" s="504"/>
      <c r="AN91" s="504"/>
      <c r="AO91" s="504"/>
      <c r="AP91" s="504"/>
      <c r="AQ91" s="526"/>
      <c r="AR91" s="504"/>
      <c r="AS91" s="504"/>
      <c r="AT91" s="504"/>
      <c r="AU91" s="504"/>
      <c r="BR91" s="470"/>
      <c r="CC91" s="470"/>
      <c r="CD91" s="470"/>
    </row>
  </sheetData>
  <dataConsolidate/>
  <mergeCells count="610">
    <mergeCell ref="L2:BD3"/>
    <mergeCell ref="AL89:AQ89"/>
    <mergeCell ref="AN90:AQ90"/>
    <mergeCell ref="V90:Y90"/>
    <mergeCell ref="AA90:AD90"/>
    <mergeCell ref="AG90:AH90"/>
    <mergeCell ref="AI90:AL90"/>
    <mergeCell ref="AT90:AU90"/>
    <mergeCell ref="BG90:BH90"/>
    <mergeCell ref="T79:T88"/>
    <mergeCell ref="U79:X79"/>
    <mergeCell ref="Y79:AD79"/>
    <mergeCell ref="AG79:AG88"/>
    <mergeCell ref="AH79:AK79"/>
    <mergeCell ref="V86:X87"/>
    <mergeCell ref="T76:U76"/>
    <mergeCell ref="V76:Y76"/>
    <mergeCell ref="AA76:AD76"/>
    <mergeCell ref="AG76:AH76"/>
    <mergeCell ref="AI76:AL76"/>
    <mergeCell ref="AL54:AQ54"/>
    <mergeCell ref="T62:U62"/>
    <mergeCell ref="V61:X61"/>
    <mergeCell ref="Y61:AD61"/>
    <mergeCell ref="U23:X23"/>
    <mergeCell ref="AH70:AK70"/>
    <mergeCell ref="T51:T60"/>
    <mergeCell ref="AL51:AQ51"/>
    <mergeCell ref="AL56:AQ56"/>
    <mergeCell ref="AL82:AQ82"/>
    <mergeCell ref="V75:X75"/>
    <mergeCell ref="Y75:AD75"/>
    <mergeCell ref="AI75:AK75"/>
    <mergeCell ref="AL75:AQ75"/>
    <mergeCell ref="U53:X54"/>
    <mergeCell ref="U60:X60"/>
    <mergeCell ref="Y60:AD60"/>
    <mergeCell ref="AL72:AQ73"/>
    <mergeCell ref="Y72:AD73"/>
    <mergeCell ref="AI72:AK73"/>
    <mergeCell ref="AH60:AK60"/>
    <mergeCell ref="Y54:AD54"/>
    <mergeCell ref="U55:X55"/>
    <mergeCell ref="Y55:AD55"/>
    <mergeCell ref="AH55:AK55"/>
    <mergeCell ref="AL55:AQ55"/>
    <mergeCell ref="U71:X71"/>
    <mergeCell ref="Y71:AD71"/>
    <mergeCell ref="C12:G12"/>
    <mergeCell ref="T90:U90"/>
    <mergeCell ref="U51:X51"/>
    <mergeCell ref="Y51:AD51"/>
    <mergeCell ref="AG51:AG60"/>
    <mergeCell ref="AL53:AQ53"/>
    <mergeCell ref="V72:X73"/>
    <mergeCell ref="U18:X18"/>
    <mergeCell ref="T9:T18"/>
    <mergeCell ref="T20:U20"/>
    <mergeCell ref="V19:X19"/>
    <mergeCell ref="V20:Y20"/>
    <mergeCell ref="AA20:AD20"/>
    <mergeCell ref="T23:T32"/>
    <mergeCell ref="T34:U34"/>
    <mergeCell ref="Y9:AD9"/>
    <mergeCell ref="Y10:AD10"/>
    <mergeCell ref="Y11:AD11"/>
    <mergeCell ref="Y12:AD12"/>
    <mergeCell ref="Y13:AD13"/>
    <mergeCell ref="Y14:AD14"/>
    <mergeCell ref="Y15:AD15"/>
    <mergeCell ref="Y16:AD17"/>
    <mergeCell ref="Y18:AD18"/>
    <mergeCell ref="AL47:AQ47"/>
    <mergeCell ref="AL13:AQ13"/>
    <mergeCell ref="C7:F7"/>
    <mergeCell ref="C6:F6"/>
    <mergeCell ref="U9:X9"/>
    <mergeCell ref="U10:X10"/>
    <mergeCell ref="U11:X12"/>
    <mergeCell ref="U13:X13"/>
    <mergeCell ref="U14:X14"/>
    <mergeCell ref="U15:X15"/>
    <mergeCell ref="V16:X17"/>
    <mergeCell ref="G7:AD7"/>
    <mergeCell ref="G6:AD6"/>
    <mergeCell ref="Y8:Z8"/>
    <mergeCell ref="H9:Q9"/>
    <mergeCell ref="H10:Q10"/>
    <mergeCell ref="H11:Q11"/>
    <mergeCell ref="H12:Q12"/>
    <mergeCell ref="H13:Q13"/>
    <mergeCell ref="H14:Q15"/>
    <mergeCell ref="H16:Q16"/>
    <mergeCell ref="H17:Q18"/>
    <mergeCell ref="C9:G9"/>
    <mergeCell ref="C10:G10"/>
    <mergeCell ref="T37:T46"/>
    <mergeCell ref="U37:X37"/>
    <mergeCell ref="Y37:AD37"/>
    <mergeCell ref="T48:U48"/>
    <mergeCell ref="V48:Y48"/>
    <mergeCell ref="AA48:AD48"/>
    <mergeCell ref="U38:X38"/>
    <mergeCell ref="AT9:AT18"/>
    <mergeCell ref="AU9:AX9"/>
    <mergeCell ref="AU15:AX15"/>
    <mergeCell ref="AH23:AK23"/>
    <mergeCell ref="AL23:AQ23"/>
    <mergeCell ref="AT23:AT32"/>
    <mergeCell ref="AU23:AX23"/>
    <mergeCell ref="AL19:AQ19"/>
    <mergeCell ref="AT20:AU20"/>
    <mergeCell ref="AH28:AK28"/>
    <mergeCell ref="AL28:AQ28"/>
    <mergeCell ref="AU28:AX28"/>
    <mergeCell ref="V34:Y34"/>
    <mergeCell ref="AA34:AD34"/>
    <mergeCell ref="AI34:AL34"/>
    <mergeCell ref="AN34:AQ34"/>
    <mergeCell ref="AV34:AY34"/>
    <mergeCell ref="AY9:BD9"/>
    <mergeCell ref="AU10:AX10"/>
    <mergeCell ref="AY10:BD10"/>
    <mergeCell ref="AU11:AX12"/>
    <mergeCell ref="AY11:BD11"/>
    <mergeCell ref="AY12:BD12"/>
    <mergeCell ref="AU13:AX13"/>
    <mergeCell ref="AY13:BD13"/>
    <mergeCell ref="AU14:AX14"/>
    <mergeCell ref="AY14:BD14"/>
    <mergeCell ref="BG9:BG18"/>
    <mergeCell ref="BH9:BK9"/>
    <mergeCell ref="BL9:BQ9"/>
    <mergeCell ref="BH10:BK10"/>
    <mergeCell ref="BL10:BQ10"/>
    <mergeCell ref="BH11:BK12"/>
    <mergeCell ref="BL11:BQ11"/>
    <mergeCell ref="BL12:BQ12"/>
    <mergeCell ref="BH13:BK13"/>
    <mergeCell ref="BL13:BQ13"/>
    <mergeCell ref="BH14:BK14"/>
    <mergeCell ref="BL14:BQ14"/>
    <mergeCell ref="BH15:BK15"/>
    <mergeCell ref="BL15:BQ15"/>
    <mergeCell ref="BI16:BK17"/>
    <mergeCell ref="BL16:BQ17"/>
    <mergeCell ref="BH18:BK18"/>
    <mergeCell ref="BL18:BQ18"/>
    <mergeCell ref="BI19:BK19"/>
    <mergeCell ref="BL19:BQ19"/>
    <mergeCell ref="BI20:BL20"/>
    <mergeCell ref="BN20:BQ20"/>
    <mergeCell ref="C26:E27"/>
    <mergeCell ref="F20:J20"/>
    <mergeCell ref="F26:J26"/>
    <mergeCell ref="M20:Q20"/>
    <mergeCell ref="M26:Q26"/>
    <mergeCell ref="M27:Q27"/>
    <mergeCell ref="AN20:AQ20"/>
    <mergeCell ref="AV19:AX19"/>
    <mergeCell ref="AY19:BD19"/>
    <mergeCell ref="AV20:AY20"/>
    <mergeCell ref="BA20:BD20"/>
    <mergeCell ref="Y19:AD19"/>
    <mergeCell ref="AI19:AK19"/>
    <mergeCell ref="BL26:BQ26"/>
    <mergeCell ref="AL27:AQ27"/>
    <mergeCell ref="AU27:AX27"/>
    <mergeCell ref="AY27:BD27"/>
    <mergeCell ref="BH27:BK27"/>
    <mergeCell ref="BL27:BQ27"/>
    <mergeCell ref="Y23:AD23"/>
    <mergeCell ref="C13:G13"/>
    <mergeCell ref="D14:G15"/>
    <mergeCell ref="C16:G16"/>
    <mergeCell ref="D17:G18"/>
    <mergeCell ref="F21:J21"/>
    <mergeCell ref="M21:Q21"/>
    <mergeCell ref="U27:X27"/>
    <mergeCell ref="Y27:AD27"/>
    <mergeCell ref="AH27:AK27"/>
    <mergeCell ref="AG20:AH20"/>
    <mergeCell ref="AH13:AK13"/>
    <mergeCell ref="C20:E21"/>
    <mergeCell ref="AH18:AK18"/>
    <mergeCell ref="AI16:AK17"/>
    <mergeCell ref="AI20:AL20"/>
    <mergeCell ref="AG9:AG18"/>
    <mergeCell ref="AH9:AK9"/>
    <mergeCell ref="AL9:AQ9"/>
    <mergeCell ref="AH10:AK10"/>
    <mergeCell ref="AL10:AQ10"/>
    <mergeCell ref="AH11:AK12"/>
    <mergeCell ref="AL11:AQ11"/>
    <mergeCell ref="AL12:AQ12"/>
    <mergeCell ref="C11:G11"/>
    <mergeCell ref="U24:X24"/>
    <mergeCell ref="U25:X26"/>
    <mergeCell ref="AL26:AQ26"/>
    <mergeCell ref="AH14:AK14"/>
    <mergeCell ref="Y26:AD26"/>
    <mergeCell ref="AY26:BD26"/>
    <mergeCell ref="F27:J27"/>
    <mergeCell ref="AG23:AG32"/>
    <mergeCell ref="AY15:BD15"/>
    <mergeCell ref="AV16:AX17"/>
    <mergeCell ref="AY16:BD17"/>
    <mergeCell ref="AU18:AX18"/>
    <mergeCell ref="AY18:BD18"/>
    <mergeCell ref="U32:X32"/>
    <mergeCell ref="U28:X28"/>
    <mergeCell ref="Y24:AD24"/>
    <mergeCell ref="AH24:AK24"/>
    <mergeCell ref="AL24:AQ24"/>
    <mergeCell ref="Y25:AD25"/>
    <mergeCell ref="AY22:AZ22"/>
    <mergeCell ref="Y28:AD28"/>
    <mergeCell ref="AL18:AQ18"/>
    <mergeCell ref="AL15:AQ15"/>
    <mergeCell ref="AL16:AQ17"/>
    <mergeCell ref="V33:X33"/>
    <mergeCell ref="Y33:AD33"/>
    <mergeCell ref="AI33:AK33"/>
    <mergeCell ref="V30:X31"/>
    <mergeCell ref="Y30:AD31"/>
    <mergeCell ref="AI30:AK31"/>
    <mergeCell ref="AY28:BD28"/>
    <mergeCell ref="Y32:AD32"/>
    <mergeCell ref="AH32:AK32"/>
    <mergeCell ref="AL32:AQ32"/>
    <mergeCell ref="AU32:AX32"/>
    <mergeCell ref="AV30:AX31"/>
    <mergeCell ref="AY30:BD31"/>
    <mergeCell ref="Y29:AD29"/>
    <mergeCell ref="AH29:AK29"/>
    <mergeCell ref="U29:X29"/>
    <mergeCell ref="AL29:AQ29"/>
    <mergeCell ref="AL33:AQ33"/>
    <mergeCell ref="AV33:AX33"/>
    <mergeCell ref="AY33:BD33"/>
    <mergeCell ref="AL30:AQ31"/>
    <mergeCell ref="BI30:BK31"/>
    <mergeCell ref="BL30:BQ31"/>
    <mergeCell ref="BG23:BG32"/>
    <mergeCell ref="BH23:BK23"/>
    <mergeCell ref="BL23:BQ23"/>
    <mergeCell ref="AU24:AX24"/>
    <mergeCell ref="AY24:BD24"/>
    <mergeCell ref="BH24:BK24"/>
    <mergeCell ref="BL24:BQ24"/>
    <mergeCell ref="AY23:BD23"/>
    <mergeCell ref="Y46:AD46"/>
    <mergeCell ref="V47:X47"/>
    <mergeCell ref="Y47:AD47"/>
    <mergeCell ref="BA34:BD34"/>
    <mergeCell ref="BI34:BL34"/>
    <mergeCell ref="BN34:BQ34"/>
    <mergeCell ref="AG34:AH34"/>
    <mergeCell ref="AY32:BD32"/>
    <mergeCell ref="AG37:AG46"/>
    <mergeCell ref="V44:X45"/>
    <mergeCell ref="Y44:AD45"/>
    <mergeCell ref="BL38:BQ38"/>
    <mergeCell ref="AH39:AK40"/>
    <mergeCell ref="AL39:AQ39"/>
    <mergeCell ref="AU39:AX40"/>
    <mergeCell ref="Y38:AD38"/>
    <mergeCell ref="U39:X40"/>
    <mergeCell ref="Y39:AD39"/>
    <mergeCell ref="Y40:AD40"/>
    <mergeCell ref="U41:X41"/>
    <mergeCell ref="U46:X46"/>
    <mergeCell ref="AT34:AU34"/>
    <mergeCell ref="BG34:BH34"/>
    <mergeCell ref="BL43:BQ43"/>
    <mergeCell ref="U42:X42"/>
    <mergeCell ref="Y42:AD42"/>
    <mergeCell ref="AH42:AK42"/>
    <mergeCell ref="AL42:AQ42"/>
    <mergeCell ref="AU42:AX42"/>
    <mergeCell ref="AY42:BD42"/>
    <mergeCell ref="BH42:BK42"/>
    <mergeCell ref="BL42:BQ42"/>
    <mergeCell ref="U43:X43"/>
    <mergeCell ref="Y43:AD43"/>
    <mergeCell ref="AH43:AK43"/>
    <mergeCell ref="AL43:AQ43"/>
    <mergeCell ref="AU43:AX43"/>
    <mergeCell ref="AY43:BD43"/>
    <mergeCell ref="BH43:BK43"/>
    <mergeCell ref="AT37:AT46"/>
    <mergeCell ref="AH37:AK37"/>
    <mergeCell ref="AL37:AQ37"/>
    <mergeCell ref="AI44:AK45"/>
    <mergeCell ref="AL44:AQ45"/>
    <mergeCell ref="AU37:AX37"/>
    <mergeCell ref="AY37:BD37"/>
    <mergeCell ref="BG37:BG46"/>
    <mergeCell ref="BH37:BK37"/>
    <mergeCell ref="BL37:BQ37"/>
    <mergeCell ref="AH38:AK38"/>
    <mergeCell ref="AL38:AQ38"/>
    <mergeCell ref="AU38:AX38"/>
    <mergeCell ref="AY38:BD38"/>
    <mergeCell ref="BH38:BK38"/>
    <mergeCell ref="AL40:AQ40"/>
    <mergeCell ref="AH46:AK46"/>
    <mergeCell ref="AL46:AQ46"/>
    <mergeCell ref="BL46:BQ46"/>
    <mergeCell ref="BH41:BK41"/>
    <mergeCell ref="BL41:BQ41"/>
    <mergeCell ref="AU41:AX41"/>
    <mergeCell ref="AY41:BD41"/>
    <mergeCell ref="AH41:AK41"/>
    <mergeCell ref="AL41:AQ41"/>
    <mergeCell ref="AU53:AX54"/>
    <mergeCell ref="AY53:BD53"/>
    <mergeCell ref="BH53:BK54"/>
    <mergeCell ref="BL53:BQ53"/>
    <mergeCell ref="AV44:AX45"/>
    <mergeCell ref="AY44:BD45"/>
    <mergeCell ref="BI44:BK45"/>
    <mergeCell ref="BL44:BQ45"/>
    <mergeCell ref="AY39:BD39"/>
    <mergeCell ref="BH39:BK40"/>
    <mergeCell ref="BL39:BQ39"/>
    <mergeCell ref="AY40:BD40"/>
    <mergeCell ref="BL40:BQ40"/>
    <mergeCell ref="AT48:AU48"/>
    <mergeCell ref="BG48:BH48"/>
    <mergeCell ref="AT51:AT60"/>
    <mergeCell ref="AU51:AX51"/>
    <mergeCell ref="AY51:BD51"/>
    <mergeCell ref="BG51:BG60"/>
    <mergeCell ref="BH51:BK51"/>
    <mergeCell ref="BL51:BQ51"/>
    <mergeCell ref="AU46:AX46"/>
    <mergeCell ref="AY46:BD46"/>
    <mergeCell ref="BH46:BK46"/>
    <mergeCell ref="AV47:AX47"/>
    <mergeCell ref="AY47:BD47"/>
    <mergeCell ref="AV48:AY48"/>
    <mergeCell ref="BA48:BD48"/>
    <mergeCell ref="BI48:BL48"/>
    <mergeCell ref="BN48:BQ48"/>
    <mergeCell ref="U52:X52"/>
    <mergeCell ref="Y52:AD52"/>
    <mergeCell ref="AH52:AK52"/>
    <mergeCell ref="AL52:AQ52"/>
    <mergeCell ref="AU52:AX52"/>
    <mergeCell ref="AY52:BD52"/>
    <mergeCell ref="BH52:BK52"/>
    <mergeCell ref="BL52:BQ52"/>
    <mergeCell ref="Y50:Z50"/>
    <mergeCell ref="AL50:AM50"/>
    <mergeCell ref="AY50:AZ50"/>
    <mergeCell ref="BL50:BM50"/>
    <mergeCell ref="BI47:BK47"/>
    <mergeCell ref="BL47:BQ47"/>
    <mergeCell ref="AG48:AH48"/>
    <mergeCell ref="AI48:AL48"/>
    <mergeCell ref="AH51:AK51"/>
    <mergeCell ref="AI47:AK47"/>
    <mergeCell ref="AU55:AX55"/>
    <mergeCell ref="AY55:BD55"/>
    <mergeCell ref="BH55:BK55"/>
    <mergeCell ref="BL55:BQ55"/>
    <mergeCell ref="U56:X56"/>
    <mergeCell ref="Y56:AD56"/>
    <mergeCell ref="AH56:AK56"/>
    <mergeCell ref="AU56:AX56"/>
    <mergeCell ref="AY56:BD56"/>
    <mergeCell ref="BH56:BK56"/>
    <mergeCell ref="BL56:BQ56"/>
    <mergeCell ref="AU71:AX71"/>
    <mergeCell ref="BH57:BK57"/>
    <mergeCell ref="BL57:BQ57"/>
    <mergeCell ref="V58:X59"/>
    <mergeCell ref="Y58:AD59"/>
    <mergeCell ref="AI58:AK59"/>
    <mergeCell ref="AL58:AQ59"/>
    <mergeCell ref="AV58:AX59"/>
    <mergeCell ref="AY58:BD59"/>
    <mergeCell ref="BI58:BK59"/>
    <mergeCell ref="BL58:BQ59"/>
    <mergeCell ref="AU60:AX60"/>
    <mergeCell ref="AY60:BD60"/>
    <mergeCell ref="BH60:BK60"/>
    <mergeCell ref="BL60:BQ60"/>
    <mergeCell ref="AU57:AX57"/>
    <mergeCell ref="AY57:BD57"/>
    <mergeCell ref="AI61:AK61"/>
    <mergeCell ref="AL61:AQ61"/>
    <mergeCell ref="Y70:AD70"/>
    <mergeCell ref="AH57:AK57"/>
    <mergeCell ref="AL57:AQ57"/>
    <mergeCell ref="BN62:BQ62"/>
    <mergeCell ref="AH71:AK71"/>
    <mergeCell ref="AY65:BD65"/>
    <mergeCell ref="BG65:BG74"/>
    <mergeCell ref="BH65:BK65"/>
    <mergeCell ref="BL65:BQ65"/>
    <mergeCell ref="AH66:AK66"/>
    <mergeCell ref="AL66:AQ66"/>
    <mergeCell ref="AT62:AU62"/>
    <mergeCell ref="BG62:BH62"/>
    <mergeCell ref="AU67:AX68"/>
    <mergeCell ref="AY67:BD67"/>
    <mergeCell ref="BH67:BK68"/>
    <mergeCell ref="AU69:AX69"/>
    <mergeCell ref="AY69:BD69"/>
    <mergeCell ref="BH69:BK69"/>
    <mergeCell ref="BA62:BD62"/>
    <mergeCell ref="BI62:BL62"/>
    <mergeCell ref="AV72:AX73"/>
    <mergeCell ref="AY72:BD73"/>
    <mergeCell ref="BI72:BK73"/>
    <mergeCell ref="BL72:BQ73"/>
    <mergeCell ref="AY71:BD71"/>
    <mergeCell ref="BH71:BK71"/>
    <mergeCell ref="BL71:BQ71"/>
    <mergeCell ref="AL71:AQ71"/>
    <mergeCell ref="AY54:BD54"/>
    <mergeCell ref="BL54:BQ54"/>
    <mergeCell ref="AH53:AK54"/>
    <mergeCell ref="AL70:AQ70"/>
    <mergeCell ref="Y64:Z64"/>
    <mergeCell ref="AL64:AM64"/>
    <mergeCell ref="AY64:AZ64"/>
    <mergeCell ref="AG6:AH7"/>
    <mergeCell ref="AI6:AQ6"/>
    <mergeCell ref="AI7:AQ7"/>
    <mergeCell ref="AL60:AQ60"/>
    <mergeCell ref="AN48:AQ48"/>
    <mergeCell ref="Y53:AD53"/>
    <mergeCell ref="Y41:AD41"/>
    <mergeCell ref="BL69:BQ69"/>
    <mergeCell ref="AU70:AX70"/>
    <mergeCell ref="AY70:BD70"/>
    <mergeCell ref="BH70:BK70"/>
    <mergeCell ref="BL70:BQ70"/>
    <mergeCell ref="AL8:AM8"/>
    <mergeCell ref="AY8:AZ8"/>
    <mergeCell ref="BL8:BM8"/>
    <mergeCell ref="Y22:Z22"/>
    <mergeCell ref="AL22:AM22"/>
    <mergeCell ref="T65:T74"/>
    <mergeCell ref="U65:X65"/>
    <mergeCell ref="Y65:AD65"/>
    <mergeCell ref="AG65:AG74"/>
    <mergeCell ref="AH65:AK65"/>
    <mergeCell ref="AL65:AQ65"/>
    <mergeCell ref="U69:X69"/>
    <mergeCell ref="Y69:AD69"/>
    <mergeCell ref="AH69:AK69"/>
    <mergeCell ref="AL69:AQ69"/>
    <mergeCell ref="U70:X70"/>
    <mergeCell ref="U57:X57"/>
    <mergeCell ref="Y57:AD57"/>
    <mergeCell ref="BL64:BM64"/>
    <mergeCell ref="AU66:AX66"/>
    <mergeCell ref="AY66:BD66"/>
    <mergeCell ref="BH66:BK66"/>
    <mergeCell ref="BL66:BQ66"/>
    <mergeCell ref="U67:X68"/>
    <mergeCell ref="Y67:AD67"/>
    <mergeCell ref="AH67:AK68"/>
    <mergeCell ref="AL67:AQ67"/>
    <mergeCell ref="Y68:AD68"/>
    <mergeCell ref="AL68:AQ68"/>
    <mergeCell ref="U66:X66"/>
    <mergeCell ref="Y66:AD66"/>
    <mergeCell ref="AT65:AT74"/>
    <mergeCell ref="AU65:AX65"/>
    <mergeCell ref="AU74:AX74"/>
    <mergeCell ref="AY74:BD74"/>
    <mergeCell ref="BH74:BK74"/>
    <mergeCell ref="BL74:BQ74"/>
    <mergeCell ref="BL67:BQ67"/>
    <mergeCell ref="AY68:BD68"/>
    <mergeCell ref="BL68:BQ68"/>
    <mergeCell ref="AY78:AZ78"/>
    <mergeCell ref="AL83:AQ83"/>
    <mergeCell ref="AU83:AX83"/>
    <mergeCell ref="AL79:AQ79"/>
    <mergeCell ref="AT79:AT88"/>
    <mergeCell ref="AU79:AX79"/>
    <mergeCell ref="AY79:BD79"/>
    <mergeCell ref="BG79:BG88"/>
    <mergeCell ref="BH79:BK79"/>
    <mergeCell ref="BL79:BQ79"/>
    <mergeCell ref="U80:X80"/>
    <mergeCell ref="Y80:AD80"/>
    <mergeCell ref="AH80:AK80"/>
    <mergeCell ref="AL80:AQ80"/>
    <mergeCell ref="AU80:AX80"/>
    <mergeCell ref="AY86:BD87"/>
    <mergeCell ref="BI86:BK87"/>
    <mergeCell ref="BL86:BQ87"/>
    <mergeCell ref="U81:X82"/>
    <mergeCell ref="Y81:AD81"/>
    <mergeCell ref="AH81:AK82"/>
    <mergeCell ref="AL81:AQ81"/>
    <mergeCell ref="AU81:AX82"/>
    <mergeCell ref="AY81:BD81"/>
    <mergeCell ref="BH81:BK82"/>
    <mergeCell ref="BL81:BQ81"/>
    <mergeCell ref="Y82:AD82"/>
    <mergeCell ref="AY82:BD82"/>
    <mergeCell ref="BL82:BQ82"/>
    <mergeCell ref="U88:X88"/>
    <mergeCell ref="Y88:AD88"/>
    <mergeCell ref="AH88:AK88"/>
    <mergeCell ref="AL88:AQ88"/>
    <mergeCell ref="AU88:AX88"/>
    <mergeCell ref="AY88:BD88"/>
    <mergeCell ref="BH88:BK88"/>
    <mergeCell ref="BL88:BQ88"/>
    <mergeCell ref="AH83:AK83"/>
    <mergeCell ref="BL84:BQ84"/>
    <mergeCell ref="U85:X85"/>
    <mergeCell ref="Y85:AD85"/>
    <mergeCell ref="AH85:AK85"/>
    <mergeCell ref="AL85:AQ85"/>
    <mergeCell ref="AU85:AX85"/>
    <mergeCell ref="AY85:BD85"/>
    <mergeCell ref="BH85:BK85"/>
    <mergeCell ref="BL85:BQ85"/>
    <mergeCell ref="V89:X89"/>
    <mergeCell ref="Y89:AD89"/>
    <mergeCell ref="AV89:AX89"/>
    <mergeCell ref="AV75:AX75"/>
    <mergeCell ref="AY75:BD75"/>
    <mergeCell ref="BI75:BK75"/>
    <mergeCell ref="BL75:BQ75"/>
    <mergeCell ref="U74:X74"/>
    <mergeCell ref="Y74:AD74"/>
    <mergeCell ref="AH74:AK74"/>
    <mergeCell ref="AL74:AQ74"/>
    <mergeCell ref="AY80:BD80"/>
    <mergeCell ref="BH80:BK80"/>
    <mergeCell ref="BL80:BQ80"/>
    <mergeCell ref="BN76:BQ76"/>
    <mergeCell ref="AN76:AQ76"/>
    <mergeCell ref="AV76:AY76"/>
    <mergeCell ref="BA76:BD76"/>
    <mergeCell ref="BI76:BL76"/>
    <mergeCell ref="AT76:AU76"/>
    <mergeCell ref="BG76:BH76"/>
    <mergeCell ref="Y78:Z78"/>
    <mergeCell ref="AL78:AM78"/>
    <mergeCell ref="BL78:BM78"/>
    <mergeCell ref="AY89:BD89"/>
    <mergeCell ref="Y86:AD87"/>
    <mergeCell ref="AI86:AK87"/>
    <mergeCell ref="AL86:AQ87"/>
    <mergeCell ref="AV86:AX87"/>
    <mergeCell ref="U83:X83"/>
    <mergeCell ref="Y83:AD83"/>
    <mergeCell ref="AI89:AK89"/>
    <mergeCell ref="BN90:BQ90"/>
    <mergeCell ref="AV90:AY90"/>
    <mergeCell ref="BA90:BD90"/>
    <mergeCell ref="BI90:BL90"/>
    <mergeCell ref="BI89:BK89"/>
    <mergeCell ref="BL89:BQ89"/>
    <mergeCell ref="AY83:BD83"/>
    <mergeCell ref="BH83:BK83"/>
    <mergeCell ref="BL83:BQ83"/>
    <mergeCell ref="U84:X84"/>
    <mergeCell ref="Y84:AD84"/>
    <mergeCell ref="AH84:AK84"/>
    <mergeCell ref="AL84:AQ84"/>
    <mergeCell ref="AU84:AX84"/>
    <mergeCell ref="AY84:BD84"/>
    <mergeCell ref="BH84:BK84"/>
    <mergeCell ref="BL22:BM22"/>
    <mergeCell ref="Y36:Z36"/>
    <mergeCell ref="AL36:AM36"/>
    <mergeCell ref="AY36:AZ36"/>
    <mergeCell ref="BL36:BM36"/>
    <mergeCell ref="AL14:AQ14"/>
    <mergeCell ref="AH15:AK15"/>
    <mergeCell ref="BH32:BK32"/>
    <mergeCell ref="BL32:BQ32"/>
    <mergeCell ref="BH28:BK28"/>
    <mergeCell ref="BL28:BQ28"/>
    <mergeCell ref="AH25:AK26"/>
    <mergeCell ref="AL25:AQ25"/>
    <mergeCell ref="AU25:AX26"/>
    <mergeCell ref="AY25:BD25"/>
    <mergeCell ref="BH25:BK26"/>
    <mergeCell ref="BL25:BQ25"/>
    <mergeCell ref="BG20:BH20"/>
    <mergeCell ref="BI33:BK33"/>
    <mergeCell ref="BL33:BQ33"/>
    <mergeCell ref="AU29:AX29"/>
    <mergeCell ref="AY29:BD29"/>
    <mergeCell ref="BH29:BK29"/>
    <mergeCell ref="BL29:BQ29"/>
    <mergeCell ref="AV61:AX61"/>
    <mergeCell ref="AY61:BD61"/>
    <mergeCell ref="BI61:BK61"/>
    <mergeCell ref="BL61:BQ61"/>
    <mergeCell ref="V62:Y62"/>
    <mergeCell ref="AA62:AD62"/>
    <mergeCell ref="AG62:AH62"/>
    <mergeCell ref="AI62:AL62"/>
    <mergeCell ref="AN62:AQ62"/>
    <mergeCell ref="AV62:AY62"/>
  </mergeCells>
  <phoneticPr fontId="1"/>
  <conditionalFormatting sqref="T9">
    <cfRule type="expression" dxfId="324" priority="218">
      <formula>AND(NOT($Y9=""),$T9="")</formula>
    </cfRule>
  </conditionalFormatting>
  <conditionalFormatting sqref="T23">
    <cfRule type="expression" dxfId="323" priority="183">
      <formula>AND(NOT($Y23=""),$T23="")</formula>
    </cfRule>
  </conditionalFormatting>
  <conditionalFormatting sqref="T37">
    <cfRule type="expression" dxfId="322" priority="143">
      <formula>AND(NOT($Y37=""),$T37="")</formula>
    </cfRule>
  </conditionalFormatting>
  <conditionalFormatting sqref="T51">
    <cfRule type="expression" dxfId="321" priority="107">
      <formula>AND(NOT($Y51=""),$T51="")</formula>
    </cfRule>
  </conditionalFormatting>
  <conditionalFormatting sqref="T65">
    <cfRule type="expression" dxfId="320" priority="71">
      <formula>AND(NOT($Y65=""),$T65="")</formula>
    </cfRule>
  </conditionalFormatting>
  <conditionalFormatting sqref="T79">
    <cfRule type="expression" dxfId="319" priority="35">
      <formula>AND(NOT($Y79=""),$T79="")</formula>
    </cfRule>
  </conditionalFormatting>
  <conditionalFormatting sqref="V20">
    <cfRule type="expression" dxfId="318" priority="213">
      <formula>AND(NOT($Y9=""),$V$20="")</formula>
    </cfRule>
  </conditionalFormatting>
  <conditionalFormatting sqref="V34">
    <cfRule type="expression" dxfId="317" priority="178">
      <formula>AND(NOT($Y23=""),$V$20="")</formula>
    </cfRule>
  </conditionalFormatting>
  <conditionalFormatting sqref="V48">
    <cfRule type="expression" dxfId="316" priority="138">
      <formula>AND(NOT($Y37=""),$V$20="")</formula>
    </cfRule>
  </conditionalFormatting>
  <conditionalFormatting sqref="V62">
    <cfRule type="expression" dxfId="315" priority="102">
      <formula>AND(NOT($Y51=""),$V$20="")</formula>
    </cfRule>
  </conditionalFormatting>
  <conditionalFormatting sqref="V76">
    <cfRule type="expression" dxfId="314" priority="66">
      <formula>AND(NOT($Y65=""),$V$20="")</formula>
    </cfRule>
  </conditionalFormatting>
  <conditionalFormatting sqref="V90">
    <cfRule type="expression" dxfId="313" priority="30">
      <formula>AND(NOT($Y79=""),$V$20="")</formula>
    </cfRule>
  </conditionalFormatting>
  <conditionalFormatting sqref="Y11">
    <cfRule type="expression" dxfId="312" priority="211">
      <formula>AND(NOT($Y9=""),$Y11="")</formula>
    </cfRule>
  </conditionalFormatting>
  <conditionalFormatting sqref="Y14">
    <cfRule type="expression" dxfId="311" priority="217">
      <formula>AND(NOT($Y9=""),$Y14="")</formula>
    </cfRule>
  </conditionalFormatting>
  <conditionalFormatting sqref="Y15">
    <cfRule type="expression" dxfId="310" priority="216">
      <formula>AND(NOT($Y9=""),$Y15="")</formula>
    </cfRule>
  </conditionalFormatting>
  <conditionalFormatting sqref="Y16">
    <cfRule type="expression" dxfId="309" priority="215">
      <formula>AND(NOT($Y9=""),$Y16="")</formula>
    </cfRule>
  </conditionalFormatting>
  <conditionalFormatting sqref="Y19">
    <cfRule type="expression" dxfId="308" priority="214">
      <formula>AND(NOT($Y9=""),NOT($Y18=""),$Y14="")</formula>
    </cfRule>
  </conditionalFormatting>
  <conditionalFormatting sqref="Y22">
    <cfRule type="expression" dxfId="307" priority="186">
      <formula>$Y23=""</formula>
    </cfRule>
  </conditionalFormatting>
  <conditionalFormatting sqref="Y25">
    <cfRule type="expression" dxfId="306" priority="176">
      <formula>AND(NOT($Y23=""),$Y25="")</formula>
    </cfRule>
  </conditionalFormatting>
  <conditionalFormatting sqref="Y28">
    <cfRule type="expression" dxfId="305" priority="182">
      <formula>AND(NOT($Y23=""),$Y28="")</formula>
    </cfRule>
  </conditionalFormatting>
  <conditionalFormatting sqref="Y29">
    <cfRule type="expression" dxfId="304" priority="181">
      <formula>AND(NOT($Y23=""),$Y29="")</formula>
    </cfRule>
  </conditionalFormatting>
  <conditionalFormatting sqref="Y30">
    <cfRule type="expression" dxfId="303" priority="180">
      <formula>AND(NOT($Y23=""),$Y30="")</formula>
    </cfRule>
  </conditionalFormatting>
  <conditionalFormatting sqref="Y33">
    <cfRule type="expression" dxfId="302" priority="179">
      <formula>AND(NOT($Y23=""),NOT($Y32=""),$Y28="")</formula>
    </cfRule>
  </conditionalFormatting>
  <conditionalFormatting sqref="Y36">
    <cfRule type="expression" dxfId="301" priority="144">
      <formula>$Y37=""</formula>
    </cfRule>
  </conditionalFormatting>
  <conditionalFormatting sqref="Y39">
    <cfRule type="expression" dxfId="300" priority="136">
      <formula>AND(NOT($Y37=""),$Y39="")</formula>
    </cfRule>
  </conditionalFormatting>
  <conditionalFormatting sqref="Y42">
    <cfRule type="expression" dxfId="299" priority="142">
      <formula>AND(NOT($Y37=""),$Y42="")</formula>
    </cfRule>
  </conditionalFormatting>
  <conditionalFormatting sqref="Y43">
    <cfRule type="expression" dxfId="298" priority="141">
      <formula>AND(NOT($Y37=""),$Y43="")</formula>
    </cfRule>
  </conditionalFormatting>
  <conditionalFormatting sqref="Y44">
    <cfRule type="expression" dxfId="297" priority="140">
      <formula>AND(NOT($Y37=""),$Y44="")</formula>
    </cfRule>
  </conditionalFormatting>
  <conditionalFormatting sqref="Y47">
    <cfRule type="expression" dxfId="296" priority="139">
      <formula>AND(NOT($Y37=""),NOT($Y46=""),$Y42="")</formula>
    </cfRule>
  </conditionalFormatting>
  <conditionalFormatting sqref="Y50">
    <cfRule type="expression" dxfId="295" priority="108">
      <formula>$Y51=""</formula>
    </cfRule>
  </conditionalFormatting>
  <conditionalFormatting sqref="Y53">
    <cfRule type="expression" dxfId="294" priority="100">
      <formula>AND(NOT($Y51=""),$Y53="")</formula>
    </cfRule>
  </conditionalFormatting>
  <conditionalFormatting sqref="Y56">
    <cfRule type="expression" dxfId="293" priority="106">
      <formula>AND(NOT($Y51=""),$Y56="")</formula>
    </cfRule>
  </conditionalFormatting>
  <conditionalFormatting sqref="Y57">
    <cfRule type="expression" dxfId="292" priority="105">
      <formula>AND(NOT($Y51=""),$Y57="")</formula>
    </cfRule>
  </conditionalFormatting>
  <conditionalFormatting sqref="Y58">
    <cfRule type="expression" dxfId="291" priority="104">
      <formula>AND(NOT($Y51=""),$Y58="")</formula>
    </cfRule>
  </conditionalFormatting>
  <conditionalFormatting sqref="Y61">
    <cfRule type="expression" dxfId="290" priority="103">
      <formula>AND(NOT($Y51=""),NOT($Y60=""),$Y56="")</formula>
    </cfRule>
  </conditionalFormatting>
  <conditionalFormatting sqref="Y64">
    <cfRule type="expression" dxfId="289" priority="72">
      <formula>$Y65=""</formula>
    </cfRule>
  </conditionalFormatting>
  <conditionalFormatting sqref="Y67">
    <cfRule type="expression" dxfId="288" priority="64">
      <formula>AND(NOT($Y65=""),$Y67="")</formula>
    </cfRule>
  </conditionalFormatting>
  <conditionalFormatting sqref="Y70">
    <cfRule type="expression" dxfId="287" priority="70">
      <formula>AND(NOT($Y65=""),$Y70="")</formula>
    </cfRule>
  </conditionalFormatting>
  <conditionalFormatting sqref="Y71">
    <cfRule type="expression" dxfId="286" priority="69">
      <formula>AND(NOT($Y65=""),$Y71="")</formula>
    </cfRule>
  </conditionalFormatting>
  <conditionalFormatting sqref="Y72">
    <cfRule type="expression" dxfId="285" priority="68">
      <formula>AND(NOT($Y65=""),$Y72="")</formula>
    </cfRule>
  </conditionalFormatting>
  <conditionalFormatting sqref="Y75">
    <cfRule type="expression" dxfId="284" priority="67">
      <formula>AND(NOT($Y65=""),NOT($Y74=""),$Y70="")</formula>
    </cfRule>
  </conditionalFormatting>
  <conditionalFormatting sqref="Y78">
    <cfRule type="expression" dxfId="283" priority="36">
      <formula>$Y79=""</formula>
    </cfRule>
  </conditionalFormatting>
  <conditionalFormatting sqref="Y81">
    <cfRule type="expression" dxfId="282" priority="28">
      <formula>AND(NOT($Y79=""),$Y81="")</formula>
    </cfRule>
  </conditionalFormatting>
  <conditionalFormatting sqref="Y84">
    <cfRule type="expression" dxfId="281" priority="34">
      <formula>AND(NOT($Y79=""),$Y84="")</formula>
    </cfRule>
  </conditionalFormatting>
  <conditionalFormatting sqref="Y85">
    <cfRule type="expression" dxfId="280" priority="33">
      <formula>AND(NOT($Y79=""),$Y85="")</formula>
    </cfRule>
  </conditionalFormatting>
  <conditionalFormatting sqref="Y86">
    <cfRule type="expression" dxfId="279" priority="32">
      <formula>AND(NOT($Y79=""),$Y86="")</formula>
    </cfRule>
  </conditionalFormatting>
  <conditionalFormatting sqref="Y89">
    <cfRule type="expression" dxfId="278" priority="31">
      <formula>AND(NOT($Y79=""),NOT($Y88=""),$Y84="")</formula>
    </cfRule>
  </conditionalFormatting>
  <conditionalFormatting sqref="AA20">
    <cfRule type="expression" dxfId="277" priority="212">
      <formula>AND(NOT($Y9=""),$AA20="")</formula>
    </cfRule>
  </conditionalFormatting>
  <conditionalFormatting sqref="AA34">
    <cfRule type="expression" dxfId="276" priority="177">
      <formula>AND(NOT($Y23=""),$AA34="")</formula>
    </cfRule>
  </conditionalFormatting>
  <conditionalFormatting sqref="AA48">
    <cfRule type="expression" dxfId="275" priority="137">
      <formula>AND(NOT($Y37=""),$AA48="")</formula>
    </cfRule>
  </conditionalFormatting>
  <conditionalFormatting sqref="AA62">
    <cfRule type="expression" dxfId="274" priority="101">
      <formula>AND(NOT($Y51=""),$AA62="")</formula>
    </cfRule>
  </conditionalFormatting>
  <conditionalFormatting sqref="AA76">
    <cfRule type="expression" dxfId="273" priority="65">
      <formula>AND(NOT($Y65=""),$AA76="")</formula>
    </cfRule>
  </conditionalFormatting>
  <conditionalFormatting sqref="AA90">
    <cfRule type="expression" dxfId="272" priority="29">
      <formula>AND(NOT($Y79=""),$AA90="")</formula>
    </cfRule>
  </conditionalFormatting>
  <conditionalFormatting sqref="AG9:AG18">
    <cfRule type="expression" dxfId="271" priority="209">
      <formula>AND(NOT($AL9=""),$AG9="")</formula>
    </cfRule>
  </conditionalFormatting>
  <conditionalFormatting sqref="AG23:AG32">
    <cfRule type="expression" dxfId="270" priority="174">
      <formula>AND(NOT($AL23=""),$AG23="")</formula>
    </cfRule>
  </conditionalFormatting>
  <conditionalFormatting sqref="AG37:AG46">
    <cfRule type="expression" dxfId="269" priority="134">
      <formula>AND(NOT($AL37=""),$AG37="")</formula>
    </cfRule>
  </conditionalFormatting>
  <conditionalFormatting sqref="AG51:AG60">
    <cfRule type="expression" dxfId="268" priority="98">
      <formula>AND(NOT($AL51=""),$AG51="")</formula>
    </cfRule>
  </conditionalFormatting>
  <conditionalFormatting sqref="AG65:AG74">
    <cfRule type="expression" dxfId="267" priority="62">
      <formula>AND(NOT($AL65=""),$AG65="")</formula>
    </cfRule>
  </conditionalFormatting>
  <conditionalFormatting sqref="AG79:AG88">
    <cfRule type="expression" dxfId="266" priority="26">
      <formula>AND(NOT($AL79=""),$AG79="")</formula>
    </cfRule>
  </conditionalFormatting>
  <conditionalFormatting sqref="AI20">
    <cfRule type="expression" dxfId="265" priority="204">
      <formula>AND(NOT($AL9=""),$AI20="")</formula>
    </cfRule>
  </conditionalFormatting>
  <conditionalFormatting sqref="AI34">
    <cfRule type="expression" dxfId="264" priority="169">
      <formula>AND(NOT($AL23=""),$AI34="")</formula>
    </cfRule>
  </conditionalFormatting>
  <conditionalFormatting sqref="AI48">
    <cfRule type="expression" dxfId="263" priority="129">
      <formula>AND(NOT($AL37=""),$AI48="")</formula>
    </cfRule>
  </conditionalFormatting>
  <conditionalFormatting sqref="AI62">
    <cfRule type="expression" dxfId="262" priority="93">
      <formula>AND(NOT($AL51=""),$AI62="")</formula>
    </cfRule>
  </conditionalFormatting>
  <conditionalFormatting sqref="AI76">
    <cfRule type="expression" dxfId="261" priority="57">
      <formula>AND(NOT($AL65=""),$AI76="")</formula>
    </cfRule>
  </conditionalFormatting>
  <conditionalFormatting sqref="AI90">
    <cfRule type="expression" dxfId="260" priority="21">
      <formula>AND(NOT($AL79=""),$AI90="")</formula>
    </cfRule>
  </conditionalFormatting>
  <conditionalFormatting sqref="AL8">
    <cfRule type="expression" dxfId="259" priority="151">
      <formula>AND(NOT($AL9=""),$AL8="")</formula>
    </cfRule>
  </conditionalFormatting>
  <conditionalFormatting sqref="AL11">
    <cfRule type="expression" dxfId="258" priority="210">
      <formula>AND(NOT($AL9=""),$AL11="")</formula>
    </cfRule>
  </conditionalFormatting>
  <conditionalFormatting sqref="AL14">
    <cfRule type="expression" dxfId="257" priority="208">
      <formula>AND(NOT($AL9=""),$AL14="")</formula>
    </cfRule>
  </conditionalFormatting>
  <conditionalFormatting sqref="AL15">
    <cfRule type="expression" dxfId="256" priority="207">
      <formula>AND(NOT($AL9=""),$AL15="")</formula>
    </cfRule>
  </conditionalFormatting>
  <conditionalFormatting sqref="AL16">
    <cfRule type="expression" dxfId="255" priority="206">
      <formula>AND(NOT($AL9=""),$AL16="")</formula>
    </cfRule>
  </conditionalFormatting>
  <conditionalFormatting sqref="AL19">
    <cfRule type="expression" dxfId="254" priority="205">
      <formula>AND(NOT($AL9=""),NOT($AL18=""),$AL19="")</formula>
    </cfRule>
  </conditionalFormatting>
  <conditionalFormatting sqref="AL22">
    <cfRule type="expression" dxfId="253" priority="147">
      <formula>AND(NOT($AL23=""),$AL22="")</formula>
    </cfRule>
  </conditionalFormatting>
  <conditionalFormatting sqref="AL25">
    <cfRule type="expression" dxfId="252" priority="175">
      <formula>AND(NOT($AL23=""),$AL25="")</formula>
    </cfRule>
  </conditionalFormatting>
  <conditionalFormatting sqref="AL28">
    <cfRule type="expression" dxfId="251" priority="173">
      <formula>AND(NOT($AL23=""),$AL28="")</formula>
    </cfRule>
  </conditionalFormatting>
  <conditionalFormatting sqref="AL29">
    <cfRule type="expression" dxfId="250" priority="172">
      <formula>AND(NOT($AL23=""),$AL29="")</formula>
    </cfRule>
  </conditionalFormatting>
  <conditionalFormatting sqref="AL30">
    <cfRule type="expression" dxfId="249" priority="171">
      <formula>AND(NOT($AL23=""),$AL30="")</formula>
    </cfRule>
  </conditionalFormatting>
  <conditionalFormatting sqref="AL33">
    <cfRule type="expression" dxfId="248" priority="170">
      <formula>AND(NOT($AL23=""),NOT($AL32=""),$AL33="")</formula>
    </cfRule>
  </conditionalFormatting>
  <conditionalFormatting sqref="AL36">
    <cfRule type="expression" dxfId="247" priority="111">
      <formula>AND(NOT($AL37=""),$AL36="")</formula>
    </cfRule>
  </conditionalFormatting>
  <conditionalFormatting sqref="AL39">
    <cfRule type="expression" dxfId="246" priority="135">
      <formula>AND(NOT($AL37=""),$AL39="")</formula>
    </cfRule>
  </conditionalFormatting>
  <conditionalFormatting sqref="AL42">
    <cfRule type="expression" dxfId="245" priority="133">
      <formula>AND(NOT($AL37=""),$AL42="")</formula>
    </cfRule>
  </conditionalFormatting>
  <conditionalFormatting sqref="AL43">
    <cfRule type="expression" dxfId="244" priority="132">
      <formula>AND(NOT($AL37=""),$AL43="")</formula>
    </cfRule>
  </conditionalFormatting>
  <conditionalFormatting sqref="AL44">
    <cfRule type="expression" dxfId="243" priority="131">
      <formula>AND(NOT($AL37=""),$AL44="")</formula>
    </cfRule>
  </conditionalFormatting>
  <conditionalFormatting sqref="AL47">
    <cfRule type="expression" dxfId="242" priority="130">
      <formula>AND(NOT($AL37=""),NOT($AL46=""),$AL47="")</formula>
    </cfRule>
  </conditionalFormatting>
  <conditionalFormatting sqref="AL50">
    <cfRule type="expression" dxfId="241" priority="75">
      <formula>AND(NOT($AL51=""),$AL50="")</formula>
    </cfRule>
  </conditionalFormatting>
  <conditionalFormatting sqref="AL53">
    <cfRule type="expression" dxfId="240" priority="99">
      <formula>AND(NOT($AL51=""),$AL53="")</formula>
    </cfRule>
  </conditionalFormatting>
  <conditionalFormatting sqref="AL56">
    <cfRule type="expression" dxfId="239" priority="97">
      <formula>AND(NOT($AL51=""),$AL56="")</formula>
    </cfRule>
  </conditionalFormatting>
  <conditionalFormatting sqref="AL57">
    <cfRule type="expression" dxfId="238" priority="96">
      <formula>AND(NOT($AL51=""),$AL57="")</formula>
    </cfRule>
  </conditionalFormatting>
  <conditionalFormatting sqref="AL58">
    <cfRule type="expression" dxfId="237" priority="95">
      <formula>AND(NOT($AL51=""),$AL58="")</formula>
    </cfRule>
  </conditionalFormatting>
  <conditionalFormatting sqref="AL61">
    <cfRule type="expression" dxfId="236" priority="94">
      <formula>AND(NOT($AL51=""),NOT($AL60=""),$AL61="")</formula>
    </cfRule>
  </conditionalFormatting>
  <conditionalFormatting sqref="AL64">
    <cfRule type="expression" dxfId="235" priority="39">
      <formula>AND(NOT($AL65=""),$AL64="")</formula>
    </cfRule>
  </conditionalFormatting>
  <conditionalFormatting sqref="AL67">
    <cfRule type="expression" dxfId="234" priority="63">
      <formula>AND(NOT($AL65=""),$AL67="")</formula>
    </cfRule>
  </conditionalFormatting>
  <conditionalFormatting sqref="AL70">
    <cfRule type="expression" dxfId="233" priority="61">
      <formula>AND(NOT($AL65=""),$AL70="")</formula>
    </cfRule>
  </conditionalFormatting>
  <conditionalFormatting sqref="AL71">
    <cfRule type="expression" dxfId="232" priority="60">
      <formula>AND(NOT($AL65=""),$AL71="")</formula>
    </cfRule>
  </conditionalFormatting>
  <conditionalFormatting sqref="AL72">
    <cfRule type="expression" dxfId="231" priority="59">
      <formula>AND(NOT($AL65=""),$AL72="")</formula>
    </cfRule>
  </conditionalFormatting>
  <conditionalFormatting sqref="AL75">
    <cfRule type="expression" dxfId="230" priority="58">
      <formula>AND(NOT($AL65=""),NOT($AL74=""),$AL75="")</formula>
    </cfRule>
  </conditionalFormatting>
  <conditionalFormatting sqref="AL78">
    <cfRule type="expression" dxfId="229" priority="3">
      <formula>AND(NOT($AL79=""),$AL78="")</formula>
    </cfRule>
  </conditionalFormatting>
  <conditionalFormatting sqref="AL81">
    <cfRule type="expression" dxfId="228" priority="27">
      <formula>AND(NOT($AL79=""),$AL81="")</formula>
    </cfRule>
  </conditionalFormatting>
  <conditionalFormatting sqref="AL84">
    <cfRule type="expression" dxfId="227" priority="25">
      <formula>AND(NOT($AL79=""),$AL84="")</formula>
    </cfRule>
  </conditionalFormatting>
  <conditionalFormatting sqref="AL85">
    <cfRule type="expression" dxfId="226" priority="24">
      <formula>AND(NOT($AL79=""),$AL85="")</formula>
    </cfRule>
  </conditionalFormatting>
  <conditionalFormatting sqref="AL86">
    <cfRule type="expression" dxfId="225" priority="23">
      <formula>AND(NOT($AL79=""),$AL86="")</formula>
    </cfRule>
  </conditionalFormatting>
  <conditionalFormatting sqref="AL89">
    <cfRule type="expression" dxfId="224" priority="22">
      <formula>AND(NOT($AL79=""),NOT($AL88=""),$AL89="")</formula>
    </cfRule>
  </conditionalFormatting>
  <conditionalFormatting sqref="AN20">
    <cfRule type="expression" dxfId="223" priority="203">
      <formula>AND(NOT($AL9=""),$AN20="")</formula>
    </cfRule>
  </conditionalFormatting>
  <conditionalFormatting sqref="AN34">
    <cfRule type="expression" dxfId="222" priority="168">
      <formula>AND(NOT($AL23=""),$AN34="")</formula>
    </cfRule>
  </conditionalFormatting>
  <conditionalFormatting sqref="AN48">
    <cfRule type="expression" dxfId="221" priority="128">
      <formula>AND(NOT($AL37=""),$AN48="")</formula>
    </cfRule>
  </conditionalFormatting>
  <conditionalFormatting sqref="AN62">
    <cfRule type="expression" dxfId="220" priority="92">
      <formula>AND(NOT($AL51=""),$AN62="")</formula>
    </cfRule>
  </conditionalFormatting>
  <conditionalFormatting sqref="AN76">
    <cfRule type="expression" dxfId="219" priority="56">
      <formula>AND(NOT($AL65=""),$AN76="")</formula>
    </cfRule>
  </conditionalFormatting>
  <conditionalFormatting sqref="AN90">
    <cfRule type="expression" dxfId="218" priority="20">
      <formula>AND(NOT($AL79=""),$AN90="")</formula>
    </cfRule>
  </conditionalFormatting>
  <conditionalFormatting sqref="AT9">
    <cfRule type="expression" dxfId="217" priority="202">
      <formula>AND(NOT($AY9=""),$AT9="")</formula>
    </cfRule>
  </conditionalFormatting>
  <conditionalFormatting sqref="AT23">
    <cfRule type="expression" dxfId="216" priority="167">
      <formula>AND(NOT($AY23=""),$AT23="")</formula>
    </cfRule>
  </conditionalFormatting>
  <conditionalFormatting sqref="AT37">
    <cfRule type="expression" dxfId="215" priority="127">
      <formula>AND(NOT($AY37=""),$AT37="")</formula>
    </cfRule>
  </conditionalFormatting>
  <conditionalFormatting sqref="AT51">
    <cfRule type="expression" dxfId="214" priority="91">
      <formula>AND(NOT($AY51=""),$AT51="")</formula>
    </cfRule>
  </conditionalFormatting>
  <conditionalFormatting sqref="AT65">
    <cfRule type="expression" dxfId="213" priority="55">
      <formula>AND(NOT($AY65=""),$AT65="")</formula>
    </cfRule>
  </conditionalFormatting>
  <conditionalFormatting sqref="AT79">
    <cfRule type="expression" dxfId="212" priority="19">
      <formula>AND(NOT($AY79=""),$AT79="")</formula>
    </cfRule>
  </conditionalFormatting>
  <conditionalFormatting sqref="AV20">
    <cfRule type="expression" dxfId="211" priority="196">
      <formula>AND(NOT($AY9=""),$AV20="")</formula>
    </cfRule>
  </conditionalFormatting>
  <conditionalFormatting sqref="AV34">
    <cfRule type="expression" dxfId="210" priority="161">
      <formula>AND(NOT($AY23=""),$AV34="")</formula>
    </cfRule>
  </conditionalFormatting>
  <conditionalFormatting sqref="AV48">
    <cfRule type="expression" dxfId="209" priority="121">
      <formula>AND(NOT($AY37=""),$AV48="")</formula>
    </cfRule>
  </conditionalFormatting>
  <conditionalFormatting sqref="AV62">
    <cfRule type="expression" dxfId="208" priority="85">
      <formula>AND(NOT($AY51=""),$AV62="")</formula>
    </cfRule>
  </conditionalFormatting>
  <conditionalFormatting sqref="AV76">
    <cfRule type="expression" dxfId="207" priority="49">
      <formula>AND(NOT($AY65=""),$AV76="")</formula>
    </cfRule>
  </conditionalFormatting>
  <conditionalFormatting sqref="AV90">
    <cfRule type="expression" dxfId="206" priority="13">
      <formula>AND(NOT($AY79=""),$AV90="")</formula>
    </cfRule>
  </conditionalFormatting>
  <conditionalFormatting sqref="AY8">
    <cfRule type="expression" dxfId="205" priority="150">
      <formula>AND(NOT($AY9=""),$AY8="")</formula>
    </cfRule>
  </conditionalFormatting>
  <conditionalFormatting sqref="AY11">
    <cfRule type="expression" dxfId="204" priority="201">
      <formula>AND(NOT($AY9=""),$AY11="")</formula>
    </cfRule>
  </conditionalFormatting>
  <conditionalFormatting sqref="AY14">
    <cfRule type="expression" dxfId="203" priority="200">
      <formula>AND(NOT($AY9=""),$AY14="")</formula>
    </cfRule>
  </conditionalFormatting>
  <conditionalFormatting sqref="AY15">
    <cfRule type="expression" dxfId="202" priority="199">
      <formula>AND(NOT($AY9=""),$AY15="")</formula>
    </cfRule>
  </conditionalFormatting>
  <conditionalFormatting sqref="AY16">
    <cfRule type="expression" dxfId="201" priority="198">
      <formula>AND(NOT($AY9=""),$AY16="")</formula>
    </cfRule>
  </conditionalFormatting>
  <conditionalFormatting sqref="AY19">
    <cfRule type="expression" dxfId="200" priority="197">
      <formula>AND(NOT($AY9=""),NOT($AY18=""),$AY19="")</formula>
    </cfRule>
  </conditionalFormatting>
  <conditionalFormatting sqref="AY22">
    <cfRule type="expression" dxfId="199" priority="146">
      <formula>AND(NOT($AY23=""),$AY22="")</formula>
    </cfRule>
  </conditionalFormatting>
  <conditionalFormatting sqref="AY25">
    <cfRule type="expression" dxfId="198" priority="166">
      <formula>AND(NOT($AY23=""),$AY25="")</formula>
    </cfRule>
  </conditionalFormatting>
  <conditionalFormatting sqref="AY28">
    <cfRule type="expression" dxfId="197" priority="165">
      <formula>AND(NOT($AY23=""),$AY28="")</formula>
    </cfRule>
  </conditionalFormatting>
  <conditionalFormatting sqref="AY29">
    <cfRule type="expression" dxfId="196" priority="164">
      <formula>AND(NOT($AY23=""),$AY29="")</formula>
    </cfRule>
  </conditionalFormatting>
  <conditionalFormatting sqref="AY30">
    <cfRule type="expression" dxfId="195" priority="163">
      <formula>AND(NOT($AY23=""),$AY30="")</formula>
    </cfRule>
  </conditionalFormatting>
  <conditionalFormatting sqref="AY33">
    <cfRule type="expression" dxfId="194" priority="162">
      <formula>AND(NOT($AY23=""),NOT($AY32=""),$AY33="")</formula>
    </cfRule>
  </conditionalFormatting>
  <conditionalFormatting sqref="AY36">
    <cfRule type="expression" dxfId="193" priority="110">
      <formula>AND(NOT($AY37=""),$AY36="")</formula>
    </cfRule>
  </conditionalFormatting>
  <conditionalFormatting sqref="AY39">
    <cfRule type="expression" dxfId="192" priority="126">
      <formula>AND(NOT($AY37=""),$AY39="")</formula>
    </cfRule>
  </conditionalFormatting>
  <conditionalFormatting sqref="AY42">
    <cfRule type="expression" dxfId="191" priority="125">
      <formula>AND(NOT($AY37=""),$AY42="")</formula>
    </cfRule>
  </conditionalFormatting>
  <conditionalFormatting sqref="AY43">
    <cfRule type="expression" dxfId="190" priority="124">
      <formula>AND(NOT($AY37=""),$AY43="")</formula>
    </cfRule>
  </conditionalFormatting>
  <conditionalFormatting sqref="AY44">
    <cfRule type="expression" dxfId="189" priority="123">
      <formula>AND(NOT($AY37=""),$AY44="")</formula>
    </cfRule>
  </conditionalFormatting>
  <conditionalFormatting sqref="AY47">
    <cfRule type="expression" dxfId="188" priority="122">
      <formula>AND(NOT($AY37=""),NOT($AY46=""),$AY47="")</formula>
    </cfRule>
  </conditionalFormatting>
  <conditionalFormatting sqref="AY50">
    <cfRule type="expression" dxfId="187" priority="74">
      <formula>AND(NOT($AY51=""),$AY50="")</formula>
    </cfRule>
  </conditionalFormatting>
  <conditionalFormatting sqref="AY53">
    <cfRule type="expression" dxfId="186" priority="90">
      <formula>AND(NOT($AY51=""),$AY53="")</formula>
    </cfRule>
  </conditionalFormatting>
  <conditionalFormatting sqref="AY56">
    <cfRule type="expression" dxfId="185" priority="89">
      <formula>AND(NOT($AY51=""),$AY56="")</formula>
    </cfRule>
  </conditionalFormatting>
  <conditionalFormatting sqref="AY57">
    <cfRule type="expression" dxfId="184" priority="88">
      <formula>AND(NOT($AY51=""),$AY57="")</formula>
    </cfRule>
  </conditionalFormatting>
  <conditionalFormatting sqref="AY58">
    <cfRule type="expression" dxfId="183" priority="87">
      <formula>AND(NOT($AY51=""),$AY58="")</formula>
    </cfRule>
  </conditionalFormatting>
  <conditionalFormatting sqref="AY61">
    <cfRule type="expression" dxfId="182" priority="86">
      <formula>AND(NOT($AY51=""),NOT($AY60=""),$AY61="")</formula>
    </cfRule>
  </conditionalFormatting>
  <conditionalFormatting sqref="AY64">
    <cfRule type="expression" dxfId="181" priority="38">
      <formula>AND(NOT($AY65=""),$AY64="")</formula>
    </cfRule>
  </conditionalFormatting>
  <conditionalFormatting sqref="AY67">
    <cfRule type="expression" dxfId="180" priority="54">
      <formula>AND(NOT($AY65=""),$AY67="")</formula>
    </cfRule>
  </conditionalFormatting>
  <conditionalFormatting sqref="AY70">
    <cfRule type="expression" dxfId="179" priority="53">
      <formula>AND(NOT($AY65=""),$AY70="")</formula>
    </cfRule>
  </conditionalFormatting>
  <conditionalFormatting sqref="AY71">
    <cfRule type="expression" dxfId="178" priority="52">
      <formula>AND(NOT($AY65=""),$AY71="")</formula>
    </cfRule>
  </conditionalFormatting>
  <conditionalFormatting sqref="AY72">
    <cfRule type="expression" dxfId="177" priority="51">
      <formula>AND(NOT($AY65=""),$AY72="")</formula>
    </cfRule>
  </conditionalFormatting>
  <conditionalFormatting sqref="AY75">
    <cfRule type="expression" dxfId="176" priority="50">
      <formula>AND(NOT($AY65=""),NOT($AY74=""),$AY75="")</formula>
    </cfRule>
  </conditionalFormatting>
  <conditionalFormatting sqref="AY78">
    <cfRule type="expression" dxfId="175" priority="2">
      <formula>AND(NOT($AY79=""),$AY78="")</formula>
    </cfRule>
  </conditionalFormatting>
  <conditionalFormatting sqref="AY81">
    <cfRule type="expression" dxfId="174" priority="18">
      <formula>AND(NOT($AY79=""),$AY81="")</formula>
    </cfRule>
  </conditionalFormatting>
  <conditionalFormatting sqref="AY84">
    <cfRule type="expression" dxfId="173" priority="17">
      <formula>AND(NOT($AY79=""),$AY84="")</formula>
    </cfRule>
  </conditionalFormatting>
  <conditionalFormatting sqref="AY85">
    <cfRule type="expression" dxfId="172" priority="16">
      <formula>AND(NOT($AY79=""),$AY85="")</formula>
    </cfRule>
  </conditionalFormatting>
  <conditionalFormatting sqref="AY86">
    <cfRule type="expression" dxfId="171" priority="15">
      <formula>AND(NOT($AY79=""),$AY86="")</formula>
    </cfRule>
  </conditionalFormatting>
  <conditionalFormatting sqref="AY89">
    <cfRule type="expression" dxfId="170" priority="14">
      <formula>AND(NOT($AY79=""),NOT($AY88=""),$AY89="")</formula>
    </cfRule>
  </conditionalFormatting>
  <conditionalFormatting sqref="BA20">
    <cfRule type="expression" dxfId="169" priority="195">
      <formula>AND(NOT($AY9=""),$BA20="")</formula>
    </cfRule>
  </conditionalFormatting>
  <conditionalFormatting sqref="BA34">
    <cfRule type="expression" dxfId="168" priority="160">
      <formula>AND(NOT($AY23=""),$BA34="")</formula>
    </cfRule>
  </conditionalFormatting>
  <conditionalFormatting sqref="BA48">
    <cfRule type="expression" dxfId="167" priority="120">
      <formula>AND(NOT($AY37=""),$BA48="")</formula>
    </cfRule>
  </conditionalFormatting>
  <conditionalFormatting sqref="BA62">
    <cfRule type="expression" dxfId="166" priority="84">
      <formula>AND(NOT($AY51=""),$BA62="")</formula>
    </cfRule>
  </conditionalFormatting>
  <conditionalFormatting sqref="BA76">
    <cfRule type="expression" dxfId="165" priority="48">
      <formula>AND(NOT($AY65=""),$BA76="")</formula>
    </cfRule>
  </conditionalFormatting>
  <conditionalFormatting sqref="BA90">
    <cfRule type="expression" dxfId="164" priority="12">
      <formula>AND(NOT($AY79=""),$BA90="")</formula>
    </cfRule>
  </conditionalFormatting>
  <conditionalFormatting sqref="BG9">
    <cfRule type="expression" dxfId="163" priority="194">
      <formula>AND(NOT($BL9=""),$BG9="")</formula>
    </cfRule>
  </conditionalFormatting>
  <conditionalFormatting sqref="BG23">
    <cfRule type="expression" dxfId="162" priority="159">
      <formula>AND(NOT($BL23=""),$BG23="")</formula>
    </cfRule>
  </conditionalFormatting>
  <conditionalFormatting sqref="BG37">
    <cfRule type="expression" dxfId="161" priority="119">
      <formula>AND(NOT($BL37=""),$BG37="")</formula>
    </cfRule>
  </conditionalFormatting>
  <conditionalFormatting sqref="BG51">
    <cfRule type="expression" dxfId="160" priority="83">
      <formula>AND(NOT($BL51=""),$BG51="")</formula>
    </cfRule>
  </conditionalFormatting>
  <conditionalFormatting sqref="BG65">
    <cfRule type="expression" dxfId="159" priority="47">
      <formula>AND(NOT($BL65=""),$BG65="")</formula>
    </cfRule>
  </conditionalFormatting>
  <conditionalFormatting sqref="BG79">
    <cfRule type="expression" dxfId="158" priority="11">
      <formula>AND(NOT($BL79=""),$BG79="")</formula>
    </cfRule>
  </conditionalFormatting>
  <conditionalFormatting sqref="BI20">
    <cfRule type="expression" dxfId="157" priority="188">
      <formula>AND(NOT($BL9=""),$BI20="")</formula>
    </cfRule>
  </conditionalFormatting>
  <conditionalFormatting sqref="BI34">
    <cfRule type="expression" dxfId="156" priority="153">
      <formula>AND(NOT($BL23=""),$BI34="")</formula>
    </cfRule>
  </conditionalFormatting>
  <conditionalFormatting sqref="BI48">
    <cfRule type="expression" dxfId="155" priority="113">
      <formula>AND(NOT($BL37=""),$BI48="")</formula>
    </cfRule>
  </conditionalFormatting>
  <conditionalFormatting sqref="BI62">
    <cfRule type="expression" dxfId="154" priority="77">
      <formula>AND(NOT($BL51=""),$BI62="")</formula>
    </cfRule>
  </conditionalFormatting>
  <conditionalFormatting sqref="BI76">
    <cfRule type="expression" dxfId="153" priority="41">
      <formula>AND(NOT($BL65=""),$BI76="")</formula>
    </cfRule>
  </conditionalFormatting>
  <conditionalFormatting sqref="BI90">
    <cfRule type="expression" dxfId="152" priority="5">
      <formula>AND(NOT($BL79=""),$BI90="")</formula>
    </cfRule>
  </conditionalFormatting>
  <conditionalFormatting sqref="BL8">
    <cfRule type="expression" dxfId="151" priority="148">
      <formula>AND(NOT($BL9=""),$BL8="")</formula>
    </cfRule>
  </conditionalFormatting>
  <conditionalFormatting sqref="BL11">
    <cfRule type="expression" dxfId="150" priority="193">
      <formula>AND(NOT($BL9=""),$BL11="")</formula>
    </cfRule>
  </conditionalFormatting>
  <conditionalFormatting sqref="BL14">
    <cfRule type="expression" dxfId="149" priority="192">
      <formula>AND(NOT($BL9=""),$BL14="")</formula>
    </cfRule>
  </conditionalFormatting>
  <conditionalFormatting sqref="BL15">
    <cfRule type="expression" dxfId="148" priority="191">
      <formula>AND(NOT($BL9=""),$BL15="")</formula>
    </cfRule>
  </conditionalFormatting>
  <conditionalFormatting sqref="BL16">
    <cfRule type="expression" dxfId="147" priority="190">
      <formula>AND(NOT($BL9=""),$BL16="")</formula>
    </cfRule>
  </conditionalFormatting>
  <conditionalFormatting sqref="BL19">
    <cfRule type="expression" dxfId="146" priority="189">
      <formula>AND(NOT($BL9=""),NOT($BL18=""),$BL11="")</formula>
    </cfRule>
  </conditionalFormatting>
  <conditionalFormatting sqref="BL22">
    <cfRule type="expression" dxfId="145" priority="145">
      <formula>AND(NOT($BL23=""),$BL22="")</formula>
    </cfRule>
  </conditionalFormatting>
  <conditionalFormatting sqref="BL25">
    <cfRule type="expression" dxfId="144" priority="158">
      <formula>AND(NOT($BL23=""),$BL25="")</formula>
    </cfRule>
  </conditionalFormatting>
  <conditionalFormatting sqref="BL28">
    <cfRule type="expression" dxfId="143" priority="157">
      <formula>AND(NOT($BL23=""),$BL28="")</formula>
    </cfRule>
  </conditionalFormatting>
  <conditionalFormatting sqref="BL29">
    <cfRule type="expression" dxfId="142" priority="156">
      <formula>AND(NOT($BL23=""),$BL29="")</formula>
    </cfRule>
  </conditionalFormatting>
  <conditionalFormatting sqref="BL30">
    <cfRule type="expression" dxfId="141" priority="155">
      <formula>AND(NOT($BL23=""),$BL30="")</formula>
    </cfRule>
  </conditionalFormatting>
  <conditionalFormatting sqref="BL33">
    <cfRule type="expression" dxfId="140" priority="154">
      <formula>AND(NOT($BL23=""),NOT($BL32=""),$BL25="")</formula>
    </cfRule>
  </conditionalFormatting>
  <conditionalFormatting sqref="BL36">
    <cfRule type="expression" dxfId="139" priority="109">
      <formula>AND(NOT($BL37=""),$BL36="")</formula>
    </cfRule>
  </conditionalFormatting>
  <conditionalFormatting sqref="BL39">
    <cfRule type="expression" dxfId="138" priority="118">
      <formula>AND(NOT($BL37=""),$BL39="")</formula>
    </cfRule>
  </conditionalFormatting>
  <conditionalFormatting sqref="BL42">
    <cfRule type="expression" dxfId="137" priority="117">
      <formula>AND(NOT($BL37=""),$BL42="")</formula>
    </cfRule>
  </conditionalFormatting>
  <conditionalFormatting sqref="BL43">
    <cfRule type="expression" dxfId="136" priority="116">
      <formula>AND(NOT($BL37=""),$BL43="")</formula>
    </cfRule>
  </conditionalFormatting>
  <conditionalFormatting sqref="BL44">
    <cfRule type="expression" dxfId="135" priority="115">
      <formula>AND(NOT($BL37=""),$BL44="")</formula>
    </cfRule>
  </conditionalFormatting>
  <conditionalFormatting sqref="BL47">
    <cfRule type="expression" dxfId="134" priority="114">
      <formula>AND(NOT($BL37=""),NOT($BL46=""),$BL39="")</formula>
    </cfRule>
  </conditionalFormatting>
  <conditionalFormatting sqref="BL50">
    <cfRule type="expression" dxfId="133" priority="73">
      <formula>AND(NOT($BL51=""),$BL50="")</formula>
    </cfRule>
  </conditionalFormatting>
  <conditionalFormatting sqref="BL53">
    <cfRule type="expression" dxfId="132" priority="82">
      <formula>AND(NOT($BL51=""),$BL53="")</formula>
    </cfRule>
  </conditionalFormatting>
  <conditionalFormatting sqref="BL56">
    <cfRule type="expression" dxfId="131" priority="81">
      <formula>AND(NOT($BL51=""),$BL56="")</formula>
    </cfRule>
  </conditionalFormatting>
  <conditionalFormatting sqref="BL57">
    <cfRule type="expression" dxfId="130" priority="80">
      <formula>AND(NOT($BL51=""),$BL57="")</formula>
    </cfRule>
  </conditionalFormatting>
  <conditionalFormatting sqref="BL58">
    <cfRule type="expression" dxfId="129" priority="79">
      <formula>AND(NOT($BL51=""),$BL58="")</formula>
    </cfRule>
  </conditionalFormatting>
  <conditionalFormatting sqref="BL61">
    <cfRule type="expression" dxfId="128" priority="78">
      <formula>AND(NOT($BL51=""),NOT($BL60=""),$BL53="")</formula>
    </cfRule>
  </conditionalFormatting>
  <conditionalFormatting sqref="BL64">
    <cfRule type="expression" dxfId="127" priority="37">
      <formula>AND(NOT($BL65=""),$BL64="")</formula>
    </cfRule>
  </conditionalFormatting>
  <conditionalFormatting sqref="BL67">
    <cfRule type="expression" dxfId="126" priority="46">
      <formula>AND(NOT($BL65=""),$BL67="")</formula>
    </cfRule>
  </conditionalFormatting>
  <conditionalFormatting sqref="BL70">
    <cfRule type="expression" dxfId="125" priority="45">
      <formula>AND(NOT($BL65=""),$BL70="")</formula>
    </cfRule>
  </conditionalFormatting>
  <conditionalFormatting sqref="BL71">
    <cfRule type="expression" dxfId="124" priority="44">
      <formula>AND(NOT($BL65=""),$BL71="")</formula>
    </cfRule>
  </conditionalFormatting>
  <conditionalFormatting sqref="BL72">
    <cfRule type="expression" dxfId="123" priority="43">
      <formula>AND(NOT($BL65=""),$BL72="")</formula>
    </cfRule>
  </conditionalFormatting>
  <conditionalFormatting sqref="BL75">
    <cfRule type="expression" dxfId="122" priority="42">
      <formula>AND(NOT($BL65=""),NOT($BL74=""),$BL67="")</formula>
    </cfRule>
  </conditionalFormatting>
  <conditionalFormatting sqref="BL78">
    <cfRule type="expression" dxfId="121" priority="1">
      <formula>AND(NOT($BL79=""),$BL78="")</formula>
    </cfRule>
  </conditionalFormatting>
  <conditionalFormatting sqref="BL81">
    <cfRule type="expression" dxfId="120" priority="10">
      <formula>AND(NOT($BL79=""),$BL81="")</formula>
    </cfRule>
  </conditionalFormatting>
  <conditionalFormatting sqref="BL84">
    <cfRule type="expression" dxfId="119" priority="9">
      <formula>AND(NOT($BL79=""),$BL84="")</formula>
    </cfRule>
  </conditionalFormatting>
  <conditionalFormatting sqref="BL85">
    <cfRule type="expression" dxfId="118" priority="8">
      <formula>AND(NOT($BL79=""),$BL85="")</formula>
    </cfRule>
  </conditionalFormatting>
  <conditionalFormatting sqref="BL86">
    <cfRule type="expression" dxfId="117" priority="7">
      <formula>AND(NOT($BL79=""),$BL86="")</formula>
    </cfRule>
  </conditionalFormatting>
  <conditionalFormatting sqref="BL89">
    <cfRule type="expression" dxfId="116" priority="6">
      <formula>AND(NOT($BL79=""),NOT($BL88=""),$BL81="")</formula>
    </cfRule>
  </conditionalFormatting>
  <conditionalFormatting sqref="BN20">
    <cfRule type="expression" dxfId="115" priority="187">
      <formula>AND(NOT($BL9=""),$BN20="")</formula>
    </cfRule>
  </conditionalFormatting>
  <conditionalFormatting sqref="BN34">
    <cfRule type="expression" dxfId="114" priority="152">
      <formula>AND(NOT($BL23=""),$BN34="")</formula>
    </cfRule>
  </conditionalFormatting>
  <conditionalFormatting sqref="BN48">
    <cfRule type="expression" dxfId="113" priority="112">
      <formula>AND(NOT($BL37=""),$BN48="")</formula>
    </cfRule>
  </conditionalFormatting>
  <conditionalFormatting sqref="BN62">
    <cfRule type="expression" dxfId="112" priority="76">
      <formula>AND(NOT($BL51=""),$BN62="")</formula>
    </cfRule>
  </conditionalFormatting>
  <conditionalFormatting sqref="BN76">
    <cfRule type="expression" dxfId="111" priority="40">
      <formula>AND(NOT($BL65=""),$BN76="")</formula>
    </cfRule>
  </conditionalFormatting>
  <conditionalFormatting sqref="BN90">
    <cfRule type="expression" dxfId="110" priority="4">
      <formula>AND(NOT($BL79=""),$BN90="")</formula>
    </cfRule>
  </conditionalFormatting>
  <hyperlinks>
    <hyperlink ref="BS2" location="一覧表!A1" display="一覧表に戻る" xr:uid="{00000000-0004-0000-1700-000000000000}"/>
  </hyperlinks>
  <pageMargins left="0.39370078740157483" right="0.39370078740157483" top="0.74803149606299213" bottom="0.74803149606299213" header="0.31496062992125984" footer="0.31496062992125984"/>
  <pageSetup paperSize="8" scale="99" orientation="landscape" r:id="rId1"/>
  <rowBreaks count="1" manualBreakCount="1">
    <brk id="49" min="1" max="68"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700-000000000000}">
          <x14:formula1>
            <xm:f>従業員名簿!$G$1:$G$30</xm:f>
          </x14:formula1>
          <xm:sqref>F21:J21 M21:Q21 M27:Q27</xm:sqref>
        </x14:dataValidation>
        <x14:dataValidation type="list" allowBlank="1" showInputMessage="1" showErrorMessage="1" xr:uid="{00000000-0002-0000-1700-000001000000}">
          <x14:formula1>
            <xm:f>検索!$B$6:$B$7</xm:f>
          </x14:formula1>
          <xm:sqref>Y16:AD17 AL16:AQ17 AY16:BD17 BL16:BQ17 Y72:AD73 AL72:AQ73 AY72:BD73 BL72:BQ73 Y30:AD31 AL30:AQ31 AY30:BD31 BL30:BQ31 Y44:AD45 AL44:AQ45 AY44:BD45 BL44:BQ45 Y58:AD59 AL58:AQ59 AY58:BD59 BL58:BQ59 Y86:AD87 AL86:AQ87 AY86:BD87 BL86:BQ87</xm:sqref>
        </x14:dataValidation>
        <x14:dataValidation type="list" allowBlank="1" showInputMessage="1" showErrorMessage="1" xr:uid="{00000000-0002-0000-1700-000002000000}">
          <x14:formula1>
            <xm:f>検索!$C$2:$C$5</xm:f>
          </x14:formula1>
          <xm:sqref>AL8:AM8 AY8:AZ8 BL8:BM8 AL22:AM22 AY22:AZ22 BL22:BM22 AL36:AM36 AY36:AZ36 BL36:BM36 AL50:AM50 AY50:AZ50 BL50:BM50 AL64:AM64 AY64:AZ64 BL64:BM64 AL78:AM78 AY78:AZ78 BL78:BM78</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3">
    <tabColor theme="9" tint="0.59999389629810485"/>
  </sheetPr>
  <dimension ref="A1:BP54"/>
  <sheetViews>
    <sheetView zoomScale="90" zoomScaleNormal="90" workbookViewId="0"/>
  </sheetViews>
  <sheetFormatPr defaultColWidth="9.125" defaultRowHeight="13.5"/>
  <cols>
    <col min="1" max="67" width="3" style="528" customWidth="1"/>
    <col min="68" max="174" width="9.125" style="528"/>
    <col min="175" max="177" width="9.125" style="528" customWidth="1"/>
    <col min="178" max="265" width="3" style="528" customWidth="1"/>
    <col min="266" max="430" width="9.125" style="528"/>
    <col min="431" max="433" width="9.125" style="528" customWidth="1"/>
    <col min="434" max="521" width="3" style="528" customWidth="1"/>
    <col min="522" max="686" width="9.125" style="528"/>
    <col min="687" max="689" width="9.125" style="528" customWidth="1"/>
    <col min="690" max="777" width="3" style="528" customWidth="1"/>
    <col min="778" max="942" width="9.125" style="528"/>
    <col min="943" max="945" width="9.125" style="528" customWidth="1"/>
    <col min="946" max="1033" width="3" style="528" customWidth="1"/>
    <col min="1034" max="1198" width="9.125" style="528"/>
    <col min="1199" max="1201" width="9.125" style="528" customWidth="1"/>
    <col min="1202" max="1289" width="3" style="528" customWidth="1"/>
    <col min="1290" max="1454" width="9.125" style="528"/>
    <col min="1455" max="1457" width="9.125" style="528" customWidth="1"/>
    <col min="1458" max="1545" width="3" style="528" customWidth="1"/>
    <col min="1546" max="1710" width="9.125" style="528"/>
    <col min="1711" max="1713" width="9.125" style="528" customWidth="1"/>
    <col min="1714" max="1801" width="3" style="528" customWidth="1"/>
    <col min="1802" max="1966" width="9.125" style="528"/>
    <col min="1967" max="1969" width="9.125" style="528" customWidth="1"/>
    <col min="1970" max="2057" width="3" style="528" customWidth="1"/>
    <col min="2058" max="2222" width="9.125" style="528"/>
    <col min="2223" max="2225" width="9.125" style="528" customWidth="1"/>
    <col min="2226" max="2313" width="3" style="528" customWidth="1"/>
    <col min="2314" max="2478" width="9.125" style="528"/>
    <col min="2479" max="2481" width="9.125" style="528" customWidth="1"/>
    <col min="2482" max="2569" width="3" style="528" customWidth="1"/>
    <col min="2570" max="2734" width="9.125" style="528"/>
    <col min="2735" max="2737" width="9.125" style="528" customWidth="1"/>
    <col min="2738" max="2825" width="3" style="528" customWidth="1"/>
    <col min="2826" max="2990" width="9.125" style="528"/>
    <col min="2991" max="2993" width="9.125" style="528" customWidth="1"/>
    <col min="2994" max="3081" width="3" style="528" customWidth="1"/>
    <col min="3082" max="3246" width="9.125" style="528"/>
    <col min="3247" max="3249" width="9.125" style="528" customWidth="1"/>
    <col min="3250" max="3337" width="3" style="528" customWidth="1"/>
    <col min="3338" max="3502" width="9.125" style="528"/>
    <col min="3503" max="3505" width="9.125" style="528" customWidth="1"/>
    <col min="3506" max="3593" width="3" style="528" customWidth="1"/>
    <col min="3594" max="3758" width="9.125" style="528"/>
    <col min="3759" max="3761" width="9.125" style="528" customWidth="1"/>
    <col min="3762" max="3849" width="3" style="528" customWidth="1"/>
    <col min="3850" max="4014" width="9.125" style="528"/>
    <col min="4015" max="4017" width="9.125" style="528" customWidth="1"/>
    <col min="4018" max="4105" width="3" style="528" customWidth="1"/>
    <col min="4106" max="4270" width="9.125" style="528"/>
    <col min="4271" max="4273" width="9.125" style="528" customWidth="1"/>
    <col min="4274" max="4361" width="3" style="528" customWidth="1"/>
    <col min="4362" max="4526" width="9.125" style="528"/>
    <col min="4527" max="4529" width="9.125" style="528" customWidth="1"/>
    <col min="4530" max="4617" width="3" style="528" customWidth="1"/>
    <col min="4618" max="4782" width="9.125" style="528"/>
    <col min="4783" max="4785" width="9.125" style="528" customWidth="1"/>
    <col min="4786" max="4873" width="3" style="528" customWidth="1"/>
    <col min="4874" max="5038" width="9.125" style="528"/>
    <col min="5039" max="5041" width="9.125" style="528" customWidth="1"/>
    <col min="5042" max="5129" width="3" style="528" customWidth="1"/>
    <col min="5130" max="5294" width="9.125" style="528"/>
    <col min="5295" max="5297" width="9.125" style="528" customWidth="1"/>
    <col min="5298" max="5385" width="3" style="528" customWidth="1"/>
    <col min="5386" max="5550" width="9.125" style="528"/>
    <col min="5551" max="5553" width="9.125" style="528" customWidth="1"/>
    <col min="5554" max="5641" width="3" style="528" customWidth="1"/>
    <col min="5642" max="5806" width="9.125" style="528"/>
    <col min="5807" max="5809" width="9.125" style="528" customWidth="1"/>
    <col min="5810" max="5897" width="3" style="528" customWidth="1"/>
    <col min="5898" max="6062" width="9.125" style="528"/>
    <col min="6063" max="6065" width="9.125" style="528" customWidth="1"/>
    <col min="6066" max="6153" width="3" style="528" customWidth="1"/>
    <col min="6154" max="6318" width="9.125" style="528"/>
    <col min="6319" max="6321" width="9.125" style="528" customWidth="1"/>
    <col min="6322" max="6409" width="3" style="528" customWidth="1"/>
    <col min="6410" max="6574" width="9.125" style="528"/>
    <col min="6575" max="6577" width="9.125" style="528" customWidth="1"/>
    <col min="6578" max="6665" width="3" style="528" customWidth="1"/>
    <col min="6666" max="6830" width="9.125" style="528"/>
    <col min="6831" max="6833" width="9.125" style="528" customWidth="1"/>
    <col min="6834" max="6921" width="3" style="528" customWidth="1"/>
    <col min="6922" max="7086" width="9.125" style="528"/>
    <col min="7087" max="7089" width="9.125" style="528" customWidth="1"/>
    <col min="7090" max="7177" width="3" style="528" customWidth="1"/>
    <col min="7178" max="7342" width="9.125" style="528"/>
    <col min="7343" max="7345" width="9.125" style="528" customWidth="1"/>
    <col min="7346" max="7433" width="3" style="528" customWidth="1"/>
    <col min="7434" max="7598" width="9.125" style="528"/>
    <col min="7599" max="7601" width="9.125" style="528" customWidth="1"/>
    <col min="7602" max="7689" width="3" style="528" customWidth="1"/>
    <col min="7690" max="7854" width="9.125" style="528"/>
    <col min="7855" max="7857" width="9.125" style="528" customWidth="1"/>
    <col min="7858" max="7945" width="3" style="528" customWidth="1"/>
    <col min="7946" max="8110" width="9.125" style="528"/>
    <col min="8111" max="8113" width="9.125" style="528" customWidth="1"/>
    <col min="8114" max="8201" width="3" style="528" customWidth="1"/>
    <col min="8202" max="8366" width="9.125" style="528"/>
    <col min="8367" max="8369" width="9.125" style="528" customWidth="1"/>
    <col min="8370" max="8457" width="3" style="528" customWidth="1"/>
    <col min="8458" max="8622" width="9.125" style="528"/>
    <col min="8623" max="8625" width="9.125" style="528" customWidth="1"/>
    <col min="8626" max="8713" width="3" style="528" customWidth="1"/>
    <col min="8714" max="8878" width="9.125" style="528"/>
    <col min="8879" max="8881" width="9.125" style="528" customWidth="1"/>
    <col min="8882" max="8969" width="3" style="528" customWidth="1"/>
    <col min="8970" max="9134" width="9.125" style="528"/>
    <col min="9135" max="9137" width="9.125" style="528" customWidth="1"/>
    <col min="9138" max="9225" width="3" style="528" customWidth="1"/>
    <col min="9226" max="9390" width="9.125" style="528"/>
    <col min="9391" max="9393" width="9.125" style="528" customWidth="1"/>
    <col min="9394" max="9481" width="3" style="528" customWidth="1"/>
    <col min="9482" max="9646" width="9.125" style="528"/>
    <col min="9647" max="9649" width="9.125" style="528" customWidth="1"/>
    <col min="9650" max="9737" width="3" style="528" customWidth="1"/>
    <col min="9738" max="9902" width="9.125" style="528"/>
    <col min="9903" max="9905" width="9.125" style="528" customWidth="1"/>
    <col min="9906" max="9993" width="3" style="528" customWidth="1"/>
    <col min="9994" max="10158" width="9.125" style="528"/>
    <col min="10159" max="10161" width="9.125" style="528" customWidth="1"/>
    <col min="10162" max="10249" width="3" style="528" customWidth="1"/>
    <col min="10250" max="10414" width="9.125" style="528"/>
    <col min="10415" max="10417" width="9.125" style="528" customWidth="1"/>
    <col min="10418" max="10505" width="3" style="528" customWidth="1"/>
    <col min="10506" max="10670" width="9.125" style="528"/>
    <col min="10671" max="10673" width="9.125" style="528" customWidth="1"/>
    <col min="10674" max="10761" width="3" style="528" customWidth="1"/>
    <col min="10762" max="10926" width="9.125" style="528"/>
    <col min="10927" max="10929" width="9.125" style="528" customWidth="1"/>
    <col min="10930" max="11017" width="3" style="528" customWidth="1"/>
    <col min="11018" max="11182" width="9.125" style="528"/>
    <col min="11183" max="11185" width="9.125" style="528" customWidth="1"/>
    <col min="11186" max="11273" width="3" style="528" customWidth="1"/>
    <col min="11274" max="11438" width="9.125" style="528"/>
    <col min="11439" max="11441" width="9.125" style="528" customWidth="1"/>
    <col min="11442" max="11529" width="3" style="528" customWidth="1"/>
    <col min="11530" max="11694" width="9.125" style="528"/>
    <col min="11695" max="11697" width="9.125" style="528" customWidth="1"/>
    <col min="11698" max="11785" width="3" style="528" customWidth="1"/>
    <col min="11786" max="11950" width="9.125" style="528"/>
    <col min="11951" max="11953" width="9.125" style="528" customWidth="1"/>
    <col min="11954" max="12041" width="3" style="528" customWidth="1"/>
    <col min="12042" max="12206" width="9.125" style="528"/>
    <col min="12207" max="12209" width="9.125" style="528" customWidth="1"/>
    <col min="12210" max="12297" width="3" style="528" customWidth="1"/>
    <col min="12298" max="12462" width="9.125" style="528"/>
    <col min="12463" max="12465" width="9.125" style="528" customWidth="1"/>
    <col min="12466" max="12553" width="3" style="528" customWidth="1"/>
    <col min="12554" max="12718" width="9.125" style="528"/>
    <col min="12719" max="12721" width="9.125" style="528" customWidth="1"/>
    <col min="12722" max="12809" width="3" style="528" customWidth="1"/>
    <col min="12810" max="12974" width="9.125" style="528"/>
    <col min="12975" max="12977" width="9.125" style="528" customWidth="1"/>
    <col min="12978" max="13065" width="3" style="528" customWidth="1"/>
    <col min="13066" max="13230" width="9.125" style="528"/>
    <col min="13231" max="13233" width="9.125" style="528" customWidth="1"/>
    <col min="13234" max="13321" width="3" style="528" customWidth="1"/>
    <col min="13322" max="13486" width="9.125" style="528"/>
    <col min="13487" max="13489" width="9.125" style="528" customWidth="1"/>
    <col min="13490" max="13577" width="3" style="528" customWidth="1"/>
    <col min="13578" max="13742" width="9.125" style="528"/>
    <col min="13743" max="13745" width="9.125" style="528" customWidth="1"/>
    <col min="13746" max="13833" width="3" style="528" customWidth="1"/>
    <col min="13834" max="13998" width="9.125" style="528"/>
    <col min="13999" max="14001" width="9.125" style="528" customWidth="1"/>
    <col min="14002" max="14089" width="3" style="528" customWidth="1"/>
    <col min="14090" max="14254" width="9.125" style="528"/>
    <col min="14255" max="14257" width="9.125" style="528" customWidth="1"/>
    <col min="14258" max="14345" width="3" style="528" customWidth="1"/>
    <col min="14346" max="14510" width="9.125" style="528"/>
    <col min="14511" max="14513" width="9.125" style="528" customWidth="1"/>
    <col min="14514" max="14601" width="3" style="528" customWidth="1"/>
    <col min="14602" max="14766" width="9.125" style="528"/>
    <col min="14767" max="14769" width="9.125" style="528" customWidth="1"/>
    <col min="14770" max="14857" width="3" style="528" customWidth="1"/>
    <col min="14858" max="15022" width="9.125" style="528"/>
    <col min="15023" max="15025" width="9.125" style="528" customWidth="1"/>
    <col min="15026" max="15113" width="3" style="528" customWidth="1"/>
    <col min="15114" max="15278" width="9.125" style="528"/>
    <col min="15279" max="15281" width="9.125" style="528" customWidth="1"/>
    <col min="15282" max="15369" width="3" style="528" customWidth="1"/>
    <col min="15370" max="15534" width="9.125" style="528"/>
    <col min="15535" max="15537" width="9.125" style="528" customWidth="1"/>
    <col min="15538" max="15625" width="3" style="528" customWidth="1"/>
    <col min="15626" max="15790" width="9.125" style="528"/>
    <col min="15791" max="15793" width="9.125" style="528" customWidth="1"/>
    <col min="15794" max="15881" width="3" style="528" customWidth="1"/>
    <col min="15882" max="16046" width="9.125" style="528"/>
    <col min="16047" max="16049" width="9.125" style="528" customWidth="1"/>
    <col min="16050" max="16137" width="3" style="528" customWidth="1"/>
    <col min="16138" max="16384" width="9.125" style="528"/>
  </cols>
  <sheetData>
    <row r="1" spans="1:68" s="722" customFormat="1"/>
    <row r="2" spans="1:68" ht="14.45" customHeight="1">
      <c r="V2" s="2180" t="s">
        <v>258</v>
      </c>
      <c r="W2" s="2181"/>
      <c r="X2" s="2181"/>
      <c r="Y2" s="2181"/>
      <c r="Z2" s="2181"/>
      <c r="AA2" s="2181"/>
      <c r="AB2" s="2181"/>
      <c r="AC2" s="2181"/>
      <c r="AD2" s="2181"/>
      <c r="AE2" s="2181"/>
      <c r="AF2" s="2181"/>
      <c r="AG2" s="2181"/>
      <c r="AH2" s="723"/>
    </row>
    <row r="3" spans="1:68" ht="14.45" customHeight="1"/>
    <row r="4" spans="1:68" ht="14.45" customHeight="1">
      <c r="A4" s="711"/>
      <c r="B4" s="2182" t="s">
        <v>948</v>
      </c>
      <c r="C4" s="2183"/>
      <c r="D4" s="2183"/>
      <c r="E4" s="2183"/>
      <c r="F4" s="2183"/>
      <c r="G4" s="2183"/>
      <c r="H4" s="2183"/>
      <c r="I4" s="2183"/>
      <c r="J4" s="2183"/>
      <c r="K4" s="2183"/>
      <c r="L4" s="2183"/>
      <c r="M4" s="2183"/>
      <c r="N4" s="2183"/>
      <c r="O4" s="2183"/>
      <c r="P4" s="2183"/>
      <c r="Q4" s="2183"/>
      <c r="R4" s="2183"/>
      <c r="S4" s="2183"/>
      <c r="T4" s="2183"/>
      <c r="U4" s="2183"/>
      <c r="V4" s="2183"/>
      <c r="W4" s="2183"/>
      <c r="X4" s="2183"/>
      <c r="Y4" s="2183"/>
      <c r="Z4" s="2183"/>
      <c r="AA4" s="2183"/>
      <c r="AB4" s="2183"/>
      <c r="AC4" s="2183"/>
      <c r="AD4" s="2183"/>
      <c r="AE4" s="2183"/>
      <c r="AF4" s="711"/>
      <c r="AG4" s="711"/>
      <c r="AH4" s="711"/>
      <c r="AI4" s="711"/>
      <c r="AJ4" s="711"/>
      <c r="AL4" s="724"/>
      <c r="AM4" s="724"/>
      <c r="AN4" s="724"/>
      <c r="AO4" s="724"/>
      <c r="AP4" s="724"/>
      <c r="AQ4" s="724"/>
      <c r="AR4" s="724"/>
      <c r="AS4" s="724"/>
      <c r="AT4" s="724"/>
    </row>
    <row r="5" spans="1:68" ht="14.45" customHeight="1">
      <c r="A5" s="711"/>
      <c r="B5" s="2183"/>
      <c r="C5" s="2183"/>
      <c r="D5" s="2183"/>
      <c r="E5" s="2183"/>
      <c r="F5" s="2183"/>
      <c r="G5" s="2183"/>
      <c r="H5" s="2183"/>
      <c r="I5" s="2183"/>
      <c r="J5" s="2183"/>
      <c r="K5" s="2183"/>
      <c r="L5" s="2183"/>
      <c r="M5" s="2183"/>
      <c r="N5" s="2183"/>
      <c r="O5" s="2183"/>
      <c r="P5" s="2183"/>
      <c r="Q5" s="2183"/>
      <c r="R5" s="2183"/>
      <c r="S5" s="2183"/>
      <c r="T5" s="2183"/>
      <c r="U5" s="2183"/>
      <c r="V5" s="2183"/>
      <c r="W5" s="2183"/>
      <c r="X5" s="2183"/>
      <c r="Y5" s="2183"/>
      <c r="Z5" s="2183"/>
      <c r="AA5" s="2183"/>
      <c r="AB5" s="2183"/>
      <c r="AC5" s="2183"/>
      <c r="AD5" s="2183"/>
      <c r="AE5" s="2183"/>
      <c r="AF5" s="711"/>
      <c r="AG5" s="711"/>
      <c r="AH5" s="711"/>
      <c r="AI5" s="711"/>
      <c r="AJ5" s="711"/>
      <c r="AK5" s="725" t="s">
        <v>260</v>
      </c>
      <c r="AL5" s="726"/>
      <c r="AM5" s="726"/>
      <c r="AN5" s="726"/>
      <c r="AO5" s="726"/>
      <c r="AP5" s="726"/>
      <c r="AQ5" s="726"/>
      <c r="AR5" s="726"/>
      <c r="AS5" s="726"/>
      <c r="AT5" s="726"/>
    </row>
    <row r="6" spans="1:68" ht="14.45" customHeight="1">
      <c r="H6" s="2184" t="str">
        <f>""&amp;請負者詳細!C$2</f>
        <v>△△△△建設株式会社</v>
      </c>
      <c r="I6" s="2184"/>
      <c r="J6" s="2184"/>
      <c r="K6" s="2184"/>
      <c r="L6" s="2184"/>
      <c r="M6" s="2184"/>
      <c r="N6" s="2184"/>
      <c r="O6" s="2184"/>
      <c r="P6" s="2184"/>
      <c r="Q6" s="2184"/>
      <c r="R6" s="2184"/>
      <c r="S6" s="2184"/>
      <c r="T6" s="2184"/>
      <c r="U6" s="2184"/>
      <c r="V6" s="2184"/>
      <c r="W6" s="2184"/>
      <c r="X6" s="2184"/>
      <c r="Y6" s="2184"/>
      <c r="Z6" s="2184"/>
      <c r="AA6" s="2184"/>
      <c r="AB6" s="2184"/>
      <c r="AC6" s="2184"/>
      <c r="AJ6" s="727"/>
      <c r="AK6" s="2091" t="s">
        <v>261</v>
      </c>
      <c r="AL6" s="2167"/>
      <c r="AM6" s="2167"/>
      <c r="AN6" s="2168"/>
      <c r="AO6" s="2186"/>
      <c r="AP6" s="2187"/>
      <c r="AQ6" s="2187"/>
      <c r="AR6" s="2187"/>
      <c r="AS6" s="2187"/>
      <c r="AT6" s="2187"/>
      <c r="AU6" s="2187"/>
      <c r="AV6" s="2187"/>
      <c r="AW6" s="2187"/>
      <c r="AX6" s="2187"/>
      <c r="AY6" s="2188"/>
      <c r="AZ6" s="1987" t="s">
        <v>262</v>
      </c>
      <c r="BA6" s="1988"/>
      <c r="BB6" s="1988"/>
      <c r="BC6" s="1989"/>
      <c r="BD6" s="2159"/>
      <c r="BE6" s="2160"/>
      <c r="BF6" s="2160"/>
      <c r="BG6" s="2160"/>
      <c r="BH6" s="2160"/>
      <c r="BI6" s="2160"/>
      <c r="BJ6" s="2160"/>
      <c r="BK6" s="2160"/>
      <c r="BL6" s="2160"/>
      <c r="BM6" s="2160"/>
      <c r="BN6" s="2161"/>
      <c r="BP6" s="472" t="s">
        <v>754</v>
      </c>
    </row>
    <row r="7" spans="1:68" ht="14.45" customHeight="1">
      <c r="B7" s="528" t="s">
        <v>263</v>
      </c>
      <c r="F7" s="543"/>
      <c r="H7" s="2185"/>
      <c r="I7" s="2185"/>
      <c r="J7" s="2185"/>
      <c r="K7" s="2185"/>
      <c r="L7" s="2185"/>
      <c r="M7" s="2185"/>
      <c r="N7" s="2185"/>
      <c r="O7" s="2185"/>
      <c r="P7" s="2185"/>
      <c r="Q7" s="2185"/>
      <c r="R7" s="2185"/>
      <c r="S7" s="2185"/>
      <c r="T7" s="2185"/>
      <c r="U7" s="2185"/>
      <c r="V7" s="2185"/>
      <c r="W7" s="2185"/>
      <c r="X7" s="2185"/>
      <c r="Y7" s="2185"/>
      <c r="Z7" s="2185"/>
      <c r="AA7" s="2185"/>
      <c r="AB7" s="2185"/>
      <c r="AC7" s="2185"/>
      <c r="AJ7" s="727"/>
      <c r="AK7" s="2172"/>
      <c r="AL7" s="2173"/>
      <c r="AM7" s="2173"/>
      <c r="AN7" s="2174"/>
      <c r="AO7" s="2189"/>
      <c r="AP7" s="2190"/>
      <c r="AQ7" s="2190"/>
      <c r="AR7" s="2190"/>
      <c r="AS7" s="2190"/>
      <c r="AT7" s="2190"/>
      <c r="AU7" s="2190"/>
      <c r="AV7" s="2190"/>
      <c r="AW7" s="2190"/>
      <c r="AX7" s="2190"/>
      <c r="AY7" s="2191"/>
      <c r="AZ7" s="1990"/>
      <c r="BA7" s="1991"/>
      <c r="BB7" s="1991"/>
      <c r="BC7" s="1992"/>
      <c r="BD7" s="2162"/>
      <c r="BE7" s="2163"/>
      <c r="BF7" s="2163"/>
      <c r="BG7" s="2163"/>
      <c r="BH7" s="2163"/>
      <c r="BI7" s="2163"/>
      <c r="BJ7" s="2163"/>
      <c r="BK7" s="2163"/>
      <c r="BL7" s="2163"/>
      <c r="BM7" s="2163"/>
      <c r="BN7" s="2164"/>
    </row>
    <row r="8" spans="1:68" ht="14.45" customHeight="1">
      <c r="F8" s="543"/>
      <c r="H8" s="2165" t="str">
        <f>""&amp;本工事内容!C$9</f>
        <v>一宮市○○○地内</v>
      </c>
      <c r="I8" s="2165"/>
      <c r="J8" s="2165"/>
      <c r="K8" s="2165"/>
      <c r="L8" s="2165"/>
      <c r="M8" s="2165"/>
      <c r="N8" s="2165"/>
      <c r="O8" s="2165"/>
      <c r="P8" s="2165"/>
      <c r="Q8" s="2165"/>
      <c r="R8" s="2165"/>
      <c r="S8" s="2165"/>
      <c r="T8" s="2165"/>
      <c r="U8" s="2165"/>
      <c r="V8" s="2165"/>
      <c r="W8" s="2165"/>
      <c r="X8" s="2165"/>
      <c r="Y8" s="2165"/>
      <c r="Z8" s="2165"/>
      <c r="AA8" s="2165"/>
      <c r="AB8" s="2165"/>
      <c r="AC8" s="2165"/>
      <c r="AJ8" s="727"/>
      <c r="AK8" s="2091" t="s">
        <v>264</v>
      </c>
      <c r="AL8" s="2167"/>
      <c r="AM8" s="2167"/>
      <c r="AN8" s="2168"/>
      <c r="AO8" s="706"/>
      <c r="AP8" s="728" t="s">
        <v>304</v>
      </c>
      <c r="AQ8" s="2175"/>
      <c r="AR8" s="2176"/>
      <c r="AS8" s="2176"/>
      <c r="AT8" s="2176"/>
      <c r="AU8" s="2176"/>
      <c r="AV8" s="2176"/>
      <c r="AW8" s="2176"/>
      <c r="AX8" s="2176"/>
      <c r="AY8" s="2176"/>
      <c r="AZ8" s="2176"/>
      <c r="BA8" s="2176"/>
      <c r="BB8" s="2176"/>
      <c r="BC8" s="2176"/>
      <c r="BD8" s="2176"/>
      <c r="BE8" s="707"/>
      <c r="BF8" s="707"/>
      <c r="BG8" s="707"/>
      <c r="BH8" s="707"/>
      <c r="BI8" s="707"/>
      <c r="BJ8" s="707"/>
      <c r="BK8" s="707"/>
      <c r="BL8" s="707"/>
      <c r="BM8" s="707"/>
      <c r="BN8" s="729"/>
    </row>
    <row r="9" spans="1:68" ht="14.45" customHeight="1">
      <c r="B9" s="528" t="s">
        <v>265</v>
      </c>
      <c r="F9" s="543"/>
      <c r="H9" s="2166"/>
      <c r="I9" s="2166"/>
      <c r="J9" s="2166"/>
      <c r="K9" s="2166"/>
      <c r="L9" s="2166"/>
      <c r="M9" s="2166"/>
      <c r="N9" s="2166"/>
      <c r="O9" s="2166"/>
      <c r="P9" s="2166"/>
      <c r="Q9" s="2166"/>
      <c r="R9" s="2166"/>
      <c r="S9" s="2166"/>
      <c r="T9" s="2166"/>
      <c r="U9" s="2166"/>
      <c r="V9" s="2166"/>
      <c r="W9" s="2166"/>
      <c r="X9" s="2166"/>
      <c r="Y9" s="2166"/>
      <c r="Z9" s="2166"/>
      <c r="AA9" s="2166"/>
      <c r="AB9" s="2166"/>
      <c r="AC9" s="2166"/>
      <c r="AJ9" s="727"/>
      <c r="AK9" s="2169"/>
      <c r="AL9" s="2170"/>
      <c r="AM9" s="2170"/>
      <c r="AN9" s="2171"/>
      <c r="AO9" s="2177"/>
      <c r="AP9" s="2178"/>
      <c r="AQ9" s="2178"/>
      <c r="AR9" s="2178"/>
      <c r="AS9" s="2178"/>
      <c r="AT9" s="2178"/>
      <c r="AU9" s="2178"/>
      <c r="AV9" s="2178"/>
      <c r="AW9" s="2178"/>
      <c r="AX9" s="2178"/>
      <c r="AY9" s="2178"/>
      <c r="AZ9" s="2178"/>
      <c r="BA9" s="2178"/>
      <c r="BB9" s="2178"/>
      <c r="BC9" s="2178"/>
      <c r="BD9" s="2178"/>
      <c r="BE9" s="2178"/>
      <c r="BF9" s="2178"/>
      <c r="BG9" s="2178"/>
      <c r="BH9" s="2178"/>
      <c r="BI9" s="2178"/>
      <c r="BJ9" s="2178"/>
      <c r="BK9" s="2178"/>
      <c r="BL9" s="2178"/>
      <c r="BM9" s="2178"/>
      <c r="BN9" s="2179"/>
    </row>
    <row r="10" spans="1:68" ht="14.45" customHeight="1">
      <c r="AJ10" s="727"/>
      <c r="AK10" s="2172"/>
      <c r="AL10" s="2173"/>
      <c r="AM10" s="2173"/>
      <c r="AN10" s="2174"/>
      <c r="AO10" s="2194" t="s">
        <v>1070</v>
      </c>
      <c r="AP10" s="2195"/>
      <c r="AQ10" s="2195"/>
      <c r="AR10" s="2192"/>
      <c r="AS10" s="2193"/>
      <c r="AT10" s="2193"/>
      <c r="AU10" s="2193"/>
      <c r="AV10" s="2193"/>
      <c r="AW10" s="2193"/>
      <c r="AX10" s="2193"/>
      <c r="AY10" s="2193"/>
      <c r="AZ10" s="2193"/>
      <c r="BA10" s="2193"/>
      <c r="BB10" s="2193"/>
      <c r="BC10" s="2193"/>
      <c r="BD10" s="2193"/>
      <c r="BE10" s="2193"/>
      <c r="BF10" s="2193"/>
      <c r="BG10" s="2193"/>
      <c r="BH10" s="2193"/>
      <c r="BI10" s="2193"/>
      <c r="BJ10" s="2193"/>
      <c r="BK10" s="2193"/>
      <c r="BL10" s="2193"/>
      <c r="BM10" s="2193"/>
      <c r="BN10" s="712"/>
    </row>
    <row r="11" spans="1:68" ht="14.45" customHeight="1">
      <c r="B11" s="2067" t="s">
        <v>266</v>
      </c>
      <c r="C11" s="2068"/>
      <c r="D11" s="2068"/>
      <c r="E11" s="2069"/>
      <c r="F11" s="2102" t="s">
        <v>267</v>
      </c>
      <c r="G11" s="2103"/>
      <c r="H11" s="2103"/>
      <c r="I11" s="2103"/>
      <c r="J11" s="2103"/>
      <c r="K11" s="2103"/>
      <c r="L11" s="2103"/>
      <c r="M11" s="2103"/>
      <c r="N11" s="2103"/>
      <c r="O11" s="2061"/>
      <c r="P11" s="2023"/>
      <c r="Q11" s="2102" t="s">
        <v>268</v>
      </c>
      <c r="R11" s="2103"/>
      <c r="S11" s="2103"/>
      <c r="T11" s="2103"/>
      <c r="U11" s="2103"/>
      <c r="V11" s="2103"/>
      <c r="W11" s="2103"/>
      <c r="X11" s="2103"/>
      <c r="Y11" s="2103"/>
      <c r="Z11" s="2104"/>
      <c r="AA11" s="2105" t="s">
        <v>269</v>
      </c>
      <c r="AB11" s="2106"/>
      <c r="AC11" s="2106"/>
      <c r="AD11" s="2106"/>
      <c r="AE11" s="2106"/>
      <c r="AF11" s="2106"/>
      <c r="AG11" s="2107"/>
      <c r="AJ11" s="727"/>
      <c r="AK11" s="2099" t="s">
        <v>312</v>
      </c>
      <c r="AL11" s="2100"/>
      <c r="AM11" s="2100"/>
      <c r="AN11" s="2101"/>
      <c r="AO11" s="2108" t="str">
        <f>本工事内容!$C$5&amp;本工事内容!$D$5&amp;本工事内容!$E$5</f>
        <v>水第100号</v>
      </c>
      <c r="AP11" s="2109"/>
      <c r="AQ11" s="2109"/>
      <c r="AR11" s="2109"/>
      <c r="AS11" s="2109"/>
      <c r="AT11" s="2109"/>
      <c r="AU11" s="2109"/>
      <c r="AV11" s="2109"/>
      <c r="AW11" s="2109"/>
      <c r="AX11" s="2109"/>
      <c r="AY11" s="2109"/>
      <c r="AZ11" s="2109"/>
      <c r="BA11" s="2109"/>
      <c r="BB11" s="2109"/>
      <c r="BC11" s="2109"/>
      <c r="BD11" s="2109"/>
      <c r="BE11" s="2109"/>
      <c r="BF11" s="2109"/>
      <c r="BG11" s="2109"/>
      <c r="BH11" s="2109"/>
      <c r="BI11" s="2109"/>
      <c r="BJ11" s="2109"/>
      <c r="BK11" s="2109"/>
      <c r="BL11" s="2109"/>
      <c r="BM11" s="2109"/>
      <c r="BN11" s="2110"/>
    </row>
    <row r="12" spans="1:68" ht="14.45" customHeight="1">
      <c r="B12" s="2070"/>
      <c r="C12" s="2071"/>
      <c r="D12" s="2071"/>
      <c r="E12" s="2072"/>
      <c r="F12" s="2147"/>
      <c r="G12" s="2148"/>
      <c r="H12" s="2148"/>
      <c r="I12" s="2148"/>
      <c r="J12" s="2148"/>
      <c r="K12" s="2148"/>
      <c r="L12" s="2149"/>
      <c r="M12" s="2149"/>
      <c r="N12" s="2149"/>
      <c r="O12" s="2024"/>
      <c r="P12" s="2025"/>
      <c r="Q12" s="2006" t="str">
        <f>IFERROR(VLOOKUP(F12,請負者詳細!C$11:K$14,5,FALSE)&amp;VLOOKUP(F12,請負者詳細!C$11:K$14,6,FALSE)&amp;VLOOKUP(F12,請負者詳細!C$11:K$14,7,FALSE)&amp;VLOOKUP(F12,請負者詳細!C$11:K$14,8,FALSE),"")</f>
        <v/>
      </c>
      <c r="R12" s="1988"/>
      <c r="S12" s="2126"/>
      <c r="T12" s="2126"/>
      <c r="U12" s="2126"/>
      <c r="V12" s="2126"/>
      <c r="W12" s="2126"/>
      <c r="X12" s="2126"/>
      <c r="Y12" s="2126"/>
      <c r="Z12" s="2127"/>
      <c r="AA12" s="2130" t="str">
        <f>IFERROR(VLOOKUP(F12,請負者詳細!C$11:K$14,9,FALSE),"")</f>
        <v/>
      </c>
      <c r="AB12" s="2131"/>
      <c r="AC12" s="2131"/>
      <c r="AD12" s="2131"/>
      <c r="AE12" s="2131"/>
      <c r="AF12" s="2131"/>
      <c r="AG12" s="2132"/>
      <c r="AJ12" s="727"/>
      <c r="AK12" s="2117" t="s">
        <v>342</v>
      </c>
      <c r="AL12" s="2118"/>
      <c r="AM12" s="2118"/>
      <c r="AN12" s="2119"/>
      <c r="AO12" s="2151" t="str">
        <f>""&amp;本工事内容!$C$8</f>
        <v>○○○地内配水管改良工事</v>
      </c>
      <c r="AP12" s="2152"/>
      <c r="AQ12" s="2152"/>
      <c r="AR12" s="2152"/>
      <c r="AS12" s="2152"/>
      <c r="AT12" s="2152"/>
      <c r="AU12" s="2152"/>
      <c r="AV12" s="2152"/>
      <c r="AW12" s="2152"/>
      <c r="AX12" s="2152"/>
      <c r="AY12" s="2152"/>
      <c r="AZ12" s="2152"/>
      <c r="BA12" s="2152"/>
      <c r="BB12" s="2152"/>
      <c r="BC12" s="2152"/>
      <c r="BD12" s="2152"/>
      <c r="BE12" s="2152"/>
      <c r="BF12" s="2152"/>
      <c r="BG12" s="2152"/>
      <c r="BH12" s="2152"/>
      <c r="BI12" s="2152"/>
      <c r="BJ12" s="2152"/>
      <c r="BK12" s="2152"/>
      <c r="BL12" s="2152"/>
      <c r="BM12" s="2152"/>
      <c r="BN12" s="2153"/>
    </row>
    <row r="13" spans="1:68" ht="14.45" customHeight="1">
      <c r="B13" s="2070"/>
      <c r="C13" s="2071"/>
      <c r="D13" s="2071"/>
      <c r="E13" s="2072"/>
      <c r="F13" s="2150"/>
      <c r="G13" s="2148"/>
      <c r="H13" s="2148"/>
      <c r="I13" s="2148"/>
      <c r="J13" s="2148"/>
      <c r="K13" s="2148"/>
      <c r="L13" s="2149"/>
      <c r="M13" s="2149"/>
      <c r="N13" s="2149"/>
      <c r="O13" s="2024"/>
      <c r="P13" s="2025"/>
      <c r="Q13" s="1990"/>
      <c r="R13" s="1991"/>
      <c r="S13" s="2128"/>
      <c r="T13" s="2128"/>
      <c r="U13" s="2128"/>
      <c r="V13" s="2128"/>
      <c r="W13" s="2128"/>
      <c r="X13" s="2128"/>
      <c r="Y13" s="2128"/>
      <c r="Z13" s="2129"/>
      <c r="AA13" s="2133"/>
      <c r="AB13" s="2134"/>
      <c r="AC13" s="2134"/>
      <c r="AD13" s="2134"/>
      <c r="AE13" s="2134"/>
      <c r="AF13" s="2134"/>
      <c r="AG13" s="2135"/>
      <c r="AJ13" s="727"/>
      <c r="AK13" s="2140" t="s">
        <v>270</v>
      </c>
      <c r="AL13" s="2141"/>
      <c r="AM13" s="2141"/>
      <c r="AN13" s="2142"/>
      <c r="AO13" s="2154"/>
      <c r="AP13" s="2155"/>
      <c r="AQ13" s="2155"/>
      <c r="AR13" s="2155"/>
      <c r="AS13" s="2155"/>
      <c r="AT13" s="2155"/>
      <c r="AU13" s="2155"/>
      <c r="AV13" s="2155"/>
      <c r="AW13" s="2155"/>
      <c r="AX13" s="2155"/>
      <c r="AY13" s="2155"/>
      <c r="AZ13" s="2155"/>
      <c r="BA13" s="2155"/>
      <c r="BB13" s="2155"/>
      <c r="BC13" s="2155"/>
      <c r="BD13" s="2155"/>
      <c r="BE13" s="2155"/>
      <c r="BF13" s="2155"/>
      <c r="BG13" s="2155"/>
      <c r="BH13" s="2155"/>
      <c r="BI13" s="2155"/>
      <c r="BJ13" s="2155"/>
      <c r="BK13" s="2155"/>
      <c r="BL13" s="2155"/>
      <c r="BM13" s="2155"/>
      <c r="BN13" s="2156"/>
    </row>
    <row r="14" spans="1:68" ht="14.45" customHeight="1">
      <c r="B14" s="2070"/>
      <c r="C14" s="2071"/>
      <c r="D14" s="2071"/>
      <c r="E14" s="2072"/>
      <c r="F14" s="2147"/>
      <c r="G14" s="2148"/>
      <c r="H14" s="2148"/>
      <c r="I14" s="2148"/>
      <c r="J14" s="2148"/>
      <c r="K14" s="2148"/>
      <c r="L14" s="2149"/>
      <c r="M14" s="2149"/>
      <c r="N14" s="2149"/>
      <c r="O14" s="2024"/>
      <c r="P14" s="2025"/>
      <c r="Q14" s="2006" t="s">
        <v>306</v>
      </c>
      <c r="R14" s="1988"/>
      <c r="S14" s="2126"/>
      <c r="T14" s="2126"/>
      <c r="U14" s="2126"/>
      <c r="V14" s="2126"/>
      <c r="W14" s="2126"/>
      <c r="X14" s="2126"/>
      <c r="Y14" s="2126"/>
      <c r="Z14" s="2127"/>
      <c r="AA14" s="2130" t="s">
        <v>306</v>
      </c>
      <c r="AB14" s="2131"/>
      <c r="AC14" s="2131"/>
      <c r="AD14" s="2131"/>
      <c r="AE14" s="2131"/>
      <c r="AF14" s="2131"/>
      <c r="AG14" s="2132"/>
      <c r="AJ14" s="727"/>
      <c r="AK14" s="2067" t="s">
        <v>271</v>
      </c>
      <c r="AL14" s="2068"/>
      <c r="AM14" s="2068"/>
      <c r="AN14" s="2069"/>
      <c r="AO14" s="2099" t="s">
        <v>272</v>
      </c>
      <c r="AP14" s="2100"/>
      <c r="AQ14" s="2112"/>
      <c r="AR14" s="2112"/>
      <c r="AS14" s="2112"/>
      <c r="AT14" s="2112"/>
      <c r="AU14" s="2112"/>
      <c r="AV14" s="2112"/>
      <c r="AW14" s="2112"/>
      <c r="AX14" s="2112"/>
      <c r="AY14" s="2112"/>
      <c r="AZ14" s="2113"/>
      <c r="BA14" s="2034" t="s">
        <v>273</v>
      </c>
      <c r="BB14" s="2035"/>
      <c r="BC14" s="2035"/>
      <c r="BD14" s="2036"/>
      <c r="BE14" s="2111"/>
      <c r="BF14" s="2112"/>
      <c r="BG14" s="2112"/>
      <c r="BH14" s="2112"/>
      <c r="BI14" s="2112"/>
      <c r="BJ14" s="2112"/>
      <c r="BK14" s="2112"/>
      <c r="BL14" s="2112"/>
      <c r="BM14" s="2112"/>
      <c r="BN14" s="2113"/>
    </row>
    <row r="15" spans="1:68" ht="14.45" customHeight="1">
      <c r="B15" s="2073"/>
      <c r="C15" s="2074"/>
      <c r="D15" s="2074"/>
      <c r="E15" s="2075"/>
      <c r="F15" s="2150"/>
      <c r="G15" s="2148"/>
      <c r="H15" s="2148"/>
      <c r="I15" s="2148"/>
      <c r="J15" s="2148"/>
      <c r="K15" s="2148"/>
      <c r="L15" s="2149"/>
      <c r="M15" s="2149"/>
      <c r="N15" s="2149"/>
      <c r="O15" s="2024"/>
      <c r="P15" s="2025"/>
      <c r="Q15" s="1990"/>
      <c r="R15" s="1991"/>
      <c r="S15" s="2128"/>
      <c r="T15" s="2128"/>
      <c r="U15" s="2128"/>
      <c r="V15" s="2128"/>
      <c r="W15" s="2128"/>
      <c r="X15" s="2128"/>
      <c r="Y15" s="2128"/>
      <c r="Z15" s="2129"/>
      <c r="AA15" s="2133"/>
      <c r="AB15" s="2134"/>
      <c r="AC15" s="2134"/>
      <c r="AD15" s="2134"/>
      <c r="AE15" s="2134"/>
      <c r="AF15" s="2134"/>
      <c r="AG15" s="2135"/>
      <c r="AJ15" s="727"/>
      <c r="AK15" s="2073"/>
      <c r="AL15" s="2074"/>
      <c r="AM15" s="2074"/>
      <c r="AN15" s="2075"/>
      <c r="AO15" s="2140" t="s">
        <v>274</v>
      </c>
      <c r="AP15" s="2141"/>
      <c r="AQ15" s="2115"/>
      <c r="AR15" s="2115"/>
      <c r="AS15" s="2115"/>
      <c r="AT15" s="2115"/>
      <c r="AU15" s="2115"/>
      <c r="AV15" s="2115"/>
      <c r="AW15" s="2115"/>
      <c r="AX15" s="2115"/>
      <c r="AY15" s="2115"/>
      <c r="AZ15" s="2116"/>
      <c r="BA15" s="2040"/>
      <c r="BB15" s="2041"/>
      <c r="BC15" s="2041"/>
      <c r="BD15" s="2042"/>
      <c r="BE15" s="2114"/>
      <c r="BF15" s="2115"/>
      <c r="BG15" s="2115"/>
      <c r="BH15" s="2115"/>
      <c r="BI15" s="2115"/>
      <c r="BJ15" s="2115"/>
      <c r="BK15" s="2115"/>
      <c r="BL15" s="2115"/>
      <c r="BM15" s="2115"/>
      <c r="BN15" s="2116"/>
    </row>
    <row r="16" spans="1:68" ht="14.45" customHeight="1">
      <c r="F16" s="730"/>
      <c r="G16" s="730"/>
      <c r="H16" s="730"/>
      <c r="I16" s="730"/>
      <c r="J16" s="730"/>
      <c r="K16" s="730"/>
      <c r="L16" s="730"/>
      <c r="M16" s="730"/>
      <c r="N16" s="730"/>
      <c r="O16" s="730"/>
      <c r="P16" s="730"/>
      <c r="Q16" s="730"/>
      <c r="R16" s="730"/>
      <c r="S16" s="730"/>
      <c r="T16" s="730"/>
      <c r="U16" s="730"/>
      <c r="V16" s="730"/>
      <c r="W16" s="730"/>
      <c r="X16" s="730"/>
      <c r="Y16" s="730"/>
      <c r="Z16" s="730"/>
      <c r="AA16" s="730"/>
      <c r="AB16" s="730"/>
      <c r="AC16" s="730"/>
      <c r="AD16" s="730"/>
      <c r="AE16" s="730"/>
      <c r="AJ16" s="727"/>
      <c r="AK16" s="727"/>
      <c r="AL16" s="727"/>
      <c r="AM16" s="727"/>
      <c r="AN16" s="727"/>
      <c r="AO16" s="727"/>
      <c r="AP16" s="727"/>
      <c r="AQ16" s="727"/>
      <c r="AR16" s="727"/>
      <c r="AS16" s="727"/>
      <c r="AT16" s="727"/>
      <c r="AU16" s="727"/>
      <c r="AV16" s="727"/>
      <c r="AW16" s="727"/>
      <c r="AX16" s="727"/>
      <c r="AY16" s="727"/>
      <c r="AZ16" s="727"/>
      <c r="BA16" s="727"/>
      <c r="BB16" s="727"/>
      <c r="BC16" s="727"/>
      <c r="BD16" s="727"/>
      <c r="BE16" s="727"/>
      <c r="BF16" s="727"/>
      <c r="BG16" s="727"/>
      <c r="BH16" s="727"/>
      <c r="BI16" s="727"/>
      <c r="BJ16" s="727"/>
      <c r="BK16" s="727"/>
      <c r="BL16" s="727"/>
      <c r="BM16" s="727"/>
      <c r="BN16" s="727"/>
    </row>
    <row r="17" spans="2:66" ht="14.45" customHeight="1">
      <c r="B17" s="2099" t="s">
        <v>312</v>
      </c>
      <c r="C17" s="2100"/>
      <c r="D17" s="2100"/>
      <c r="E17" s="2101"/>
      <c r="F17" s="2097" t="str">
        <f>本工事内容!$C$5&amp;本工事内容!$D$5&amp;本工事内容!$E$5</f>
        <v>水第100号</v>
      </c>
      <c r="G17" s="2098"/>
      <c r="H17" s="2098"/>
      <c r="I17" s="2098"/>
      <c r="J17" s="2098"/>
      <c r="K17" s="2098"/>
      <c r="L17" s="2098"/>
      <c r="M17" s="2098"/>
      <c r="N17" s="2098"/>
      <c r="O17" s="2098"/>
      <c r="P17" s="2098"/>
      <c r="Q17" s="2098"/>
      <c r="R17" s="2098"/>
      <c r="S17" s="2098"/>
      <c r="T17" s="2098"/>
      <c r="U17" s="2098"/>
      <c r="V17" s="2098"/>
      <c r="W17" s="2098"/>
      <c r="X17" s="2098"/>
      <c r="Y17" s="2098"/>
      <c r="Z17" s="2098"/>
      <c r="AA17" s="2098"/>
      <c r="AB17" s="2098"/>
      <c r="AC17" s="2098"/>
      <c r="AD17" s="2098"/>
      <c r="AE17" s="2098"/>
      <c r="AF17" s="541"/>
      <c r="AG17" s="542"/>
      <c r="AJ17" s="727"/>
      <c r="AK17" s="2067" t="s">
        <v>266</v>
      </c>
      <c r="AL17" s="2068"/>
      <c r="AM17" s="2068"/>
      <c r="AN17" s="2069"/>
      <c r="AO17" s="2102" t="s">
        <v>275</v>
      </c>
      <c r="AP17" s="2103"/>
      <c r="AQ17" s="2103"/>
      <c r="AR17" s="2103"/>
      <c r="AS17" s="2103"/>
      <c r="AT17" s="2103"/>
      <c r="AU17" s="2103"/>
      <c r="AV17" s="2103"/>
      <c r="AW17" s="2104"/>
      <c r="AX17" s="2102" t="s">
        <v>268</v>
      </c>
      <c r="AY17" s="2103"/>
      <c r="AZ17" s="2103"/>
      <c r="BA17" s="2103"/>
      <c r="BB17" s="2103"/>
      <c r="BC17" s="2103"/>
      <c r="BD17" s="2103"/>
      <c r="BE17" s="2103"/>
      <c r="BF17" s="2103"/>
      <c r="BG17" s="2104"/>
      <c r="BH17" s="2105" t="s">
        <v>269</v>
      </c>
      <c r="BI17" s="2106"/>
      <c r="BJ17" s="2106"/>
      <c r="BK17" s="2106"/>
      <c r="BL17" s="2106"/>
      <c r="BM17" s="2106"/>
      <c r="BN17" s="2107"/>
    </row>
    <row r="18" spans="2:66" ht="14.45" customHeight="1">
      <c r="B18" s="2117" t="s">
        <v>342</v>
      </c>
      <c r="C18" s="2118"/>
      <c r="D18" s="2118"/>
      <c r="E18" s="2119"/>
      <c r="F18" s="2138" t="str">
        <f>""&amp;本工事内容!$C$8</f>
        <v>○○○地内配水管改良工事</v>
      </c>
      <c r="G18" s="2139"/>
      <c r="H18" s="2139"/>
      <c r="I18" s="2139"/>
      <c r="J18" s="2139"/>
      <c r="K18" s="2139"/>
      <c r="L18" s="2139"/>
      <c r="M18" s="2139"/>
      <c r="N18" s="2139"/>
      <c r="O18" s="2139"/>
      <c r="P18" s="2139"/>
      <c r="Q18" s="2139"/>
      <c r="R18" s="2139"/>
      <c r="S18" s="2139"/>
      <c r="T18" s="2139"/>
      <c r="U18" s="2139"/>
      <c r="V18" s="2139"/>
      <c r="W18" s="2139"/>
      <c r="X18" s="2139"/>
      <c r="Y18" s="2139"/>
      <c r="Z18" s="2139"/>
      <c r="AA18" s="2139"/>
      <c r="AB18" s="2139"/>
      <c r="AC18" s="2139"/>
      <c r="AD18" s="2139"/>
      <c r="AE18" s="2139"/>
      <c r="AF18" s="543"/>
      <c r="AG18" s="544"/>
      <c r="AJ18" s="727"/>
      <c r="AK18" s="2070"/>
      <c r="AL18" s="2071"/>
      <c r="AM18" s="2071"/>
      <c r="AN18" s="2072"/>
      <c r="AO18" s="2120"/>
      <c r="AP18" s="2121"/>
      <c r="AQ18" s="2121"/>
      <c r="AR18" s="2121"/>
      <c r="AS18" s="2121"/>
      <c r="AT18" s="2121"/>
      <c r="AU18" s="2121"/>
      <c r="AV18" s="2121"/>
      <c r="AW18" s="2122"/>
      <c r="AX18" s="2006"/>
      <c r="AY18" s="1988"/>
      <c r="AZ18" s="2126"/>
      <c r="BA18" s="2126"/>
      <c r="BB18" s="2126"/>
      <c r="BC18" s="2126"/>
      <c r="BD18" s="2126"/>
      <c r="BE18" s="2126"/>
      <c r="BF18" s="2126"/>
      <c r="BG18" s="2127"/>
      <c r="BH18" s="2130"/>
      <c r="BI18" s="2131"/>
      <c r="BJ18" s="2131"/>
      <c r="BK18" s="2131"/>
      <c r="BL18" s="2131"/>
      <c r="BM18" s="2131"/>
      <c r="BN18" s="2132"/>
    </row>
    <row r="19" spans="2:66" ht="14.45" customHeight="1">
      <c r="B19" s="2140" t="s">
        <v>270</v>
      </c>
      <c r="C19" s="2141"/>
      <c r="D19" s="2141"/>
      <c r="E19" s="2142"/>
      <c r="F19" s="2143"/>
      <c r="G19" s="2144"/>
      <c r="H19" s="2144"/>
      <c r="I19" s="2144"/>
      <c r="J19" s="2144"/>
      <c r="K19" s="2144"/>
      <c r="L19" s="2144"/>
      <c r="M19" s="2144"/>
      <c r="N19" s="2144"/>
      <c r="O19" s="2144"/>
      <c r="P19" s="2144"/>
      <c r="Q19" s="2144"/>
      <c r="R19" s="2144"/>
      <c r="S19" s="2144"/>
      <c r="T19" s="2144"/>
      <c r="U19" s="2144"/>
      <c r="V19" s="2144"/>
      <c r="W19" s="2144"/>
      <c r="X19" s="2144"/>
      <c r="Y19" s="2144"/>
      <c r="Z19" s="2144"/>
      <c r="AA19" s="2144"/>
      <c r="AB19" s="2144"/>
      <c r="AC19" s="2144"/>
      <c r="AD19" s="2144"/>
      <c r="AE19" s="2144"/>
      <c r="AF19" s="543"/>
      <c r="AG19" s="544"/>
      <c r="AJ19" s="727"/>
      <c r="AK19" s="2070"/>
      <c r="AL19" s="2071"/>
      <c r="AM19" s="2071"/>
      <c r="AN19" s="2072"/>
      <c r="AO19" s="2123"/>
      <c r="AP19" s="2124"/>
      <c r="AQ19" s="2124"/>
      <c r="AR19" s="2124"/>
      <c r="AS19" s="2124"/>
      <c r="AT19" s="2124"/>
      <c r="AU19" s="2124"/>
      <c r="AV19" s="2124"/>
      <c r="AW19" s="2125"/>
      <c r="AX19" s="1990"/>
      <c r="AY19" s="1991"/>
      <c r="AZ19" s="2128"/>
      <c r="BA19" s="2128"/>
      <c r="BB19" s="2128"/>
      <c r="BC19" s="2128"/>
      <c r="BD19" s="2128"/>
      <c r="BE19" s="2128"/>
      <c r="BF19" s="2128"/>
      <c r="BG19" s="2129"/>
      <c r="BH19" s="2133"/>
      <c r="BI19" s="2134"/>
      <c r="BJ19" s="2134"/>
      <c r="BK19" s="2134"/>
      <c r="BL19" s="2134"/>
      <c r="BM19" s="2134"/>
      <c r="BN19" s="2135"/>
    </row>
    <row r="20" spans="2:66" ht="14.45" customHeight="1">
      <c r="B20" s="2091" t="s">
        <v>276</v>
      </c>
      <c r="C20" s="2092"/>
      <c r="D20" s="2092"/>
      <c r="E20" s="2093"/>
      <c r="F20" s="2097" t="str">
        <f>""&amp;本工事内容!C$2</f>
        <v>一宮市水道事業等管理者</v>
      </c>
      <c r="G20" s="2098"/>
      <c r="H20" s="2098"/>
      <c r="I20" s="2098"/>
      <c r="J20" s="2098"/>
      <c r="K20" s="2098"/>
      <c r="L20" s="2098"/>
      <c r="M20" s="2098"/>
      <c r="N20" s="2098"/>
      <c r="O20" s="2098"/>
      <c r="P20" s="2098"/>
      <c r="Q20" s="2098"/>
      <c r="R20" s="2098"/>
      <c r="S20" s="2098"/>
      <c r="T20" s="2098"/>
      <c r="U20" s="2098"/>
      <c r="V20" s="2098"/>
      <c r="W20" s="2098"/>
      <c r="X20" s="2098"/>
      <c r="Y20" s="2098"/>
      <c r="Z20" s="2098"/>
      <c r="AA20" s="2098"/>
      <c r="AB20" s="2098"/>
      <c r="AC20" s="2098"/>
      <c r="AD20" s="2098"/>
      <c r="AE20" s="2098"/>
      <c r="AF20" s="541"/>
      <c r="AG20" s="542"/>
      <c r="AJ20" s="727"/>
      <c r="AK20" s="2070"/>
      <c r="AL20" s="2071"/>
      <c r="AM20" s="2071"/>
      <c r="AN20" s="2072"/>
      <c r="AO20" s="2120"/>
      <c r="AP20" s="2121"/>
      <c r="AQ20" s="2121"/>
      <c r="AR20" s="2121"/>
      <c r="AS20" s="2121"/>
      <c r="AT20" s="2121"/>
      <c r="AU20" s="2121"/>
      <c r="AV20" s="2121"/>
      <c r="AW20" s="2122"/>
      <c r="AX20" s="2006"/>
      <c r="AY20" s="1988"/>
      <c r="AZ20" s="2126"/>
      <c r="BA20" s="2126"/>
      <c r="BB20" s="2126"/>
      <c r="BC20" s="2126"/>
      <c r="BD20" s="2126"/>
      <c r="BE20" s="2126"/>
      <c r="BF20" s="2126"/>
      <c r="BG20" s="2127"/>
      <c r="BH20" s="2130"/>
      <c r="BI20" s="2131"/>
      <c r="BJ20" s="2131"/>
      <c r="BK20" s="2131"/>
      <c r="BL20" s="2131"/>
      <c r="BM20" s="2131"/>
      <c r="BN20" s="2132"/>
    </row>
    <row r="21" spans="2:66" ht="14.45" customHeight="1">
      <c r="B21" s="2094"/>
      <c r="C21" s="2095"/>
      <c r="D21" s="2095"/>
      <c r="E21" s="2096"/>
      <c r="F21" s="2136" t="s">
        <v>307</v>
      </c>
      <c r="G21" s="2137"/>
      <c r="H21" s="2137"/>
      <c r="I21" s="2137"/>
      <c r="J21" s="2137"/>
      <c r="K21" s="2137"/>
      <c r="L21" s="2137"/>
      <c r="M21" s="2137"/>
      <c r="N21" s="2137"/>
      <c r="O21" s="2137"/>
      <c r="P21" s="2137"/>
      <c r="Q21" s="2137"/>
      <c r="R21" s="2137"/>
      <c r="S21" s="2137"/>
      <c r="T21" s="2137"/>
      <c r="U21" s="2137"/>
      <c r="V21" s="2137"/>
      <c r="W21" s="2137"/>
      <c r="X21" s="2137"/>
      <c r="Y21" s="2137"/>
      <c r="Z21" s="2137"/>
      <c r="AA21" s="2137"/>
      <c r="AB21" s="2137"/>
      <c r="AC21" s="2137"/>
      <c r="AD21" s="2137"/>
      <c r="AE21" s="2137"/>
      <c r="AF21" s="545"/>
      <c r="AG21" s="546"/>
      <c r="AJ21" s="727"/>
      <c r="AK21" s="2073"/>
      <c r="AL21" s="2074"/>
      <c r="AM21" s="2074"/>
      <c r="AN21" s="2075"/>
      <c r="AO21" s="2123"/>
      <c r="AP21" s="2124"/>
      <c r="AQ21" s="2124"/>
      <c r="AR21" s="2124"/>
      <c r="AS21" s="2124"/>
      <c r="AT21" s="2124"/>
      <c r="AU21" s="2124"/>
      <c r="AV21" s="2124"/>
      <c r="AW21" s="2125"/>
      <c r="AX21" s="1990"/>
      <c r="AY21" s="1991"/>
      <c r="AZ21" s="2128"/>
      <c r="BA21" s="2128"/>
      <c r="BB21" s="2128"/>
      <c r="BC21" s="2128"/>
      <c r="BD21" s="2128"/>
      <c r="BE21" s="2128"/>
      <c r="BF21" s="2128"/>
      <c r="BG21" s="2129"/>
      <c r="BH21" s="2133"/>
      <c r="BI21" s="2134"/>
      <c r="BJ21" s="2134"/>
      <c r="BK21" s="2134"/>
      <c r="BL21" s="2134"/>
      <c r="BM21" s="2134"/>
      <c r="BN21" s="2135"/>
    </row>
    <row r="22" spans="2:66" ht="14.45" customHeight="1">
      <c r="B22" s="2067" t="s">
        <v>271</v>
      </c>
      <c r="C22" s="2068"/>
      <c r="D22" s="2068"/>
      <c r="E22" s="2069"/>
      <c r="F22" s="2081" t="s">
        <v>272</v>
      </c>
      <c r="G22" s="2082"/>
      <c r="H22" s="2083">
        <f>本工事内容!C$12</f>
        <v>45201</v>
      </c>
      <c r="I22" s="2083"/>
      <c r="J22" s="2083"/>
      <c r="K22" s="2083"/>
      <c r="L22" s="2083"/>
      <c r="M22" s="2083"/>
      <c r="N22" s="2083"/>
      <c r="O22" s="2083"/>
      <c r="P22" s="2083"/>
      <c r="Q22" s="2084"/>
      <c r="R22" s="2034" t="s">
        <v>273</v>
      </c>
      <c r="S22" s="2035"/>
      <c r="T22" s="2035"/>
      <c r="U22" s="2036"/>
      <c r="V22" s="2085">
        <f>本工事内容!C$11</f>
        <v>45200</v>
      </c>
      <c r="W22" s="2083"/>
      <c r="X22" s="2083"/>
      <c r="Y22" s="2083"/>
      <c r="Z22" s="2083"/>
      <c r="AA22" s="2083"/>
      <c r="AB22" s="2083"/>
      <c r="AC22" s="2083"/>
      <c r="AD22" s="2083"/>
      <c r="AE22" s="2083"/>
      <c r="AF22" s="543"/>
      <c r="AG22" s="544"/>
      <c r="AJ22" s="727"/>
      <c r="AK22" s="727"/>
      <c r="AL22" s="727"/>
      <c r="AM22" s="727"/>
      <c r="AN22" s="727"/>
      <c r="AO22" s="727"/>
      <c r="AP22" s="727"/>
      <c r="AQ22" s="727"/>
      <c r="AR22" s="727"/>
      <c r="AS22" s="727"/>
      <c r="AT22" s="727"/>
      <c r="AU22" s="727"/>
      <c r="AV22" s="727"/>
      <c r="AW22" s="727"/>
      <c r="AX22" s="727"/>
      <c r="AY22" s="727"/>
      <c r="AZ22" s="727"/>
      <c r="BA22" s="727"/>
      <c r="BB22" s="727"/>
      <c r="BC22" s="727"/>
      <c r="BD22" s="727"/>
      <c r="BE22" s="727"/>
      <c r="BF22" s="727"/>
      <c r="BG22" s="727"/>
      <c r="BH22" s="727"/>
      <c r="BI22" s="727"/>
      <c r="BJ22" s="727"/>
      <c r="BK22" s="727"/>
      <c r="BL22" s="727"/>
      <c r="BM22" s="727"/>
      <c r="BN22" s="727"/>
    </row>
    <row r="23" spans="2:66" ht="14.45" customHeight="1">
      <c r="B23" s="2073"/>
      <c r="C23" s="2074"/>
      <c r="D23" s="2074"/>
      <c r="E23" s="2075"/>
      <c r="F23" s="2088" t="s">
        <v>274</v>
      </c>
      <c r="G23" s="2089"/>
      <c r="H23" s="2087">
        <f>本工事内容!C$13</f>
        <v>45322</v>
      </c>
      <c r="I23" s="2087"/>
      <c r="J23" s="2087"/>
      <c r="K23" s="2087"/>
      <c r="L23" s="2087"/>
      <c r="M23" s="2087"/>
      <c r="N23" s="2087"/>
      <c r="O23" s="2087"/>
      <c r="P23" s="2087"/>
      <c r="Q23" s="2090"/>
      <c r="R23" s="2040"/>
      <c r="S23" s="2041"/>
      <c r="T23" s="2041"/>
      <c r="U23" s="2042"/>
      <c r="V23" s="2086"/>
      <c r="W23" s="2087"/>
      <c r="X23" s="2087"/>
      <c r="Y23" s="2087"/>
      <c r="Z23" s="2087"/>
      <c r="AA23" s="2087"/>
      <c r="AB23" s="2087"/>
      <c r="AC23" s="2087"/>
      <c r="AD23" s="2087"/>
      <c r="AE23" s="2087"/>
      <c r="AF23" s="545"/>
      <c r="AG23" s="546"/>
      <c r="AJ23" s="727"/>
      <c r="AK23" s="2067" t="s">
        <v>277</v>
      </c>
      <c r="AL23" s="2068"/>
      <c r="AM23" s="2068"/>
      <c r="AN23" s="2069"/>
      <c r="AO23" s="2034" t="s">
        <v>950</v>
      </c>
      <c r="AP23" s="2035"/>
      <c r="AQ23" s="2035"/>
      <c r="AR23" s="2035"/>
      <c r="AS23" s="2036"/>
      <c r="AT23" s="2028" t="s">
        <v>278</v>
      </c>
      <c r="AU23" s="2022"/>
      <c r="AV23" s="2022"/>
      <c r="AW23" s="2022"/>
      <c r="AX23" s="2022"/>
      <c r="AY23" s="2022"/>
      <c r="AZ23" s="2057"/>
      <c r="BA23" s="2028" t="s">
        <v>279</v>
      </c>
      <c r="BB23" s="2022"/>
      <c r="BC23" s="2022"/>
      <c r="BD23" s="2022"/>
      <c r="BE23" s="2022"/>
      <c r="BF23" s="2022"/>
      <c r="BG23" s="2057"/>
      <c r="BH23" s="2028" t="s">
        <v>280</v>
      </c>
      <c r="BI23" s="2022"/>
      <c r="BJ23" s="2022"/>
      <c r="BK23" s="2022"/>
      <c r="BL23" s="2022"/>
      <c r="BM23" s="2022"/>
      <c r="BN23" s="2057"/>
    </row>
    <row r="24" spans="2:66" ht="14.45" customHeight="1">
      <c r="B24" s="727"/>
      <c r="C24" s="727"/>
      <c r="D24" s="727"/>
      <c r="E24" s="727"/>
      <c r="F24" s="731"/>
      <c r="G24" s="731"/>
      <c r="H24" s="731"/>
      <c r="I24" s="731"/>
      <c r="J24" s="731"/>
      <c r="K24" s="731"/>
      <c r="L24" s="731"/>
      <c r="M24" s="731"/>
      <c r="N24" s="731"/>
      <c r="O24" s="731"/>
      <c r="P24" s="731"/>
      <c r="Q24" s="731"/>
      <c r="R24" s="731"/>
      <c r="S24" s="731"/>
      <c r="T24" s="731"/>
      <c r="U24" s="731"/>
      <c r="V24" s="731"/>
      <c r="W24" s="731"/>
      <c r="X24" s="731"/>
      <c r="Y24" s="731"/>
      <c r="Z24" s="731"/>
      <c r="AA24" s="731"/>
      <c r="AB24" s="731"/>
      <c r="AC24" s="731"/>
      <c r="AD24" s="731"/>
      <c r="AE24" s="731"/>
      <c r="AJ24" s="727"/>
      <c r="AK24" s="2070"/>
      <c r="AL24" s="2071"/>
      <c r="AM24" s="2071"/>
      <c r="AN24" s="2072"/>
      <c r="AO24" s="2040"/>
      <c r="AP24" s="2041"/>
      <c r="AQ24" s="2041"/>
      <c r="AR24" s="2041"/>
      <c r="AS24" s="2042"/>
      <c r="AT24" s="2028"/>
      <c r="AU24" s="2022"/>
      <c r="AV24" s="2022"/>
      <c r="AW24" s="2022"/>
      <c r="AX24" s="2022"/>
      <c r="AY24" s="2022"/>
      <c r="AZ24" s="2057"/>
      <c r="BA24" s="2028"/>
      <c r="BB24" s="2022"/>
      <c r="BC24" s="2022"/>
      <c r="BD24" s="2022"/>
      <c r="BE24" s="2022"/>
      <c r="BF24" s="2022"/>
      <c r="BG24" s="2057"/>
      <c r="BH24" s="2028"/>
      <c r="BI24" s="2022"/>
      <c r="BJ24" s="2022"/>
      <c r="BK24" s="2022"/>
      <c r="BL24" s="2022"/>
      <c r="BM24" s="2022"/>
      <c r="BN24" s="2057"/>
    </row>
    <row r="25" spans="2:66" ht="14.45" customHeight="1">
      <c r="B25" s="2067" t="s">
        <v>281</v>
      </c>
      <c r="C25" s="2068"/>
      <c r="D25" s="2068"/>
      <c r="E25" s="2069"/>
      <c r="F25" s="2058" t="s">
        <v>282</v>
      </c>
      <c r="G25" s="2059"/>
      <c r="H25" s="2060"/>
      <c r="I25" s="2058" t="s">
        <v>283</v>
      </c>
      <c r="J25" s="2059"/>
      <c r="K25" s="2059"/>
      <c r="L25" s="2059"/>
      <c r="M25" s="2059"/>
      <c r="N25" s="2059"/>
      <c r="O25" s="2059"/>
      <c r="P25" s="2059"/>
      <c r="Q25" s="2059"/>
      <c r="R25" s="2061"/>
      <c r="S25" s="2023"/>
      <c r="T25" s="2058" t="s">
        <v>264</v>
      </c>
      <c r="U25" s="2059"/>
      <c r="V25" s="2059"/>
      <c r="W25" s="2059"/>
      <c r="X25" s="2059"/>
      <c r="Y25" s="2059"/>
      <c r="Z25" s="2059"/>
      <c r="AA25" s="2059"/>
      <c r="AB25" s="2059"/>
      <c r="AC25" s="2059"/>
      <c r="AD25" s="2059"/>
      <c r="AE25" s="2059"/>
      <c r="AF25" s="2059"/>
      <c r="AG25" s="2060"/>
      <c r="AJ25" s="727"/>
      <c r="AK25" s="2070"/>
      <c r="AL25" s="2071"/>
      <c r="AM25" s="2071"/>
      <c r="AN25" s="2072"/>
      <c r="AO25" s="2034" t="s">
        <v>284</v>
      </c>
      <c r="AP25" s="2078"/>
      <c r="AQ25" s="2078"/>
      <c r="AR25" s="2078"/>
      <c r="AS25" s="2028" t="s">
        <v>951</v>
      </c>
      <c r="AT25" s="2022"/>
      <c r="AU25" s="2022"/>
      <c r="AV25" s="2022"/>
      <c r="AW25" s="2022"/>
      <c r="AX25" s="2057"/>
      <c r="AY25" s="2028" t="s">
        <v>278</v>
      </c>
      <c r="AZ25" s="2076"/>
      <c r="BA25" s="2076"/>
      <c r="BB25" s="2076"/>
      <c r="BC25" s="2077"/>
      <c r="BD25" s="2028" t="s">
        <v>279</v>
      </c>
      <c r="BE25" s="2076"/>
      <c r="BF25" s="2076"/>
      <c r="BG25" s="2076"/>
      <c r="BH25" s="2077"/>
      <c r="BI25" s="2028" t="s">
        <v>280</v>
      </c>
      <c r="BJ25" s="2157"/>
      <c r="BK25" s="2157"/>
      <c r="BL25" s="2157"/>
      <c r="BM25" s="2157"/>
      <c r="BN25" s="2158"/>
    </row>
    <row r="26" spans="2:66" ht="14.45" customHeight="1">
      <c r="B26" s="2070"/>
      <c r="C26" s="2071"/>
      <c r="D26" s="2071"/>
      <c r="E26" s="2072"/>
      <c r="F26" s="2058" t="s">
        <v>285</v>
      </c>
      <c r="G26" s="2059"/>
      <c r="H26" s="2060"/>
      <c r="I26" s="2058" t="str">
        <f>""&amp;請負者詳細!C$2</f>
        <v>△△△△建設株式会社</v>
      </c>
      <c r="J26" s="2059"/>
      <c r="K26" s="2059"/>
      <c r="L26" s="2059"/>
      <c r="M26" s="2059"/>
      <c r="N26" s="2059"/>
      <c r="O26" s="2059"/>
      <c r="P26" s="2059"/>
      <c r="Q26" s="2059"/>
      <c r="R26" s="2061"/>
      <c r="S26" s="2023"/>
      <c r="T26" s="2062" t="str">
        <f>""&amp;請負者詳細!C$4</f>
        <v>一宮市尾西町木曽川1-1-1</v>
      </c>
      <c r="U26" s="2063"/>
      <c r="V26" s="2063"/>
      <c r="W26" s="2063"/>
      <c r="X26" s="2063"/>
      <c r="Y26" s="2063"/>
      <c r="Z26" s="2063"/>
      <c r="AA26" s="2063"/>
      <c r="AB26" s="2063"/>
      <c r="AC26" s="2063"/>
      <c r="AD26" s="2063"/>
      <c r="AE26" s="2063"/>
      <c r="AF26" s="2063"/>
      <c r="AG26" s="2064"/>
      <c r="AJ26" s="727"/>
      <c r="AK26" s="2073"/>
      <c r="AL26" s="2074"/>
      <c r="AM26" s="2074"/>
      <c r="AN26" s="2075"/>
      <c r="AO26" s="2079"/>
      <c r="AP26" s="2080"/>
      <c r="AQ26" s="2080"/>
      <c r="AR26" s="2080"/>
      <c r="AS26" s="2028" t="str">
        <f>""&amp;AO6</f>
        <v/>
      </c>
      <c r="AT26" s="2022"/>
      <c r="AU26" s="2022"/>
      <c r="AV26" s="2022"/>
      <c r="AW26" s="2022"/>
      <c r="AX26" s="2057"/>
      <c r="AY26" s="2065"/>
      <c r="AZ26" s="2066"/>
      <c r="BA26" s="2066"/>
      <c r="BB26" s="2066"/>
      <c r="BC26" s="2066"/>
      <c r="BD26" s="2043"/>
      <c r="BE26" s="2066"/>
      <c r="BF26" s="2066"/>
      <c r="BG26" s="2066"/>
      <c r="BH26" s="2066"/>
      <c r="BI26" s="2043"/>
      <c r="BJ26" s="2066"/>
      <c r="BK26" s="2066"/>
      <c r="BL26" s="2066"/>
      <c r="BM26" s="2066"/>
      <c r="BN26" s="2066"/>
    </row>
    <row r="27" spans="2:66" ht="14.45" customHeight="1">
      <c r="B27" s="2073"/>
      <c r="C27" s="2074"/>
      <c r="D27" s="2074"/>
      <c r="E27" s="2075"/>
      <c r="F27" s="2058" t="s">
        <v>286</v>
      </c>
      <c r="G27" s="2059"/>
      <c r="H27" s="2060"/>
      <c r="I27" s="2058" t="str">
        <f>""&amp;請負者詳細!C$34</f>
        <v>△△△△建設株式会社〇〇支店</v>
      </c>
      <c r="J27" s="2059"/>
      <c r="K27" s="2059"/>
      <c r="L27" s="2059"/>
      <c r="M27" s="2059"/>
      <c r="N27" s="2059"/>
      <c r="O27" s="2059"/>
      <c r="P27" s="2059"/>
      <c r="Q27" s="2059"/>
      <c r="R27" s="2061"/>
      <c r="S27" s="2023"/>
      <c r="T27" s="2062" t="str">
        <f>""&amp;請負者詳細!C$35</f>
        <v>一宮市尾西町木曽川1-1-2</v>
      </c>
      <c r="U27" s="2063"/>
      <c r="V27" s="2063"/>
      <c r="W27" s="2063"/>
      <c r="X27" s="2063"/>
      <c r="Y27" s="2063"/>
      <c r="Z27" s="2063"/>
      <c r="AA27" s="2063"/>
      <c r="AB27" s="2063"/>
      <c r="AC27" s="2063"/>
      <c r="AD27" s="2063"/>
      <c r="AE27" s="2063"/>
      <c r="AF27" s="2063"/>
      <c r="AG27" s="2064"/>
      <c r="AJ27" s="727"/>
      <c r="AK27" s="727"/>
      <c r="AL27" s="727"/>
      <c r="AM27" s="727"/>
      <c r="AN27" s="727"/>
      <c r="AO27" s="727"/>
      <c r="AP27" s="727"/>
      <c r="AQ27" s="727"/>
      <c r="AR27" s="727"/>
      <c r="AS27" s="727"/>
      <c r="AT27" s="727"/>
      <c r="AU27" s="727"/>
      <c r="AV27" s="727"/>
      <c r="AW27" s="727"/>
      <c r="AX27" s="727"/>
      <c r="AY27" s="727"/>
      <c r="AZ27" s="727"/>
      <c r="BA27" s="727"/>
      <c r="BB27" s="727"/>
      <c r="BC27" s="727"/>
      <c r="BD27" s="727"/>
      <c r="BE27" s="727"/>
      <c r="BF27" s="727"/>
      <c r="BG27" s="727"/>
      <c r="BH27" s="727"/>
      <c r="BI27" s="727"/>
      <c r="BJ27" s="727"/>
      <c r="BK27" s="727"/>
      <c r="BL27" s="727"/>
      <c r="BM27" s="727"/>
      <c r="BN27" s="727"/>
    </row>
    <row r="28" spans="2:66" ht="14.45" customHeight="1">
      <c r="B28" s="727"/>
      <c r="C28" s="727"/>
      <c r="D28" s="727"/>
      <c r="E28" s="727"/>
      <c r="F28" s="727"/>
      <c r="G28" s="727"/>
      <c r="H28" s="727"/>
      <c r="I28" s="727"/>
      <c r="J28" s="727"/>
      <c r="K28" s="727"/>
      <c r="L28" s="727"/>
      <c r="M28" s="727"/>
      <c r="N28" s="727"/>
      <c r="O28" s="727"/>
      <c r="P28" s="727"/>
      <c r="Q28" s="727"/>
      <c r="R28" s="727"/>
      <c r="S28" s="727"/>
      <c r="T28" s="727"/>
      <c r="U28" s="727"/>
      <c r="V28" s="727"/>
      <c r="W28" s="727"/>
      <c r="X28" s="727"/>
      <c r="Y28" s="727"/>
      <c r="Z28" s="727"/>
      <c r="AA28" s="727"/>
      <c r="AB28" s="727"/>
      <c r="AC28" s="727"/>
      <c r="AD28" s="727"/>
      <c r="AE28" s="727"/>
      <c r="AJ28" s="727"/>
      <c r="AK28" s="2006" t="s">
        <v>287</v>
      </c>
      <c r="AL28" s="1988"/>
      <c r="AM28" s="1988"/>
      <c r="AN28" s="1988"/>
      <c r="AO28" s="1988"/>
      <c r="AP28" s="1989"/>
      <c r="AQ28" s="2051"/>
      <c r="AR28" s="2030"/>
      <c r="AS28" s="2030"/>
      <c r="AT28" s="2030"/>
      <c r="AU28" s="2030"/>
      <c r="AV28" s="2030"/>
      <c r="AW28" s="2030"/>
      <c r="AX28" s="2030"/>
      <c r="AY28" s="2031"/>
      <c r="AZ28" s="731"/>
      <c r="BA28" s="2006" t="s">
        <v>288</v>
      </c>
      <c r="BB28" s="1988"/>
      <c r="BC28" s="1988"/>
      <c r="BD28" s="1988"/>
      <c r="BE28" s="1988"/>
      <c r="BF28" s="1989"/>
      <c r="BG28" s="2051"/>
      <c r="BH28" s="2030"/>
      <c r="BI28" s="2030"/>
      <c r="BJ28" s="2030"/>
      <c r="BK28" s="2030"/>
      <c r="BL28" s="2030"/>
      <c r="BM28" s="2030"/>
      <c r="BN28" s="2031"/>
    </row>
    <row r="29" spans="2:66" ht="14.45" customHeight="1">
      <c r="B29" s="2034" t="s">
        <v>277</v>
      </c>
      <c r="C29" s="2035"/>
      <c r="D29" s="2035"/>
      <c r="E29" s="2036"/>
      <c r="F29" s="2034" t="s">
        <v>952</v>
      </c>
      <c r="G29" s="2035"/>
      <c r="H29" s="2035"/>
      <c r="I29" s="2035"/>
      <c r="J29" s="2036"/>
      <c r="K29" s="2043" t="s">
        <v>278</v>
      </c>
      <c r="L29" s="2043"/>
      <c r="M29" s="2043"/>
      <c r="N29" s="2043"/>
      <c r="O29" s="2043"/>
      <c r="P29" s="2043"/>
      <c r="Q29" s="2043"/>
      <c r="R29" s="2044"/>
      <c r="S29" s="2043" t="s">
        <v>279</v>
      </c>
      <c r="T29" s="2043"/>
      <c r="U29" s="2043"/>
      <c r="V29" s="2043"/>
      <c r="W29" s="2043"/>
      <c r="X29" s="2043"/>
      <c r="Y29" s="2043"/>
      <c r="Z29" s="2043" t="s">
        <v>280</v>
      </c>
      <c r="AA29" s="2044"/>
      <c r="AB29" s="2044"/>
      <c r="AC29" s="2044"/>
      <c r="AD29" s="2044"/>
      <c r="AE29" s="2044"/>
      <c r="AF29" s="2044"/>
      <c r="AG29" s="2044"/>
      <c r="AJ29" s="727"/>
      <c r="AK29" s="2007"/>
      <c r="AL29" s="2008"/>
      <c r="AM29" s="2008"/>
      <c r="AN29" s="2008"/>
      <c r="AO29" s="2008"/>
      <c r="AP29" s="2009"/>
      <c r="AQ29" s="2052"/>
      <c r="AR29" s="2032"/>
      <c r="AS29" s="2032"/>
      <c r="AT29" s="2032"/>
      <c r="AU29" s="2032"/>
      <c r="AV29" s="2032"/>
      <c r="AW29" s="2032"/>
      <c r="AX29" s="2032"/>
      <c r="AY29" s="2033"/>
      <c r="AZ29" s="731"/>
      <c r="BA29" s="1990"/>
      <c r="BB29" s="1991"/>
      <c r="BC29" s="1991"/>
      <c r="BD29" s="1991"/>
      <c r="BE29" s="1991"/>
      <c r="BF29" s="1992"/>
      <c r="BG29" s="2052"/>
      <c r="BH29" s="2032"/>
      <c r="BI29" s="2032"/>
      <c r="BJ29" s="2032"/>
      <c r="BK29" s="2032"/>
      <c r="BL29" s="2032"/>
      <c r="BM29" s="2032"/>
      <c r="BN29" s="2033"/>
    </row>
    <row r="30" spans="2:66" ht="14.45" customHeight="1">
      <c r="B30" s="2037"/>
      <c r="C30" s="2038"/>
      <c r="D30" s="2038"/>
      <c r="E30" s="2039"/>
      <c r="F30" s="2040"/>
      <c r="G30" s="2041"/>
      <c r="H30" s="2041"/>
      <c r="I30" s="2041"/>
      <c r="J30" s="2042"/>
      <c r="K30" s="2043" t="str">
        <f>""&amp;請負者詳細!C$18</f>
        <v>加入</v>
      </c>
      <c r="L30" s="2043"/>
      <c r="M30" s="2043"/>
      <c r="N30" s="2043"/>
      <c r="O30" s="2043"/>
      <c r="P30" s="2043"/>
      <c r="Q30" s="2043"/>
      <c r="R30" s="2044"/>
      <c r="S30" s="2043" t="str">
        <f>""&amp;請負者詳細!C$19</f>
        <v>加入</v>
      </c>
      <c r="T30" s="2043"/>
      <c r="U30" s="2043"/>
      <c r="V30" s="2043"/>
      <c r="W30" s="2043"/>
      <c r="X30" s="2043"/>
      <c r="Y30" s="2043"/>
      <c r="Z30" s="2043" t="str">
        <f>""&amp;請負者詳細!C20</f>
        <v>加入</v>
      </c>
      <c r="AA30" s="2044"/>
      <c r="AB30" s="2044"/>
      <c r="AC30" s="2044"/>
      <c r="AD30" s="2044"/>
      <c r="AE30" s="2044"/>
      <c r="AF30" s="2044"/>
      <c r="AG30" s="2044"/>
      <c r="AJ30" s="727"/>
      <c r="AK30" s="548"/>
      <c r="AL30" s="2034" t="s">
        <v>289</v>
      </c>
      <c r="AM30" s="2035"/>
      <c r="AN30" s="2035"/>
      <c r="AO30" s="2035"/>
      <c r="AP30" s="2036"/>
      <c r="AQ30" s="2051"/>
      <c r="AR30" s="2030"/>
      <c r="AS30" s="2030"/>
      <c r="AT30" s="2030"/>
      <c r="AU30" s="2030"/>
      <c r="AV30" s="2030"/>
      <c r="AW30" s="2030"/>
      <c r="AX30" s="2030"/>
      <c r="AY30" s="2031"/>
      <c r="AZ30" s="731"/>
      <c r="BA30" s="2006" t="s">
        <v>290</v>
      </c>
      <c r="BB30" s="1988"/>
      <c r="BC30" s="1988"/>
      <c r="BD30" s="1988"/>
      <c r="BE30" s="1988"/>
      <c r="BF30" s="1989"/>
      <c r="BG30" s="2051"/>
      <c r="BH30" s="2030"/>
      <c r="BI30" s="2030"/>
      <c r="BJ30" s="2030"/>
      <c r="BK30" s="2030"/>
      <c r="BL30" s="2030"/>
      <c r="BM30" s="2030"/>
      <c r="BN30" s="2031"/>
    </row>
    <row r="31" spans="2:66" ht="14.45" customHeight="1">
      <c r="B31" s="2037"/>
      <c r="C31" s="2038"/>
      <c r="D31" s="2038"/>
      <c r="E31" s="2039"/>
      <c r="F31" s="2034" t="s">
        <v>291</v>
      </c>
      <c r="G31" s="2035"/>
      <c r="H31" s="2035"/>
      <c r="I31" s="2035"/>
      <c r="J31" s="2036"/>
      <c r="K31" s="2028" t="s">
        <v>282</v>
      </c>
      <c r="L31" s="2022"/>
      <c r="M31" s="2057"/>
      <c r="N31" s="2028" t="s">
        <v>949</v>
      </c>
      <c r="O31" s="2022"/>
      <c r="P31" s="2022"/>
      <c r="Q31" s="2022"/>
      <c r="R31" s="2057"/>
      <c r="S31" s="2043" t="s">
        <v>278</v>
      </c>
      <c r="T31" s="2043"/>
      <c r="U31" s="2043"/>
      <c r="V31" s="2043"/>
      <c r="W31" s="2044"/>
      <c r="X31" s="2043" t="s">
        <v>279</v>
      </c>
      <c r="Y31" s="2044"/>
      <c r="Z31" s="2044"/>
      <c r="AA31" s="2044"/>
      <c r="AB31" s="2044"/>
      <c r="AC31" s="2028" t="s">
        <v>280</v>
      </c>
      <c r="AD31" s="2022"/>
      <c r="AE31" s="2022"/>
      <c r="AF31" s="2022"/>
      <c r="AG31" s="2057"/>
      <c r="AJ31" s="727"/>
      <c r="AK31" s="732"/>
      <c r="AL31" s="2040"/>
      <c r="AM31" s="2041"/>
      <c r="AN31" s="2041"/>
      <c r="AO31" s="2041"/>
      <c r="AP31" s="2042"/>
      <c r="AQ31" s="2052"/>
      <c r="AR31" s="2032"/>
      <c r="AS31" s="2032"/>
      <c r="AT31" s="2032"/>
      <c r="AU31" s="2032"/>
      <c r="AV31" s="2032"/>
      <c r="AW31" s="2032"/>
      <c r="AX31" s="2032"/>
      <c r="AY31" s="2033"/>
      <c r="AZ31" s="731"/>
      <c r="BA31" s="1990"/>
      <c r="BB31" s="1991"/>
      <c r="BC31" s="1991"/>
      <c r="BD31" s="1991"/>
      <c r="BE31" s="1991"/>
      <c r="BF31" s="1992"/>
      <c r="BG31" s="2052"/>
      <c r="BH31" s="2032"/>
      <c r="BI31" s="2032"/>
      <c r="BJ31" s="2032"/>
      <c r="BK31" s="2032"/>
      <c r="BL31" s="2032"/>
      <c r="BM31" s="2032"/>
      <c r="BN31" s="2033"/>
    </row>
    <row r="32" spans="2:66" ht="14.45" customHeight="1">
      <c r="B32" s="2037"/>
      <c r="C32" s="2038"/>
      <c r="D32" s="2038"/>
      <c r="E32" s="2039"/>
      <c r="F32" s="2037"/>
      <c r="G32" s="2038"/>
      <c r="H32" s="2038"/>
      <c r="I32" s="2038"/>
      <c r="J32" s="2039"/>
      <c r="K32" s="2028" t="s">
        <v>285</v>
      </c>
      <c r="L32" s="2022"/>
      <c r="M32" s="2057"/>
      <c r="N32" s="2028" t="str">
        <f>""&amp;請負者詳細!C$2</f>
        <v>△△△△建設株式会社</v>
      </c>
      <c r="O32" s="2022"/>
      <c r="P32" s="2022"/>
      <c r="Q32" s="2022"/>
      <c r="R32" s="2057"/>
      <c r="S32" s="2043" t="str">
        <f>""&amp;請負者詳細!C$25</f>
        <v>××××</v>
      </c>
      <c r="T32" s="2043"/>
      <c r="U32" s="2043"/>
      <c r="V32" s="2043"/>
      <c r="W32" s="2044"/>
      <c r="X32" s="2043" t="str">
        <f>""&amp;請負者詳細!C$26</f>
        <v>△△△△</v>
      </c>
      <c r="Y32" s="2044"/>
      <c r="Z32" s="2044"/>
      <c r="AA32" s="2044"/>
      <c r="AB32" s="2044"/>
      <c r="AC32" s="2028" t="str">
        <f>""&amp;請負者詳細!C$27</f>
        <v>□□□□</v>
      </c>
      <c r="AD32" s="2022"/>
      <c r="AE32" s="2022"/>
      <c r="AF32" s="2022"/>
      <c r="AG32" s="2057"/>
      <c r="AJ32" s="727"/>
      <c r="AK32" s="2006" t="s">
        <v>292</v>
      </c>
      <c r="AL32" s="1988"/>
      <c r="AM32" s="1988"/>
      <c r="AN32" s="1988"/>
      <c r="AO32" s="1988"/>
      <c r="AP32" s="1989"/>
      <c r="AQ32" s="2051"/>
      <c r="AR32" s="2030"/>
      <c r="AS32" s="2030"/>
      <c r="AT32" s="2030"/>
      <c r="AU32" s="2030"/>
      <c r="AV32" s="2030"/>
      <c r="AW32" s="2030"/>
      <c r="AX32" s="2030"/>
      <c r="AY32" s="2031"/>
      <c r="AZ32" s="731"/>
      <c r="BA32" s="2006" t="s">
        <v>293</v>
      </c>
      <c r="BB32" s="1988"/>
      <c r="BC32" s="1988"/>
      <c r="BD32" s="1988"/>
      <c r="BE32" s="1988"/>
      <c r="BF32" s="1989"/>
      <c r="BG32" s="2051"/>
      <c r="BH32" s="2030"/>
      <c r="BI32" s="2030"/>
      <c r="BJ32" s="2030"/>
      <c r="BK32" s="2030"/>
      <c r="BL32" s="2030"/>
      <c r="BM32" s="2030"/>
      <c r="BN32" s="2031"/>
    </row>
    <row r="33" spans="2:66" ht="14.45" customHeight="1">
      <c r="B33" s="2040"/>
      <c r="C33" s="2041"/>
      <c r="D33" s="2041"/>
      <c r="E33" s="2042"/>
      <c r="F33" s="2040"/>
      <c r="G33" s="2041"/>
      <c r="H33" s="2041"/>
      <c r="I33" s="2041"/>
      <c r="J33" s="2042"/>
      <c r="K33" s="2028" t="s">
        <v>294</v>
      </c>
      <c r="L33" s="2022"/>
      <c r="M33" s="2057"/>
      <c r="N33" s="2028" t="str">
        <f>""&amp;請負者詳細!C$34</f>
        <v>△△△△建設株式会社〇〇支店</v>
      </c>
      <c r="O33" s="2022"/>
      <c r="P33" s="2022"/>
      <c r="Q33" s="2022"/>
      <c r="R33" s="2057"/>
      <c r="S33" s="2043" t="str">
        <f>""&amp;請負者詳細!D$37</f>
        <v>××××</v>
      </c>
      <c r="T33" s="2043"/>
      <c r="U33" s="2043"/>
      <c r="V33" s="2043"/>
      <c r="W33" s="2044"/>
      <c r="X33" s="2043" t="str">
        <f>""&amp;請負者詳細!D$38</f>
        <v>△△△△</v>
      </c>
      <c r="Y33" s="2044"/>
      <c r="Z33" s="2044"/>
      <c r="AA33" s="2044"/>
      <c r="AB33" s="2044"/>
      <c r="AC33" s="2028" t="str">
        <f>""&amp;請負者詳細!D$39</f>
        <v>□□□□</v>
      </c>
      <c r="AD33" s="2022"/>
      <c r="AE33" s="2022"/>
      <c r="AF33" s="2022"/>
      <c r="AG33" s="2057"/>
      <c r="AJ33" s="727"/>
      <c r="AK33" s="2007"/>
      <c r="AL33" s="2008"/>
      <c r="AM33" s="2008"/>
      <c r="AN33" s="2008"/>
      <c r="AO33" s="2008"/>
      <c r="AP33" s="2009"/>
      <c r="AQ33" s="2052"/>
      <c r="AR33" s="2032"/>
      <c r="AS33" s="2032"/>
      <c r="AT33" s="2032"/>
      <c r="AU33" s="2032"/>
      <c r="AV33" s="2032"/>
      <c r="AW33" s="2032"/>
      <c r="AX33" s="2032"/>
      <c r="AY33" s="2033"/>
      <c r="AZ33" s="731"/>
      <c r="BA33" s="1990"/>
      <c r="BB33" s="1991"/>
      <c r="BC33" s="1991"/>
      <c r="BD33" s="1991"/>
      <c r="BE33" s="1991"/>
      <c r="BF33" s="1992"/>
      <c r="BG33" s="2052"/>
      <c r="BH33" s="2032"/>
      <c r="BI33" s="2032"/>
      <c r="BJ33" s="2032"/>
      <c r="BK33" s="2032"/>
      <c r="BL33" s="2032"/>
      <c r="BM33" s="2032"/>
      <c r="BN33" s="2033"/>
    </row>
    <row r="34" spans="2:66" ht="14.45" customHeight="1">
      <c r="B34" s="731"/>
      <c r="C34" s="731"/>
      <c r="D34" s="731"/>
      <c r="E34" s="731"/>
      <c r="F34" s="731"/>
      <c r="G34" s="731"/>
      <c r="H34" s="731"/>
      <c r="I34" s="731"/>
      <c r="J34" s="731"/>
      <c r="K34" s="731"/>
      <c r="L34" s="731"/>
      <c r="M34" s="731"/>
      <c r="N34" s="731"/>
      <c r="O34" s="731"/>
      <c r="P34" s="731"/>
      <c r="Q34" s="731"/>
      <c r="R34" s="731"/>
      <c r="S34" s="731"/>
      <c r="T34" s="731"/>
      <c r="U34" s="731"/>
      <c r="V34" s="731"/>
      <c r="W34" s="731"/>
      <c r="X34" s="731"/>
      <c r="Y34" s="731"/>
      <c r="Z34" s="731"/>
      <c r="AA34" s="731"/>
      <c r="AB34" s="731"/>
      <c r="AC34" s="731"/>
      <c r="AD34" s="731"/>
      <c r="AE34" s="731"/>
      <c r="AJ34" s="727"/>
      <c r="AK34" s="548"/>
      <c r="AL34" s="2034" t="s">
        <v>295</v>
      </c>
      <c r="AM34" s="2035"/>
      <c r="AN34" s="2035"/>
      <c r="AO34" s="2035"/>
      <c r="AP34" s="2036"/>
      <c r="AQ34" s="2051"/>
      <c r="AR34" s="2030"/>
      <c r="AS34" s="2030"/>
      <c r="AT34" s="2030"/>
      <c r="AU34" s="2030"/>
      <c r="AV34" s="2030"/>
      <c r="AW34" s="2030"/>
      <c r="AX34" s="2030"/>
      <c r="AY34" s="2031"/>
      <c r="AZ34" s="731"/>
      <c r="BA34" s="2006" t="s">
        <v>296</v>
      </c>
      <c r="BB34" s="1988"/>
      <c r="BC34" s="1988"/>
      <c r="BD34" s="1989"/>
      <c r="BE34" s="2045" t="s">
        <v>306</v>
      </c>
      <c r="BF34" s="2046"/>
      <c r="BG34" s="2046"/>
      <c r="BH34" s="2046"/>
      <c r="BI34" s="2046"/>
      <c r="BJ34" s="2046"/>
      <c r="BK34" s="2046"/>
      <c r="BL34" s="2046"/>
      <c r="BM34" s="2046"/>
      <c r="BN34" s="2047"/>
    </row>
    <row r="35" spans="2:66" ht="14.45" customHeight="1">
      <c r="B35" s="1987" t="s">
        <v>297</v>
      </c>
      <c r="C35" s="1988"/>
      <c r="D35" s="1988"/>
      <c r="E35" s="1989"/>
      <c r="F35" s="2006" t="str">
        <f>""&amp;本工事内容!C$7</f>
        <v>市役所　太郎</v>
      </c>
      <c r="G35" s="1988"/>
      <c r="H35" s="1988"/>
      <c r="I35" s="1988"/>
      <c r="J35" s="1988"/>
      <c r="K35" s="1988"/>
      <c r="L35" s="1988"/>
      <c r="M35" s="1988"/>
      <c r="N35" s="1988"/>
      <c r="O35" s="1988"/>
      <c r="P35" s="1988"/>
      <c r="Q35" s="2053"/>
      <c r="R35" s="1987" t="s">
        <v>298</v>
      </c>
      <c r="S35" s="1988"/>
      <c r="T35" s="1988"/>
      <c r="U35" s="1989"/>
      <c r="V35" s="2006"/>
      <c r="W35" s="2053"/>
      <c r="X35" s="2053"/>
      <c r="Y35" s="2053"/>
      <c r="Z35" s="2053"/>
      <c r="AA35" s="2053"/>
      <c r="AB35" s="2053"/>
      <c r="AC35" s="2053"/>
      <c r="AD35" s="2053"/>
      <c r="AE35" s="2053"/>
      <c r="AF35" s="2053"/>
      <c r="AG35" s="2055"/>
      <c r="AJ35" s="727"/>
      <c r="AK35" s="732"/>
      <c r="AL35" s="2040"/>
      <c r="AM35" s="2041"/>
      <c r="AN35" s="2041"/>
      <c r="AO35" s="2041"/>
      <c r="AP35" s="2042"/>
      <c r="AQ35" s="2052"/>
      <c r="AR35" s="2032"/>
      <c r="AS35" s="2032"/>
      <c r="AT35" s="2032"/>
      <c r="AU35" s="2032"/>
      <c r="AV35" s="2032"/>
      <c r="AW35" s="2032"/>
      <c r="AX35" s="2032"/>
      <c r="AY35" s="2033"/>
      <c r="AZ35" s="731"/>
      <c r="BA35" s="2007"/>
      <c r="BB35" s="2008"/>
      <c r="BC35" s="2008"/>
      <c r="BD35" s="2009"/>
      <c r="BE35" s="2048"/>
      <c r="BF35" s="2049"/>
      <c r="BG35" s="2049"/>
      <c r="BH35" s="2049"/>
      <c r="BI35" s="2049"/>
      <c r="BJ35" s="2049"/>
      <c r="BK35" s="2049"/>
      <c r="BL35" s="2049"/>
      <c r="BM35" s="2049"/>
      <c r="BN35" s="2050"/>
    </row>
    <row r="36" spans="2:66" ht="14.45" customHeight="1">
      <c r="B36" s="1990"/>
      <c r="C36" s="1991"/>
      <c r="D36" s="1991"/>
      <c r="E36" s="1992"/>
      <c r="F36" s="1990"/>
      <c r="G36" s="1991"/>
      <c r="H36" s="1991"/>
      <c r="I36" s="1991"/>
      <c r="J36" s="1991"/>
      <c r="K36" s="1991"/>
      <c r="L36" s="1991"/>
      <c r="M36" s="1991"/>
      <c r="N36" s="1991"/>
      <c r="O36" s="1991"/>
      <c r="P36" s="1991"/>
      <c r="Q36" s="2054"/>
      <c r="R36" s="1990"/>
      <c r="S36" s="1991"/>
      <c r="T36" s="1991"/>
      <c r="U36" s="1992"/>
      <c r="V36" s="2056"/>
      <c r="W36" s="2054"/>
      <c r="X36" s="2054"/>
      <c r="Y36" s="2054"/>
      <c r="Z36" s="2054"/>
      <c r="AA36" s="2054"/>
      <c r="AB36" s="2054"/>
      <c r="AC36" s="2054"/>
      <c r="AD36" s="2054"/>
      <c r="AE36" s="2054"/>
      <c r="AF36" s="2054"/>
      <c r="AG36" s="2027"/>
      <c r="AJ36" s="727"/>
      <c r="AK36" s="731"/>
      <c r="AL36" s="731"/>
      <c r="AM36" s="731"/>
      <c r="AN36" s="731"/>
      <c r="AO36" s="731"/>
      <c r="AP36" s="731"/>
      <c r="AQ36" s="731"/>
      <c r="AR36" s="731"/>
      <c r="AS36" s="731"/>
      <c r="AT36" s="731"/>
      <c r="AU36" s="731"/>
      <c r="AV36" s="731"/>
      <c r="AW36" s="731"/>
      <c r="AX36" s="731"/>
      <c r="AY36" s="731"/>
      <c r="AZ36" s="731"/>
      <c r="BA36" s="548"/>
      <c r="BB36" s="2006" t="s">
        <v>295</v>
      </c>
      <c r="BC36" s="1988"/>
      <c r="BD36" s="1989"/>
      <c r="BE36" s="2045" t="s">
        <v>306</v>
      </c>
      <c r="BF36" s="2046"/>
      <c r="BG36" s="2046"/>
      <c r="BH36" s="2046"/>
      <c r="BI36" s="2046"/>
      <c r="BJ36" s="2046"/>
      <c r="BK36" s="2046"/>
      <c r="BL36" s="2046"/>
      <c r="BM36" s="2046"/>
      <c r="BN36" s="2047"/>
    </row>
    <row r="37" spans="2:66" ht="14.45" customHeight="1">
      <c r="B37" s="731"/>
      <c r="C37" s="731"/>
      <c r="D37" s="731"/>
      <c r="E37" s="731"/>
      <c r="F37" s="731"/>
      <c r="G37" s="731"/>
      <c r="H37" s="731"/>
      <c r="I37" s="731"/>
      <c r="J37" s="731"/>
      <c r="K37" s="731"/>
      <c r="L37" s="731"/>
      <c r="M37" s="731"/>
      <c r="N37" s="731"/>
      <c r="O37" s="731"/>
      <c r="P37" s="731"/>
      <c r="R37" s="731"/>
      <c r="S37" s="731"/>
      <c r="T37" s="731"/>
      <c r="U37" s="731"/>
      <c r="W37" s="731"/>
      <c r="X37" s="731"/>
      <c r="Y37" s="731"/>
      <c r="Z37" s="731"/>
      <c r="AA37" s="731"/>
      <c r="AB37" s="731"/>
      <c r="AC37" s="731"/>
      <c r="AD37" s="731"/>
      <c r="AE37" s="731"/>
      <c r="AF37" s="731"/>
      <c r="AG37" s="731"/>
      <c r="AJ37" s="727"/>
      <c r="AK37" s="731"/>
      <c r="AL37" s="731"/>
      <c r="AM37" s="731"/>
      <c r="AN37" s="731"/>
      <c r="AO37" s="731"/>
      <c r="AP37" s="731"/>
      <c r="AQ37" s="731"/>
      <c r="AR37" s="731"/>
      <c r="AS37" s="731"/>
      <c r="AT37" s="731"/>
      <c r="AU37" s="731"/>
      <c r="AV37" s="731"/>
      <c r="AW37" s="731"/>
      <c r="AX37" s="731"/>
      <c r="AY37" s="731"/>
      <c r="AZ37" s="731"/>
      <c r="BA37" s="548"/>
      <c r="BB37" s="1990"/>
      <c r="BC37" s="1991"/>
      <c r="BD37" s="1992"/>
      <c r="BE37" s="2048"/>
      <c r="BF37" s="2049"/>
      <c r="BG37" s="2049"/>
      <c r="BH37" s="2049"/>
      <c r="BI37" s="2049"/>
      <c r="BJ37" s="2049"/>
      <c r="BK37" s="2049"/>
      <c r="BL37" s="2049"/>
      <c r="BM37" s="2049"/>
      <c r="BN37" s="2050"/>
    </row>
    <row r="38" spans="2:66" ht="14.45" customHeight="1">
      <c r="B38" s="2006" t="s">
        <v>299</v>
      </c>
      <c r="C38" s="1988"/>
      <c r="D38" s="1988"/>
      <c r="E38" s="1988"/>
      <c r="F38" s="1993" t="s">
        <v>306</v>
      </c>
      <c r="G38" s="2012"/>
      <c r="H38" s="2012"/>
      <c r="I38" s="2012"/>
      <c r="J38" s="2012"/>
      <c r="K38" s="2012"/>
      <c r="L38" s="2012"/>
      <c r="M38" s="2012"/>
      <c r="N38" s="2012"/>
      <c r="O38" s="2012"/>
      <c r="P38" s="2012"/>
      <c r="Q38" s="1995"/>
      <c r="R38" s="2029" t="s">
        <v>298</v>
      </c>
      <c r="S38" s="1988"/>
      <c r="T38" s="1988"/>
      <c r="U38" s="1989"/>
      <c r="V38" s="1984"/>
      <c r="W38" s="2010"/>
      <c r="X38" s="2010"/>
      <c r="Y38" s="2010"/>
      <c r="Z38" s="2010"/>
      <c r="AA38" s="2010"/>
      <c r="AB38" s="2010"/>
      <c r="AC38" s="2010"/>
      <c r="AD38" s="2010"/>
      <c r="AE38" s="2010"/>
      <c r="AF38" s="2010"/>
      <c r="AG38" s="1986"/>
      <c r="AJ38" s="727"/>
      <c r="AK38" s="731"/>
      <c r="AL38" s="731"/>
      <c r="AM38" s="731"/>
      <c r="AN38" s="731"/>
      <c r="AO38" s="731"/>
      <c r="AP38" s="731"/>
      <c r="AQ38" s="731"/>
      <c r="AR38" s="731"/>
      <c r="AS38" s="731"/>
      <c r="AT38" s="731"/>
      <c r="AU38" s="731"/>
      <c r="AV38" s="731"/>
      <c r="AW38" s="731"/>
      <c r="AX38" s="731"/>
      <c r="AY38" s="731"/>
      <c r="AZ38" s="731"/>
      <c r="BA38" s="548"/>
      <c r="BB38" s="2013" t="s">
        <v>300</v>
      </c>
      <c r="BC38" s="2014"/>
      <c r="BD38" s="2015"/>
      <c r="BE38" s="2045" t="s">
        <v>306</v>
      </c>
      <c r="BF38" s="2046"/>
      <c r="BG38" s="2046"/>
      <c r="BH38" s="2046"/>
      <c r="BI38" s="2046"/>
      <c r="BJ38" s="2046"/>
      <c r="BK38" s="2046"/>
      <c r="BL38" s="2046"/>
      <c r="BM38" s="2046"/>
      <c r="BN38" s="2047"/>
    </row>
    <row r="39" spans="2:66" ht="14.45" customHeight="1">
      <c r="B39" s="1990"/>
      <c r="C39" s="1991"/>
      <c r="D39" s="1991"/>
      <c r="E39" s="1991"/>
      <c r="F39" s="1993"/>
      <c r="G39" s="2012"/>
      <c r="H39" s="2012"/>
      <c r="I39" s="2012"/>
      <c r="J39" s="2012"/>
      <c r="K39" s="2012"/>
      <c r="L39" s="2012"/>
      <c r="M39" s="2012"/>
      <c r="N39" s="2012"/>
      <c r="O39" s="2012"/>
      <c r="P39" s="2012"/>
      <c r="Q39" s="1995"/>
      <c r="R39" s="1991"/>
      <c r="S39" s="1991"/>
      <c r="T39" s="1991"/>
      <c r="U39" s="1992"/>
      <c r="V39" s="2011"/>
      <c r="W39" s="2010"/>
      <c r="X39" s="2010"/>
      <c r="Y39" s="2010"/>
      <c r="Z39" s="2010"/>
      <c r="AA39" s="2010"/>
      <c r="AB39" s="2010"/>
      <c r="AC39" s="2010"/>
      <c r="AD39" s="2010"/>
      <c r="AE39" s="2010"/>
      <c r="AF39" s="2010"/>
      <c r="AG39" s="1986"/>
      <c r="AJ39" s="727"/>
      <c r="AK39" s="731"/>
      <c r="AL39" s="731"/>
      <c r="AM39" s="731"/>
      <c r="AN39" s="731"/>
      <c r="AO39" s="731"/>
      <c r="AP39" s="731"/>
      <c r="AQ39" s="731"/>
      <c r="AR39" s="731"/>
      <c r="AS39" s="731"/>
      <c r="AT39" s="731"/>
      <c r="AU39" s="731"/>
      <c r="AV39" s="731"/>
      <c r="AW39" s="731"/>
      <c r="AX39" s="731"/>
      <c r="AY39" s="731"/>
      <c r="AZ39" s="731"/>
      <c r="BA39" s="732"/>
      <c r="BB39" s="2016"/>
      <c r="BC39" s="2017"/>
      <c r="BD39" s="2018"/>
      <c r="BE39" s="2048"/>
      <c r="BF39" s="2049"/>
      <c r="BG39" s="2049"/>
      <c r="BH39" s="2049"/>
      <c r="BI39" s="2049"/>
      <c r="BJ39" s="2049"/>
      <c r="BK39" s="2049"/>
      <c r="BL39" s="2049"/>
      <c r="BM39" s="2049"/>
      <c r="BN39" s="2050"/>
    </row>
    <row r="40" spans="2:66" ht="14.45" customHeight="1">
      <c r="B40" s="2006" t="s">
        <v>287</v>
      </c>
      <c r="C40" s="1988"/>
      <c r="D40" s="1988"/>
      <c r="E40" s="1989"/>
      <c r="F40" s="1990" t="str">
        <f>""&amp;本工事内容!C$19</f>
        <v>○○　××</v>
      </c>
      <c r="G40" s="1991"/>
      <c r="H40" s="1991"/>
      <c r="I40" s="1991"/>
      <c r="J40" s="1991"/>
      <c r="K40" s="1991"/>
      <c r="L40" s="1991"/>
      <c r="M40" s="1991"/>
      <c r="N40" s="1991"/>
      <c r="O40" s="1991"/>
      <c r="P40" s="1991"/>
      <c r="Q40" s="2027"/>
      <c r="R40" s="1987" t="s">
        <v>298</v>
      </c>
      <c r="S40" s="1988"/>
      <c r="T40" s="1988"/>
      <c r="U40" s="1989"/>
      <c r="V40" s="2020"/>
      <c r="W40" s="2024"/>
      <c r="X40" s="2024"/>
      <c r="Y40" s="2024"/>
      <c r="Z40" s="2024"/>
      <c r="AA40" s="2024"/>
      <c r="AB40" s="2024"/>
      <c r="AC40" s="2024"/>
      <c r="AD40" s="2024"/>
      <c r="AE40" s="2024"/>
      <c r="AF40" s="2024"/>
      <c r="AG40" s="2025"/>
      <c r="AJ40" s="727"/>
      <c r="AK40" s="731"/>
      <c r="AL40" s="731"/>
      <c r="AM40" s="731"/>
      <c r="AN40" s="731"/>
      <c r="AO40" s="731"/>
      <c r="AP40" s="731"/>
      <c r="AQ40" s="731"/>
      <c r="AR40" s="731"/>
      <c r="AS40" s="731"/>
      <c r="AT40" s="731"/>
      <c r="AU40" s="731"/>
      <c r="AV40" s="731"/>
      <c r="AW40" s="731"/>
      <c r="AX40" s="731"/>
      <c r="AY40" s="731"/>
      <c r="AZ40" s="731"/>
      <c r="BA40" s="731"/>
      <c r="BB40" s="731"/>
      <c r="BC40" s="731"/>
      <c r="BD40" s="731"/>
      <c r="BE40" s="731"/>
      <c r="BF40" s="731"/>
      <c r="BG40" s="731"/>
      <c r="BH40" s="731"/>
      <c r="BI40" s="731"/>
      <c r="BJ40" s="731"/>
      <c r="BK40" s="731"/>
      <c r="BL40" s="731"/>
      <c r="BM40" s="731"/>
      <c r="BN40" s="731"/>
    </row>
    <row r="41" spans="2:66" ht="14.45" customHeight="1">
      <c r="B41" s="1990"/>
      <c r="C41" s="1991"/>
      <c r="D41" s="1991"/>
      <c r="E41" s="1992"/>
      <c r="F41" s="2028"/>
      <c r="G41" s="2022"/>
      <c r="H41" s="2022"/>
      <c r="I41" s="2022"/>
      <c r="J41" s="2022"/>
      <c r="K41" s="2022"/>
      <c r="L41" s="2022"/>
      <c r="M41" s="2022"/>
      <c r="N41" s="2022"/>
      <c r="O41" s="2022"/>
      <c r="P41" s="2022"/>
      <c r="Q41" s="2023"/>
      <c r="R41" s="1990"/>
      <c r="S41" s="1991"/>
      <c r="T41" s="1991"/>
      <c r="U41" s="1992"/>
      <c r="V41" s="2026"/>
      <c r="W41" s="2024"/>
      <c r="X41" s="2024"/>
      <c r="Y41" s="2024"/>
      <c r="Z41" s="2024"/>
      <c r="AA41" s="2024"/>
      <c r="AB41" s="2024"/>
      <c r="AC41" s="2024"/>
      <c r="AD41" s="2024"/>
      <c r="AE41" s="2024"/>
      <c r="AF41" s="2024"/>
      <c r="AG41" s="2025"/>
      <c r="AJ41" s="727"/>
      <c r="AK41" s="1973" t="s">
        <v>1528</v>
      </c>
      <c r="AL41" s="1973"/>
      <c r="AM41" s="1973"/>
      <c r="AN41" s="1973"/>
      <c r="AO41" s="1973"/>
      <c r="AP41" s="1973"/>
      <c r="AQ41" s="1973"/>
      <c r="AR41" s="1973"/>
      <c r="AS41" s="1973"/>
      <c r="AT41" s="1973"/>
      <c r="AU41" s="1973"/>
      <c r="AV41" s="1973"/>
      <c r="AW41" s="1973"/>
      <c r="AX41" s="1973"/>
      <c r="AY41" s="1973"/>
      <c r="AZ41" s="1973" t="s">
        <v>1529</v>
      </c>
      <c r="BA41" s="1973"/>
      <c r="BB41" s="1973"/>
      <c r="BC41" s="1973"/>
      <c r="BD41" s="1973"/>
      <c r="BE41" s="1973"/>
      <c r="BF41" s="1973"/>
      <c r="BG41" s="1974"/>
      <c r="BH41" s="1974"/>
      <c r="BI41" s="1974"/>
      <c r="BJ41" s="1974"/>
      <c r="BK41" s="1974"/>
      <c r="BL41" s="1974"/>
      <c r="BM41" s="1974"/>
      <c r="BN41" s="1975"/>
    </row>
    <row r="42" spans="2:66" ht="14.45" customHeight="1">
      <c r="B42" s="2019" t="str">
        <f>IF(AND(本工事内容!$C$20="",NOT(本工事内容!$C$21="")),"監理技術者名","主任技術者名")</f>
        <v>主任技術者名</v>
      </c>
      <c r="C42" s="1979"/>
      <c r="D42" s="1979"/>
      <c r="E42" s="1980"/>
      <c r="F42" s="2020" t="s">
        <v>534</v>
      </c>
      <c r="G42" s="2021"/>
      <c r="H42" s="2021"/>
      <c r="I42" s="2022" t="str">
        <f>IF(AND(本工事内容!$C$20="",NOT(本工事内容!$C$21="")),""&amp;本工事内容!$C$21,""&amp;本工事内容!$C$20)</f>
        <v>○○　△△</v>
      </c>
      <c r="J42" s="2022"/>
      <c r="K42" s="2022"/>
      <c r="L42" s="2022"/>
      <c r="M42" s="2022"/>
      <c r="N42" s="2022"/>
      <c r="O42" s="2022"/>
      <c r="P42" s="2022"/>
      <c r="Q42" s="2023"/>
      <c r="R42" s="1987" t="s">
        <v>295</v>
      </c>
      <c r="S42" s="1988"/>
      <c r="T42" s="1988"/>
      <c r="U42" s="1989"/>
      <c r="V42" s="2020"/>
      <c r="W42" s="2024"/>
      <c r="X42" s="2024"/>
      <c r="Y42" s="2024"/>
      <c r="Z42" s="2024"/>
      <c r="AA42" s="2024"/>
      <c r="AB42" s="2024"/>
      <c r="AC42" s="2024"/>
      <c r="AD42" s="2024"/>
      <c r="AE42" s="2024"/>
      <c r="AF42" s="2024"/>
      <c r="AG42" s="2025"/>
      <c r="AJ42" s="727"/>
      <c r="AK42" s="1973"/>
      <c r="AL42" s="1973"/>
      <c r="AM42" s="1973"/>
      <c r="AN42" s="1973"/>
      <c r="AO42" s="1973"/>
      <c r="AP42" s="1973"/>
      <c r="AQ42" s="1973"/>
      <c r="AR42" s="1973"/>
      <c r="AS42" s="1973"/>
      <c r="AT42" s="1973"/>
      <c r="AU42" s="1973"/>
      <c r="AV42" s="1973"/>
      <c r="AW42" s="1973"/>
      <c r="AX42" s="1973"/>
      <c r="AY42" s="1973"/>
      <c r="AZ42" s="1973"/>
      <c r="BA42" s="1973"/>
      <c r="BB42" s="1973"/>
      <c r="BC42" s="1973"/>
      <c r="BD42" s="1973"/>
      <c r="BE42" s="1973"/>
      <c r="BF42" s="1973"/>
      <c r="BG42" s="1976"/>
      <c r="BH42" s="1976"/>
      <c r="BI42" s="1976"/>
      <c r="BJ42" s="1976"/>
      <c r="BK42" s="1976"/>
      <c r="BL42" s="1976"/>
      <c r="BM42" s="1976"/>
      <c r="BN42" s="1977"/>
    </row>
    <row r="43" spans="2:66" ht="14.45" customHeight="1">
      <c r="B43" s="1981"/>
      <c r="C43" s="1982"/>
      <c r="D43" s="1982"/>
      <c r="E43" s="1983"/>
      <c r="F43" s="2020"/>
      <c r="G43" s="2021"/>
      <c r="H43" s="2021"/>
      <c r="I43" s="2022"/>
      <c r="J43" s="2022"/>
      <c r="K43" s="2022"/>
      <c r="L43" s="2022"/>
      <c r="M43" s="2022"/>
      <c r="N43" s="2022"/>
      <c r="O43" s="2022"/>
      <c r="P43" s="2022"/>
      <c r="Q43" s="2023"/>
      <c r="R43" s="1990"/>
      <c r="S43" s="1991"/>
      <c r="T43" s="1991"/>
      <c r="U43" s="1992"/>
      <c r="V43" s="2026"/>
      <c r="W43" s="2024"/>
      <c r="X43" s="2024"/>
      <c r="Y43" s="2024"/>
      <c r="Z43" s="2024"/>
      <c r="AA43" s="2024"/>
      <c r="AB43" s="2024"/>
      <c r="AC43" s="2024"/>
      <c r="AD43" s="2024"/>
      <c r="AE43" s="2024"/>
      <c r="AF43" s="2024"/>
      <c r="AG43" s="2025"/>
      <c r="AJ43" s="727"/>
      <c r="AK43" s="727"/>
      <c r="AL43" s="727"/>
      <c r="AM43" s="727"/>
      <c r="AN43" s="727"/>
      <c r="AO43" s="727"/>
      <c r="AP43" s="727"/>
      <c r="AQ43" s="727"/>
      <c r="AR43" s="727"/>
      <c r="AS43" s="727"/>
      <c r="AT43" s="727"/>
      <c r="AU43" s="727"/>
      <c r="AV43" s="727"/>
      <c r="AW43" s="727"/>
      <c r="AX43" s="727"/>
      <c r="AY43" s="727"/>
      <c r="AZ43" s="727"/>
      <c r="BA43" s="727"/>
      <c r="BB43" s="727"/>
      <c r="BC43" s="727"/>
      <c r="BD43" s="727"/>
      <c r="BE43" s="727"/>
      <c r="BF43" s="727"/>
      <c r="BG43" s="727"/>
      <c r="BH43" s="727"/>
      <c r="BI43" s="727"/>
      <c r="BJ43" s="727"/>
      <c r="BK43" s="727"/>
      <c r="BL43" s="727"/>
      <c r="BM43" s="727"/>
      <c r="BN43" s="727"/>
    </row>
    <row r="44" spans="2:66" ht="14.45" customHeight="1">
      <c r="B44" s="1978" t="s">
        <v>301</v>
      </c>
      <c r="C44" s="1979"/>
      <c r="D44" s="1979"/>
      <c r="E44" s="1980"/>
      <c r="F44" s="1984" t="str">
        <f>""&amp;本工事内容!$C$22</f>
        <v/>
      </c>
      <c r="G44" s="1985"/>
      <c r="H44" s="1985"/>
      <c r="I44" s="1985"/>
      <c r="J44" s="1985"/>
      <c r="K44" s="1985"/>
      <c r="L44" s="1985"/>
      <c r="M44" s="1985"/>
      <c r="N44" s="1985"/>
      <c r="O44" s="1985"/>
      <c r="P44" s="1985"/>
      <c r="Q44" s="1986"/>
      <c r="R44" s="1987" t="s">
        <v>295</v>
      </c>
      <c r="S44" s="1988"/>
      <c r="T44" s="1988"/>
      <c r="U44" s="1989"/>
      <c r="V44" s="1993" t="s">
        <v>306</v>
      </c>
      <c r="W44" s="1994"/>
      <c r="X44" s="1994"/>
      <c r="Y44" s="1994"/>
      <c r="Z44" s="1994"/>
      <c r="AA44" s="1994"/>
      <c r="AB44" s="1994"/>
      <c r="AC44" s="1994"/>
      <c r="AD44" s="1994"/>
      <c r="AE44" s="1994"/>
      <c r="AF44" s="1994"/>
      <c r="AG44" s="1995"/>
      <c r="AK44" s="1997" t="s">
        <v>302</v>
      </c>
      <c r="AL44" s="1998"/>
      <c r="AM44" s="1998"/>
      <c r="AN44" s="1998"/>
      <c r="AO44" s="1998"/>
      <c r="AP44" s="1998"/>
      <c r="AQ44" s="1998"/>
      <c r="AR44" s="1998"/>
      <c r="AS44" s="1998"/>
      <c r="AT44" s="1998"/>
      <c r="AU44" s="1998"/>
      <c r="AV44" s="1998"/>
      <c r="AW44" s="1998"/>
      <c r="AX44" s="1998"/>
      <c r="AY44" s="1998"/>
      <c r="AZ44" s="1998"/>
      <c r="BA44" s="1998"/>
      <c r="BB44" s="1998"/>
      <c r="BC44" s="1998"/>
      <c r="BD44" s="1998"/>
      <c r="BE44" s="1998"/>
      <c r="BF44" s="1998"/>
      <c r="BG44" s="1998"/>
      <c r="BH44" s="1998"/>
      <c r="BI44" s="1998"/>
      <c r="BJ44" s="1998"/>
      <c r="BK44" s="1998"/>
      <c r="BL44" s="1998"/>
      <c r="BM44" s="1998"/>
      <c r="BN44" s="1999"/>
    </row>
    <row r="45" spans="2:66" ht="14.45" customHeight="1">
      <c r="B45" s="1981"/>
      <c r="C45" s="1982"/>
      <c r="D45" s="1982"/>
      <c r="E45" s="1983"/>
      <c r="F45" s="1984"/>
      <c r="G45" s="1985"/>
      <c r="H45" s="1985"/>
      <c r="I45" s="1985"/>
      <c r="J45" s="1985"/>
      <c r="K45" s="1985"/>
      <c r="L45" s="1985"/>
      <c r="M45" s="1985"/>
      <c r="N45" s="1985"/>
      <c r="O45" s="1985"/>
      <c r="P45" s="1985"/>
      <c r="Q45" s="1986"/>
      <c r="R45" s="1990"/>
      <c r="S45" s="1991"/>
      <c r="T45" s="1991"/>
      <c r="U45" s="1992"/>
      <c r="V45" s="1996"/>
      <c r="W45" s="1994"/>
      <c r="X45" s="1994"/>
      <c r="Y45" s="1994"/>
      <c r="Z45" s="1994"/>
      <c r="AA45" s="1994"/>
      <c r="AB45" s="1994"/>
      <c r="AC45" s="1994"/>
      <c r="AD45" s="1994"/>
      <c r="AE45" s="1994"/>
      <c r="AF45" s="1994"/>
      <c r="AG45" s="1995"/>
      <c r="AK45" s="2000"/>
      <c r="AL45" s="2001"/>
      <c r="AM45" s="2001"/>
      <c r="AN45" s="2001"/>
      <c r="AO45" s="2001"/>
      <c r="AP45" s="2001"/>
      <c r="AQ45" s="2001"/>
      <c r="AR45" s="2001"/>
      <c r="AS45" s="2001"/>
      <c r="AT45" s="2001"/>
      <c r="AU45" s="2001"/>
      <c r="AV45" s="2001"/>
      <c r="AW45" s="2001"/>
      <c r="AX45" s="2001"/>
      <c r="AY45" s="2001"/>
      <c r="AZ45" s="2001"/>
      <c r="BA45" s="2001"/>
      <c r="BB45" s="2001"/>
      <c r="BC45" s="2001"/>
      <c r="BD45" s="2001"/>
      <c r="BE45" s="2001"/>
      <c r="BF45" s="2001"/>
      <c r="BG45" s="2001"/>
      <c r="BH45" s="2001"/>
      <c r="BI45" s="2001"/>
      <c r="BJ45" s="2001"/>
      <c r="BK45" s="2001"/>
      <c r="BL45" s="2001"/>
      <c r="BM45" s="2001"/>
      <c r="BN45" s="2002"/>
    </row>
    <row r="46" spans="2:66" ht="14.45" customHeight="1">
      <c r="B46" s="2006" t="s">
        <v>296</v>
      </c>
      <c r="C46" s="1988"/>
      <c r="D46" s="1988"/>
      <c r="E46" s="1989"/>
      <c r="F46" s="1984" t="str">
        <f>""&amp;本工事内容!$C$23</f>
        <v/>
      </c>
      <c r="G46" s="1985"/>
      <c r="H46" s="1985"/>
      <c r="I46" s="1985"/>
      <c r="J46" s="1985"/>
      <c r="K46" s="1985"/>
      <c r="L46" s="1985"/>
      <c r="M46" s="1985"/>
      <c r="N46" s="1985"/>
      <c r="O46" s="1985"/>
      <c r="P46" s="1985"/>
      <c r="Q46" s="1986"/>
      <c r="R46" s="2006" t="s">
        <v>296</v>
      </c>
      <c r="S46" s="1988"/>
      <c r="T46" s="1988"/>
      <c r="U46" s="1989"/>
      <c r="V46" s="1984" t="str">
        <f>""&amp;本工事内容!$C$24</f>
        <v/>
      </c>
      <c r="W46" s="2010"/>
      <c r="X46" s="2010"/>
      <c r="Y46" s="2010"/>
      <c r="Z46" s="2010"/>
      <c r="AA46" s="2010"/>
      <c r="AB46" s="2010"/>
      <c r="AC46" s="2010"/>
      <c r="AD46" s="2010"/>
      <c r="AE46" s="2010"/>
      <c r="AF46" s="2010"/>
      <c r="AG46" s="1986"/>
      <c r="AK46" s="2000"/>
      <c r="AL46" s="2001"/>
      <c r="AM46" s="2001"/>
      <c r="AN46" s="2001"/>
      <c r="AO46" s="2001"/>
      <c r="AP46" s="2001"/>
      <c r="AQ46" s="2001"/>
      <c r="AR46" s="2001"/>
      <c r="AS46" s="2001"/>
      <c r="AT46" s="2001"/>
      <c r="AU46" s="2001"/>
      <c r="AV46" s="2001"/>
      <c r="AW46" s="2001"/>
      <c r="AX46" s="2001"/>
      <c r="AY46" s="2001"/>
      <c r="AZ46" s="2001"/>
      <c r="BA46" s="2001"/>
      <c r="BB46" s="2001"/>
      <c r="BC46" s="2001"/>
      <c r="BD46" s="2001"/>
      <c r="BE46" s="2001"/>
      <c r="BF46" s="2001"/>
      <c r="BG46" s="2001"/>
      <c r="BH46" s="2001"/>
      <c r="BI46" s="2001"/>
      <c r="BJ46" s="2001"/>
      <c r="BK46" s="2001"/>
      <c r="BL46" s="2001"/>
      <c r="BM46" s="2001"/>
      <c r="BN46" s="2002"/>
    </row>
    <row r="47" spans="2:66" ht="14.45" customHeight="1">
      <c r="B47" s="2007"/>
      <c r="C47" s="2008"/>
      <c r="D47" s="2008"/>
      <c r="E47" s="2009"/>
      <c r="F47" s="1984"/>
      <c r="G47" s="1985"/>
      <c r="H47" s="1985"/>
      <c r="I47" s="1985"/>
      <c r="J47" s="1985"/>
      <c r="K47" s="1985"/>
      <c r="L47" s="1985"/>
      <c r="M47" s="1985"/>
      <c r="N47" s="1985"/>
      <c r="O47" s="1985"/>
      <c r="P47" s="1985"/>
      <c r="Q47" s="1986"/>
      <c r="R47" s="2007"/>
      <c r="S47" s="2008"/>
      <c r="T47" s="2008"/>
      <c r="U47" s="2009"/>
      <c r="V47" s="2011"/>
      <c r="W47" s="2010"/>
      <c r="X47" s="2010"/>
      <c r="Y47" s="2010"/>
      <c r="Z47" s="2010"/>
      <c r="AA47" s="2010"/>
      <c r="AB47" s="2010"/>
      <c r="AC47" s="2010"/>
      <c r="AD47" s="2010"/>
      <c r="AE47" s="2010"/>
      <c r="AF47" s="2010"/>
      <c r="AG47" s="1986"/>
      <c r="AK47" s="2000"/>
      <c r="AL47" s="2001"/>
      <c r="AM47" s="2001"/>
      <c r="AN47" s="2001"/>
      <c r="AO47" s="2001"/>
      <c r="AP47" s="2001"/>
      <c r="AQ47" s="2001"/>
      <c r="AR47" s="2001"/>
      <c r="AS47" s="2001"/>
      <c r="AT47" s="2001"/>
      <c r="AU47" s="2001"/>
      <c r="AV47" s="2001"/>
      <c r="AW47" s="2001"/>
      <c r="AX47" s="2001"/>
      <c r="AY47" s="2001"/>
      <c r="AZ47" s="2001"/>
      <c r="BA47" s="2001"/>
      <c r="BB47" s="2001"/>
      <c r="BC47" s="2001"/>
      <c r="BD47" s="2001"/>
      <c r="BE47" s="2001"/>
      <c r="BF47" s="2001"/>
      <c r="BG47" s="2001"/>
      <c r="BH47" s="2001"/>
      <c r="BI47" s="2001"/>
      <c r="BJ47" s="2001"/>
      <c r="BK47" s="2001"/>
      <c r="BL47" s="2001"/>
      <c r="BM47" s="2001"/>
      <c r="BN47" s="2002"/>
    </row>
    <row r="48" spans="2:66" ht="14.45" customHeight="1">
      <c r="B48" s="548"/>
      <c r="C48" s="2006" t="s">
        <v>295</v>
      </c>
      <c r="D48" s="1988"/>
      <c r="E48" s="1989"/>
      <c r="F48" s="1993" t="s">
        <v>306</v>
      </c>
      <c r="G48" s="2012"/>
      <c r="H48" s="2012"/>
      <c r="I48" s="2012"/>
      <c r="J48" s="2012"/>
      <c r="K48" s="2012"/>
      <c r="L48" s="2012"/>
      <c r="M48" s="2012"/>
      <c r="N48" s="2012"/>
      <c r="O48" s="2012"/>
      <c r="P48" s="2012"/>
      <c r="Q48" s="1995"/>
      <c r="R48" s="548"/>
      <c r="S48" s="2006" t="s">
        <v>295</v>
      </c>
      <c r="T48" s="1988"/>
      <c r="U48" s="1989"/>
      <c r="V48" s="1993" t="s">
        <v>306</v>
      </c>
      <c r="W48" s="1994"/>
      <c r="X48" s="1994"/>
      <c r="Y48" s="1994"/>
      <c r="Z48" s="1994"/>
      <c r="AA48" s="1994"/>
      <c r="AB48" s="1994"/>
      <c r="AC48" s="1994"/>
      <c r="AD48" s="1994"/>
      <c r="AE48" s="1994"/>
      <c r="AF48" s="1994"/>
      <c r="AG48" s="1995"/>
      <c r="AK48" s="2000"/>
      <c r="AL48" s="2001"/>
      <c r="AM48" s="2001"/>
      <c r="AN48" s="2001"/>
      <c r="AO48" s="2001"/>
      <c r="AP48" s="2001"/>
      <c r="AQ48" s="2001"/>
      <c r="AR48" s="2001"/>
      <c r="AS48" s="2001"/>
      <c r="AT48" s="2001"/>
      <c r="AU48" s="2001"/>
      <c r="AV48" s="2001"/>
      <c r="AW48" s="2001"/>
      <c r="AX48" s="2001"/>
      <c r="AY48" s="2001"/>
      <c r="AZ48" s="2001"/>
      <c r="BA48" s="2001"/>
      <c r="BB48" s="2001"/>
      <c r="BC48" s="2001"/>
      <c r="BD48" s="2001"/>
      <c r="BE48" s="2001"/>
      <c r="BF48" s="2001"/>
      <c r="BG48" s="2001"/>
      <c r="BH48" s="2001"/>
      <c r="BI48" s="2001"/>
      <c r="BJ48" s="2001"/>
      <c r="BK48" s="2001"/>
      <c r="BL48" s="2001"/>
      <c r="BM48" s="2001"/>
      <c r="BN48" s="2002"/>
    </row>
    <row r="49" spans="2:66" ht="14.45" customHeight="1">
      <c r="B49" s="548"/>
      <c r="C49" s="1990"/>
      <c r="D49" s="1991"/>
      <c r="E49" s="1992"/>
      <c r="F49" s="1993"/>
      <c r="G49" s="2012"/>
      <c r="H49" s="2012"/>
      <c r="I49" s="2012"/>
      <c r="J49" s="2012"/>
      <c r="K49" s="2012"/>
      <c r="L49" s="2012"/>
      <c r="M49" s="2012"/>
      <c r="N49" s="2012"/>
      <c r="O49" s="2012"/>
      <c r="P49" s="2012"/>
      <c r="Q49" s="1995"/>
      <c r="R49" s="548"/>
      <c r="S49" s="1990"/>
      <c r="T49" s="1991"/>
      <c r="U49" s="1992"/>
      <c r="V49" s="1996"/>
      <c r="W49" s="1994"/>
      <c r="X49" s="1994"/>
      <c r="Y49" s="1994"/>
      <c r="Z49" s="1994"/>
      <c r="AA49" s="1994"/>
      <c r="AB49" s="1994"/>
      <c r="AC49" s="1994"/>
      <c r="AD49" s="1994"/>
      <c r="AE49" s="1994"/>
      <c r="AF49" s="1994"/>
      <c r="AG49" s="1995"/>
      <c r="AK49" s="2000"/>
      <c r="AL49" s="2001"/>
      <c r="AM49" s="2001"/>
      <c r="AN49" s="2001"/>
      <c r="AO49" s="2001"/>
      <c r="AP49" s="2001"/>
      <c r="AQ49" s="2001"/>
      <c r="AR49" s="2001"/>
      <c r="AS49" s="2001"/>
      <c r="AT49" s="2001"/>
      <c r="AU49" s="2001"/>
      <c r="AV49" s="2001"/>
      <c r="AW49" s="2001"/>
      <c r="AX49" s="2001"/>
      <c r="AY49" s="2001"/>
      <c r="AZ49" s="2001"/>
      <c r="BA49" s="2001"/>
      <c r="BB49" s="2001"/>
      <c r="BC49" s="2001"/>
      <c r="BD49" s="2001"/>
      <c r="BE49" s="2001"/>
      <c r="BF49" s="2001"/>
      <c r="BG49" s="2001"/>
      <c r="BH49" s="2001"/>
      <c r="BI49" s="2001"/>
      <c r="BJ49" s="2001"/>
      <c r="BK49" s="2001"/>
      <c r="BL49" s="2001"/>
      <c r="BM49" s="2001"/>
      <c r="BN49" s="2002"/>
    </row>
    <row r="50" spans="2:66" ht="14.45" customHeight="1">
      <c r="B50" s="548"/>
      <c r="C50" s="2013" t="s">
        <v>300</v>
      </c>
      <c r="D50" s="2014"/>
      <c r="E50" s="2015"/>
      <c r="F50" s="1993" t="s">
        <v>306</v>
      </c>
      <c r="G50" s="2012"/>
      <c r="H50" s="2012"/>
      <c r="I50" s="2012"/>
      <c r="J50" s="2012"/>
      <c r="K50" s="2012"/>
      <c r="L50" s="2012"/>
      <c r="M50" s="2012"/>
      <c r="N50" s="2012"/>
      <c r="O50" s="2012"/>
      <c r="P50" s="2012"/>
      <c r="Q50" s="1995"/>
      <c r="R50" s="548"/>
      <c r="S50" s="2013" t="s">
        <v>300</v>
      </c>
      <c r="T50" s="2014"/>
      <c r="U50" s="2015"/>
      <c r="V50" s="1993" t="s">
        <v>306</v>
      </c>
      <c r="W50" s="1994"/>
      <c r="X50" s="1994"/>
      <c r="Y50" s="1994"/>
      <c r="Z50" s="1994"/>
      <c r="AA50" s="1994"/>
      <c r="AB50" s="1994"/>
      <c r="AC50" s="1994"/>
      <c r="AD50" s="1994"/>
      <c r="AE50" s="1994"/>
      <c r="AF50" s="1994"/>
      <c r="AG50" s="1995"/>
      <c r="AK50" s="2000"/>
      <c r="AL50" s="2001"/>
      <c r="AM50" s="2001"/>
      <c r="AN50" s="2001"/>
      <c r="AO50" s="2001"/>
      <c r="AP50" s="2001"/>
      <c r="AQ50" s="2001"/>
      <c r="AR50" s="2001"/>
      <c r="AS50" s="2001"/>
      <c r="AT50" s="2001"/>
      <c r="AU50" s="2001"/>
      <c r="AV50" s="2001"/>
      <c r="AW50" s="2001"/>
      <c r="AX50" s="2001"/>
      <c r="AY50" s="2001"/>
      <c r="AZ50" s="2001"/>
      <c r="BA50" s="2001"/>
      <c r="BB50" s="2001"/>
      <c r="BC50" s="2001"/>
      <c r="BD50" s="2001"/>
      <c r="BE50" s="2001"/>
      <c r="BF50" s="2001"/>
      <c r="BG50" s="2001"/>
      <c r="BH50" s="2001"/>
      <c r="BI50" s="2001"/>
      <c r="BJ50" s="2001"/>
      <c r="BK50" s="2001"/>
      <c r="BL50" s="2001"/>
      <c r="BM50" s="2001"/>
      <c r="BN50" s="2002"/>
    </row>
    <row r="51" spans="2:66" ht="14.45" customHeight="1">
      <c r="B51" s="732"/>
      <c r="C51" s="2016"/>
      <c r="D51" s="2017"/>
      <c r="E51" s="2018"/>
      <c r="F51" s="1993"/>
      <c r="G51" s="2012"/>
      <c r="H51" s="2012"/>
      <c r="I51" s="2012"/>
      <c r="J51" s="2012"/>
      <c r="K51" s="2012"/>
      <c r="L51" s="2012"/>
      <c r="M51" s="2012"/>
      <c r="N51" s="2012"/>
      <c r="O51" s="2012"/>
      <c r="P51" s="2012"/>
      <c r="Q51" s="1995"/>
      <c r="R51" s="732"/>
      <c r="S51" s="2016"/>
      <c r="T51" s="2017"/>
      <c r="U51" s="2018"/>
      <c r="V51" s="1996"/>
      <c r="W51" s="1994"/>
      <c r="X51" s="1994"/>
      <c r="Y51" s="1994"/>
      <c r="Z51" s="1994"/>
      <c r="AA51" s="1994"/>
      <c r="AB51" s="1994"/>
      <c r="AC51" s="1994"/>
      <c r="AD51" s="1994"/>
      <c r="AE51" s="1994"/>
      <c r="AF51" s="1994"/>
      <c r="AG51" s="1995"/>
      <c r="AK51" s="2000"/>
      <c r="AL51" s="2001"/>
      <c r="AM51" s="2001"/>
      <c r="AN51" s="2001"/>
      <c r="AO51" s="2001"/>
      <c r="AP51" s="2001"/>
      <c r="AQ51" s="2001"/>
      <c r="AR51" s="2001"/>
      <c r="AS51" s="2001"/>
      <c r="AT51" s="2001"/>
      <c r="AU51" s="2001"/>
      <c r="AV51" s="2001"/>
      <c r="AW51" s="2001"/>
      <c r="AX51" s="2001"/>
      <c r="AY51" s="2001"/>
      <c r="AZ51" s="2001"/>
      <c r="BA51" s="2001"/>
      <c r="BB51" s="2001"/>
      <c r="BC51" s="2001"/>
      <c r="BD51" s="2001"/>
      <c r="BE51" s="2001"/>
      <c r="BF51" s="2001"/>
      <c r="BG51" s="2001"/>
      <c r="BH51" s="2001"/>
      <c r="BI51" s="2001"/>
      <c r="BJ51" s="2001"/>
      <c r="BK51" s="2001"/>
      <c r="BL51" s="2001"/>
      <c r="BM51" s="2001"/>
      <c r="BN51" s="2002"/>
    </row>
    <row r="52" spans="2:66" ht="14.45" customHeight="1">
      <c r="AK52" s="2000"/>
      <c r="AL52" s="2001"/>
      <c r="AM52" s="2001"/>
      <c r="AN52" s="2001"/>
      <c r="AO52" s="2001"/>
      <c r="AP52" s="2001"/>
      <c r="AQ52" s="2001"/>
      <c r="AR52" s="2001"/>
      <c r="AS52" s="2001"/>
      <c r="AT52" s="2001"/>
      <c r="AU52" s="2001"/>
      <c r="AV52" s="2001"/>
      <c r="AW52" s="2001"/>
      <c r="AX52" s="2001"/>
      <c r="AY52" s="2001"/>
      <c r="AZ52" s="2001"/>
      <c r="BA52" s="2001"/>
      <c r="BB52" s="2001"/>
      <c r="BC52" s="2001"/>
      <c r="BD52" s="2001"/>
      <c r="BE52" s="2001"/>
      <c r="BF52" s="2001"/>
      <c r="BG52" s="2001"/>
      <c r="BH52" s="2001"/>
      <c r="BI52" s="2001"/>
      <c r="BJ52" s="2001"/>
      <c r="BK52" s="2001"/>
      <c r="BL52" s="2001"/>
      <c r="BM52" s="2001"/>
      <c r="BN52" s="2002"/>
    </row>
    <row r="53" spans="2:66" ht="14.45" customHeight="1">
      <c r="B53" s="1973" t="s">
        <v>1528</v>
      </c>
      <c r="C53" s="1973"/>
      <c r="D53" s="1973"/>
      <c r="E53" s="1973"/>
      <c r="F53" s="1973"/>
      <c r="G53" s="1973"/>
      <c r="H53" s="1973"/>
      <c r="I53" s="2145" t="str">
        <f>""&amp;請負者詳細!$F$29</f>
        <v>無</v>
      </c>
      <c r="J53" s="2145"/>
      <c r="K53" s="2145"/>
      <c r="L53" s="2145"/>
      <c r="M53" s="2145"/>
      <c r="N53" s="2145"/>
      <c r="O53" s="2145"/>
      <c r="P53" s="2145"/>
      <c r="Q53" s="2145"/>
      <c r="R53" s="1973" t="s">
        <v>1529</v>
      </c>
      <c r="S53" s="1973"/>
      <c r="T53" s="1973"/>
      <c r="U53" s="1973"/>
      <c r="V53" s="1973"/>
      <c r="W53" s="1973"/>
      <c r="X53" s="1973"/>
      <c r="Y53" s="2146" t="str">
        <f>""&amp;請負者詳細!$F$30</f>
        <v>有</v>
      </c>
      <c r="Z53" s="2146"/>
      <c r="AA53" s="2146"/>
      <c r="AB53" s="2146"/>
      <c r="AC53" s="2146"/>
      <c r="AD53" s="2146"/>
      <c r="AE53" s="2146"/>
      <c r="AF53" s="2146"/>
      <c r="AG53" s="2146"/>
      <c r="AK53" s="2003"/>
      <c r="AL53" s="2004"/>
      <c r="AM53" s="2004"/>
      <c r="AN53" s="2004"/>
      <c r="AO53" s="2004"/>
      <c r="AP53" s="2004"/>
      <c r="AQ53" s="2004"/>
      <c r="AR53" s="2004"/>
      <c r="AS53" s="2004"/>
      <c r="AT53" s="2004"/>
      <c r="AU53" s="2004"/>
      <c r="AV53" s="2004"/>
      <c r="AW53" s="2004"/>
      <c r="AX53" s="2004"/>
      <c r="AY53" s="2004"/>
      <c r="AZ53" s="2004"/>
      <c r="BA53" s="2004"/>
      <c r="BB53" s="2004"/>
      <c r="BC53" s="2004"/>
      <c r="BD53" s="2004"/>
      <c r="BE53" s="2004"/>
      <c r="BF53" s="2004"/>
      <c r="BG53" s="2004"/>
      <c r="BH53" s="2004"/>
      <c r="BI53" s="2004"/>
      <c r="BJ53" s="2004"/>
      <c r="BK53" s="2004"/>
      <c r="BL53" s="2004"/>
      <c r="BM53" s="2004"/>
      <c r="BN53" s="2005"/>
    </row>
    <row r="54" spans="2:66">
      <c r="B54" s="1973"/>
      <c r="C54" s="1973"/>
      <c r="D54" s="1973"/>
      <c r="E54" s="1973"/>
      <c r="F54" s="1973"/>
      <c r="G54" s="1973"/>
      <c r="H54" s="1973"/>
      <c r="I54" s="2145"/>
      <c r="J54" s="2145"/>
      <c r="K54" s="2145"/>
      <c r="L54" s="2145"/>
      <c r="M54" s="2145"/>
      <c r="N54" s="2145"/>
      <c r="O54" s="2145"/>
      <c r="P54" s="2145"/>
      <c r="Q54" s="2145"/>
      <c r="R54" s="1973"/>
      <c r="S54" s="1973"/>
      <c r="T54" s="1973"/>
      <c r="U54" s="1973"/>
      <c r="V54" s="1973"/>
      <c r="W54" s="1973"/>
      <c r="X54" s="1973"/>
      <c r="Y54" s="2146"/>
      <c r="Z54" s="2146"/>
      <c r="AA54" s="2146"/>
      <c r="AB54" s="2146"/>
      <c r="AC54" s="2146"/>
      <c r="AD54" s="2146"/>
      <c r="AE54" s="2146"/>
      <c r="AF54" s="2146"/>
      <c r="AG54" s="2146"/>
    </row>
  </sheetData>
  <mergeCells count="176">
    <mergeCell ref="BD6:BN7"/>
    <mergeCell ref="H8:AC9"/>
    <mergeCell ref="AK8:AN10"/>
    <mergeCell ref="AQ8:BD8"/>
    <mergeCell ref="AO9:BN9"/>
    <mergeCell ref="V2:AG2"/>
    <mergeCell ref="B4:AE5"/>
    <mergeCell ref="H6:AC7"/>
    <mergeCell ref="AK6:AN7"/>
    <mergeCell ref="AO6:AY7"/>
    <mergeCell ref="AZ6:BC7"/>
    <mergeCell ref="AR10:BM10"/>
    <mergeCell ref="AO10:AQ10"/>
    <mergeCell ref="I53:Q54"/>
    <mergeCell ref="R53:X54"/>
    <mergeCell ref="Y53:AG54"/>
    <mergeCell ref="AQ14:AZ14"/>
    <mergeCell ref="BA14:BD15"/>
    <mergeCell ref="F12:P13"/>
    <mergeCell ref="Q12:Z13"/>
    <mergeCell ref="AA12:AG13"/>
    <mergeCell ref="AK12:AN12"/>
    <mergeCell ref="AO15:AP15"/>
    <mergeCell ref="AO12:BN12"/>
    <mergeCell ref="AK13:AN13"/>
    <mergeCell ref="AO13:BN13"/>
    <mergeCell ref="F14:P15"/>
    <mergeCell ref="Q14:Z15"/>
    <mergeCell ref="AA14:AG15"/>
    <mergeCell ref="AK14:AN15"/>
    <mergeCell ref="AO14:AP14"/>
    <mergeCell ref="AQ15:AZ15"/>
    <mergeCell ref="BI25:BN25"/>
    <mergeCell ref="BA30:BF31"/>
    <mergeCell ref="BG30:BN31"/>
    <mergeCell ref="AK28:AP29"/>
    <mergeCell ref="AQ28:AY29"/>
    <mergeCell ref="B17:E17"/>
    <mergeCell ref="F17:AE17"/>
    <mergeCell ref="AK17:AN21"/>
    <mergeCell ref="AO17:AW17"/>
    <mergeCell ref="AX17:BG17"/>
    <mergeCell ref="B11:E15"/>
    <mergeCell ref="F11:P11"/>
    <mergeCell ref="Q11:Z11"/>
    <mergeCell ref="AA11:AG11"/>
    <mergeCell ref="AK11:AN11"/>
    <mergeCell ref="AO11:BN11"/>
    <mergeCell ref="BE14:BN15"/>
    <mergeCell ref="BH17:BN17"/>
    <mergeCell ref="B18:E18"/>
    <mergeCell ref="AO20:AW21"/>
    <mergeCell ref="AX20:BG21"/>
    <mergeCell ref="BH20:BN21"/>
    <mergeCell ref="F21:AE21"/>
    <mergeCell ref="F18:AE18"/>
    <mergeCell ref="AO18:AW19"/>
    <mergeCell ref="AX18:BG19"/>
    <mergeCell ref="BH18:BN19"/>
    <mergeCell ref="B19:E19"/>
    <mergeCell ref="F19:AE19"/>
    <mergeCell ref="B22:E23"/>
    <mergeCell ref="F22:G22"/>
    <mergeCell ref="H22:Q22"/>
    <mergeCell ref="R22:U23"/>
    <mergeCell ref="V22:AE23"/>
    <mergeCell ref="F23:G23"/>
    <mergeCell ref="H23:Q23"/>
    <mergeCell ref="B20:E21"/>
    <mergeCell ref="F20:AE20"/>
    <mergeCell ref="B25:E27"/>
    <mergeCell ref="F25:H25"/>
    <mergeCell ref="I25:S25"/>
    <mergeCell ref="T25:AG25"/>
    <mergeCell ref="AO25:AR26"/>
    <mergeCell ref="AS25:AX25"/>
    <mergeCell ref="F27:H27"/>
    <mergeCell ref="I27:S27"/>
    <mergeCell ref="T27:AG27"/>
    <mergeCell ref="S29:Y29"/>
    <mergeCell ref="Z29:AG29"/>
    <mergeCell ref="F26:H26"/>
    <mergeCell ref="I26:S26"/>
    <mergeCell ref="T26:AG26"/>
    <mergeCell ref="AS26:AX26"/>
    <mergeCell ref="AY26:BC26"/>
    <mergeCell ref="BD26:BH26"/>
    <mergeCell ref="BI26:BN26"/>
    <mergeCell ref="AK23:AN26"/>
    <mergeCell ref="AO23:AS24"/>
    <mergeCell ref="AT23:AZ23"/>
    <mergeCell ref="BA28:BF29"/>
    <mergeCell ref="BG28:BN29"/>
    <mergeCell ref="BA23:BG23"/>
    <mergeCell ref="BH23:BN23"/>
    <mergeCell ref="AT24:AZ24"/>
    <mergeCell ref="BA24:BG24"/>
    <mergeCell ref="BH24:BN24"/>
    <mergeCell ref="AY25:BC25"/>
    <mergeCell ref="BD25:BH25"/>
    <mergeCell ref="AC33:AG33"/>
    <mergeCell ref="AC32:AG32"/>
    <mergeCell ref="AK32:AP33"/>
    <mergeCell ref="AQ32:AS33"/>
    <mergeCell ref="S30:Y30"/>
    <mergeCell ref="Z30:AG30"/>
    <mergeCell ref="AL30:AP31"/>
    <mergeCell ref="AQ30:AY31"/>
    <mergeCell ref="K31:M31"/>
    <mergeCell ref="N31:R31"/>
    <mergeCell ref="S31:W31"/>
    <mergeCell ref="X31:AB31"/>
    <mergeCell ref="AC31:AG31"/>
    <mergeCell ref="K32:M32"/>
    <mergeCell ref="N32:R32"/>
    <mergeCell ref="S32:W32"/>
    <mergeCell ref="X32:AB32"/>
    <mergeCell ref="BB38:BD39"/>
    <mergeCell ref="AT32:AY33"/>
    <mergeCell ref="BA32:BF33"/>
    <mergeCell ref="B29:E33"/>
    <mergeCell ref="F29:J30"/>
    <mergeCell ref="K29:R29"/>
    <mergeCell ref="K30:R30"/>
    <mergeCell ref="BE38:BN39"/>
    <mergeCell ref="AQ34:AY35"/>
    <mergeCell ref="BA34:BD35"/>
    <mergeCell ref="BE34:BN35"/>
    <mergeCell ref="B35:E36"/>
    <mergeCell ref="F35:Q36"/>
    <mergeCell ref="R35:U36"/>
    <mergeCell ref="V35:AG36"/>
    <mergeCell ref="BB36:BD37"/>
    <mergeCell ref="BE36:BN37"/>
    <mergeCell ref="AL34:AP35"/>
    <mergeCell ref="BG32:BN33"/>
    <mergeCell ref="F31:J33"/>
    <mergeCell ref="K33:M33"/>
    <mergeCell ref="N33:R33"/>
    <mergeCell ref="S33:W33"/>
    <mergeCell ref="X33:AB33"/>
    <mergeCell ref="I42:Q43"/>
    <mergeCell ref="R42:U43"/>
    <mergeCell ref="V42:AG43"/>
    <mergeCell ref="B40:E41"/>
    <mergeCell ref="F40:Q41"/>
    <mergeCell ref="R40:U41"/>
    <mergeCell ref="V40:AG41"/>
    <mergeCell ref="B38:E39"/>
    <mergeCell ref="F38:Q39"/>
    <mergeCell ref="R38:U39"/>
    <mergeCell ref="V38:AG39"/>
    <mergeCell ref="AZ41:BF42"/>
    <mergeCell ref="AK41:AQ42"/>
    <mergeCell ref="AR41:AY42"/>
    <mergeCell ref="BG41:BN42"/>
    <mergeCell ref="B44:E45"/>
    <mergeCell ref="F44:Q45"/>
    <mergeCell ref="R44:U45"/>
    <mergeCell ref="V44:AG45"/>
    <mergeCell ref="AK44:BN53"/>
    <mergeCell ref="B46:E47"/>
    <mergeCell ref="F46:Q47"/>
    <mergeCell ref="R46:U47"/>
    <mergeCell ref="V46:AG47"/>
    <mergeCell ref="C48:E49"/>
    <mergeCell ref="F48:Q49"/>
    <mergeCell ref="S48:U49"/>
    <mergeCell ref="V48:AG49"/>
    <mergeCell ref="C50:E51"/>
    <mergeCell ref="F50:Q51"/>
    <mergeCell ref="S50:U51"/>
    <mergeCell ref="V50:AG51"/>
    <mergeCell ref="B53:H54"/>
    <mergeCell ref="B42:E43"/>
    <mergeCell ref="F42:H43"/>
  </mergeCells>
  <phoneticPr fontId="1"/>
  <conditionalFormatting sqref="F48">
    <cfRule type="expression" dxfId="109" priority="8">
      <formula>AND(NOT($F46=""),$F48="")</formula>
    </cfRule>
  </conditionalFormatting>
  <conditionalFormatting sqref="F50">
    <cfRule type="expression" dxfId="108" priority="7">
      <formula>AND(NOT($F46=""),$F50="")</formula>
    </cfRule>
  </conditionalFormatting>
  <conditionalFormatting sqref="F19:AE19">
    <cfRule type="containsBlanks" dxfId="107" priority="37">
      <formula>LEN(TRIM(F19))=0</formula>
    </cfRule>
  </conditionalFormatting>
  <conditionalFormatting sqref="F12:AG13">
    <cfRule type="containsBlanks" dxfId="106" priority="36">
      <formula>LEN(TRIM(F12))=0</formula>
    </cfRule>
  </conditionalFormatting>
  <conditionalFormatting sqref="V40">
    <cfRule type="containsBlanks" dxfId="105" priority="4">
      <formula>LEN(TRIM(V40))=0</formula>
    </cfRule>
  </conditionalFormatting>
  <conditionalFormatting sqref="V42">
    <cfRule type="containsBlanks" dxfId="104" priority="10">
      <formula>LEN(TRIM(V42))=0</formula>
    </cfRule>
  </conditionalFormatting>
  <conditionalFormatting sqref="V44">
    <cfRule type="expression" dxfId="103" priority="9">
      <formula>AND(NOT($F44=""),$V44="")</formula>
    </cfRule>
  </conditionalFormatting>
  <conditionalFormatting sqref="V48">
    <cfRule type="expression" dxfId="102" priority="6">
      <formula>AND(NOT($V46=""),$V48="")</formula>
    </cfRule>
  </conditionalFormatting>
  <conditionalFormatting sqref="V50">
    <cfRule type="expression" dxfId="101" priority="5">
      <formula>AND(NOT($V46=""),$V50="")</formula>
    </cfRule>
  </conditionalFormatting>
  <conditionalFormatting sqref="AO9">
    <cfRule type="expression" dxfId="100" priority="33">
      <formula>AND(NOT($AO6=""),$AO9="")</formula>
    </cfRule>
  </conditionalFormatting>
  <conditionalFormatting sqref="AO13">
    <cfRule type="expression" dxfId="99" priority="30">
      <formula>AND(NOT($AO6=""),$AO13="")</formula>
    </cfRule>
  </conditionalFormatting>
  <conditionalFormatting sqref="AQ8">
    <cfRule type="expression" dxfId="98" priority="34">
      <formula>AND(NOT($AO6=""),$AQ8="")</formula>
    </cfRule>
  </conditionalFormatting>
  <conditionalFormatting sqref="AQ14">
    <cfRule type="expression" dxfId="97" priority="31">
      <formula>AND(NOT($AO6=""),$AQ14="")</formula>
    </cfRule>
  </conditionalFormatting>
  <conditionalFormatting sqref="AQ15">
    <cfRule type="expression" dxfId="96" priority="29">
      <formula>AND(NOT($AO6=""),$AQ15="")</formula>
    </cfRule>
  </conditionalFormatting>
  <conditionalFormatting sqref="AQ28">
    <cfRule type="expression" dxfId="95" priority="21">
      <formula>AND(NOT($AO6=""),$AQ28="")</formula>
    </cfRule>
  </conditionalFormatting>
  <conditionalFormatting sqref="AQ30">
    <cfRule type="containsBlanks" dxfId="94" priority="3">
      <formula>LEN(TRIM(AQ30))=0</formula>
    </cfRule>
  </conditionalFormatting>
  <conditionalFormatting sqref="AQ34">
    <cfRule type="expression" dxfId="93" priority="19">
      <formula>AND(NOT($AO6=""),$AQ34="")</formula>
    </cfRule>
  </conditionalFormatting>
  <conditionalFormatting sqref="AR10">
    <cfRule type="expression" dxfId="92" priority="32">
      <formula>AND(NOT($AO6=""),$AR10="")</formula>
    </cfRule>
  </conditionalFormatting>
  <conditionalFormatting sqref="AT24">
    <cfRule type="expression" dxfId="91" priority="27">
      <formula>AND(NOT($AO6=""),$AT24="")</formula>
    </cfRule>
  </conditionalFormatting>
  <conditionalFormatting sqref="AT32">
    <cfRule type="expression" dxfId="90" priority="20">
      <formula>AND(NOT($AO6=""),$AT32="")</formula>
    </cfRule>
  </conditionalFormatting>
  <conditionalFormatting sqref="AY26">
    <cfRule type="expression" dxfId="89" priority="24">
      <formula>AND(NOT($AO6=""),$AY26="")</formula>
    </cfRule>
  </conditionalFormatting>
  <conditionalFormatting sqref="BA24">
    <cfRule type="expression" dxfId="88" priority="26">
      <formula>AND(NOT($AO6=""),$BA24="")</formula>
    </cfRule>
  </conditionalFormatting>
  <conditionalFormatting sqref="BD6">
    <cfRule type="expression" dxfId="87" priority="35">
      <formula>AND(NOT($AO6=""),$BD6="")</formula>
    </cfRule>
  </conditionalFormatting>
  <conditionalFormatting sqref="BD26">
    <cfRule type="expression" dxfId="86" priority="23">
      <formula>AND(NOT($AO6=""),$BD26="")</formula>
    </cfRule>
  </conditionalFormatting>
  <conditionalFormatting sqref="BE14">
    <cfRule type="expression" dxfId="85" priority="28">
      <formula>AND(NOT($AO6=""),$BE14="")</formula>
    </cfRule>
  </conditionalFormatting>
  <conditionalFormatting sqref="BE36">
    <cfRule type="expression" dxfId="84" priority="15">
      <formula>AND(NOT($AO6=""),NOT($BE34=""),$BE36="")</formula>
    </cfRule>
  </conditionalFormatting>
  <conditionalFormatting sqref="BE38">
    <cfRule type="expression" dxfId="83" priority="14">
      <formula>AND(NOT($AO6=""),NOT($BE34=""),$BE38="")</formula>
    </cfRule>
  </conditionalFormatting>
  <conditionalFormatting sqref="BG28">
    <cfRule type="expression" dxfId="82" priority="18">
      <formula>AND(NOT($AO6=""),$BG28="")</formula>
    </cfRule>
  </conditionalFormatting>
  <conditionalFormatting sqref="BG30">
    <cfRule type="expression" dxfId="81" priority="17">
      <formula>AND(NOT($AO6=""),$BG30="")</formula>
    </cfRule>
  </conditionalFormatting>
  <conditionalFormatting sqref="BG32">
    <cfRule type="expression" dxfId="80" priority="16">
      <formula>AND(NOT($AO6=""),$BG32="")</formula>
    </cfRule>
  </conditionalFormatting>
  <conditionalFormatting sqref="BH18">
    <cfRule type="expression" dxfId="79" priority="2">
      <formula>$BH18=0</formula>
    </cfRule>
  </conditionalFormatting>
  <conditionalFormatting sqref="BH20">
    <cfRule type="expression" dxfId="78" priority="1">
      <formula>$BH20=0</formula>
    </cfRule>
  </conditionalFormatting>
  <conditionalFormatting sqref="BH24">
    <cfRule type="expression" dxfId="77" priority="25">
      <formula>AND(NOT($AO6=""),$BH24="")</formula>
    </cfRule>
  </conditionalFormatting>
  <conditionalFormatting sqref="BI26">
    <cfRule type="expression" dxfId="76" priority="22">
      <formula>AND(NOT($AO6=""),$BI26="")</formula>
    </cfRule>
  </conditionalFormatting>
  <hyperlinks>
    <hyperlink ref="BP6" location="一覧表!A1" display="一覧表に戻る" xr:uid="{00000000-0004-0000-1800-000000000000}"/>
  </hyperlinks>
  <pageMargins left="0.70866141732283472" right="0.70866141732283472" top="0.74803149606299213" bottom="0.74803149606299213"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1800-000000000000}">
          <x14:formula1>
            <xm:f>検索!$C$7:$C$8</xm:f>
          </x14:formula1>
          <xm:sqref>F42:H43 AQ32:AS33</xm:sqref>
        </x14:dataValidation>
        <x14:dataValidation type="list" allowBlank="1" showInputMessage="1" showErrorMessage="1" xr:uid="{00000000-0002-0000-1800-000001000000}">
          <x14:formula1>
            <xm:f>請負者詳細!$C$11:$C$14</xm:f>
          </x14:formula1>
          <xm:sqref>F12:P15</xm:sqref>
        </x14:dataValidation>
        <x14:dataValidation type="list" allowBlank="1" showInputMessage="1" showErrorMessage="1" xr:uid="{00000000-0002-0000-1800-000002000000}">
          <x14:formula1>
            <xm:f>検索!$B$2:$B$4</xm:f>
          </x14:formula1>
          <xm:sqref>AT24:BN24</xm:sqref>
        </x14:dataValidation>
        <x14:dataValidation type="list" allowBlank="1" showInputMessage="1" showErrorMessage="1" xr:uid="{00000000-0002-0000-1800-000003000000}">
          <x14:formula1>
            <xm:f>検索!$B$6:$B$7</xm:f>
          </x14:formula1>
          <xm:sqref>AR41:AY42 BG41:BN42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7">
    <tabColor theme="9" tint="0.59999389629810485"/>
  </sheetPr>
  <dimension ref="A1:BP106"/>
  <sheetViews>
    <sheetView view="pageBreakPreview" zoomScale="70" zoomScaleNormal="100" zoomScaleSheetLayoutView="70" workbookViewId="0">
      <selection activeCell="B2" sqref="B2"/>
    </sheetView>
  </sheetViews>
  <sheetFormatPr defaultColWidth="9.125" defaultRowHeight="13.5"/>
  <cols>
    <col min="1" max="67" width="3" style="528" customWidth="1"/>
    <col min="68" max="163" width="9.125" style="528"/>
    <col min="164" max="166" width="9.125" style="528" customWidth="1"/>
    <col min="167" max="254" width="3" style="528" customWidth="1"/>
    <col min="255" max="419" width="9.125" style="528"/>
    <col min="420" max="422" width="9.125" style="528" customWidth="1"/>
    <col min="423" max="510" width="3" style="528" customWidth="1"/>
    <col min="511" max="675" width="9.125" style="528"/>
    <col min="676" max="678" width="9.125" style="528" customWidth="1"/>
    <col min="679" max="766" width="3" style="528" customWidth="1"/>
    <col min="767" max="931" width="9.125" style="528"/>
    <col min="932" max="934" width="9.125" style="528" customWidth="1"/>
    <col min="935" max="1022" width="3" style="528" customWidth="1"/>
    <col min="1023" max="1187" width="9.125" style="528"/>
    <col min="1188" max="1190" width="9.125" style="528" customWidth="1"/>
    <col min="1191" max="1278" width="3" style="528" customWidth="1"/>
    <col min="1279" max="1443" width="9.125" style="528"/>
    <col min="1444" max="1446" width="9.125" style="528" customWidth="1"/>
    <col min="1447" max="1534" width="3" style="528" customWidth="1"/>
    <col min="1535" max="1699" width="9.125" style="528"/>
    <col min="1700" max="1702" width="9.125" style="528" customWidth="1"/>
    <col min="1703" max="1790" width="3" style="528" customWidth="1"/>
    <col min="1791" max="1955" width="9.125" style="528"/>
    <col min="1956" max="1958" width="9.125" style="528" customWidth="1"/>
    <col min="1959" max="2046" width="3" style="528" customWidth="1"/>
    <col min="2047" max="2211" width="9.125" style="528"/>
    <col min="2212" max="2214" width="9.125" style="528" customWidth="1"/>
    <col min="2215" max="2302" width="3" style="528" customWidth="1"/>
    <col min="2303" max="2467" width="9.125" style="528"/>
    <col min="2468" max="2470" width="9.125" style="528" customWidth="1"/>
    <col min="2471" max="2558" width="3" style="528" customWidth="1"/>
    <col min="2559" max="2723" width="9.125" style="528"/>
    <col min="2724" max="2726" width="9.125" style="528" customWidth="1"/>
    <col min="2727" max="2814" width="3" style="528" customWidth="1"/>
    <col min="2815" max="2979" width="9.125" style="528"/>
    <col min="2980" max="2982" width="9.125" style="528" customWidth="1"/>
    <col min="2983" max="3070" width="3" style="528" customWidth="1"/>
    <col min="3071" max="3235" width="9.125" style="528"/>
    <col min="3236" max="3238" width="9.125" style="528" customWidth="1"/>
    <col min="3239" max="3326" width="3" style="528" customWidth="1"/>
    <col min="3327" max="3491" width="9.125" style="528"/>
    <col min="3492" max="3494" width="9.125" style="528" customWidth="1"/>
    <col min="3495" max="3582" width="3" style="528" customWidth="1"/>
    <col min="3583" max="3747" width="9.125" style="528"/>
    <col min="3748" max="3750" width="9.125" style="528" customWidth="1"/>
    <col min="3751" max="3838" width="3" style="528" customWidth="1"/>
    <col min="3839" max="4003" width="9.125" style="528"/>
    <col min="4004" max="4006" width="9.125" style="528" customWidth="1"/>
    <col min="4007" max="4094" width="3" style="528" customWidth="1"/>
    <col min="4095" max="4259" width="9.125" style="528"/>
    <col min="4260" max="4262" width="9.125" style="528" customWidth="1"/>
    <col min="4263" max="4350" width="3" style="528" customWidth="1"/>
    <col min="4351" max="4515" width="9.125" style="528"/>
    <col min="4516" max="4518" width="9.125" style="528" customWidth="1"/>
    <col min="4519" max="4606" width="3" style="528" customWidth="1"/>
    <col min="4607" max="4771" width="9.125" style="528"/>
    <col min="4772" max="4774" width="9.125" style="528" customWidth="1"/>
    <col min="4775" max="4862" width="3" style="528" customWidth="1"/>
    <col min="4863" max="5027" width="9.125" style="528"/>
    <col min="5028" max="5030" width="9.125" style="528" customWidth="1"/>
    <col min="5031" max="5118" width="3" style="528" customWidth="1"/>
    <col min="5119" max="5283" width="9.125" style="528"/>
    <col min="5284" max="5286" width="9.125" style="528" customWidth="1"/>
    <col min="5287" max="5374" width="3" style="528" customWidth="1"/>
    <col min="5375" max="5539" width="9.125" style="528"/>
    <col min="5540" max="5542" width="9.125" style="528" customWidth="1"/>
    <col min="5543" max="5630" width="3" style="528" customWidth="1"/>
    <col min="5631" max="5795" width="9.125" style="528"/>
    <col min="5796" max="5798" width="9.125" style="528" customWidth="1"/>
    <col min="5799" max="5886" width="3" style="528" customWidth="1"/>
    <col min="5887" max="6051" width="9.125" style="528"/>
    <col min="6052" max="6054" width="9.125" style="528" customWidth="1"/>
    <col min="6055" max="6142" width="3" style="528" customWidth="1"/>
    <col min="6143" max="6307" width="9.125" style="528"/>
    <col min="6308" max="6310" width="9.125" style="528" customWidth="1"/>
    <col min="6311" max="6398" width="3" style="528" customWidth="1"/>
    <col min="6399" max="6563" width="9.125" style="528"/>
    <col min="6564" max="6566" width="9.125" style="528" customWidth="1"/>
    <col min="6567" max="6654" width="3" style="528" customWidth="1"/>
    <col min="6655" max="6819" width="9.125" style="528"/>
    <col min="6820" max="6822" width="9.125" style="528" customWidth="1"/>
    <col min="6823" max="6910" width="3" style="528" customWidth="1"/>
    <col min="6911" max="7075" width="9.125" style="528"/>
    <col min="7076" max="7078" width="9.125" style="528" customWidth="1"/>
    <col min="7079" max="7166" width="3" style="528" customWidth="1"/>
    <col min="7167" max="7331" width="9.125" style="528"/>
    <col min="7332" max="7334" width="9.125" style="528" customWidth="1"/>
    <col min="7335" max="7422" width="3" style="528" customWidth="1"/>
    <col min="7423" max="7587" width="9.125" style="528"/>
    <col min="7588" max="7590" width="9.125" style="528" customWidth="1"/>
    <col min="7591" max="7678" width="3" style="528" customWidth="1"/>
    <col min="7679" max="7843" width="9.125" style="528"/>
    <col min="7844" max="7846" width="9.125" style="528" customWidth="1"/>
    <col min="7847" max="7934" width="3" style="528" customWidth="1"/>
    <col min="7935" max="8099" width="9.125" style="528"/>
    <col min="8100" max="8102" width="9.125" style="528" customWidth="1"/>
    <col min="8103" max="8190" width="3" style="528" customWidth="1"/>
    <col min="8191" max="8355" width="9.125" style="528"/>
    <col min="8356" max="8358" width="9.125" style="528" customWidth="1"/>
    <col min="8359" max="8446" width="3" style="528" customWidth="1"/>
    <col min="8447" max="8611" width="9.125" style="528"/>
    <col min="8612" max="8614" width="9.125" style="528" customWidth="1"/>
    <col min="8615" max="8702" width="3" style="528" customWidth="1"/>
    <col min="8703" max="8867" width="9.125" style="528"/>
    <col min="8868" max="8870" width="9.125" style="528" customWidth="1"/>
    <col min="8871" max="8958" width="3" style="528" customWidth="1"/>
    <col min="8959" max="9123" width="9.125" style="528"/>
    <col min="9124" max="9126" width="9.125" style="528" customWidth="1"/>
    <col min="9127" max="9214" width="3" style="528" customWidth="1"/>
    <col min="9215" max="9379" width="9.125" style="528"/>
    <col min="9380" max="9382" width="9.125" style="528" customWidth="1"/>
    <col min="9383" max="9470" width="3" style="528" customWidth="1"/>
    <col min="9471" max="9635" width="9.125" style="528"/>
    <col min="9636" max="9638" width="9.125" style="528" customWidth="1"/>
    <col min="9639" max="9726" width="3" style="528" customWidth="1"/>
    <col min="9727" max="9891" width="9.125" style="528"/>
    <col min="9892" max="9894" width="9.125" style="528" customWidth="1"/>
    <col min="9895" max="9982" width="3" style="528" customWidth="1"/>
    <col min="9983" max="10147" width="9.125" style="528"/>
    <col min="10148" max="10150" width="9.125" style="528" customWidth="1"/>
    <col min="10151" max="10238" width="3" style="528" customWidth="1"/>
    <col min="10239" max="10403" width="9.125" style="528"/>
    <col min="10404" max="10406" width="9.125" style="528" customWidth="1"/>
    <col min="10407" max="10494" width="3" style="528" customWidth="1"/>
    <col min="10495" max="10659" width="9.125" style="528"/>
    <col min="10660" max="10662" width="9.125" style="528" customWidth="1"/>
    <col min="10663" max="10750" width="3" style="528" customWidth="1"/>
    <col min="10751" max="10915" width="9.125" style="528"/>
    <col min="10916" max="10918" width="9.125" style="528" customWidth="1"/>
    <col min="10919" max="11006" width="3" style="528" customWidth="1"/>
    <col min="11007" max="11171" width="9.125" style="528"/>
    <col min="11172" max="11174" width="9.125" style="528" customWidth="1"/>
    <col min="11175" max="11262" width="3" style="528" customWidth="1"/>
    <col min="11263" max="11427" width="9.125" style="528"/>
    <col min="11428" max="11430" width="9.125" style="528" customWidth="1"/>
    <col min="11431" max="11518" width="3" style="528" customWidth="1"/>
    <col min="11519" max="11683" width="9.125" style="528"/>
    <col min="11684" max="11686" width="9.125" style="528" customWidth="1"/>
    <col min="11687" max="11774" width="3" style="528" customWidth="1"/>
    <col min="11775" max="11939" width="9.125" style="528"/>
    <col min="11940" max="11942" width="9.125" style="528" customWidth="1"/>
    <col min="11943" max="12030" width="3" style="528" customWidth="1"/>
    <col min="12031" max="12195" width="9.125" style="528"/>
    <col min="12196" max="12198" width="9.125" style="528" customWidth="1"/>
    <col min="12199" max="12286" width="3" style="528" customWidth="1"/>
    <col min="12287" max="12451" width="9.125" style="528"/>
    <col min="12452" max="12454" width="9.125" style="528" customWidth="1"/>
    <col min="12455" max="12542" width="3" style="528" customWidth="1"/>
    <col min="12543" max="12707" width="9.125" style="528"/>
    <col min="12708" max="12710" width="9.125" style="528" customWidth="1"/>
    <col min="12711" max="12798" width="3" style="528" customWidth="1"/>
    <col min="12799" max="12963" width="9.125" style="528"/>
    <col min="12964" max="12966" width="9.125" style="528" customWidth="1"/>
    <col min="12967" max="13054" width="3" style="528" customWidth="1"/>
    <col min="13055" max="13219" width="9.125" style="528"/>
    <col min="13220" max="13222" width="9.125" style="528" customWidth="1"/>
    <col min="13223" max="13310" width="3" style="528" customWidth="1"/>
    <col min="13311" max="13475" width="9.125" style="528"/>
    <col min="13476" max="13478" width="9.125" style="528" customWidth="1"/>
    <col min="13479" max="13566" width="3" style="528" customWidth="1"/>
    <col min="13567" max="13731" width="9.125" style="528"/>
    <col min="13732" max="13734" width="9.125" style="528" customWidth="1"/>
    <col min="13735" max="13822" width="3" style="528" customWidth="1"/>
    <col min="13823" max="13987" width="9.125" style="528"/>
    <col min="13988" max="13990" width="9.125" style="528" customWidth="1"/>
    <col min="13991" max="14078" width="3" style="528" customWidth="1"/>
    <col min="14079" max="14243" width="9.125" style="528"/>
    <col min="14244" max="14246" width="9.125" style="528" customWidth="1"/>
    <col min="14247" max="14334" width="3" style="528" customWidth="1"/>
    <col min="14335" max="14499" width="9.125" style="528"/>
    <col min="14500" max="14502" width="9.125" style="528" customWidth="1"/>
    <col min="14503" max="14590" width="3" style="528" customWidth="1"/>
    <col min="14591" max="14755" width="9.125" style="528"/>
    <col min="14756" max="14758" width="9.125" style="528" customWidth="1"/>
    <col min="14759" max="14846" width="3" style="528" customWidth="1"/>
    <col min="14847" max="15011" width="9.125" style="528"/>
    <col min="15012" max="15014" width="9.125" style="528" customWidth="1"/>
    <col min="15015" max="15102" width="3" style="528" customWidth="1"/>
    <col min="15103" max="15267" width="9.125" style="528"/>
    <col min="15268" max="15270" width="9.125" style="528" customWidth="1"/>
    <col min="15271" max="15358" width="3" style="528" customWidth="1"/>
    <col min="15359" max="15523" width="9.125" style="528"/>
    <col min="15524" max="15526" width="9.125" style="528" customWidth="1"/>
    <col min="15527" max="15614" width="3" style="528" customWidth="1"/>
    <col min="15615" max="15779" width="9.125" style="528"/>
    <col min="15780" max="15782" width="9.125" style="528" customWidth="1"/>
    <col min="15783" max="15870" width="3" style="528" customWidth="1"/>
    <col min="15871" max="16035" width="9.125" style="528"/>
    <col min="16036" max="16038" width="9.125" style="528" customWidth="1"/>
    <col min="16039" max="16126" width="3" style="528" customWidth="1"/>
    <col min="16127" max="16384" width="9.125" style="528"/>
  </cols>
  <sheetData>
    <row r="1" spans="1:68" s="722" customFormat="1"/>
    <row r="2" spans="1:68" ht="14.45" customHeight="1">
      <c r="Y2" s="2180" t="s">
        <v>258</v>
      </c>
      <c r="Z2" s="2339"/>
      <c r="AA2" s="2339"/>
      <c r="AB2" s="2339"/>
      <c r="AC2" s="2339"/>
      <c r="AD2" s="2339"/>
      <c r="AE2" s="2339"/>
      <c r="AF2" s="2339"/>
      <c r="AG2" s="2339"/>
      <c r="AH2" s="723"/>
    </row>
    <row r="3" spans="1:68" ht="14.45" customHeight="1"/>
    <row r="4" spans="1:68" ht="14.45" customHeight="1">
      <c r="A4" s="711"/>
      <c r="B4" s="2182" t="s">
        <v>953</v>
      </c>
      <c r="C4" s="2183"/>
      <c r="D4" s="2183"/>
      <c r="E4" s="2183"/>
      <c r="F4" s="2183"/>
      <c r="G4" s="2183"/>
      <c r="H4" s="2183"/>
      <c r="I4" s="2183"/>
      <c r="J4" s="2183"/>
      <c r="K4" s="2183"/>
      <c r="L4" s="2183"/>
      <c r="M4" s="2183"/>
      <c r="N4" s="2183"/>
      <c r="O4" s="2183"/>
      <c r="P4" s="2183"/>
      <c r="Q4" s="2183"/>
      <c r="R4" s="2183"/>
      <c r="S4" s="2183"/>
      <c r="T4" s="2183"/>
      <c r="U4" s="2183"/>
      <c r="V4" s="2183"/>
      <c r="W4" s="2183"/>
      <c r="X4" s="2183"/>
      <c r="Y4" s="2183"/>
      <c r="Z4" s="2183"/>
      <c r="AA4" s="2183"/>
      <c r="AB4" s="2183"/>
      <c r="AC4" s="2183"/>
      <c r="AD4" s="2183"/>
      <c r="AE4" s="2183"/>
      <c r="AF4" s="711"/>
      <c r="AG4" s="711"/>
      <c r="AH4" s="711"/>
      <c r="AI4" s="711"/>
      <c r="AJ4" s="711"/>
      <c r="AL4" s="724"/>
      <c r="AM4" s="724"/>
      <c r="AN4" s="724"/>
      <c r="AO4" s="724"/>
      <c r="AP4" s="724"/>
      <c r="AQ4" s="724"/>
      <c r="AR4" s="724"/>
      <c r="AS4" s="724"/>
      <c r="AT4" s="724"/>
    </row>
    <row r="5" spans="1:68" ht="14.45" customHeight="1">
      <c r="A5" s="711"/>
      <c r="B5" s="2183"/>
      <c r="C5" s="2183"/>
      <c r="D5" s="2183"/>
      <c r="E5" s="2183"/>
      <c r="F5" s="2183"/>
      <c r="G5" s="2183"/>
      <c r="H5" s="2183"/>
      <c r="I5" s="2183"/>
      <c r="J5" s="2183"/>
      <c r="K5" s="2183"/>
      <c r="L5" s="2183"/>
      <c r="M5" s="2183"/>
      <c r="N5" s="2183"/>
      <c r="O5" s="2183"/>
      <c r="P5" s="2183"/>
      <c r="Q5" s="2183"/>
      <c r="R5" s="2183"/>
      <c r="S5" s="2183"/>
      <c r="T5" s="2183"/>
      <c r="U5" s="2183"/>
      <c r="V5" s="2183"/>
      <c r="W5" s="2183"/>
      <c r="X5" s="2183"/>
      <c r="Y5" s="2183"/>
      <c r="Z5" s="2183"/>
      <c r="AA5" s="2183"/>
      <c r="AB5" s="2183"/>
      <c r="AC5" s="2183"/>
      <c r="AD5" s="2183"/>
      <c r="AE5" s="2183"/>
      <c r="AF5" s="711"/>
      <c r="AG5" s="711"/>
      <c r="AH5" s="711"/>
      <c r="AI5" s="711"/>
      <c r="AJ5" s="711"/>
      <c r="AK5" s="725" t="s">
        <v>954</v>
      </c>
      <c r="AL5" s="726"/>
      <c r="AM5" s="726"/>
      <c r="AN5" s="726"/>
      <c r="AO5" s="726"/>
      <c r="AP5" s="726"/>
      <c r="AQ5" s="726"/>
      <c r="AR5" s="726"/>
      <c r="AS5" s="726"/>
      <c r="AT5" s="726"/>
      <c r="BN5" s="733" t="s">
        <v>770</v>
      </c>
    </row>
    <row r="6" spans="1:68" ht="14.45" customHeight="1">
      <c r="B6" s="2296" t="s">
        <v>331</v>
      </c>
      <c r="C6" s="2297"/>
      <c r="D6" s="2297"/>
      <c r="E6" s="2297"/>
      <c r="F6" s="2340"/>
      <c r="G6" s="2341"/>
      <c r="H6" s="2341"/>
      <c r="I6" s="2341"/>
      <c r="J6" s="2341"/>
      <c r="K6" s="2341"/>
      <c r="L6" s="2341"/>
      <c r="M6" s="2341"/>
      <c r="N6" s="2341"/>
      <c r="O6" s="2341"/>
      <c r="P6" s="2341"/>
      <c r="Q6" s="2341"/>
      <c r="R6" s="2341"/>
      <c r="U6" s="529"/>
      <c r="V6" s="530"/>
      <c r="W6" s="530"/>
      <c r="X6" s="531"/>
      <c r="Y6" s="531"/>
      <c r="Z6" s="531"/>
      <c r="AA6" s="531"/>
      <c r="AB6" s="531"/>
      <c r="AC6" s="531"/>
      <c r="AD6" s="532"/>
      <c r="AE6" s="532"/>
      <c r="AJ6" s="727"/>
      <c r="AK6" s="2091" t="s">
        <v>261</v>
      </c>
      <c r="AL6" s="2167"/>
      <c r="AM6" s="2167"/>
      <c r="AN6" s="2168"/>
      <c r="AO6" s="2159" t="str">
        <f>""&amp;W15</f>
        <v/>
      </c>
      <c r="AP6" s="2160"/>
      <c r="AQ6" s="2160"/>
      <c r="AR6" s="2160"/>
      <c r="AS6" s="2160"/>
      <c r="AT6" s="2160"/>
      <c r="AU6" s="2160"/>
      <c r="AV6" s="2160"/>
      <c r="AW6" s="2160"/>
      <c r="AX6" s="2160"/>
      <c r="AY6" s="2161"/>
      <c r="AZ6" s="1987" t="s">
        <v>262</v>
      </c>
      <c r="BA6" s="1988"/>
      <c r="BB6" s="1988"/>
      <c r="BC6" s="1989"/>
      <c r="BD6" s="2159" t="str">
        <f>""&amp;W17</f>
        <v/>
      </c>
      <c r="BE6" s="2160"/>
      <c r="BF6" s="2160"/>
      <c r="BG6" s="2160"/>
      <c r="BH6" s="2160"/>
      <c r="BI6" s="2160"/>
      <c r="BJ6" s="2160"/>
      <c r="BK6" s="2160"/>
      <c r="BL6" s="2160"/>
      <c r="BM6" s="2160"/>
      <c r="BN6" s="2161"/>
      <c r="BP6" s="472" t="s">
        <v>754</v>
      </c>
    </row>
    <row r="7" spans="1:68" ht="14.45" customHeight="1">
      <c r="B7" s="2297"/>
      <c r="C7" s="2297"/>
      <c r="D7" s="2297"/>
      <c r="E7" s="2297"/>
      <c r="F7" s="2338"/>
      <c r="G7" s="2338"/>
      <c r="H7" s="2338"/>
      <c r="I7" s="2338"/>
      <c r="J7" s="2338"/>
      <c r="K7" s="2338"/>
      <c r="L7" s="2338"/>
      <c r="M7" s="2338"/>
      <c r="N7" s="2338"/>
      <c r="O7" s="2338"/>
      <c r="P7" s="2338"/>
      <c r="Q7" s="2338"/>
      <c r="R7" s="2338"/>
      <c r="T7" s="533"/>
      <c r="U7" s="533"/>
      <c r="V7" s="530"/>
      <c r="W7" s="530"/>
      <c r="X7" s="531"/>
      <c r="Y7" s="531"/>
      <c r="Z7" s="531"/>
      <c r="AA7" s="531"/>
      <c r="AB7" s="531"/>
      <c r="AC7" s="531"/>
      <c r="AD7" s="532"/>
      <c r="AE7" s="532"/>
      <c r="AJ7" s="727"/>
      <c r="AK7" s="2172"/>
      <c r="AL7" s="2173"/>
      <c r="AM7" s="2173"/>
      <c r="AN7" s="2174"/>
      <c r="AO7" s="2162"/>
      <c r="AP7" s="2163"/>
      <c r="AQ7" s="2163"/>
      <c r="AR7" s="2163"/>
      <c r="AS7" s="2163"/>
      <c r="AT7" s="2163"/>
      <c r="AU7" s="2163"/>
      <c r="AV7" s="2163"/>
      <c r="AW7" s="2163"/>
      <c r="AX7" s="2163"/>
      <c r="AY7" s="2164"/>
      <c r="AZ7" s="1990"/>
      <c r="BA7" s="1991"/>
      <c r="BB7" s="1991"/>
      <c r="BC7" s="1992"/>
      <c r="BD7" s="2162"/>
      <c r="BE7" s="2163"/>
      <c r="BF7" s="2163"/>
      <c r="BG7" s="2163"/>
      <c r="BH7" s="2163"/>
      <c r="BI7" s="2163"/>
      <c r="BJ7" s="2163"/>
      <c r="BK7" s="2163"/>
      <c r="BL7" s="2163"/>
      <c r="BM7" s="2163"/>
      <c r="BN7" s="2164"/>
    </row>
    <row r="8" spans="1:68" ht="14.45" customHeight="1">
      <c r="B8" s="532"/>
      <c r="C8" s="532"/>
      <c r="D8" s="532"/>
      <c r="E8" s="532"/>
      <c r="F8" s="532"/>
      <c r="G8" s="532"/>
      <c r="H8" s="531"/>
      <c r="I8" s="531"/>
      <c r="J8" s="531"/>
      <c r="K8" s="531"/>
      <c r="L8" s="531"/>
      <c r="M8" s="531"/>
      <c r="N8" s="531"/>
      <c r="O8" s="531"/>
      <c r="P8" s="531"/>
      <c r="Q8" s="531"/>
      <c r="R8" s="531"/>
      <c r="S8" s="529" t="s">
        <v>771</v>
      </c>
      <c r="T8" s="531"/>
      <c r="U8" s="531"/>
      <c r="V8" s="531"/>
      <c r="W8" s="531"/>
      <c r="X8" s="531"/>
      <c r="Y8" s="531"/>
      <c r="Z8" s="531"/>
      <c r="AA8" s="531"/>
      <c r="AB8" s="531"/>
      <c r="AC8" s="532"/>
      <c r="AD8" s="532"/>
      <c r="AJ8" s="727"/>
      <c r="AK8" s="2091" t="s">
        <v>264</v>
      </c>
      <c r="AL8" s="2167"/>
      <c r="AM8" s="2167"/>
      <c r="AN8" s="2168"/>
      <c r="AO8" s="706"/>
      <c r="AP8" s="728" t="s">
        <v>1071</v>
      </c>
      <c r="AQ8" s="2175" t="str">
        <f>""&amp;X9</f>
        <v/>
      </c>
      <c r="AR8" s="2176"/>
      <c r="AS8" s="2176"/>
      <c r="AT8" s="2176"/>
      <c r="AU8" s="2176"/>
      <c r="AV8" s="2176"/>
      <c r="AW8" s="2176"/>
      <c r="AX8" s="2176"/>
      <c r="AY8" s="2176"/>
      <c r="AZ8" s="2176"/>
      <c r="BA8" s="2176"/>
      <c r="BB8" s="2176"/>
      <c r="BC8" s="2176"/>
      <c r="BD8" s="2176"/>
      <c r="BE8" s="707"/>
      <c r="BF8" s="707"/>
      <c r="BG8" s="707"/>
      <c r="BH8" s="707"/>
      <c r="BI8" s="707"/>
      <c r="BJ8" s="707"/>
      <c r="BK8" s="707"/>
      <c r="BL8" s="707"/>
      <c r="BM8" s="707"/>
      <c r="BN8" s="729"/>
    </row>
    <row r="9" spans="1:68" ht="14.45" customHeight="1">
      <c r="S9" s="2266" t="s">
        <v>242</v>
      </c>
      <c r="T9" s="2263"/>
      <c r="U9" s="2263"/>
      <c r="V9" s="2263"/>
      <c r="W9" s="2288" t="s">
        <v>1072</v>
      </c>
      <c r="X9" s="2290"/>
      <c r="Y9" s="2291"/>
      <c r="Z9" s="2291"/>
      <c r="AA9" s="2291"/>
      <c r="AB9" s="2291"/>
      <c r="AC9" s="2291"/>
      <c r="AD9" s="2291"/>
      <c r="AE9" s="2291"/>
      <c r="AF9" s="2291"/>
      <c r="AG9" s="2291"/>
      <c r="AJ9" s="727"/>
      <c r="AK9" s="2169"/>
      <c r="AL9" s="2170"/>
      <c r="AM9" s="2170"/>
      <c r="AN9" s="2171"/>
      <c r="AO9" s="2177" t="str">
        <f>""&amp;W11</f>
        <v/>
      </c>
      <c r="AP9" s="2178"/>
      <c r="AQ9" s="2178"/>
      <c r="AR9" s="2178"/>
      <c r="AS9" s="2178"/>
      <c r="AT9" s="2178"/>
      <c r="AU9" s="2178"/>
      <c r="AV9" s="2178"/>
      <c r="AW9" s="2178"/>
      <c r="AX9" s="2178"/>
      <c r="AY9" s="2178"/>
      <c r="AZ9" s="2178"/>
      <c r="BA9" s="2178"/>
      <c r="BB9" s="2178"/>
      <c r="BC9" s="2178"/>
      <c r="BD9" s="2178"/>
      <c r="BE9" s="2178"/>
      <c r="BF9" s="2178"/>
      <c r="BG9" s="2178"/>
      <c r="BH9" s="2178"/>
      <c r="BI9" s="2178"/>
      <c r="BJ9" s="2178"/>
      <c r="BK9" s="2178"/>
      <c r="BL9" s="2178"/>
      <c r="BM9" s="2178"/>
      <c r="BN9" s="2179"/>
    </row>
    <row r="10" spans="1:68" ht="14.45" customHeight="1">
      <c r="S10" s="2263"/>
      <c r="T10" s="2263"/>
      <c r="U10" s="2263"/>
      <c r="V10" s="2263"/>
      <c r="W10" s="2289"/>
      <c r="X10" s="2292"/>
      <c r="Y10" s="2292"/>
      <c r="Z10" s="2292"/>
      <c r="AA10" s="2292"/>
      <c r="AB10" s="2292"/>
      <c r="AC10" s="2292"/>
      <c r="AD10" s="2292"/>
      <c r="AE10" s="2292"/>
      <c r="AF10" s="2292"/>
      <c r="AG10" s="2292"/>
      <c r="AJ10" s="727"/>
      <c r="AK10" s="2172"/>
      <c r="AL10" s="2173"/>
      <c r="AM10" s="2173"/>
      <c r="AN10" s="2174"/>
      <c r="AO10" s="2194" t="s">
        <v>1073</v>
      </c>
      <c r="AP10" s="2195"/>
      <c r="AQ10" s="2195"/>
      <c r="AR10" s="2192" t="str">
        <f>""&amp;Y13</f>
        <v/>
      </c>
      <c r="AS10" s="2193"/>
      <c r="AT10" s="2193"/>
      <c r="AU10" s="2193"/>
      <c r="AV10" s="2193"/>
      <c r="AW10" s="2193"/>
      <c r="AX10" s="2193"/>
      <c r="AY10" s="2193"/>
      <c r="AZ10" s="2193"/>
      <c r="BA10" s="2193"/>
      <c r="BB10" s="2193"/>
      <c r="BC10" s="2193"/>
      <c r="BD10" s="2193"/>
      <c r="BE10" s="2193"/>
      <c r="BF10" s="2193"/>
      <c r="BG10" s="2193"/>
      <c r="BH10" s="2193"/>
      <c r="BI10" s="2193"/>
      <c r="BJ10" s="2193"/>
      <c r="BK10" s="2193"/>
      <c r="BL10" s="2193"/>
      <c r="BM10" s="2193"/>
      <c r="BN10" s="712"/>
    </row>
    <row r="11" spans="1:68" ht="14.45" customHeight="1">
      <c r="S11" s="533"/>
      <c r="T11" s="533"/>
      <c r="U11" s="533"/>
      <c r="V11" s="533"/>
      <c r="W11" s="2268"/>
      <c r="X11" s="2264"/>
      <c r="Y11" s="2264"/>
      <c r="Z11" s="2264"/>
      <c r="AA11" s="2264"/>
      <c r="AB11" s="2264"/>
      <c r="AC11" s="2264"/>
      <c r="AD11" s="2264"/>
      <c r="AE11" s="2264"/>
      <c r="AF11" s="2264"/>
      <c r="AG11" s="2264"/>
      <c r="AJ11" s="727"/>
      <c r="AK11" s="2099" t="s">
        <v>312</v>
      </c>
      <c r="AL11" s="2100"/>
      <c r="AM11" s="2100"/>
      <c r="AN11" s="2101"/>
      <c r="AO11" s="2108" t="str">
        <f>本工事内容!$C$5&amp;本工事内容!$D$5&amp;本工事内容!$E$5</f>
        <v>水第100号</v>
      </c>
      <c r="AP11" s="2109"/>
      <c r="AQ11" s="2109"/>
      <c r="AR11" s="2109"/>
      <c r="AS11" s="2109"/>
      <c r="AT11" s="2109"/>
      <c r="AU11" s="2109"/>
      <c r="AV11" s="2109"/>
      <c r="AW11" s="2109"/>
      <c r="AX11" s="2109"/>
      <c r="AY11" s="2109"/>
      <c r="AZ11" s="2109"/>
      <c r="BA11" s="2109"/>
      <c r="BB11" s="2109"/>
      <c r="BC11" s="2109"/>
      <c r="BD11" s="2109"/>
      <c r="BE11" s="2109"/>
      <c r="BF11" s="2109"/>
      <c r="BG11" s="2109"/>
      <c r="BH11" s="2109"/>
      <c r="BI11" s="2109"/>
      <c r="BJ11" s="2109"/>
      <c r="BK11" s="2109"/>
      <c r="BL11" s="2109"/>
      <c r="BM11" s="2109"/>
      <c r="BN11" s="2110"/>
    </row>
    <row r="12" spans="1:68" ht="14.45" customHeight="1">
      <c r="B12" s="709"/>
      <c r="C12" s="709"/>
      <c r="D12" s="709"/>
      <c r="E12" s="709"/>
      <c r="F12" s="709"/>
      <c r="G12" s="534"/>
      <c r="H12" s="534"/>
      <c r="I12" s="534"/>
      <c r="J12" s="534"/>
      <c r="K12" s="534"/>
      <c r="L12" s="535"/>
      <c r="M12" s="535"/>
      <c r="N12" s="535"/>
      <c r="O12" s="536"/>
      <c r="P12" s="536"/>
      <c r="Q12" s="534"/>
      <c r="R12" s="534"/>
      <c r="S12" s="533"/>
      <c r="T12" s="533"/>
      <c r="U12" s="533"/>
      <c r="V12" s="533"/>
      <c r="W12" s="2265"/>
      <c r="X12" s="2265"/>
      <c r="Y12" s="2265"/>
      <c r="Z12" s="2265"/>
      <c r="AA12" s="2265"/>
      <c r="AB12" s="2265"/>
      <c r="AC12" s="2265"/>
      <c r="AD12" s="2265"/>
      <c r="AE12" s="2265"/>
      <c r="AF12" s="2265"/>
      <c r="AG12" s="2265"/>
      <c r="AJ12" s="727"/>
      <c r="AK12" s="2117" t="s">
        <v>342</v>
      </c>
      <c r="AL12" s="2118"/>
      <c r="AM12" s="2118"/>
      <c r="AN12" s="2119"/>
      <c r="AO12" s="2151" t="str">
        <f>""&amp;本工事内容!$C$8</f>
        <v>○○○地内配水管改良工事</v>
      </c>
      <c r="AP12" s="2152"/>
      <c r="AQ12" s="2152"/>
      <c r="AR12" s="2152"/>
      <c r="AS12" s="2152"/>
      <c r="AT12" s="2152"/>
      <c r="AU12" s="2152"/>
      <c r="AV12" s="2152"/>
      <c r="AW12" s="2152"/>
      <c r="AX12" s="2152"/>
      <c r="AY12" s="2152"/>
      <c r="AZ12" s="2152"/>
      <c r="BA12" s="2152"/>
      <c r="BB12" s="2152"/>
      <c r="BC12" s="2152"/>
      <c r="BD12" s="2152"/>
      <c r="BE12" s="2152"/>
      <c r="BF12" s="2152"/>
      <c r="BG12" s="2152"/>
      <c r="BH12" s="2152"/>
      <c r="BI12" s="2152"/>
      <c r="BJ12" s="2152"/>
      <c r="BK12" s="2152"/>
      <c r="BL12" s="2152"/>
      <c r="BM12" s="2152"/>
      <c r="BN12" s="2153"/>
    </row>
    <row r="13" spans="1:68" ht="14.45" customHeight="1">
      <c r="B13" s="708"/>
      <c r="C13" s="708"/>
      <c r="D13" s="708"/>
      <c r="E13" s="708"/>
      <c r="F13" s="534"/>
      <c r="G13" s="534"/>
      <c r="H13" s="534"/>
      <c r="I13" s="534"/>
      <c r="J13" s="534"/>
      <c r="K13" s="534"/>
      <c r="L13" s="535"/>
      <c r="M13" s="535"/>
      <c r="N13" s="535"/>
      <c r="O13" s="536"/>
      <c r="P13" s="536"/>
      <c r="Q13" s="534"/>
      <c r="R13" s="534"/>
      <c r="S13" s="533"/>
      <c r="T13" s="533"/>
      <c r="U13" s="533"/>
      <c r="V13" s="533"/>
      <c r="W13" s="2293" t="s">
        <v>1074</v>
      </c>
      <c r="X13" s="2294"/>
      <c r="Y13" s="2264"/>
      <c r="Z13" s="2295"/>
      <c r="AA13" s="2295"/>
      <c r="AB13" s="2295"/>
      <c r="AC13" s="2295"/>
      <c r="AD13" s="2295"/>
      <c r="AE13" s="2295"/>
      <c r="AF13" s="2295"/>
      <c r="AG13" s="2295"/>
      <c r="AJ13" s="727"/>
      <c r="AK13" s="2140" t="s">
        <v>270</v>
      </c>
      <c r="AL13" s="2141"/>
      <c r="AM13" s="2141"/>
      <c r="AN13" s="2142"/>
      <c r="AO13" s="2154"/>
      <c r="AP13" s="2155"/>
      <c r="AQ13" s="2155"/>
      <c r="AR13" s="2155"/>
      <c r="AS13" s="2155"/>
      <c r="AT13" s="2155"/>
      <c r="AU13" s="2155"/>
      <c r="AV13" s="2155"/>
      <c r="AW13" s="2155"/>
      <c r="AX13" s="2155"/>
      <c r="AY13" s="2155"/>
      <c r="AZ13" s="2155"/>
      <c r="BA13" s="2155"/>
      <c r="BB13" s="2155"/>
      <c r="BC13" s="2155"/>
      <c r="BD13" s="2155"/>
      <c r="BE13" s="2155"/>
      <c r="BF13" s="2155"/>
      <c r="BG13" s="2155"/>
      <c r="BH13" s="2155"/>
      <c r="BI13" s="2155"/>
      <c r="BJ13" s="2155"/>
      <c r="BK13" s="2155"/>
      <c r="BL13" s="2155"/>
      <c r="BM13" s="2155"/>
      <c r="BN13" s="2156"/>
    </row>
    <row r="14" spans="1:68" ht="14.45" customHeight="1">
      <c r="B14" s="2269" t="s">
        <v>332</v>
      </c>
      <c r="C14" s="2270"/>
      <c r="D14" s="2270"/>
      <c r="E14" s="2271"/>
      <c r="F14" s="2278" t="str">
        <f>""&amp;請負者詳細!$C$2</f>
        <v>△△△△建設株式会社</v>
      </c>
      <c r="G14" s="2234"/>
      <c r="H14" s="2234"/>
      <c r="I14" s="2234"/>
      <c r="J14" s="2234"/>
      <c r="K14" s="2234"/>
      <c r="L14" s="2234"/>
      <c r="M14" s="2234"/>
      <c r="N14" s="2234"/>
      <c r="O14" s="2234"/>
      <c r="P14" s="2234"/>
      <c r="Q14" s="2235"/>
      <c r="R14" s="534"/>
      <c r="S14" s="533"/>
      <c r="T14" s="533"/>
      <c r="U14" s="533"/>
      <c r="V14" s="533"/>
      <c r="W14" s="2289"/>
      <c r="X14" s="2289"/>
      <c r="Y14" s="2292"/>
      <c r="Z14" s="2292"/>
      <c r="AA14" s="2292"/>
      <c r="AB14" s="2292"/>
      <c r="AC14" s="2292"/>
      <c r="AD14" s="2292"/>
      <c r="AE14" s="2292"/>
      <c r="AF14" s="2292"/>
      <c r="AG14" s="2292"/>
      <c r="AJ14" s="727"/>
      <c r="AK14" s="2067" t="s">
        <v>271</v>
      </c>
      <c r="AL14" s="2068"/>
      <c r="AM14" s="2068"/>
      <c r="AN14" s="2069"/>
      <c r="AO14" s="2099" t="s">
        <v>272</v>
      </c>
      <c r="AP14" s="2100"/>
      <c r="AQ14" s="2112"/>
      <c r="AR14" s="2112"/>
      <c r="AS14" s="2112"/>
      <c r="AT14" s="2112"/>
      <c r="AU14" s="2112"/>
      <c r="AV14" s="2112"/>
      <c r="AW14" s="2112"/>
      <c r="AX14" s="2112"/>
      <c r="AY14" s="2112"/>
      <c r="AZ14" s="2113"/>
      <c r="BA14" s="2034" t="s">
        <v>273</v>
      </c>
      <c r="BB14" s="2035"/>
      <c r="BC14" s="2035"/>
      <c r="BD14" s="2036"/>
      <c r="BE14" s="2111"/>
      <c r="BF14" s="2112"/>
      <c r="BG14" s="2112"/>
      <c r="BH14" s="2112"/>
      <c r="BI14" s="2112"/>
      <c r="BJ14" s="2112"/>
      <c r="BK14" s="2112"/>
      <c r="BL14" s="2112"/>
      <c r="BM14" s="2112"/>
      <c r="BN14" s="2113"/>
    </row>
    <row r="15" spans="1:68" ht="14.45" customHeight="1">
      <c r="B15" s="2272"/>
      <c r="C15" s="2273"/>
      <c r="D15" s="2273"/>
      <c r="E15" s="2274"/>
      <c r="F15" s="2279"/>
      <c r="G15" s="2280"/>
      <c r="H15" s="2280"/>
      <c r="I15" s="2280"/>
      <c r="J15" s="2280"/>
      <c r="K15" s="2280"/>
      <c r="L15" s="2280"/>
      <c r="M15" s="2280"/>
      <c r="N15" s="2280"/>
      <c r="O15" s="2280"/>
      <c r="P15" s="2280"/>
      <c r="Q15" s="2281"/>
      <c r="R15" s="534"/>
      <c r="S15" s="2262" t="s">
        <v>333</v>
      </c>
      <c r="T15" s="2263"/>
      <c r="U15" s="2263"/>
      <c r="V15" s="2263"/>
      <c r="W15" s="2187"/>
      <c r="X15" s="2337"/>
      <c r="Y15" s="2337"/>
      <c r="Z15" s="2337"/>
      <c r="AA15" s="2337"/>
      <c r="AB15" s="2337"/>
      <c r="AC15" s="2337"/>
      <c r="AD15" s="2337"/>
      <c r="AE15" s="2337"/>
      <c r="AF15" s="2337"/>
      <c r="AG15" s="2337"/>
      <c r="AJ15" s="727"/>
      <c r="AK15" s="2073"/>
      <c r="AL15" s="2074"/>
      <c r="AM15" s="2074"/>
      <c r="AN15" s="2075"/>
      <c r="AO15" s="2140" t="s">
        <v>274</v>
      </c>
      <c r="AP15" s="2141"/>
      <c r="AQ15" s="2115"/>
      <c r="AR15" s="2115"/>
      <c r="AS15" s="2115"/>
      <c r="AT15" s="2115"/>
      <c r="AU15" s="2115"/>
      <c r="AV15" s="2115"/>
      <c r="AW15" s="2115"/>
      <c r="AX15" s="2115"/>
      <c r="AY15" s="2115"/>
      <c r="AZ15" s="2116"/>
      <c r="BA15" s="2040"/>
      <c r="BB15" s="2041"/>
      <c r="BC15" s="2041"/>
      <c r="BD15" s="2042"/>
      <c r="BE15" s="2114"/>
      <c r="BF15" s="2115"/>
      <c r="BG15" s="2115"/>
      <c r="BH15" s="2115"/>
      <c r="BI15" s="2115"/>
      <c r="BJ15" s="2115"/>
      <c r="BK15" s="2115"/>
      <c r="BL15" s="2115"/>
      <c r="BM15" s="2115"/>
      <c r="BN15" s="2116"/>
    </row>
    <row r="16" spans="1:68" ht="14.45" customHeight="1">
      <c r="B16" s="2275"/>
      <c r="C16" s="2276"/>
      <c r="D16" s="2276"/>
      <c r="E16" s="2277"/>
      <c r="F16" s="2282"/>
      <c r="G16" s="2236"/>
      <c r="H16" s="2236"/>
      <c r="I16" s="2236"/>
      <c r="J16" s="2236"/>
      <c r="K16" s="2236"/>
      <c r="L16" s="2236"/>
      <c r="M16" s="2236"/>
      <c r="N16" s="2236"/>
      <c r="O16" s="2236"/>
      <c r="P16" s="2236"/>
      <c r="Q16" s="2237"/>
      <c r="R16" s="537"/>
      <c r="S16" s="2263"/>
      <c r="T16" s="2263"/>
      <c r="U16" s="2263"/>
      <c r="V16" s="2263"/>
      <c r="W16" s="2338"/>
      <c r="X16" s="2338"/>
      <c r="Y16" s="2338"/>
      <c r="Z16" s="2338"/>
      <c r="AA16" s="2338"/>
      <c r="AB16" s="2338"/>
      <c r="AC16" s="2338"/>
      <c r="AD16" s="2338"/>
      <c r="AE16" s="2338"/>
      <c r="AF16" s="2338"/>
      <c r="AG16" s="2338"/>
      <c r="AJ16" s="727"/>
      <c r="AK16" s="727"/>
      <c r="AL16" s="727"/>
      <c r="AM16" s="727"/>
      <c r="AN16" s="727"/>
      <c r="AO16" s="727"/>
      <c r="AP16" s="727"/>
      <c r="AQ16" s="727"/>
      <c r="AR16" s="727"/>
      <c r="AS16" s="727"/>
      <c r="AT16" s="727"/>
      <c r="AU16" s="727"/>
      <c r="AV16" s="727"/>
      <c r="AW16" s="727"/>
      <c r="AX16" s="727"/>
      <c r="AY16" s="727"/>
      <c r="AZ16" s="727"/>
      <c r="BA16" s="727"/>
      <c r="BB16" s="727"/>
      <c r="BC16" s="727"/>
      <c r="BD16" s="727"/>
      <c r="BE16" s="727"/>
      <c r="BF16" s="727"/>
      <c r="BG16" s="727"/>
      <c r="BH16" s="727"/>
      <c r="BI16" s="727"/>
      <c r="BJ16" s="727"/>
      <c r="BK16" s="727"/>
      <c r="BL16" s="727"/>
      <c r="BM16" s="727"/>
      <c r="BN16" s="727"/>
    </row>
    <row r="17" spans="2:66" ht="14.45" customHeight="1">
      <c r="B17" s="708"/>
      <c r="C17" s="708"/>
      <c r="D17" s="708"/>
      <c r="E17" s="708"/>
      <c r="F17" s="538"/>
      <c r="G17" s="538"/>
      <c r="H17" s="538"/>
      <c r="I17" s="538"/>
      <c r="J17" s="538"/>
      <c r="K17" s="538"/>
      <c r="L17" s="538"/>
      <c r="M17" s="538"/>
      <c r="N17" s="538"/>
      <c r="O17" s="538"/>
      <c r="P17" s="538"/>
      <c r="Q17" s="538"/>
      <c r="R17" s="538"/>
      <c r="S17" s="2266" t="s">
        <v>334</v>
      </c>
      <c r="T17" s="2267"/>
      <c r="U17" s="2267"/>
      <c r="V17" s="2267"/>
      <c r="W17" s="2268"/>
      <c r="X17" s="2264"/>
      <c r="Y17" s="2264"/>
      <c r="Z17" s="2264"/>
      <c r="AA17" s="2264"/>
      <c r="AB17" s="2264"/>
      <c r="AC17" s="2264"/>
      <c r="AD17" s="2264"/>
      <c r="AE17" s="2264"/>
      <c r="AF17" s="2264"/>
      <c r="AG17" s="2264"/>
      <c r="AJ17" s="727"/>
      <c r="AK17" s="2067" t="s">
        <v>266</v>
      </c>
      <c r="AL17" s="2068"/>
      <c r="AM17" s="2068"/>
      <c r="AN17" s="2069"/>
      <c r="AO17" s="2102" t="s">
        <v>275</v>
      </c>
      <c r="AP17" s="2103"/>
      <c r="AQ17" s="2103"/>
      <c r="AR17" s="2103"/>
      <c r="AS17" s="2103"/>
      <c r="AT17" s="2103"/>
      <c r="AU17" s="2103"/>
      <c r="AV17" s="2103"/>
      <c r="AW17" s="2104"/>
      <c r="AX17" s="2102" t="s">
        <v>268</v>
      </c>
      <c r="AY17" s="2103"/>
      <c r="AZ17" s="2103"/>
      <c r="BA17" s="2103"/>
      <c r="BB17" s="2103"/>
      <c r="BC17" s="2103"/>
      <c r="BD17" s="2103"/>
      <c r="BE17" s="2103"/>
      <c r="BF17" s="2103"/>
      <c r="BG17" s="2104"/>
      <c r="BH17" s="2105" t="s">
        <v>269</v>
      </c>
      <c r="BI17" s="2106"/>
      <c r="BJ17" s="2106"/>
      <c r="BK17" s="2106"/>
      <c r="BL17" s="2106"/>
      <c r="BM17" s="2106"/>
      <c r="BN17" s="2107"/>
    </row>
    <row r="18" spans="2:66" ht="14.45" customHeight="1">
      <c r="B18" s="539"/>
      <c r="C18" s="708"/>
      <c r="D18" s="708"/>
      <c r="E18" s="708"/>
      <c r="F18" s="538"/>
      <c r="G18" s="538"/>
      <c r="H18" s="538"/>
      <c r="I18" s="538"/>
      <c r="J18" s="538"/>
      <c r="K18" s="538"/>
      <c r="L18" s="538"/>
      <c r="M18" s="538"/>
      <c r="N18" s="538"/>
      <c r="O18" s="538"/>
      <c r="P18" s="538"/>
      <c r="Q18" s="538"/>
      <c r="R18" s="538"/>
      <c r="S18" s="2267"/>
      <c r="T18" s="2267"/>
      <c r="U18" s="2267"/>
      <c r="V18" s="2267"/>
      <c r="W18" s="2265"/>
      <c r="X18" s="2265"/>
      <c r="Y18" s="2265"/>
      <c r="Z18" s="2265"/>
      <c r="AA18" s="2265"/>
      <c r="AB18" s="2265"/>
      <c r="AC18" s="2265"/>
      <c r="AD18" s="2265"/>
      <c r="AE18" s="2265"/>
      <c r="AF18" s="2265"/>
      <c r="AG18" s="2265"/>
      <c r="AJ18" s="727"/>
      <c r="AK18" s="2070"/>
      <c r="AL18" s="2071"/>
      <c r="AM18" s="2071"/>
      <c r="AN18" s="2072"/>
      <c r="AO18" s="2120"/>
      <c r="AP18" s="2121"/>
      <c r="AQ18" s="2121"/>
      <c r="AR18" s="2121"/>
      <c r="AS18" s="2121"/>
      <c r="AT18" s="2121"/>
      <c r="AU18" s="2121"/>
      <c r="AV18" s="2121"/>
      <c r="AW18" s="2122"/>
      <c r="AX18" s="2006"/>
      <c r="AY18" s="1988"/>
      <c r="AZ18" s="2126"/>
      <c r="BA18" s="2126"/>
      <c r="BB18" s="2126"/>
      <c r="BC18" s="2126"/>
      <c r="BD18" s="2126"/>
      <c r="BE18" s="2126"/>
      <c r="BF18" s="2126"/>
      <c r="BG18" s="2127"/>
      <c r="BH18" s="2130"/>
      <c r="BI18" s="2131"/>
      <c r="BJ18" s="2131"/>
      <c r="BK18" s="2131"/>
      <c r="BL18" s="2131"/>
      <c r="BM18" s="2131"/>
      <c r="BN18" s="2132"/>
    </row>
    <row r="19" spans="2:66" ht="14.45" customHeight="1">
      <c r="B19" s="539"/>
      <c r="C19" s="708"/>
      <c r="D19" s="708"/>
      <c r="E19" s="708"/>
      <c r="F19" s="538"/>
      <c r="G19" s="538"/>
      <c r="H19" s="538"/>
      <c r="I19" s="538"/>
      <c r="J19" s="538"/>
      <c r="K19" s="538"/>
      <c r="L19" s="538"/>
      <c r="M19" s="538"/>
      <c r="N19" s="538"/>
      <c r="O19" s="538"/>
      <c r="P19" s="538"/>
      <c r="Q19" s="538"/>
      <c r="R19" s="538"/>
      <c r="S19" s="710"/>
      <c r="T19" s="710"/>
      <c r="U19" s="710"/>
      <c r="V19" s="710"/>
      <c r="W19" s="540"/>
      <c r="X19" s="540"/>
      <c r="Y19" s="540"/>
      <c r="Z19" s="540"/>
      <c r="AA19" s="540"/>
      <c r="AB19" s="540"/>
      <c r="AC19" s="540"/>
      <c r="AD19" s="540"/>
      <c r="AE19" s="540"/>
      <c r="AF19" s="540"/>
      <c r="AG19" s="540"/>
      <c r="AJ19" s="727"/>
      <c r="AK19" s="2070"/>
      <c r="AL19" s="2071"/>
      <c r="AM19" s="2071"/>
      <c r="AN19" s="2072"/>
      <c r="AO19" s="2123"/>
      <c r="AP19" s="2124"/>
      <c r="AQ19" s="2124"/>
      <c r="AR19" s="2124"/>
      <c r="AS19" s="2124"/>
      <c r="AT19" s="2124"/>
      <c r="AU19" s="2124"/>
      <c r="AV19" s="2124"/>
      <c r="AW19" s="2125"/>
      <c r="AX19" s="1990"/>
      <c r="AY19" s="1991"/>
      <c r="AZ19" s="2128"/>
      <c r="BA19" s="2128"/>
      <c r="BB19" s="2128"/>
      <c r="BC19" s="2128"/>
      <c r="BD19" s="2128"/>
      <c r="BE19" s="2128"/>
      <c r="BF19" s="2128"/>
      <c r="BG19" s="2129"/>
      <c r="BH19" s="2133"/>
      <c r="BI19" s="2134"/>
      <c r="BJ19" s="2134"/>
      <c r="BK19" s="2134"/>
      <c r="BL19" s="2134"/>
      <c r="BM19" s="2134"/>
      <c r="BN19" s="2135"/>
    </row>
    <row r="20" spans="2:66" ht="14.45" customHeight="1">
      <c r="B20" s="539" t="s">
        <v>335</v>
      </c>
      <c r="C20" s="708"/>
      <c r="D20" s="708"/>
      <c r="E20" s="708"/>
      <c r="F20" s="538"/>
      <c r="G20" s="538"/>
      <c r="H20" s="538"/>
      <c r="I20" s="538"/>
      <c r="J20" s="538"/>
      <c r="K20" s="538"/>
      <c r="L20" s="538"/>
      <c r="M20" s="538"/>
      <c r="N20" s="538"/>
      <c r="O20" s="538"/>
      <c r="P20" s="538"/>
      <c r="Q20" s="538"/>
      <c r="R20" s="538"/>
      <c r="AJ20" s="727"/>
      <c r="AK20" s="2070"/>
      <c r="AL20" s="2071"/>
      <c r="AM20" s="2071"/>
      <c r="AN20" s="2072"/>
      <c r="AO20" s="2120" t="s">
        <v>306</v>
      </c>
      <c r="AP20" s="2121"/>
      <c r="AQ20" s="2121"/>
      <c r="AR20" s="2121"/>
      <c r="AS20" s="2121"/>
      <c r="AT20" s="2121"/>
      <c r="AU20" s="2121"/>
      <c r="AV20" s="2121"/>
      <c r="AW20" s="2122"/>
      <c r="AX20" s="2006"/>
      <c r="AY20" s="1988"/>
      <c r="AZ20" s="2126"/>
      <c r="BA20" s="2126"/>
      <c r="BB20" s="2126"/>
      <c r="BC20" s="2126"/>
      <c r="BD20" s="2126"/>
      <c r="BE20" s="2126"/>
      <c r="BF20" s="2126"/>
      <c r="BG20" s="2127"/>
      <c r="BH20" s="2130"/>
      <c r="BI20" s="2131"/>
      <c r="BJ20" s="2131"/>
      <c r="BK20" s="2131"/>
      <c r="BL20" s="2131"/>
      <c r="BM20" s="2131"/>
      <c r="BN20" s="2132"/>
    </row>
    <row r="21" spans="2:66" ht="14.45" customHeight="1">
      <c r="B21" s="2099" t="s">
        <v>312</v>
      </c>
      <c r="C21" s="2100"/>
      <c r="D21" s="2100"/>
      <c r="E21" s="2101"/>
      <c r="F21" s="2097" t="str">
        <f>本工事内容!$C$5&amp;本工事内容!$D$5&amp;本工事内容!$E$5</f>
        <v>水第100号</v>
      </c>
      <c r="G21" s="2098"/>
      <c r="H21" s="2098"/>
      <c r="I21" s="2098"/>
      <c r="J21" s="2098"/>
      <c r="K21" s="2098"/>
      <c r="L21" s="2098"/>
      <c r="M21" s="2098"/>
      <c r="N21" s="2098"/>
      <c r="O21" s="2098"/>
      <c r="P21" s="2098"/>
      <c r="Q21" s="2098"/>
      <c r="R21" s="2098"/>
      <c r="S21" s="2098"/>
      <c r="T21" s="2098"/>
      <c r="U21" s="2098"/>
      <c r="V21" s="2098"/>
      <c r="W21" s="2098"/>
      <c r="X21" s="2098"/>
      <c r="Y21" s="2098"/>
      <c r="Z21" s="2098"/>
      <c r="AA21" s="2098"/>
      <c r="AB21" s="2098"/>
      <c r="AC21" s="2098"/>
      <c r="AD21" s="2098"/>
      <c r="AE21" s="2098"/>
      <c r="AF21" s="541"/>
      <c r="AG21" s="542"/>
      <c r="AJ21" s="727"/>
      <c r="AK21" s="2073"/>
      <c r="AL21" s="2074"/>
      <c r="AM21" s="2074"/>
      <c r="AN21" s="2075"/>
      <c r="AO21" s="2123"/>
      <c r="AP21" s="2124"/>
      <c r="AQ21" s="2124"/>
      <c r="AR21" s="2124"/>
      <c r="AS21" s="2124"/>
      <c r="AT21" s="2124"/>
      <c r="AU21" s="2124"/>
      <c r="AV21" s="2124"/>
      <c r="AW21" s="2125"/>
      <c r="AX21" s="1990"/>
      <c r="AY21" s="1991"/>
      <c r="AZ21" s="2128"/>
      <c r="BA21" s="2128"/>
      <c r="BB21" s="2128"/>
      <c r="BC21" s="2128"/>
      <c r="BD21" s="2128"/>
      <c r="BE21" s="2128"/>
      <c r="BF21" s="2128"/>
      <c r="BG21" s="2129"/>
      <c r="BH21" s="2133"/>
      <c r="BI21" s="2134"/>
      <c r="BJ21" s="2134"/>
      <c r="BK21" s="2134"/>
      <c r="BL21" s="2134"/>
      <c r="BM21" s="2134"/>
      <c r="BN21" s="2135"/>
    </row>
    <row r="22" spans="2:66" ht="14.45" customHeight="1">
      <c r="B22" s="2117" t="s">
        <v>342</v>
      </c>
      <c r="C22" s="2118"/>
      <c r="D22" s="2118"/>
      <c r="E22" s="2119"/>
      <c r="F22" s="2138" t="str">
        <f>""&amp;本工事内容!$C$8</f>
        <v>○○○地内配水管改良工事</v>
      </c>
      <c r="G22" s="2139"/>
      <c r="H22" s="2139"/>
      <c r="I22" s="2139"/>
      <c r="J22" s="2139"/>
      <c r="K22" s="2139"/>
      <c r="L22" s="2139"/>
      <c r="M22" s="2139"/>
      <c r="N22" s="2139"/>
      <c r="O22" s="2139"/>
      <c r="P22" s="2139"/>
      <c r="Q22" s="2139"/>
      <c r="R22" s="2139"/>
      <c r="S22" s="2139"/>
      <c r="T22" s="2139"/>
      <c r="U22" s="2139"/>
      <c r="V22" s="2139"/>
      <c r="W22" s="2139"/>
      <c r="X22" s="2139"/>
      <c r="Y22" s="2139"/>
      <c r="Z22" s="2139"/>
      <c r="AA22" s="2139"/>
      <c r="AB22" s="2139"/>
      <c r="AC22" s="2139"/>
      <c r="AD22" s="2139"/>
      <c r="AE22" s="2139"/>
      <c r="AF22" s="543"/>
      <c r="AG22" s="544"/>
      <c r="AJ22" s="727"/>
      <c r="AK22" s="727"/>
      <c r="AL22" s="727"/>
      <c r="AM22" s="727"/>
      <c r="AN22" s="727"/>
      <c r="AO22" s="727"/>
      <c r="AP22" s="727"/>
      <c r="AQ22" s="727"/>
      <c r="AR22" s="727"/>
      <c r="AS22" s="727"/>
      <c r="AT22" s="727"/>
      <c r="AU22" s="727"/>
      <c r="AV22" s="727"/>
      <c r="AW22" s="727"/>
      <c r="AX22" s="727"/>
      <c r="AY22" s="727"/>
      <c r="AZ22" s="727"/>
      <c r="BA22" s="727"/>
      <c r="BB22" s="727"/>
      <c r="BC22" s="727"/>
      <c r="BD22" s="727"/>
      <c r="BE22" s="727"/>
      <c r="BF22" s="727"/>
      <c r="BG22" s="727"/>
      <c r="BH22" s="727"/>
      <c r="BI22" s="727"/>
      <c r="BJ22" s="727"/>
      <c r="BK22" s="727"/>
      <c r="BL22" s="727"/>
      <c r="BM22" s="727"/>
      <c r="BN22" s="727"/>
    </row>
    <row r="23" spans="2:66" ht="14.45" customHeight="1">
      <c r="B23" s="2140" t="s">
        <v>270</v>
      </c>
      <c r="C23" s="2141"/>
      <c r="D23" s="2141"/>
      <c r="E23" s="2142"/>
      <c r="F23" s="2143"/>
      <c r="G23" s="2144"/>
      <c r="H23" s="2144"/>
      <c r="I23" s="2144"/>
      <c r="J23" s="2144"/>
      <c r="K23" s="2144"/>
      <c r="L23" s="2144"/>
      <c r="M23" s="2144"/>
      <c r="N23" s="2144"/>
      <c r="O23" s="2144"/>
      <c r="P23" s="2144"/>
      <c r="Q23" s="2144"/>
      <c r="R23" s="2144"/>
      <c r="S23" s="2144"/>
      <c r="T23" s="2144"/>
      <c r="U23" s="2144"/>
      <c r="V23" s="2144"/>
      <c r="W23" s="2144"/>
      <c r="X23" s="2144"/>
      <c r="Y23" s="2144"/>
      <c r="Z23" s="2144"/>
      <c r="AA23" s="2144"/>
      <c r="AB23" s="2144"/>
      <c r="AC23" s="2144"/>
      <c r="AD23" s="2144"/>
      <c r="AE23" s="2144"/>
      <c r="AF23" s="545"/>
      <c r="AG23" s="546"/>
      <c r="AJ23" s="727"/>
      <c r="AK23" s="2067" t="s">
        <v>277</v>
      </c>
      <c r="AL23" s="2068"/>
      <c r="AM23" s="2068"/>
      <c r="AN23" s="2069"/>
      <c r="AO23" s="2034" t="s">
        <v>952</v>
      </c>
      <c r="AP23" s="2035"/>
      <c r="AQ23" s="2035"/>
      <c r="AR23" s="2035"/>
      <c r="AS23" s="2036"/>
      <c r="AT23" s="2028" t="s">
        <v>278</v>
      </c>
      <c r="AU23" s="2022"/>
      <c r="AV23" s="2022"/>
      <c r="AW23" s="2022"/>
      <c r="AX23" s="2022"/>
      <c r="AY23" s="2022"/>
      <c r="AZ23" s="2057"/>
      <c r="BA23" s="2028" t="s">
        <v>279</v>
      </c>
      <c r="BB23" s="2022"/>
      <c r="BC23" s="2022"/>
      <c r="BD23" s="2022"/>
      <c r="BE23" s="2022"/>
      <c r="BF23" s="2022"/>
      <c r="BG23" s="2057"/>
      <c r="BH23" s="2028" t="s">
        <v>280</v>
      </c>
      <c r="BI23" s="2022"/>
      <c r="BJ23" s="2022"/>
      <c r="BK23" s="2022"/>
      <c r="BL23" s="2022"/>
      <c r="BM23" s="2022"/>
      <c r="BN23" s="2057"/>
    </row>
    <row r="24" spans="2:66" ht="14.45" customHeight="1">
      <c r="B24" s="2067" t="s">
        <v>271</v>
      </c>
      <c r="C24" s="2068"/>
      <c r="D24" s="2068"/>
      <c r="E24" s="2069"/>
      <c r="F24" s="2081" t="s">
        <v>272</v>
      </c>
      <c r="G24" s="2082"/>
      <c r="H24" s="2112"/>
      <c r="I24" s="2112"/>
      <c r="J24" s="2112"/>
      <c r="K24" s="2112"/>
      <c r="L24" s="2112"/>
      <c r="M24" s="2112"/>
      <c r="N24" s="2112"/>
      <c r="O24" s="2112"/>
      <c r="P24" s="2112"/>
      <c r="Q24" s="2113"/>
      <c r="R24" s="2034" t="s">
        <v>337</v>
      </c>
      <c r="S24" s="2035"/>
      <c r="T24" s="2035"/>
      <c r="U24" s="2035"/>
      <c r="V24" s="2053"/>
      <c r="W24" s="2055"/>
      <c r="X24" s="2111"/>
      <c r="Y24" s="2112"/>
      <c r="Z24" s="2112"/>
      <c r="AA24" s="2112"/>
      <c r="AB24" s="2112"/>
      <c r="AC24" s="2112"/>
      <c r="AD24" s="2112"/>
      <c r="AE24" s="2112"/>
      <c r="AF24" s="2112"/>
      <c r="AG24" s="2113"/>
      <c r="AJ24" s="727"/>
      <c r="AK24" s="2070"/>
      <c r="AL24" s="2071"/>
      <c r="AM24" s="2071"/>
      <c r="AN24" s="2072"/>
      <c r="AO24" s="2040"/>
      <c r="AP24" s="2041"/>
      <c r="AQ24" s="2041"/>
      <c r="AR24" s="2041"/>
      <c r="AS24" s="2042"/>
      <c r="AT24" s="2028"/>
      <c r="AU24" s="2022"/>
      <c r="AV24" s="2022"/>
      <c r="AW24" s="2022"/>
      <c r="AX24" s="2022"/>
      <c r="AY24" s="2022"/>
      <c r="AZ24" s="2057"/>
      <c r="BA24" s="2028"/>
      <c r="BB24" s="2022"/>
      <c r="BC24" s="2022"/>
      <c r="BD24" s="2022"/>
      <c r="BE24" s="2022"/>
      <c r="BF24" s="2022"/>
      <c r="BG24" s="2057"/>
      <c r="BH24" s="2028"/>
      <c r="BI24" s="2022"/>
      <c r="BJ24" s="2022"/>
      <c r="BK24" s="2022"/>
      <c r="BL24" s="2022"/>
      <c r="BM24" s="2022"/>
      <c r="BN24" s="2057"/>
    </row>
    <row r="25" spans="2:66" ht="14.45" customHeight="1">
      <c r="B25" s="2073"/>
      <c r="C25" s="2074"/>
      <c r="D25" s="2074"/>
      <c r="E25" s="2075"/>
      <c r="F25" s="2088" t="s">
        <v>274</v>
      </c>
      <c r="G25" s="2089"/>
      <c r="H25" s="2115"/>
      <c r="I25" s="2115"/>
      <c r="J25" s="2115"/>
      <c r="K25" s="2115"/>
      <c r="L25" s="2115"/>
      <c r="M25" s="2115"/>
      <c r="N25" s="2115"/>
      <c r="O25" s="2115"/>
      <c r="P25" s="2115"/>
      <c r="Q25" s="2116"/>
      <c r="R25" s="2040"/>
      <c r="S25" s="2041"/>
      <c r="T25" s="2041"/>
      <c r="U25" s="2041"/>
      <c r="V25" s="2054"/>
      <c r="W25" s="2027"/>
      <c r="X25" s="2114"/>
      <c r="Y25" s="2115"/>
      <c r="Z25" s="2115"/>
      <c r="AA25" s="2115"/>
      <c r="AB25" s="2115"/>
      <c r="AC25" s="2115"/>
      <c r="AD25" s="2115"/>
      <c r="AE25" s="2115"/>
      <c r="AF25" s="2115"/>
      <c r="AG25" s="2116"/>
      <c r="AJ25" s="727"/>
      <c r="AK25" s="2070"/>
      <c r="AL25" s="2071"/>
      <c r="AM25" s="2071"/>
      <c r="AN25" s="2072"/>
      <c r="AO25" s="2034" t="s">
        <v>284</v>
      </c>
      <c r="AP25" s="2078"/>
      <c r="AQ25" s="2078"/>
      <c r="AR25" s="2078"/>
      <c r="AS25" s="2028" t="s">
        <v>956</v>
      </c>
      <c r="AT25" s="2022"/>
      <c r="AU25" s="2022"/>
      <c r="AV25" s="2022"/>
      <c r="AW25" s="2022"/>
      <c r="AX25" s="2057"/>
      <c r="AY25" s="2028" t="s">
        <v>278</v>
      </c>
      <c r="AZ25" s="2076"/>
      <c r="BA25" s="2076"/>
      <c r="BB25" s="2076"/>
      <c r="BC25" s="2077"/>
      <c r="BD25" s="2028" t="s">
        <v>279</v>
      </c>
      <c r="BE25" s="2076"/>
      <c r="BF25" s="2076"/>
      <c r="BG25" s="2076"/>
      <c r="BH25" s="2077"/>
      <c r="BI25" s="2028" t="s">
        <v>280</v>
      </c>
      <c r="BJ25" s="2157"/>
      <c r="BK25" s="2157"/>
      <c r="BL25" s="2157"/>
      <c r="BM25" s="2157"/>
      <c r="BN25" s="2158"/>
    </row>
    <row r="26" spans="2:66" ht="14.45" customHeight="1">
      <c r="B26" s="708"/>
      <c r="C26" s="708"/>
      <c r="D26" s="708"/>
      <c r="E26" s="708"/>
      <c r="F26" s="534"/>
      <c r="G26" s="534"/>
      <c r="H26" s="534"/>
      <c r="I26" s="534"/>
      <c r="J26" s="534"/>
      <c r="K26" s="534"/>
      <c r="L26" s="534"/>
      <c r="M26" s="534"/>
      <c r="N26" s="534"/>
      <c r="O26" s="534"/>
      <c r="P26" s="534"/>
      <c r="Q26" s="534"/>
      <c r="R26" s="534"/>
      <c r="AJ26" s="727"/>
      <c r="AK26" s="2073"/>
      <c r="AL26" s="2074"/>
      <c r="AM26" s="2074"/>
      <c r="AN26" s="2075"/>
      <c r="AO26" s="2079"/>
      <c r="AP26" s="2080"/>
      <c r="AQ26" s="2080"/>
      <c r="AR26" s="2080"/>
      <c r="AS26" s="2028" t="str">
        <f>""&amp;W15</f>
        <v/>
      </c>
      <c r="AT26" s="2022"/>
      <c r="AU26" s="2022"/>
      <c r="AV26" s="2022"/>
      <c r="AW26" s="2022"/>
      <c r="AX26" s="2057"/>
      <c r="AY26" s="2065"/>
      <c r="AZ26" s="2066"/>
      <c r="BA26" s="2066"/>
      <c r="BB26" s="2066"/>
      <c r="BC26" s="2066"/>
      <c r="BD26" s="2043"/>
      <c r="BE26" s="2066"/>
      <c r="BF26" s="2066"/>
      <c r="BG26" s="2066"/>
      <c r="BH26" s="2066"/>
      <c r="BI26" s="2043"/>
      <c r="BJ26" s="2066"/>
      <c r="BK26" s="2066"/>
      <c r="BL26" s="2066"/>
      <c r="BM26" s="2066"/>
      <c r="BN26" s="2066"/>
    </row>
    <row r="27" spans="2:66" ht="14.45" customHeight="1">
      <c r="B27" s="2067" t="s">
        <v>266</v>
      </c>
      <c r="C27" s="2068"/>
      <c r="D27" s="2068"/>
      <c r="E27" s="2069"/>
      <c r="F27" s="2102" t="s">
        <v>275</v>
      </c>
      <c r="G27" s="2103"/>
      <c r="H27" s="2103"/>
      <c r="I27" s="2103"/>
      <c r="J27" s="2103"/>
      <c r="K27" s="2103"/>
      <c r="L27" s="2103"/>
      <c r="M27" s="2103"/>
      <c r="N27" s="2103"/>
      <c r="O27" s="2061"/>
      <c r="P27" s="2023"/>
      <c r="Q27" s="2102" t="s">
        <v>268</v>
      </c>
      <c r="R27" s="2103"/>
      <c r="S27" s="2103"/>
      <c r="T27" s="2103"/>
      <c r="U27" s="2103"/>
      <c r="V27" s="2103"/>
      <c r="W27" s="2103"/>
      <c r="X27" s="2103"/>
      <c r="Y27" s="2103"/>
      <c r="Z27" s="2104"/>
      <c r="AA27" s="2105" t="s">
        <v>269</v>
      </c>
      <c r="AB27" s="2106"/>
      <c r="AC27" s="2106"/>
      <c r="AD27" s="2106"/>
      <c r="AE27" s="2106"/>
      <c r="AF27" s="2106"/>
      <c r="AG27" s="2107"/>
      <c r="AJ27" s="727"/>
      <c r="AK27" s="727"/>
      <c r="AL27" s="727"/>
      <c r="AM27" s="727"/>
      <c r="AN27" s="727"/>
      <c r="AO27" s="727"/>
      <c r="AP27" s="727"/>
      <c r="AQ27" s="727"/>
      <c r="AR27" s="727"/>
      <c r="AS27" s="727"/>
      <c r="AT27" s="727"/>
      <c r="AU27" s="727"/>
      <c r="AV27" s="727"/>
      <c r="AW27" s="727"/>
      <c r="AX27" s="727"/>
      <c r="AY27" s="727"/>
      <c r="AZ27" s="727"/>
      <c r="BA27" s="727"/>
      <c r="BB27" s="727"/>
      <c r="BC27" s="727"/>
      <c r="BD27" s="727"/>
      <c r="BE27" s="727"/>
      <c r="BF27" s="727"/>
      <c r="BG27" s="727"/>
      <c r="BH27" s="727"/>
      <c r="BI27" s="727"/>
      <c r="BJ27" s="727"/>
      <c r="BK27" s="727"/>
      <c r="BL27" s="727"/>
      <c r="BM27" s="727"/>
      <c r="BN27" s="727"/>
    </row>
    <row r="28" spans="2:66" ht="14.45" customHeight="1">
      <c r="B28" s="2070"/>
      <c r="C28" s="2071"/>
      <c r="D28" s="2071"/>
      <c r="E28" s="2072"/>
      <c r="F28" s="2326"/>
      <c r="G28" s="2327"/>
      <c r="H28" s="2327"/>
      <c r="I28" s="2327"/>
      <c r="J28" s="2327"/>
      <c r="K28" s="2327"/>
      <c r="L28" s="2328"/>
      <c r="M28" s="2328"/>
      <c r="N28" s="2328"/>
      <c r="O28" s="2329"/>
      <c r="P28" s="2330"/>
      <c r="Q28" s="2081"/>
      <c r="R28" s="2332"/>
      <c r="S28" s="2332"/>
      <c r="T28" s="2332"/>
      <c r="U28" s="2332"/>
      <c r="V28" s="2332"/>
      <c r="W28" s="2332"/>
      <c r="X28" s="2332"/>
      <c r="Y28" s="2332"/>
      <c r="Z28" s="2333"/>
      <c r="AA28" s="2130"/>
      <c r="AB28" s="2131"/>
      <c r="AC28" s="2131"/>
      <c r="AD28" s="2131"/>
      <c r="AE28" s="2131"/>
      <c r="AF28" s="2131"/>
      <c r="AG28" s="2132"/>
      <c r="AJ28" s="727"/>
      <c r="AK28" s="2006" t="s">
        <v>287</v>
      </c>
      <c r="AL28" s="1988"/>
      <c r="AM28" s="1988"/>
      <c r="AN28" s="1988"/>
      <c r="AO28" s="1988"/>
      <c r="AP28" s="1989"/>
      <c r="AQ28" s="2051"/>
      <c r="AR28" s="2030"/>
      <c r="AS28" s="2030"/>
      <c r="AT28" s="2030"/>
      <c r="AU28" s="2030"/>
      <c r="AV28" s="2030"/>
      <c r="AW28" s="2030"/>
      <c r="AX28" s="2030"/>
      <c r="AY28" s="2031"/>
      <c r="AZ28" s="731"/>
      <c r="BA28" s="2006" t="s">
        <v>288</v>
      </c>
      <c r="BB28" s="1988"/>
      <c r="BC28" s="1988"/>
      <c r="BD28" s="1988"/>
      <c r="BE28" s="1988"/>
      <c r="BF28" s="1989"/>
      <c r="BG28" s="2051"/>
      <c r="BH28" s="2030"/>
      <c r="BI28" s="2030"/>
      <c r="BJ28" s="2030"/>
      <c r="BK28" s="2030"/>
      <c r="BL28" s="2030"/>
      <c r="BM28" s="2030"/>
      <c r="BN28" s="2031"/>
    </row>
    <row r="29" spans="2:66" ht="14.45" customHeight="1">
      <c r="B29" s="2070"/>
      <c r="C29" s="2071"/>
      <c r="D29" s="2071"/>
      <c r="E29" s="2072"/>
      <c r="F29" s="2331"/>
      <c r="G29" s="2327"/>
      <c r="H29" s="2327"/>
      <c r="I29" s="2327"/>
      <c r="J29" s="2327"/>
      <c r="K29" s="2327"/>
      <c r="L29" s="2328"/>
      <c r="M29" s="2328"/>
      <c r="N29" s="2328"/>
      <c r="O29" s="2329"/>
      <c r="P29" s="2330"/>
      <c r="Q29" s="2334"/>
      <c r="R29" s="2335"/>
      <c r="S29" s="2335"/>
      <c r="T29" s="2335"/>
      <c r="U29" s="2335"/>
      <c r="V29" s="2335"/>
      <c r="W29" s="2335"/>
      <c r="X29" s="2335"/>
      <c r="Y29" s="2335"/>
      <c r="Z29" s="2336"/>
      <c r="AA29" s="2133"/>
      <c r="AB29" s="2134"/>
      <c r="AC29" s="2134"/>
      <c r="AD29" s="2134"/>
      <c r="AE29" s="2134"/>
      <c r="AF29" s="2134"/>
      <c r="AG29" s="2135"/>
      <c r="AJ29" s="727"/>
      <c r="AK29" s="2007"/>
      <c r="AL29" s="2008"/>
      <c r="AM29" s="2008"/>
      <c r="AN29" s="2008"/>
      <c r="AO29" s="2008"/>
      <c r="AP29" s="2009"/>
      <c r="AQ29" s="2052"/>
      <c r="AR29" s="2032"/>
      <c r="AS29" s="2032"/>
      <c r="AT29" s="2032"/>
      <c r="AU29" s="2032"/>
      <c r="AV29" s="2032"/>
      <c r="AW29" s="2032"/>
      <c r="AX29" s="2032"/>
      <c r="AY29" s="2033"/>
      <c r="AZ29" s="731"/>
      <c r="BA29" s="1990"/>
      <c r="BB29" s="1991"/>
      <c r="BC29" s="1991"/>
      <c r="BD29" s="1991"/>
      <c r="BE29" s="1991"/>
      <c r="BF29" s="1992"/>
      <c r="BG29" s="2052"/>
      <c r="BH29" s="2032"/>
      <c r="BI29" s="2032"/>
      <c r="BJ29" s="2032"/>
      <c r="BK29" s="2032"/>
      <c r="BL29" s="2032"/>
      <c r="BM29" s="2032"/>
      <c r="BN29" s="2033"/>
    </row>
    <row r="30" spans="2:66" ht="14.45" customHeight="1">
      <c r="B30" s="2070"/>
      <c r="C30" s="2071"/>
      <c r="D30" s="2071"/>
      <c r="E30" s="2072"/>
      <c r="F30" s="2326"/>
      <c r="G30" s="2327"/>
      <c r="H30" s="2327"/>
      <c r="I30" s="2327"/>
      <c r="J30" s="2327"/>
      <c r="K30" s="2327"/>
      <c r="L30" s="2328"/>
      <c r="M30" s="2328"/>
      <c r="N30" s="2328"/>
      <c r="O30" s="2329"/>
      <c r="P30" s="2330"/>
      <c r="Q30" s="2081"/>
      <c r="R30" s="2332"/>
      <c r="S30" s="2332"/>
      <c r="T30" s="2332"/>
      <c r="U30" s="2332"/>
      <c r="V30" s="2332"/>
      <c r="W30" s="2332"/>
      <c r="X30" s="2332"/>
      <c r="Y30" s="2332"/>
      <c r="Z30" s="2333"/>
      <c r="AA30" s="2130"/>
      <c r="AB30" s="2131"/>
      <c r="AC30" s="2131"/>
      <c r="AD30" s="2131"/>
      <c r="AE30" s="2131"/>
      <c r="AF30" s="2131"/>
      <c r="AG30" s="2132"/>
      <c r="AJ30" s="727"/>
      <c r="AK30" s="548"/>
      <c r="AL30" s="2034" t="s">
        <v>289</v>
      </c>
      <c r="AM30" s="2035"/>
      <c r="AN30" s="2035"/>
      <c r="AO30" s="2035"/>
      <c r="AP30" s="2036"/>
      <c r="AQ30" s="2051"/>
      <c r="AR30" s="2030"/>
      <c r="AS30" s="2030"/>
      <c r="AT30" s="2030"/>
      <c r="AU30" s="2030"/>
      <c r="AV30" s="2030"/>
      <c r="AW30" s="2030"/>
      <c r="AX30" s="2030"/>
      <c r="AY30" s="2031"/>
      <c r="AZ30" s="731"/>
      <c r="BA30" s="2006" t="s">
        <v>290</v>
      </c>
      <c r="BB30" s="1988"/>
      <c r="BC30" s="1988"/>
      <c r="BD30" s="1988"/>
      <c r="BE30" s="1988"/>
      <c r="BF30" s="1989"/>
      <c r="BG30" s="2051"/>
      <c r="BH30" s="2030"/>
      <c r="BI30" s="2030"/>
      <c r="BJ30" s="2030"/>
      <c r="BK30" s="2030"/>
      <c r="BL30" s="2030"/>
      <c r="BM30" s="2030"/>
      <c r="BN30" s="2031"/>
    </row>
    <row r="31" spans="2:66" ht="14.45" customHeight="1">
      <c r="B31" s="2073"/>
      <c r="C31" s="2074"/>
      <c r="D31" s="2074"/>
      <c r="E31" s="2075"/>
      <c r="F31" s="2331"/>
      <c r="G31" s="2327"/>
      <c r="H31" s="2327"/>
      <c r="I31" s="2327"/>
      <c r="J31" s="2327"/>
      <c r="K31" s="2327"/>
      <c r="L31" s="2328"/>
      <c r="M31" s="2328"/>
      <c r="N31" s="2328"/>
      <c r="O31" s="2329"/>
      <c r="P31" s="2330"/>
      <c r="Q31" s="2334"/>
      <c r="R31" s="2335"/>
      <c r="S31" s="2335"/>
      <c r="T31" s="2335"/>
      <c r="U31" s="2335"/>
      <c r="V31" s="2335"/>
      <c r="W31" s="2335"/>
      <c r="X31" s="2335"/>
      <c r="Y31" s="2335"/>
      <c r="Z31" s="2336"/>
      <c r="AA31" s="2133"/>
      <c r="AB31" s="2134"/>
      <c r="AC31" s="2134"/>
      <c r="AD31" s="2134"/>
      <c r="AE31" s="2134"/>
      <c r="AF31" s="2134"/>
      <c r="AG31" s="2135"/>
      <c r="AJ31" s="727"/>
      <c r="AK31" s="732"/>
      <c r="AL31" s="2040"/>
      <c r="AM31" s="2041"/>
      <c r="AN31" s="2041"/>
      <c r="AO31" s="2041"/>
      <c r="AP31" s="2042"/>
      <c r="AQ31" s="2052"/>
      <c r="AR31" s="2032"/>
      <c r="AS31" s="2032"/>
      <c r="AT31" s="2032"/>
      <c r="AU31" s="2032"/>
      <c r="AV31" s="2032"/>
      <c r="AW31" s="2032"/>
      <c r="AX31" s="2032"/>
      <c r="AY31" s="2033"/>
      <c r="AZ31" s="731"/>
      <c r="BA31" s="1990"/>
      <c r="BB31" s="1991"/>
      <c r="BC31" s="1991"/>
      <c r="BD31" s="1991"/>
      <c r="BE31" s="1991"/>
      <c r="BF31" s="1992"/>
      <c r="BG31" s="2052"/>
      <c r="BH31" s="2032"/>
      <c r="BI31" s="2032"/>
      <c r="BJ31" s="2032"/>
      <c r="BK31" s="2032"/>
      <c r="BL31" s="2032"/>
      <c r="BM31" s="2032"/>
      <c r="BN31" s="2033"/>
    </row>
    <row r="32" spans="2:66" ht="14.45" customHeight="1">
      <c r="B32" s="534"/>
      <c r="C32" s="534"/>
      <c r="D32" s="534"/>
      <c r="E32" s="534"/>
      <c r="F32" s="534"/>
      <c r="G32" s="534"/>
      <c r="H32" s="534"/>
      <c r="I32" s="534"/>
      <c r="J32" s="534"/>
      <c r="K32" s="534"/>
      <c r="L32" s="534"/>
      <c r="M32" s="534"/>
      <c r="N32" s="534"/>
      <c r="O32" s="534"/>
      <c r="P32" s="534"/>
      <c r="Q32" s="534"/>
      <c r="R32" s="534"/>
      <c r="S32" s="534"/>
      <c r="T32" s="534"/>
      <c r="U32" s="534"/>
      <c r="V32" s="534"/>
      <c r="AJ32" s="727"/>
      <c r="AK32" s="2006" t="s">
        <v>292</v>
      </c>
      <c r="AL32" s="1988"/>
      <c r="AM32" s="1988"/>
      <c r="AN32" s="1988"/>
      <c r="AO32" s="1988"/>
      <c r="AP32" s="1989"/>
      <c r="AQ32" s="2051"/>
      <c r="AR32" s="2030"/>
      <c r="AS32" s="2030"/>
      <c r="AT32" s="2030"/>
      <c r="AU32" s="2030"/>
      <c r="AV32" s="2030"/>
      <c r="AW32" s="2030"/>
      <c r="AX32" s="2030"/>
      <c r="AY32" s="2031"/>
      <c r="AZ32" s="731"/>
      <c r="BA32" s="2006" t="s">
        <v>293</v>
      </c>
      <c r="BB32" s="1988"/>
      <c r="BC32" s="1988"/>
      <c r="BD32" s="1988"/>
      <c r="BE32" s="1988"/>
      <c r="BF32" s="1989"/>
      <c r="BG32" s="2051"/>
      <c r="BH32" s="2030"/>
      <c r="BI32" s="2030"/>
      <c r="BJ32" s="2030"/>
      <c r="BK32" s="2030"/>
      <c r="BL32" s="2030"/>
      <c r="BM32" s="2030"/>
      <c r="BN32" s="2031"/>
    </row>
    <row r="33" spans="2:66" ht="14.45" customHeight="1">
      <c r="B33" s="2034" t="s">
        <v>277</v>
      </c>
      <c r="C33" s="2035"/>
      <c r="D33" s="2035"/>
      <c r="E33" s="2036"/>
      <c r="F33" s="2034" t="s">
        <v>952</v>
      </c>
      <c r="G33" s="2035"/>
      <c r="H33" s="2035"/>
      <c r="I33" s="2035"/>
      <c r="J33" s="2036"/>
      <c r="K33" s="2043" t="s">
        <v>278</v>
      </c>
      <c r="L33" s="2043"/>
      <c r="M33" s="2043"/>
      <c r="N33" s="2043"/>
      <c r="O33" s="2043"/>
      <c r="P33" s="2043"/>
      <c r="Q33" s="2043"/>
      <c r="R33" s="2044"/>
      <c r="S33" s="2043" t="s">
        <v>279</v>
      </c>
      <c r="T33" s="2043"/>
      <c r="U33" s="2043"/>
      <c r="V33" s="2043"/>
      <c r="W33" s="2043"/>
      <c r="X33" s="2043"/>
      <c r="Y33" s="2043"/>
      <c r="Z33" s="2043" t="s">
        <v>280</v>
      </c>
      <c r="AA33" s="2044"/>
      <c r="AB33" s="2044"/>
      <c r="AC33" s="2044"/>
      <c r="AD33" s="2044"/>
      <c r="AE33" s="2044"/>
      <c r="AF33" s="2044"/>
      <c r="AG33" s="2044"/>
      <c r="AJ33" s="727"/>
      <c r="AK33" s="2007"/>
      <c r="AL33" s="2008"/>
      <c r="AM33" s="2008"/>
      <c r="AN33" s="2008"/>
      <c r="AO33" s="2008"/>
      <c r="AP33" s="2009"/>
      <c r="AQ33" s="2052"/>
      <c r="AR33" s="2032"/>
      <c r="AS33" s="2032"/>
      <c r="AT33" s="2032"/>
      <c r="AU33" s="2032"/>
      <c r="AV33" s="2032"/>
      <c r="AW33" s="2032"/>
      <c r="AX33" s="2032"/>
      <c r="AY33" s="2033"/>
      <c r="AZ33" s="731"/>
      <c r="BA33" s="1990"/>
      <c r="BB33" s="1991"/>
      <c r="BC33" s="1991"/>
      <c r="BD33" s="1991"/>
      <c r="BE33" s="1991"/>
      <c r="BF33" s="1992"/>
      <c r="BG33" s="2052"/>
      <c r="BH33" s="2032"/>
      <c r="BI33" s="2032"/>
      <c r="BJ33" s="2032"/>
      <c r="BK33" s="2032"/>
      <c r="BL33" s="2032"/>
      <c r="BM33" s="2032"/>
      <c r="BN33" s="2033"/>
    </row>
    <row r="34" spans="2:66" ht="14.45" customHeight="1">
      <c r="B34" s="2037"/>
      <c r="C34" s="2038"/>
      <c r="D34" s="2038"/>
      <c r="E34" s="2039"/>
      <c r="F34" s="2040"/>
      <c r="G34" s="2041"/>
      <c r="H34" s="2041"/>
      <c r="I34" s="2041"/>
      <c r="J34" s="2042"/>
      <c r="K34" s="2043"/>
      <c r="L34" s="2043"/>
      <c r="M34" s="2043"/>
      <c r="N34" s="2043"/>
      <c r="O34" s="2043"/>
      <c r="P34" s="2043"/>
      <c r="Q34" s="2043"/>
      <c r="R34" s="2044"/>
      <c r="S34" s="2043"/>
      <c r="T34" s="2043"/>
      <c r="U34" s="2043"/>
      <c r="V34" s="2043"/>
      <c r="W34" s="2043"/>
      <c r="X34" s="2043"/>
      <c r="Y34" s="2043"/>
      <c r="Z34" s="2043"/>
      <c r="AA34" s="2044"/>
      <c r="AB34" s="2044"/>
      <c r="AC34" s="2044"/>
      <c r="AD34" s="2044"/>
      <c r="AE34" s="2044"/>
      <c r="AF34" s="2044"/>
      <c r="AG34" s="2044"/>
      <c r="AJ34" s="727"/>
      <c r="AK34" s="548"/>
      <c r="AL34" s="2034" t="s">
        <v>295</v>
      </c>
      <c r="AM34" s="2035"/>
      <c r="AN34" s="2035"/>
      <c r="AO34" s="2035"/>
      <c r="AP34" s="2036"/>
      <c r="AQ34" s="2051"/>
      <c r="AR34" s="2030"/>
      <c r="AS34" s="2030"/>
      <c r="AT34" s="2030"/>
      <c r="AU34" s="2030"/>
      <c r="AV34" s="2030"/>
      <c r="AW34" s="2030"/>
      <c r="AX34" s="2030"/>
      <c r="AY34" s="2031"/>
      <c r="AZ34" s="731"/>
      <c r="BA34" s="2006" t="s">
        <v>296</v>
      </c>
      <c r="BB34" s="1988"/>
      <c r="BC34" s="1988"/>
      <c r="BD34" s="1989"/>
      <c r="BE34" s="2045" t="s">
        <v>306</v>
      </c>
      <c r="BF34" s="2046"/>
      <c r="BG34" s="2046"/>
      <c r="BH34" s="2046"/>
      <c r="BI34" s="2046"/>
      <c r="BJ34" s="2046"/>
      <c r="BK34" s="2046"/>
      <c r="BL34" s="2046"/>
      <c r="BM34" s="2046"/>
      <c r="BN34" s="2047"/>
    </row>
    <row r="35" spans="2:66" ht="14.45" customHeight="1">
      <c r="B35" s="2037"/>
      <c r="C35" s="2038"/>
      <c r="D35" s="2038"/>
      <c r="E35" s="2039"/>
      <c r="F35" s="2034" t="s">
        <v>339</v>
      </c>
      <c r="G35" s="2035"/>
      <c r="H35" s="2035"/>
      <c r="I35" s="2035"/>
      <c r="J35" s="2036"/>
      <c r="K35" s="2028" t="s">
        <v>956</v>
      </c>
      <c r="L35" s="2248"/>
      <c r="M35" s="2248"/>
      <c r="N35" s="2248"/>
      <c r="O35" s="2248"/>
      <c r="P35" s="2248"/>
      <c r="Q35" s="2248"/>
      <c r="R35" s="2249"/>
      <c r="S35" s="2043" t="s">
        <v>278</v>
      </c>
      <c r="T35" s="2043"/>
      <c r="U35" s="2043"/>
      <c r="V35" s="2043"/>
      <c r="W35" s="2044"/>
      <c r="X35" s="2043" t="s">
        <v>279</v>
      </c>
      <c r="Y35" s="2044"/>
      <c r="Z35" s="2044"/>
      <c r="AA35" s="2044"/>
      <c r="AB35" s="2044"/>
      <c r="AC35" s="2028" t="s">
        <v>280</v>
      </c>
      <c r="AD35" s="2022"/>
      <c r="AE35" s="2022"/>
      <c r="AF35" s="2022"/>
      <c r="AG35" s="2057"/>
      <c r="AJ35" s="727"/>
      <c r="AK35" s="732"/>
      <c r="AL35" s="2040"/>
      <c r="AM35" s="2041"/>
      <c r="AN35" s="2041"/>
      <c r="AO35" s="2041"/>
      <c r="AP35" s="2042"/>
      <c r="AQ35" s="2052"/>
      <c r="AR35" s="2032"/>
      <c r="AS35" s="2032"/>
      <c r="AT35" s="2032"/>
      <c r="AU35" s="2032"/>
      <c r="AV35" s="2032"/>
      <c r="AW35" s="2032"/>
      <c r="AX35" s="2032"/>
      <c r="AY35" s="2033"/>
      <c r="AZ35" s="731"/>
      <c r="BA35" s="2007"/>
      <c r="BB35" s="2008"/>
      <c r="BC35" s="2008"/>
      <c r="BD35" s="2009"/>
      <c r="BE35" s="2048"/>
      <c r="BF35" s="2049"/>
      <c r="BG35" s="2049"/>
      <c r="BH35" s="2049"/>
      <c r="BI35" s="2049"/>
      <c r="BJ35" s="2049"/>
      <c r="BK35" s="2049"/>
      <c r="BL35" s="2049"/>
      <c r="BM35" s="2049"/>
      <c r="BN35" s="2050"/>
    </row>
    <row r="36" spans="2:66" ht="14.45" customHeight="1">
      <c r="B36" s="2037"/>
      <c r="C36" s="2038"/>
      <c r="D36" s="2038"/>
      <c r="E36" s="2039"/>
      <c r="F36" s="2037"/>
      <c r="G36" s="2038"/>
      <c r="H36" s="2038"/>
      <c r="I36" s="2038"/>
      <c r="J36" s="2039"/>
      <c r="K36" s="2006" t="str">
        <f>""&amp;F6</f>
        <v/>
      </c>
      <c r="L36" s="2210"/>
      <c r="M36" s="2210"/>
      <c r="N36" s="2210"/>
      <c r="O36" s="2210"/>
      <c r="P36" s="2210"/>
      <c r="Q36" s="2210"/>
      <c r="R36" s="2244"/>
      <c r="S36" s="2006"/>
      <c r="T36" s="2053"/>
      <c r="U36" s="2053"/>
      <c r="V36" s="2053"/>
      <c r="W36" s="2055"/>
      <c r="X36" s="2006"/>
      <c r="Y36" s="2053"/>
      <c r="Z36" s="2053"/>
      <c r="AA36" s="2053"/>
      <c r="AB36" s="2055"/>
      <c r="AC36" s="2006"/>
      <c r="AD36" s="2210"/>
      <c r="AE36" s="2210"/>
      <c r="AF36" s="2210"/>
      <c r="AG36" s="2244"/>
      <c r="AJ36" s="727"/>
      <c r="AK36" s="731"/>
      <c r="AL36" s="731"/>
      <c r="AM36" s="731"/>
      <c r="AN36" s="731"/>
      <c r="AO36" s="731"/>
      <c r="AP36" s="731"/>
      <c r="AQ36" s="731"/>
      <c r="AR36" s="731"/>
      <c r="AS36" s="731"/>
      <c r="AT36" s="731"/>
      <c r="AU36" s="731"/>
      <c r="AV36" s="731"/>
      <c r="AW36" s="731"/>
      <c r="AX36" s="731"/>
      <c r="AY36" s="731"/>
      <c r="AZ36" s="731"/>
      <c r="BA36" s="548"/>
      <c r="BB36" s="2006" t="s">
        <v>295</v>
      </c>
      <c r="BC36" s="1988"/>
      <c r="BD36" s="1989"/>
      <c r="BE36" s="2045" t="s">
        <v>306</v>
      </c>
      <c r="BF36" s="2046"/>
      <c r="BG36" s="2046"/>
      <c r="BH36" s="2046"/>
      <c r="BI36" s="2046"/>
      <c r="BJ36" s="2046"/>
      <c r="BK36" s="2046"/>
      <c r="BL36" s="2046"/>
      <c r="BM36" s="2046"/>
      <c r="BN36" s="2047"/>
    </row>
    <row r="37" spans="2:66" ht="14.45" customHeight="1">
      <c r="B37" s="2040"/>
      <c r="C37" s="2041"/>
      <c r="D37" s="2041"/>
      <c r="E37" s="2042"/>
      <c r="F37" s="2040"/>
      <c r="G37" s="2041"/>
      <c r="H37" s="2041"/>
      <c r="I37" s="2041"/>
      <c r="J37" s="2042"/>
      <c r="K37" s="2245"/>
      <c r="L37" s="2246"/>
      <c r="M37" s="2246"/>
      <c r="N37" s="2246"/>
      <c r="O37" s="2246"/>
      <c r="P37" s="2246"/>
      <c r="Q37" s="2246"/>
      <c r="R37" s="2247"/>
      <c r="S37" s="2056"/>
      <c r="T37" s="2054"/>
      <c r="U37" s="2054"/>
      <c r="V37" s="2054"/>
      <c r="W37" s="2027"/>
      <c r="X37" s="2056"/>
      <c r="Y37" s="2054"/>
      <c r="Z37" s="2054"/>
      <c r="AA37" s="2054"/>
      <c r="AB37" s="2027"/>
      <c r="AC37" s="2245"/>
      <c r="AD37" s="2246"/>
      <c r="AE37" s="2246"/>
      <c r="AF37" s="2246"/>
      <c r="AG37" s="2247"/>
      <c r="AJ37" s="727"/>
      <c r="AK37" s="731"/>
      <c r="AL37" s="731"/>
      <c r="AM37" s="731"/>
      <c r="AN37" s="731"/>
      <c r="AO37" s="731"/>
      <c r="AP37" s="731"/>
      <c r="AQ37" s="731"/>
      <c r="AR37" s="731"/>
      <c r="AS37" s="731"/>
      <c r="AT37" s="731"/>
      <c r="AU37" s="731"/>
      <c r="AV37" s="731"/>
      <c r="AW37" s="731"/>
      <c r="AX37" s="731"/>
      <c r="AY37" s="731"/>
      <c r="AZ37" s="731"/>
      <c r="BA37" s="548"/>
      <c r="BB37" s="1990"/>
      <c r="BC37" s="1991"/>
      <c r="BD37" s="1992"/>
      <c r="BE37" s="2048"/>
      <c r="BF37" s="2049"/>
      <c r="BG37" s="2049"/>
      <c r="BH37" s="2049"/>
      <c r="BI37" s="2049"/>
      <c r="BJ37" s="2049"/>
      <c r="BK37" s="2049"/>
      <c r="BL37" s="2049"/>
      <c r="BM37" s="2049"/>
      <c r="BN37" s="2050"/>
    </row>
    <row r="38" spans="2:66" ht="14.45" customHeight="1">
      <c r="B38" s="547"/>
      <c r="C38" s="547"/>
      <c r="D38" s="547"/>
      <c r="E38" s="547"/>
      <c r="F38" s="547"/>
      <c r="G38" s="547"/>
      <c r="H38" s="547"/>
      <c r="I38" s="547"/>
      <c r="J38" s="547"/>
      <c r="K38" s="547"/>
      <c r="L38" s="547"/>
      <c r="M38" s="547"/>
      <c r="N38" s="547"/>
      <c r="O38" s="547"/>
      <c r="P38" s="547"/>
      <c r="Q38" s="547"/>
      <c r="R38" s="547"/>
      <c r="S38" s="547"/>
      <c r="T38" s="547"/>
      <c r="U38" s="547"/>
      <c r="V38" s="547"/>
      <c r="W38" s="547"/>
      <c r="X38" s="547"/>
      <c r="Y38" s="547"/>
      <c r="Z38" s="547"/>
      <c r="AA38" s="547"/>
      <c r="AB38" s="547"/>
      <c r="AC38" s="547"/>
      <c r="AD38" s="547"/>
      <c r="AE38" s="547"/>
      <c r="AJ38" s="727"/>
      <c r="AK38" s="731"/>
      <c r="AL38" s="731"/>
      <c r="AM38" s="731"/>
      <c r="AN38" s="731"/>
      <c r="AO38" s="731"/>
      <c r="AP38" s="731"/>
      <c r="AQ38" s="731"/>
      <c r="AR38" s="731"/>
      <c r="AS38" s="731"/>
      <c r="AT38" s="731"/>
      <c r="AU38" s="731"/>
      <c r="AV38" s="731"/>
      <c r="AW38" s="731"/>
      <c r="AX38" s="731"/>
      <c r="AY38" s="731"/>
      <c r="AZ38" s="731"/>
      <c r="BA38" s="548"/>
      <c r="BB38" s="2013" t="s">
        <v>300</v>
      </c>
      <c r="BC38" s="2014"/>
      <c r="BD38" s="2015"/>
      <c r="BE38" s="2045" t="s">
        <v>306</v>
      </c>
      <c r="BF38" s="2046"/>
      <c r="BG38" s="2046"/>
      <c r="BH38" s="2046"/>
      <c r="BI38" s="2046"/>
      <c r="BJ38" s="2046"/>
      <c r="BK38" s="2046"/>
      <c r="BL38" s="2046"/>
      <c r="BM38" s="2046"/>
      <c r="BN38" s="2047"/>
    </row>
    <row r="39" spans="2:66" ht="14.45" customHeight="1">
      <c r="B39" s="2006" t="s">
        <v>299</v>
      </c>
      <c r="C39" s="1988"/>
      <c r="D39" s="1988"/>
      <c r="E39" s="1988"/>
      <c r="F39" s="2210"/>
      <c r="G39" s="2045"/>
      <c r="H39" s="2315"/>
      <c r="I39" s="2315"/>
      <c r="J39" s="2315"/>
      <c r="K39" s="2315"/>
      <c r="L39" s="2315"/>
      <c r="M39" s="2315"/>
      <c r="N39" s="2315"/>
      <c r="O39" s="2315"/>
      <c r="P39" s="2315"/>
      <c r="Q39" s="2316"/>
      <c r="S39" s="2006" t="s">
        <v>288</v>
      </c>
      <c r="T39" s="2053"/>
      <c r="U39" s="2053"/>
      <c r="V39" s="2053"/>
      <c r="W39" s="2053"/>
      <c r="X39" s="2320"/>
      <c r="Y39" s="2321"/>
      <c r="Z39" s="2321"/>
      <c r="AA39" s="2321"/>
      <c r="AB39" s="2321"/>
      <c r="AC39" s="2321"/>
      <c r="AD39" s="2321"/>
      <c r="AE39" s="2321"/>
      <c r="AF39" s="2321"/>
      <c r="AG39" s="2322"/>
      <c r="AJ39" s="727"/>
      <c r="AK39" s="731"/>
      <c r="AL39" s="731"/>
      <c r="AM39" s="731"/>
      <c r="AN39" s="731"/>
      <c r="AO39" s="731"/>
      <c r="AP39" s="731"/>
      <c r="AQ39" s="731"/>
      <c r="AR39" s="731"/>
      <c r="AS39" s="731"/>
      <c r="AT39" s="731"/>
      <c r="AU39" s="731"/>
      <c r="AV39" s="731"/>
      <c r="AW39" s="731"/>
      <c r="AX39" s="731"/>
      <c r="AY39" s="731"/>
      <c r="AZ39" s="731"/>
      <c r="BA39" s="732"/>
      <c r="BB39" s="2016"/>
      <c r="BC39" s="2017"/>
      <c r="BD39" s="2018"/>
      <c r="BE39" s="2048"/>
      <c r="BF39" s="2049"/>
      <c r="BG39" s="2049"/>
      <c r="BH39" s="2049"/>
      <c r="BI39" s="2049"/>
      <c r="BJ39" s="2049"/>
      <c r="BK39" s="2049"/>
      <c r="BL39" s="2049"/>
      <c r="BM39" s="2049"/>
      <c r="BN39" s="2050"/>
    </row>
    <row r="40" spans="2:66" ht="14.45" customHeight="1">
      <c r="B40" s="2007"/>
      <c r="C40" s="2008"/>
      <c r="D40" s="2008"/>
      <c r="E40" s="2008"/>
      <c r="F40" s="2211"/>
      <c r="G40" s="2317"/>
      <c r="H40" s="2318"/>
      <c r="I40" s="2318"/>
      <c r="J40" s="2318"/>
      <c r="K40" s="2318"/>
      <c r="L40" s="2318"/>
      <c r="M40" s="2318"/>
      <c r="N40" s="2318"/>
      <c r="O40" s="2318"/>
      <c r="P40" s="2318"/>
      <c r="Q40" s="2319"/>
      <c r="S40" s="2056"/>
      <c r="T40" s="2054"/>
      <c r="U40" s="2054"/>
      <c r="V40" s="2054"/>
      <c r="W40" s="2054"/>
      <c r="X40" s="2323"/>
      <c r="Y40" s="2324"/>
      <c r="Z40" s="2324"/>
      <c r="AA40" s="2324"/>
      <c r="AB40" s="2324"/>
      <c r="AC40" s="2324"/>
      <c r="AD40" s="2324"/>
      <c r="AE40" s="2324"/>
      <c r="AF40" s="2324"/>
      <c r="AG40" s="2325"/>
      <c r="AJ40" s="727"/>
      <c r="AK40" s="731"/>
      <c r="AL40" s="731"/>
      <c r="AM40" s="731"/>
      <c r="AN40" s="731"/>
      <c r="AO40" s="731"/>
      <c r="AP40" s="731"/>
      <c r="AQ40" s="731"/>
      <c r="AR40" s="731"/>
      <c r="AS40" s="731"/>
      <c r="AT40" s="731"/>
      <c r="AU40" s="731"/>
      <c r="AV40" s="731"/>
      <c r="AW40" s="731"/>
      <c r="AX40" s="731"/>
      <c r="AY40" s="731"/>
      <c r="AZ40" s="731"/>
      <c r="BA40" s="731"/>
      <c r="BB40" s="731"/>
      <c r="BC40" s="731"/>
      <c r="BD40" s="731"/>
      <c r="BE40" s="731"/>
      <c r="BF40" s="731"/>
      <c r="BG40" s="731"/>
      <c r="BH40" s="731"/>
      <c r="BI40" s="731"/>
      <c r="BJ40" s="731"/>
      <c r="BK40" s="731"/>
      <c r="BL40" s="731"/>
      <c r="BM40" s="731"/>
      <c r="BN40" s="731"/>
    </row>
    <row r="41" spans="2:66" ht="14.45" customHeight="1">
      <c r="B41" s="548"/>
      <c r="C41" s="2013" t="s">
        <v>336</v>
      </c>
      <c r="D41" s="2014"/>
      <c r="E41" s="2014"/>
      <c r="F41" s="2196"/>
      <c r="G41" s="2045"/>
      <c r="H41" s="2315"/>
      <c r="I41" s="2315"/>
      <c r="J41" s="2315"/>
      <c r="K41" s="2315"/>
      <c r="L41" s="2315"/>
      <c r="M41" s="2315"/>
      <c r="N41" s="2315"/>
      <c r="O41" s="2315"/>
      <c r="P41" s="2315"/>
      <c r="Q41" s="2316"/>
      <c r="S41" s="2006" t="s">
        <v>957</v>
      </c>
      <c r="T41" s="2053"/>
      <c r="U41" s="2053"/>
      <c r="V41" s="2053"/>
      <c r="W41" s="2053"/>
      <c r="X41" s="2320"/>
      <c r="Y41" s="2321"/>
      <c r="Z41" s="2321"/>
      <c r="AA41" s="2321"/>
      <c r="AB41" s="2321"/>
      <c r="AC41" s="2321"/>
      <c r="AD41" s="2321"/>
      <c r="AE41" s="2321"/>
      <c r="AF41" s="2321"/>
      <c r="AG41" s="2322"/>
      <c r="AJ41" s="727"/>
      <c r="AK41" s="1973" t="s">
        <v>1528</v>
      </c>
      <c r="AL41" s="1973"/>
      <c r="AM41" s="1973"/>
      <c r="AN41" s="1973"/>
      <c r="AO41" s="1973"/>
      <c r="AP41" s="1973"/>
      <c r="AQ41" s="1973"/>
      <c r="AR41" s="2145"/>
      <c r="AS41" s="2145"/>
      <c r="AT41" s="2145"/>
      <c r="AU41" s="2145"/>
      <c r="AV41" s="2145"/>
      <c r="AW41" s="2145"/>
      <c r="AX41" s="2145"/>
      <c r="AY41" s="2145"/>
      <c r="AZ41" s="1973" t="s">
        <v>1529</v>
      </c>
      <c r="BA41" s="1973"/>
      <c r="BB41" s="1973"/>
      <c r="BC41" s="1973"/>
      <c r="BD41" s="1973"/>
      <c r="BE41" s="1973"/>
      <c r="BF41" s="1973"/>
      <c r="BG41" s="2145"/>
      <c r="BH41" s="2145"/>
      <c r="BI41" s="2145"/>
      <c r="BJ41" s="2145"/>
      <c r="BK41" s="2145"/>
      <c r="BL41" s="2145"/>
      <c r="BM41" s="2145"/>
      <c r="BN41" s="2145"/>
    </row>
    <row r="42" spans="2:66" ht="14.45" customHeight="1">
      <c r="B42" s="548"/>
      <c r="C42" s="2016"/>
      <c r="D42" s="2017"/>
      <c r="E42" s="2017"/>
      <c r="F42" s="2197"/>
      <c r="G42" s="2317"/>
      <c r="H42" s="2318"/>
      <c r="I42" s="2318"/>
      <c r="J42" s="2318"/>
      <c r="K42" s="2318"/>
      <c r="L42" s="2318"/>
      <c r="M42" s="2318"/>
      <c r="N42" s="2318"/>
      <c r="O42" s="2318"/>
      <c r="P42" s="2318"/>
      <c r="Q42" s="2319"/>
      <c r="S42" s="2056"/>
      <c r="T42" s="2054"/>
      <c r="U42" s="2054"/>
      <c r="V42" s="2054"/>
      <c r="W42" s="2054"/>
      <c r="X42" s="2323"/>
      <c r="Y42" s="2324"/>
      <c r="Z42" s="2324"/>
      <c r="AA42" s="2324"/>
      <c r="AB42" s="2324"/>
      <c r="AC42" s="2324"/>
      <c r="AD42" s="2324"/>
      <c r="AE42" s="2324"/>
      <c r="AF42" s="2324"/>
      <c r="AG42" s="2325"/>
      <c r="AJ42" s="727"/>
      <c r="AK42" s="1973"/>
      <c r="AL42" s="1973"/>
      <c r="AM42" s="1973"/>
      <c r="AN42" s="1973"/>
      <c r="AO42" s="1973"/>
      <c r="AP42" s="1973"/>
      <c r="AQ42" s="1973"/>
      <c r="AR42" s="2145"/>
      <c r="AS42" s="2145"/>
      <c r="AT42" s="2145"/>
      <c r="AU42" s="2145"/>
      <c r="AV42" s="2145"/>
      <c r="AW42" s="2145"/>
      <c r="AX42" s="2145"/>
      <c r="AY42" s="2145"/>
      <c r="AZ42" s="1973"/>
      <c r="BA42" s="1973"/>
      <c r="BB42" s="1973"/>
      <c r="BC42" s="1973"/>
      <c r="BD42" s="1973"/>
      <c r="BE42" s="1973"/>
      <c r="BF42" s="1973"/>
      <c r="BG42" s="2145"/>
      <c r="BH42" s="2145"/>
      <c r="BI42" s="2145"/>
      <c r="BJ42" s="2145"/>
      <c r="BK42" s="2145"/>
      <c r="BL42" s="2145"/>
      <c r="BM42" s="2145"/>
      <c r="BN42" s="2145"/>
    </row>
    <row r="43" spans="2:66" ht="14.45" customHeight="1">
      <c r="B43" s="2006" t="s">
        <v>287</v>
      </c>
      <c r="C43" s="1988"/>
      <c r="D43" s="1988"/>
      <c r="E43" s="1988"/>
      <c r="F43" s="2210"/>
      <c r="G43" s="2051"/>
      <c r="H43" s="2300"/>
      <c r="I43" s="2300"/>
      <c r="J43" s="2300"/>
      <c r="K43" s="2300"/>
      <c r="L43" s="2300"/>
      <c r="M43" s="2300"/>
      <c r="N43" s="2300"/>
      <c r="O43" s="2300"/>
      <c r="P43" s="2300"/>
      <c r="Q43" s="2301"/>
      <c r="S43" s="2006" t="s">
        <v>958</v>
      </c>
      <c r="T43" s="2053"/>
      <c r="U43" s="2053"/>
      <c r="V43" s="2053"/>
      <c r="W43" s="2053"/>
      <c r="X43" s="2320"/>
      <c r="Y43" s="2321"/>
      <c r="Z43" s="2321"/>
      <c r="AA43" s="2321"/>
      <c r="AB43" s="2321"/>
      <c r="AC43" s="2321"/>
      <c r="AD43" s="2321"/>
      <c r="AE43" s="2321"/>
      <c r="AF43" s="2321"/>
      <c r="AG43" s="2322"/>
      <c r="AJ43" s="727"/>
      <c r="AK43" s="727"/>
      <c r="AL43" s="727"/>
      <c r="AM43" s="727"/>
      <c r="AN43" s="727"/>
      <c r="AO43" s="727"/>
      <c r="AP43" s="727"/>
      <c r="AQ43" s="727"/>
      <c r="AR43" s="727"/>
      <c r="AS43" s="727"/>
      <c r="AT43" s="727"/>
      <c r="AU43" s="727"/>
      <c r="AV43" s="727"/>
      <c r="AW43" s="727"/>
      <c r="AX43" s="727"/>
      <c r="AY43" s="727"/>
      <c r="AZ43" s="727"/>
      <c r="BA43" s="727"/>
      <c r="BB43" s="727"/>
      <c r="BC43" s="727"/>
      <c r="BD43" s="727"/>
      <c r="BE43" s="727"/>
      <c r="BF43" s="727"/>
      <c r="BG43" s="727"/>
      <c r="BH43" s="727"/>
      <c r="BI43" s="727"/>
      <c r="BJ43" s="727"/>
      <c r="BK43" s="727"/>
      <c r="BL43" s="727"/>
      <c r="BM43" s="727"/>
      <c r="BN43" s="727"/>
    </row>
    <row r="44" spans="2:66" ht="14.45" customHeight="1">
      <c r="B44" s="2007"/>
      <c r="C44" s="2008"/>
      <c r="D44" s="2008"/>
      <c r="E44" s="2008"/>
      <c r="F44" s="2211"/>
      <c r="G44" s="2302"/>
      <c r="H44" s="2303"/>
      <c r="I44" s="2303"/>
      <c r="J44" s="2303"/>
      <c r="K44" s="2303"/>
      <c r="L44" s="2303"/>
      <c r="M44" s="2303"/>
      <c r="N44" s="2303"/>
      <c r="O44" s="2303"/>
      <c r="P44" s="2303"/>
      <c r="Q44" s="2304"/>
      <c r="S44" s="2056"/>
      <c r="T44" s="2054"/>
      <c r="U44" s="2054"/>
      <c r="V44" s="2054"/>
      <c r="W44" s="2054"/>
      <c r="X44" s="2323"/>
      <c r="Y44" s="2324"/>
      <c r="Z44" s="2324"/>
      <c r="AA44" s="2324"/>
      <c r="AB44" s="2324"/>
      <c r="AC44" s="2324"/>
      <c r="AD44" s="2324"/>
      <c r="AE44" s="2324"/>
      <c r="AF44" s="2324"/>
      <c r="AG44" s="2325"/>
      <c r="AK44" s="2218" t="s">
        <v>959</v>
      </c>
      <c r="AL44" s="2219"/>
      <c r="AM44" s="2219"/>
      <c r="AN44" s="2219"/>
      <c r="AO44" s="2219"/>
      <c r="AP44" s="2219"/>
      <c r="AQ44" s="2219"/>
      <c r="AR44" s="2219"/>
      <c r="AS44" s="2219"/>
      <c r="AT44" s="2219"/>
      <c r="AU44" s="2219"/>
      <c r="AV44" s="2219"/>
      <c r="AW44" s="2219"/>
      <c r="AX44" s="2219"/>
      <c r="AY44" s="2219"/>
      <c r="AZ44" s="2219"/>
      <c r="BA44" s="2219"/>
      <c r="BB44" s="2219"/>
      <c r="BC44" s="2219"/>
      <c r="BD44" s="2219"/>
      <c r="BE44" s="2219"/>
      <c r="BF44" s="2219"/>
      <c r="BG44" s="2219"/>
      <c r="BH44" s="2219"/>
      <c r="BI44" s="2219"/>
      <c r="BJ44" s="2219"/>
      <c r="BK44" s="2219"/>
      <c r="BL44" s="2219"/>
      <c r="BM44" s="2219"/>
      <c r="BN44" s="2220"/>
    </row>
    <row r="45" spans="2:66" ht="14.45" customHeight="1">
      <c r="B45" s="548"/>
      <c r="C45" s="2013" t="s">
        <v>336</v>
      </c>
      <c r="D45" s="2014"/>
      <c r="E45" s="2014"/>
      <c r="F45" s="2196"/>
      <c r="G45" s="2051"/>
      <c r="H45" s="2300"/>
      <c r="I45" s="2300"/>
      <c r="J45" s="2300"/>
      <c r="K45" s="2300"/>
      <c r="L45" s="2300"/>
      <c r="M45" s="2300"/>
      <c r="N45" s="2300"/>
      <c r="O45" s="2300"/>
      <c r="P45" s="2300"/>
      <c r="Q45" s="2301"/>
      <c r="S45" s="2006" t="s">
        <v>960</v>
      </c>
      <c r="T45" s="2053"/>
      <c r="U45" s="2053"/>
      <c r="V45" s="2053"/>
      <c r="W45" s="2055"/>
      <c r="X45" s="2305"/>
      <c r="Y45" s="2306"/>
      <c r="Z45" s="2306"/>
      <c r="AA45" s="2306"/>
      <c r="AB45" s="2306"/>
      <c r="AC45" s="2306"/>
      <c r="AD45" s="2306"/>
      <c r="AE45" s="2306"/>
      <c r="AF45" s="2306"/>
      <c r="AG45" s="2307"/>
      <c r="AK45" s="2221"/>
      <c r="AL45" s="2222"/>
      <c r="AM45" s="2222"/>
      <c r="AN45" s="2222"/>
      <c r="AO45" s="2222"/>
      <c r="AP45" s="2222"/>
      <c r="AQ45" s="2222"/>
      <c r="AR45" s="2222"/>
      <c r="AS45" s="2222"/>
      <c r="AT45" s="2222"/>
      <c r="AU45" s="2222"/>
      <c r="AV45" s="2222"/>
      <c r="AW45" s="2222"/>
      <c r="AX45" s="2222"/>
      <c r="AY45" s="2222"/>
      <c r="AZ45" s="2222"/>
      <c r="BA45" s="2222"/>
      <c r="BB45" s="2222"/>
      <c r="BC45" s="2222"/>
      <c r="BD45" s="2222"/>
      <c r="BE45" s="2222"/>
      <c r="BF45" s="2222"/>
      <c r="BG45" s="2222"/>
      <c r="BH45" s="2222"/>
      <c r="BI45" s="2222"/>
      <c r="BJ45" s="2222"/>
      <c r="BK45" s="2222"/>
      <c r="BL45" s="2222"/>
      <c r="BM45" s="2222"/>
      <c r="BN45" s="2223"/>
    </row>
    <row r="46" spans="2:66" ht="14.45" customHeight="1">
      <c r="B46" s="548"/>
      <c r="C46" s="2016"/>
      <c r="D46" s="2017"/>
      <c r="E46" s="2017"/>
      <c r="F46" s="2197"/>
      <c r="G46" s="2302"/>
      <c r="H46" s="2303"/>
      <c r="I46" s="2303"/>
      <c r="J46" s="2303"/>
      <c r="K46" s="2303"/>
      <c r="L46" s="2303"/>
      <c r="M46" s="2303"/>
      <c r="N46" s="2303"/>
      <c r="O46" s="2303"/>
      <c r="P46" s="2303"/>
      <c r="Q46" s="2304"/>
      <c r="S46" s="2227"/>
      <c r="T46" s="2054"/>
      <c r="U46" s="2054"/>
      <c r="V46" s="2054"/>
      <c r="W46" s="2027"/>
      <c r="X46" s="2308"/>
      <c r="Y46" s="2309"/>
      <c r="Z46" s="2309"/>
      <c r="AA46" s="2309"/>
      <c r="AB46" s="2309"/>
      <c r="AC46" s="2309"/>
      <c r="AD46" s="2309"/>
      <c r="AE46" s="2309"/>
      <c r="AF46" s="2309"/>
      <c r="AG46" s="2310"/>
      <c r="AK46" s="2221"/>
      <c r="AL46" s="2222"/>
      <c r="AM46" s="2222"/>
      <c r="AN46" s="2222"/>
      <c r="AO46" s="2222"/>
      <c r="AP46" s="2222"/>
      <c r="AQ46" s="2222"/>
      <c r="AR46" s="2222"/>
      <c r="AS46" s="2222"/>
      <c r="AT46" s="2222"/>
      <c r="AU46" s="2222"/>
      <c r="AV46" s="2222"/>
      <c r="AW46" s="2222"/>
      <c r="AX46" s="2222"/>
      <c r="AY46" s="2222"/>
      <c r="AZ46" s="2222"/>
      <c r="BA46" s="2222"/>
      <c r="BB46" s="2222"/>
      <c r="BC46" s="2222"/>
      <c r="BD46" s="2222"/>
      <c r="BE46" s="2222"/>
      <c r="BF46" s="2222"/>
      <c r="BG46" s="2222"/>
      <c r="BH46" s="2222"/>
      <c r="BI46" s="2222"/>
      <c r="BJ46" s="2222"/>
      <c r="BK46" s="2222"/>
      <c r="BL46" s="2222"/>
      <c r="BM46" s="2222"/>
      <c r="BN46" s="2223"/>
    </row>
    <row r="47" spans="2:66" ht="14.45" customHeight="1">
      <c r="B47" s="2006" t="s">
        <v>961</v>
      </c>
      <c r="C47" s="1988"/>
      <c r="D47" s="1988"/>
      <c r="E47" s="1988"/>
      <c r="F47" s="2210"/>
      <c r="G47" s="2051"/>
      <c r="H47" s="2300"/>
      <c r="I47" s="2300"/>
      <c r="J47" s="2311"/>
      <c r="K47" s="2311"/>
      <c r="L47" s="2311"/>
      <c r="M47" s="2311"/>
      <c r="N47" s="2311"/>
      <c r="O47" s="2311"/>
      <c r="P47" s="2311"/>
      <c r="Q47" s="2312"/>
      <c r="S47" s="695"/>
      <c r="T47" s="2238" t="s">
        <v>962</v>
      </c>
      <c r="U47" s="2239"/>
      <c r="V47" s="2239"/>
      <c r="W47" s="2240"/>
      <c r="X47" s="2305"/>
      <c r="Y47" s="2306"/>
      <c r="Z47" s="2306"/>
      <c r="AA47" s="2306"/>
      <c r="AB47" s="2306"/>
      <c r="AC47" s="2306"/>
      <c r="AD47" s="2306"/>
      <c r="AE47" s="2306"/>
      <c r="AF47" s="2306"/>
      <c r="AG47" s="2307"/>
      <c r="AK47" s="2221"/>
      <c r="AL47" s="2222"/>
      <c r="AM47" s="2222"/>
      <c r="AN47" s="2222"/>
      <c r="AO47" s="2222"/>
      <c r="AP47" s="2222"/>
      <c r="AQ47" s="2222"/>
      <c r="AR47" s="2222"/>
      <c r="AS47" s="2222"/>
      <c r="AT47" s="2222"/>
      <c r="AU47" s="2222"/>
      <c r="AV47" s="2222"/>
      <c r="AW47" s="2222"/>
      <c r="AX47" s="2222"/>
      <c r="AY47" s="2222"/>
      <c r="AZ47" s="2222"/>
      <c r="BA47" s="2222"/>
      <c r="BB47" s="2222"/>
      <c r="BC47" s="2222"/>
      <c r="BD47" s="2222"/>
      <c r="BE47" s="2222"/>
      <c r="BF47" s="2222"/>
      <c r="BG47" s="2222"/>
      <c r="BH47" s="2222"/>
      <c r="BI47" s="2222"/>
      <c r="BJ47" s="2222"/>
      <c r="BK47" s="2222"/>
      <c r="BL47" s="2222"/>
      <c r="BM47" s="2222"/>
      <c r="BN47" s="2223"/>
    </row>
    <row r="48" spans="2:66" ht="14.45" customHeight="1">
      <c r="B48" s="2007"/>
      <c r="C48" s="2008"/>
      <c r="D48" s="2008"/>
      <c r="E48" s="2008"/>
      <c r="F48" s="2211"/>
      <c r="G48" s="2302"/>
      <c r="H48" s="2303"/>
      <c r="I48" s="2303"/>
      <c r="J48" s="2313"/>
      <c r="K48" s="2313"/>
      <c r="L48" s="2313"/>
      <c r="M48" s="2313"/>
      <c r="N48" s="2313"/>
      <c r="O48" s="2313"/>
      <c r="P48" s="2313"/>
      <c r="Q48" s="2314"/>
      <c r="S48" s="696"/>
      <c r="T48" s="2241"/>
      <c r="U48" s="2242"/>
      <c r="V48" s="2242"/>
      <c r="W48" s="2243"/>
      <c r="X48" s="2308"/>
      <c r="Y48" s="2309"/>
      <c r="Z48" s="2309"/>
      <c r="AA48" s="2309"/>
      <c r="AB48" s="2309"/>
      <c r="AC48" s="2309"/>
      <c r="AD48" s="2309"/>
      <c r="AE48" s="2309"/>
      <c r="AF48" s="2309"/>
      <c r="AG48" s="2310"/>
      <c r="AK48" s="2221"/>
      <c r="AL48" s="2222"/>
      <c r="AM48" s="2222"/>
      <c r="AN48" s="2222"/>
      <c r="AO48" s="2222"/>
      <c r="AP48" s="2222"/>
      <c r="AQ48" s="2222"/>
      <c r="AR48" s="2222"/>
      <c r="AS48" s="2222"/>
      <c r="AT48" s="2222"/>
      <c r="AU48" s="2222"/>
      <c r="AV48" s="2222"/>
      <c r="AW48" s="2222"/>
      <c r="AX48" s="2222"/>
      <c r="AY48" s="2222"/>
      <c r="AZ48" s="2222"/>
      <c r="BA48" s="2222"/>
      <c r="BB48" s="2222"/>
      <c r="BC48" s="2222"/>
      <c r="BD48" s="2222"/>
      <c r="BE48" s="2222"/>
      <c r="BF48" s="2222"/>
      <c r="BG48" s="2222"/>
      <c r="BH48" s="2222"/>
      <c r="BI48" s="2222"/>
      <c r="BJ48" s="2222"/>
      <c r="BK48" s="2222"/>
      <c r="BL48" s="2222"/>
      <c r="BM48" s="2222"/>
      <c r="BN48" s="2223"/>
    </row>
    <row r="49" spans="1:66" ht="14.45" customHeight="1">
      <c r="B49" s="548"/>
      <c r="C49" s="2013" t="s">
        <v>295</v>
      </c>
      <c r="D49" s="2014"/>
      <c r="E49" s="2014"/>
      <c r="F49" s="2196"/>
      <c r="G49" s="2051"/>
      <c r="H49" s="2300"/>
      <c r="I49" s="2300"/>
      <c r="J49" s="2300"/>
      <c r="K49" s="2300"/>
      <c r="L49" s="2300"/>
      <c r="M49" s="2300"/>
      <c r="N49" s="2300"/>
      <c r="O49" s="2300"/>
      <c r="P49" s="2300"/>
      <c r="Q49" s="2301"/>
      <c r="S49" s="695"/>
      <c r="T49" s="2198" t="s">
        <v>963</v>
      </c>
      <c r="U49" s="2199"/>
      <c r="V49" s="2199"/>
      <c r="W49" s="2200"/>
      <c r="X49" s="2305"/>
      <c r="Y49" s="2306"/>
      <c r="Z49" s="2306"/>
      <c r="AA49" s="2306"/>
      <c r="AB49" s="2306"/>
      <c r="AC49" s="2306"/>
      <c r="AD49" s="2306"/>
      <c r="AE49" s="2306"/>
      <c r="AF49" s="2306"/>
      <c r="AG49" s="2307"/>
      <c r="AK49" s="2221"/>
      <c r="AL49" s="2222"/>
      <c r="AM49" s="2222"/>
      <c r="AN49" s="2222"/>
      <c r="AO49" s="2222"/>
      <c r="AP49" s="2222"/>
      <c r="AQ49" s="2222"/>
      <c r="AR49" s="2222"/>
      <c r="AS49" s="2222"/>
      <c r="AT49" s="2222"/>
      <c r="AU49" s="2222"/>
      <c r="AV49" s="2222"/>
      <c r="AW49" s="2222"/>
      <c r="AX49" s="2222"/>
      <c r="AY49" s="2222"/>
      <c r="AZ49" s="2222"/>
      <c r="BA49" s="2222"/>
      <c r="BB49" s="2222"/>
      <c r="BC49" s="2222"/>
      <c r="BD49" s="2222"/>
      <c r="BE49" s="2222"/>
      <c r="BF49" s="2222"/>
      <c r="BG49" s="2222"/>
      <c r="BH49" s="2222"/>
      <c r="BI49" s="2222"/>
      <c r="BJ49" s="2222"/>
      <c r="BK49" s="2222"/>
      <c r="BL49" s="2222"/>
      <c r="BM49" s="2222"/>
      <c r="BN49" s="2223"/>
    </row>
    <row r="50" spans="1:66" ht="14.45" customHeight="1">
      <c r="B50" s="549"/>
      <c r="C50" s="2016"/>
      <c r="D50" s="2017"/>
      <c r="E50" s="2017"/>
      <c r="F50" s="2197"/>
      <c r="G50" s="2302"/>
      <c r="H50" s="2303"/>
      <c r="I50" s="2303"/>
      <c r="J50" s="2303"/>
      <c r="K50" s="2303"/>
      <c r="L50" s="2303"/>
      <c r="M50" s="2303"/>
      <c r="N50" s="2303"/>
      <c r="O50" s="2303"/>
      <c r="P50" s="2303"/>
      <c r="Q50" s="2304"/>
      <c r="S50" s="694"/>
      <c r="T50" s="2201"/>
      <c r="U50" s="2202"/>
      <c r="V50" s="2202"/>
      <c r="W50" s="2203"/>
      <c r="X50" s="2308"/>
      <c r="Y50" s="2309"/>
      <c r="Z50" s="2309"/>
      <c r="AA50" s="2309"/>
      <c r="AB50" s="2309"/>
      <c r="AC50" s="2309"/>
      <c r="AD50" s="2309"/>
      <c r="AE50" s="2309"/>
      <c r="AF50" s="2309"/>
      <c r="AG50" s="2310"/>
      <c r="AK50" s="2221"/>
      <c r="AL50" s="2222"/>
      <c r="AM50" s="2222"/>
      <c r="AN50" s="2222"/>
      <c r="AO50" s="2222"/>
      <c r="AP50" s="2222"/>
      <c r="AQ50" s="2222"/>
      <c r="AR50" s="2222"/>
      <c r="AS50" s="2222"/>
      <c r="AT50" s="2222"/>
      <c r="AU50" s="2222"/>
      <c r="AV50" s="2222"/>
      <c r="AW50" s="2222"/>
      <c r="AX50" s="2222"/>
      <c r="AY50" s="2222"/>
      <c r="AZ50" s="2222"/>
      <c r="BA50" s="2222"/>
      <c r="BB50" s="2222"/>
      <c r="BC50" s="2222"/>
      <c r="BD50" s="2222"/>
      <c r="BE50" s="2222"/>
      <c r="BF50" s="2222"/>
      <c r="BG50" s="2222"/>
      <c r="BH50" s="2222"/>
      <c r="BI50" s="2222"/>
      <c r="BJ50" s="2222"/>
      <c r="BK50" s="2222"/>
      <c r="BL50" s="2222"/>
      <c r="BM50" s="2222"/>
      <c r="BN50" s="2223"/>
    </row>
    <row r="51" spans="1:66" ht="14.45" customHeight="1">
      <c r="B51" s="547"/>
      <c r="C51" s="534"/>
      <c r="D51" s="534"/>
      <c r="E51" s="534"/>
      <c r="F51" s="534"/>
      <c r="G51" s="534"/>
      <c r="H51" s="534"/>
      <c r="I51" s="534"/>
      <c r="J51" s="534"/>
      <c r="K51" s="534"/>
      <c r="L51" s="534"/>
      <c r="M51" s="534"/>
      <c r="N51" s="534"/>
      <c r="O51" s="534"/>
      <c r="P51" s="534"/>
      <c r="Q51" s="547"/>
      <c r="R51" s="534"/>
      <c r="AK51" s="2221"/>
      <c r="AL51" s="2222"/>
      <c r="AM51" s="2222"/>
      <c r="AN51" s="2222"/>
      <c r="AO51" s="2222"/>
      <c r="AP51" s="2222"/>
      <c r="AQ51" s="2222"/>
      <c r="AR51" s="2222"/>
      <c r="AS51" s="2222"/>
      <c r="AT51" s="2222"/>
      <c r="AU51" s="2222"/>
      <c r="AV51" s="2222"/>
      <c r="AW51" s="2222"/>
      <c r="AX51" s="2222"/>
      <c r="AY51" s="2222"/>
      <c r="AZ51" s="2222"/>
      <c r="BA51" s="2222"/>
      <c r="BB51" s="2222"/>
      <c r="BC51" s="2222"/>
      <c r="BD51" s="2222"/>
      <c r="BE51" s="2222"/>
      <c r="BF51" s="2222"/>
      <c r="BG51" s="2222"/>
      <c r="BH51" s="2222"/>
      <c r="BI51" s="2222"/>
      <c r="BJ51" s="2222"/>
      <c r="BK51" s="2222"/>
      <c r="BL51" s="2222"/>
      <c r="BM51" s="2222"/>
      <c r="BN51" s="2223"/>
    </row>
    <row r="52" spans="1:66" ht="14.45" customHeight="1">
      <c r="B52" s="1973" t="s">
        <v>1528</v>
      </c>
      <c r="C52" s="1973"/>
      <c r="D52" s="1973"/>
      <c r="E52" s="1973"/>
      <c r="F52" s="1973"/>
      <c r="G52" s="1973"/>
      <c r="H52" s="1973"/>
      <c r="I52" s="1973"/>
      <c r="J52" s="2145"/>
      <c r="K52" s="2145"/>
      <c r="L52" s="2145"/>
      <c r="M52" s="2145"/>
      <c r="N52" s="2145"/>
      <c r="O52" s="2145"/>
      <c r="P52" s="2145"/>
      <c r="Q52" s="2145"/>
      <c r="R52" s="1973" t="s">
        <v>1529</v>
      </c>
      <c r="S52" s="1973"/>
      <c r="T52" s="1973"/>
      <c r="U52" s="1973"/>
      <c r="V52" s="1973"/>
      <c r="W52" s="1973"/>
      <c r="X52" s="1973"/>
      <c r="Y52" s="1973"/>
      <c r="Z52" s="2145"/>
      <c r="AA52" s="2145"/>
      <c r="AB52" s="2145"/>
      <c r="AC52" s="2145"/>
      <c r="AD52" s="2145"/>
      <c r="AE52" s="2145"/>
      <c r="AF52" s="2145"/>
      <c r="AG52" s="2145"/>
      <c r="AK52" s="2221"/>
      <c r="AL52" s="2222"/>
      <c r="AM52" s="2222"/>
      <c r="AN52" s="2222"/>
      <c r="AO52" s="2222"/>
      <c r="AP52" s="2222"/>
      <c r="AQ52" s="2222"/>
      <c r="AR52" s="2222"/>
      <c r="AS52" s="2222"/>
      <c r="AT52" s="2222"/>
      <c r="AU52" s="2222"/>
      <c r="AV52" s="2222"/>
      <c r="AW52" s="2222"/>
      <c r="AX52" s="2222"/>
      <c r="AY52" s="2222"/>
      <c r="AZ52" s="2222"/>
      <c r="BA52" s="2222"/>
      <c r="BB52" s="2222"/>
      <c r="BC52" s="2222"/>
      <c r="BD52" s="2222"/>
      <c r="BE52" s="2222"/>
      <c r="BF52" s="2222"/>
      <c r="BG52" s="2222"/>
      <c r="BH52" s="2222"/>
      <c r="BI52" s="2222"/>
      <c r="BJ52" s="2222"/>
      <c r="BK52" s="2222"/>
      <c r="BL52" s="2222"/>
      <c r="BM52" s="2222"/>
      <c r="BN52" s="2223"/>
    </row>
    <row r="53" spans="1:66" ht="14.45" customHeight="1">
      <c r="B53" s="1973"/>
      <c r="C53" s="1973"/>
      <c r="D53" s="1973"/>
      <c r="E53" s="1973"/>
      <c r="F53" s="1973"/>
      <c r="G53" s="1973"/>
      <c r="H53" s="1973"/>
      <c r="I53" s="1973"/>
      <c r="J53" s="2145"/>
      <c r="K53" s="2145"/>
      <c r="L53" s="2145"/>
      <c r="M53" s="2145"/>
      <c r="N53" s="2145"/>
      <c r="O53" s="2145"/>
      <c r="P53" s="2145"/>
      <c r="Q53" s="2145"/>
      <c r="R53" s="1973"/>
      <c r="S53" s="1973"/>
      <c r="T53" s="1973"/>
      <c r="U53" s="1973"/>
      <c r="V53" s="1973"/>
      <c r="W53" s="1973"/>
      <c r="X53" s="1973"/>
      <c r="Y53" s="1973"/>
      <c r="Z53" s="2145"/>
      <c r="AA53" s="2145"/>
      <c r="AB53" s="2145"/>
      <c r="AC53" s="2145"/>
      <c r="AD53" s="2145"/>
      <c r="AE53" s="2145"/>
      <c r="AF53" s="2145"/>
      <c r="AG53" s="2145"/>
      <c r="AK53" s="2224"/>
      <c r="AL53" s="2225"/>
      <c r="AM53" s="2225"/>
      <c r="AN53" s="2225"/>
      <c r="AO53" s="2225"/>
      <c r="AP53" s="2225"/>
      <c r="AQ53" s="2225"/>
      <c r="AR53" s="2225"/>
      <c r="AS53" s="2225"/>
      <c r="AT53" s="2225"/>
      <c r="AU53" s="2225"/>
      <c r="AV53" s="2225"/>
      <c r="AW53" s="2225"/>
      <c r="AX53" s="2225"/>
      <c r="AY53" s="2225"/>
      <c r="AZ53" s="2225"/>
      <c r="BA53" s="2225"/>
      <c r="BB53" s="2225"/>
      <c r="BC53" s="2225"/>
      <c r="BD53" s="2225"/>
      <c r="BE53" s="2225"/>
      <c r="BF53" s="2225"/>
      <c r="BG53" s="2225"/>
      <c r="BH53" s="2225"/>
      <c r="BI53" s="2225"/>
      <c r="BJ53" s="2225"/>
      <c r="BK53" s="2225"/>
      <c r="BL53" s="2225"/>
      <c r="BM53" s="2225"/>
      <c r="BN53" s="2226"/>
    </row>
    <row r="54" spans="1:66" ht="14.45" customHeight="1">
      <c r="B54" s="734"/>
      <c r="C54" s="734"/>
      <c r="D54" s="734"/>
      <c r="E54" s="734"/>
      <c r="F54" s="734"/>
      <c r="G54" s="735"/>
      <c r="H54" s="735"/>
      <c r="I54" s="735"/>
      <c r="J54" s="735"/>
      <c r="K54" s="735"/>
      <c r="L54" s="734"/>
      <c r="M54" s="734"/>
      <c r="N54" s="734"/>
      <c r="O54" s="734"/>
      <c r="P54" s="734"/>
      <c r="Q54" s="736"/>
      <c r="R54" s="735"/>
      <c r="S54" s="735"/>
      <c r="T54" s="735"/>
      <c r="U54" s="735"/>
      <c r="V54" s="735"/>
      <c r="W54" s="736"/>
      <c r="X54" s="736"/>
      <c r="Y54" s="736"/>
      <c r="Z54" s="736"/>
      <c r="AA54" s="736"/>
      <c r="AB54" s="736"/>
      <c r="AC54" s="735"/>
      <c r="AD54" s="735"/>
      <c r="AE54" s="735"/>
      <c r="AF54" s="735"/>
      <c r="AG54" s="735"/>
      <c r="AK54" s="737"/>
      <c r="AL54" s="737"/>
      <c r="AM54" s="737"/>
      <c r="AN54" s="737"/>
      <c r="AO54" s="737"/>
      <c r="AP54" s="737"/>
      <c r="AQ54" s="737"/>
      <c r="AR54" s="737"/>
      <c r="AS54" s="737"/>
      <c r="AT54" s="737"/>
      <c r="AU54" s="737"/>
      <c r="AV54" s="737"/>
      <c r="AW54" s="737"/>
      <c r="AX54" s="737"/>
      <c r="AY54" s="737"/>
      <c r="AZ54" s="737"/>
      <c r="BA54" s="737"/>
      <c r="BB54" s="737"/>
      <c r="BC54" s="737"/>
      <c r="BD54" s="737"/>
      <c r="BE54" s="737"/>
      <c r="BF54" s="737"/>
      <c r="BG54" s="737"/>
      <c r="BH54" s="737"/>
      <c r="BI54" s="737"/>
      <c r="BJ54" s="737"/>
      <c r="BK54" s="737"/>
      <c r="BL54" s="737"/>
      <c r="BM54" s="737"/>
      <c r="BN54" s="737"/>
    </row>
    <row r="55" spans="1:66" ht="14.45" customHeight="1">
      <c r="Y55" s="2180" t="s">
        <v>258</v>
      </c>
      <c r="Z55" s="2339"/>
      <c r="AA55" s="2339"/>
      <c r="AB55" s="2339"/>
      <c r="AC55" s="2339"/>
      <c r="AD55" s="2339"/>
      <c r="AE55" s="2339"/>
      <c r="AF55" s="2339"/>
      <c r="AG55" s="2339"/>
      <c r="AH55" s="723"/>
    </row>
    <row r="56" spans="1:66" ht="14.45" customHeight="1"/>
    <row r="57" spans="1:66" ht="14.45" customHeight="1">
      <c r="A57" s="711"/>
      <c r="B57" s="2182" t="s">
        <v>953</v>
      </c>
      <c r="C57" s="2183"/>
      <c r="D57" s="2183"/>
      <c r="E57" s="2183"/>
      <c r="F57" s="2183"/>
      <c r="G57" s="2183"/>
      <c r="H57" s="2183"/>
      <c r="I57" s="2183"/>
      <c r="J57" s="2183"/>
      <c r="K57" s="2183"/>
      <c r="L57" s="2183"/>
      <c r="M57" s="2183"/>
      <c r="N57" s="2183"/>
      <c r="O57" s="2183"/>
      <c r="P57" s="2183"/>
      <c r="Q57" s="2183"/>
      <c r="R57" s="2183"/>
      <c r="S57" s="2183"/>
      <c r="T57" s="2183"/>
      <c r="U57" s="2183"/>
      <c r="V57" s="2183"/>
      <c r="W57" s="2183"/>
      <c r="X57" s="2183"/>
      <c r="Y57" s="2183"/>
      <c r="Z57" s="2183"/>
      <c r="AA57" s="2183"/>
      <c r="AB57" s="2183"/>
      <c r="AC57" s="2183"/>
      <c r="AD57" s="2183"/>
      <c r="AE57" s="2183"/>
      <c r="AF57" s="711"/>
      <c r="AG57" s="711"/>
      <c r="AH57" s="711"/>
      <c r="AI57" s="711"/>
      <c r="AJ57" s="711"/>
      <c r="AL57" s="724"/>
      <c r="AM57" s="724"/>
      <c r="AN57" s="724"/>
      <c r="AO57" s="724"/>
      <c r="AP57" s="724"/>
      <c r="AQ57" s="724"/>
      <c r="AR57" s="724"/>
      <c r="AS57" s="724"/>
      <c r="AT57" s="724"/>
    </row>
    <row r="58" spans="1:66" ht="14.45" customHeight="1">
      <c r="A58" s="711"/>
      <c r="B58" s="2183"/>
      <c r="C58" s="2183"/>
      <c r="D58" s="2183"/>
      <c r="E58" s="2183"/>
      <c r="F58" s="2183"/>
      <c r="G58" s="2183"/>
      <c r="H58" s="2183"/>
      <c r="I58" s="2183"/>
      <c r="J58" s="2183"/>
      <c r="K58" s="2183"/>
      <c r="L58" s="2183"/>
      <c r="M58" s="2183"/>
      <c r="N58" s="2183"/>
      <c r="O58" s="2183"/>
      <c r="P58" s="2183"/>
      <c r="Q58" s="2183"/>
      <c r="R58" s="2183"/>
      <c r="S58" s="2183"/>
      <c r="T58" s="2183"/>
      <c r="U58" s="2183"/>
      <c r="V58" s="2183"/>
      <c r="W58" s="2183"/>
      <c r="X58" s="2183"/>
      <c r="Y58" s="2183"/>
      <c r="Z58" s="2183"/>
      <c r="AA58" s="2183"/>
      <c r="AB58" s="2183"/>
      <c r="AC58" s="2183"/>
      <c r="AD58" s="2183"/>
      <c r="AE58" s="2183"/>
      <c r="AF58" s="711"/>
      <c r="AG58" s="711"/>
      <c r="AH58" s="711"/>
      <c r="AI58" s="711"/>
      <c r="AJ58" s="711"/>
      <c r="AK58" s="725" t="s">
        <v>964</v>
      </c>
      <c r="AL58" s="726"/>
      <c r="AM58" s="726"/>
      <c r="AN58" s="726"/>
      <c r="AO58" s="726"/>
      <c r="AP58" s="726"/>
      <c r="AQ58" s="726"/>
      <c r="AR58" s="726"/>
      <c r="AS58" s="726"/>
      <c r="AT58" s="726"/>
      <c r="BN58" s="733" t="s">
        <v>770</v>
      </c>
    </row>
    <row r="59" spans="1:66" ht="14.45" customHeight="1">
      <c r="B59" s="2296" t="s">
        <v>331</v>
      </c>
      <c r="C59" s="2297"/>
      <c r="D59" s="2297"/>
      <c r="E59" s="2297"/>
      <c r="F59" s="2298" t="str">
        <f>""&amp;F6</f>
        <v/>
      </c>
      <c r="G59" s="2290"/>
      <c r="H59" s="2290"/>
      <c r="I59" s="2290"/>
      <c r="J59" s="2290"/>
      <c r="K59" s="2290"/>
      <c r="L59" s="2290"/>
      <c r="M59" s="2290"/>
      <c r="N59" s="2290"/>
      <c r="O59" s="2290"/>
      <c r="P59" s="2290"/>
      <c r="Q59" s="2290"/>
      <c r="R59" s="2290"/>
      <c r="U59" s="529"/>
      <c r="V59" s="530"/>
      <c r="W59" s="530"/>
      <c r="X59" s="531"/>
      <c r="Y59" s="531"/>
      <c r="Z59" s="531"/>
      <c r="AA59" s="531"/>
      <c r="AB59" s="531"/>
      <c r="AC59" s="531"/>
      <c r="AD59" s="532"/>
      <c r="AE59" s="532"/>
      <c r="AJ59" s="727"/>
      <c r="AK59" s="2091" t="s">
        <v>261</v>
      </c>
      <c r="AL59" s="2167"/>
      <c r="AM59" s="2167"/>
      <c r="AN59" s="2168"/>
      <c r="AO59" s="697"/>
      <c r="AP59" s="698"/>
      <c r="AQ59" s="698"/>
      <c r="AR59" s="698"/>
      <c r="AS59" s="698"/>
      <c r="AT59" s="698"/>
      <c r="AU59" s="698"/>
      <c r="AV59" s="698"/>
      <c r="AW59" s="698"/>
      <c r="AX59" s="698"/>
      <c r="AY59" s="738"/>
      <c r="AZ59" s="1987" t="s">
        <v>262</v>
      </c>
      <c r="BA59" s="1988"/>
      <c r="BB59" s="1988"/>
      <c r="BC59" s="1989"/>
      <c r="BD59" s="697"/>
      <c r="BE59" s="698"/>
      <c r="BF59" s="698"/>
      <c r="BG59" s="698"/>
      <c r="BH59" s="698"/>
      <c r="BI59" s="698"/>
      <c r="BJ59" s="698"/>
      <c r="BK59" s="698"/>
      <c r="BL59" s="698"/>
      <c r="BM59" s="698"/>
      <c r="BN59" s="738"/>
    </row>
    <row r="60" spans="1:66" ht="14.45" customHeight="1">
      <c r="B60" s="2297"/>
      <c r="C60" s="2297"/>
      <c r="D60" s="2297"/>
      <c r="E60" s="2297"/>
      <c r="F60" s="2265"/>
      <c r="G60" s="2265"/>
      <c r="H60" s="2265"/>
      <c r="I60" s="2265"/>
      <c r="J60" s="2265"/>
      <c r="K60" s="2265"/>
      <c r="L60" s="2265"/>
      <c r="M60" s="2265"/>
      <c r="N60" s="2265"/>
      <c r="O60" s="2265"/>
      <c r="P60" s="2265"/>
      <c r="Q60" s="2265"/>
      <c r="R60" s="2265"/>
      <c r="T60" s="533"/>
      <c r="U60" s="533"/>
      <c r="V60" s="530"/>
      <c r="W60" s="530"/>
      <c r="X60" s="531"/>
      <c r="Y60" s="531"/>
      <c r="Z60" s="531"/>
      <c r="AA60" s="531"/>
      <c r="AB60" s="531"/>
      <c r="AC60" s="531"/>
      <c r="AD60" s="532"/>
      <c r="AE60" s="532"/>
      <c r="AJ60" s="727"/>
      <c r="AK60" s="2172"/>
      <c r="AL60" s="2173"/>
      <c r="AM60" s="2173"/>
      <c r="AN60" s="2174"/>
      <c r="AO60" s="704"/>
      <c r="AP60" s="705"/>
      <c r="AQ60" s="705"/>
      <c r="AR60" s="705"/>
      <c r="AS60" s="705"/>
      <c r="AT60" s="705"/>
      <c r="AU60" s="705"/>
      <c r="AV60" s="705"/>
      <c r="AW60" s="705"/>
      <c r="AX60" s="705"/>
      <c r="AY60" s="739"/>
      <c r="AZ60" s="1990"/>
      <c r="BA60" s="1991"/>
      <c r="BB60" s="1991"/>
      <c r="BC60" s="1992"/>
      <c r="BD60" s="704"/>
      <c r="BE60" s="705"/>
      <c r="BF60" s="705"/>
      <c r="BG60" s="705"/>
      <c r="BH60" s="705"/>
      <c r="BI60" s="705"/>
      <c r="BJ60" s="705"/>
      <c r="BK60" s="705"/>
      <c r="BL60" s="705"/>
      <c r="BM60" s="705"/>
      <c r="BN60" s="739"/>
    </row>
    <row r="61" spans="1:66" ht="14.45" customHeight="1">
      <c r="B61" s="532"/>
      <c r="C61" s="532"/>
      <c r="D61" s="532"/>
      <c r="E61" s="532"/>
      <c r="F61" s="532"/>
      <c r="G61" s="532"/>
      <c r="H61" s="531"/>
      <c r="I61" s="531"/>
      <c r="J61" s="531"/>
      <c r="K61" s="531"/>
      <c r="L61" s="531"/>
      <c r="M61" s="531"/>
      <c r="N61" s="531"/>
      <c r="O61" s="531"/>
      <c r="P61" s="531"/>
      <c r="Q61" s="531"/>
      <c r="R61" s="531"/>
      <c r="S61" s="529" t="s">
        <v>771</v>
      </c>
      <c r="T61" s="531"/>
      <c r="U61" s="531"/>
      <c r="V61" s="531"/>
      <c r="W61" s="531"/>
      <c r="X61" s="531"/>
      <c r="Y61" s="531"/>
      <c r="Z61" s="531"/>
      <c r="AA61" s="531"/>
      <c r="AB61" s="531"/>
      <c r="AC61" s="532"/>
      <c r="AD61" s="532"/>
      <c r="AJ61" s="727"/>
      <c r="AK61" s="740"/>
      <c r="AL61" s="741"/>
      <c r="AM61" s="741"/>
      <c r="AN61" s="742"/>
      <c r="AO61" s="706"/>
      <c r="AP61" s="728" t="s">
        <v>304</v>
      </c>
      <c r="AQ61" s="2098"/>
      <c r="AR61" s="2299"/>
      <c r="AS61" s="2299"/>
      <c r="AT61" s="2299"/>
      <c r="AU61" s="2299"/>
      <c r="AV61" s="2299"/>
      <c r="AW61" s="2299"/>
      <c r="AX61" s="2299"/>
      <c r="AY61" s="2299"/>
      <c r="AZ61" s="2299"/>
      <c r="BA61" s="2299"/>
      <c r="BB61" s="2299"/>
      <c r="BC61" s="2299"/>
      <c r="BD61" s="2299"/>
      <c r="BE61" s="707"/>
      <c r="BF61" s="707"/>
      <c r="BG61" s="707"/>
      <c r="BH61" s="707"/>
      <c r="BI61" s="707"/>
      <c r="BJ61" s="707"/>
      <c r="BK61" s="707"/>
      <c r="BL61" s="707"/>
      <c r="BM61" s="707"/>
      <c r="BN61" s="729"/>
    </row>
    <row r="62" spans="1:66" ht="14.45" customHeight="1">
      <c r="S62" s="2266" t="s">
        <v>242</v>
      </c>
      <c r="T62" s="2263"/>
      <c r="U62" s="2263"/>
      <c r="V62" s="2263"/>
      <c r="W62" s="2288" t="s">
        <v>1072</v>
      </c>
      <c r="X62" s="2290" t="str">
        <f>""&amp;X9</f>
        <v/>
      </c>
      <c r="Y62" s="2291"/>
      <c r="Z62" s="2291"/>
      <c r="AA62" s="2291"/>
      <c r="AB62" s="2291"/>
      <c r="AC62" s="2291"/>
      <c r="AD62" s="2291"/>
      <c r="AE62" s="2291"/>
      <c r="AF62" s="2291"/>
      <c r="AG62" s="2291"/>
      <c r="AJ62" s="727"/>
      <c r="AK62" s="2283" t="s">
        <v>223</v>
      </c>
      <c r="AL62" s="2211"/>
      <c r="AM62" s="2211"/>
      <c r="AN62" s="2284"/>
      <c r="AO62" s="743"/>
      <c r="AP62" s="538"/>
      <c r="AQ62" s="538"/>
      <c r="AR62" s="538"/>
      <c r="AS62" s="538"/>
      <c r="AT62" s="538"/>
      <c r="AU62" s="538"/>
      <c r="AV62" s="538"/>
      <c r="AW62" s="538"/>
      <c r="AX62" s="538"/>
      <c r="AY62" s="538"/>
      <c r="AZ62" s="538"/>
      <c r="BA62" s="538"/>
      <c r="BB62" s="538"/>
      <c r="BC62" s="538"/>
      <c r="BD62" s="538"/>
      <c r="BE62" s="538"/>
      <c r="BF62" s="538"/>
      <c r="BG62" s="538"/>
      <c r="BH62" s="538"/>
      <c r="BI62" s="538"/>
      <c r="BJ62" s="538"/>
      <c r="BK62" s="538"/>
      <c r="BL62" s="538"/>
      <c r="BM62" s="538"/>
      <c r="BN62" s="744"/>
    </row>
    <row r="63" spans="1:66" ht="14.45" customHeight="1">
      <c r="S63" s="2263"/>
      <c r="T63" s="2263"/>
      <c r="U63" s="2263"/>
      <c r="V63" s="2263"/>
      <c r="W63" s="2289"/>
      <c r="X63" s="2292"/>
      <c r="Y63" s="2292"/>
      <c r="Z63" s="2292"/>
      <c r="AA63" s="2292"/>
      <c r="AB63" s="2292"/>
      <c r="AC63" s="2292"/>
      <c r="AD63" s="2292"/>
      <c r="AE63" s="2292"/>
      <c r="AF63" s="2292"/>
      <c r="AG63" s="2292"/>
      <c r="AJ63" s="727"/>
      <c r="AK63" s="2172" t="s">
        <v>340</v>
      </c>
      <c r="AL63" s="2246"/>
      <c r="AM63" s="2246"/>
      <c r="AN63" s="2247"/>
      <c r="AO63" s="745"/>
      <c r="AP63" s="746"/>
      <c r="AQ63" s="746"/>
      <c r="AR63" s="746"/>
      <c r="AS63" s="746"/>
      <c r="AT63" s="746"/>
      <c r="AU63" s="746"/>
      <c r="AV63" s="746"/>
      <c r="AW63" s="746"/>
      <c r="AX63" s="746"/>
      <c r="AY63" s="746"/>
      <c r="AZ63" s="746"/>
      <c r="BA63" s="746"/>
      <c r="BB63" s="746"/>
      <c r="BC63" s="746"/>
      <c r="BD63" s="746"/>
      <c r="BE63" s="746"/>
      <c r="BF63" s="746"/>
      <c r="BG63" s="746"/>
      <c r="BH63" s="746"/>
      <c r="BI63" s="746"/>
      <c r="BJ63" s="746"/>
      <c r="BK63" s="746"/>
      <c r="BL63" s="746"/>
      <c r="BM63" s="746"/>
      <c r="BN63" s="747"/>
    </row>
    <row r="64" spans="1:66" ht="14.45" customHeight="1">
      <c r="S64" s="533"/>
      <c r="T64" s="533"/>
      <c r="U64" s="533"/>
      <c r="V64" s="533"/>
      <c r="W64" s="2285" t="str">
        <f>""&amp;W11</f>
        <v/>
      </c>
      <c r="X64" s="2286"/>
      <c r="Y64" s="2286"/>
      <c r="Z64" s="2286"/>
      <c r="AA64" s="2286"/>
      <c r="AB64" s="2286"/>
      <c r="AC64" s="2286"/>
      <c r="AD64" s="2286"/>
      <c r="AE64" s="2286"/>
      <c r="AF64" s="2286"/>
      <c r="AG64" s="2286"/>
      <c r="AJ64" s="727"/>
      <c r="AK64" s="2099" t="s">
        <v>341</v>
      </c>
      <c r="AL64" s="2100"/>
      <c r="AM64" s="2100"/>
      <c r="AN64" s="2101"/>
      <c r="AO64" s="716"/>
      <c r="AP64" s="717"/>
      <c r="AQ64" s="717"/>
      <c r="AR64" s="717"/>
      <c r="AS64" s="717"/>
      <c r="AT64" s="717"/>
      <c r="AU64" s="717"/>
      <c r="AV64" s="717"/>
      <c r="AW64" s="717"/>
      <c r="AX64" s="717"/>
      <c r="AY64" s="717"/>
      <c r="AZ64" s="717"/>
      <c r="BA64" s="717"/>
      <c r="BB64" s="717"/>
      <c r="BC64" s="717"/>
      <c r="BD64" s="717"/>
      <c r="BE64" s="717"/>
      <c r="BF64" s="717"/>
      <c r="BG64" s="717"/>
      <c r="BH64" s="717"/>
      <c r="BI64" s="717"/>
      <c r="BJ64" s="717"/>
      <c r="BK64" s="717"/>
      <c r="BL64" s="717"/>
      <c r="BM64" s="717"/>
      <c r="BN64" s="718"/>
    </row>
    <row r="65" spans="2:66" ht="14.45" customHeight="1">
      <c r="B65" s="709"/>
      <c r="C65" s="709"/>
      <c r="D65" s="709"/>
      <c r="E65" s="709"/>
      <c r="F65" s="709"/>
      <c r="G65" s="534"/>
      <c r="H65" s="534"/>
      <c r="I65" s="534"/>
      <c r="J65" s="534"/>
      <c r="K65" s="534"/>
      <c r="L65" s="535"/>
      <c r="M65" s="535"/>
      <c r="N65" s="535"/>
      <c r="O65" s="536"/>
      <c r="P65" s="536"/>
      <c r="Q65" s="534"/>
      <c r="R65" s="534"/>
      <c r="S65" s="533"/>
      <c r="T65" s="533"/>
      <c r="U65" s="533"/>
      <c r="V65" s="533"/>
      <c r="W65" s="2287"/>
      <c r="X65" s="2287"/>
      <c r="Y65" s="2287"/>
      <c r="Z65" s="2287"/>
      <c r="AA65" s="2287"/>
      <c r="AB65" s="2287"/>
      <c r="AC65" s="2287"/>
      <c r="AD65" s="2287"/>
      <c r="AE65" s="2287"/>
      <c r="AF65" s="2287"/>
      <c r="AG65" s="2287"/>
      <c r="AJ65" s="727"/>
      <c r="AK65" s="2117" t="s">
        <v>342</v>
      </c>
      <c r="AL65" s="2118"/>
      <c r="AM65" s="2118"/>
      <c r="AN65" s="2119"/>
      <c r="AO65" s="713"/>
      <c r="AP65" s="714"/>
      <c r="AQ65" s="714"/>
      <c r="AR65" s="714"/>
      <c r="AS65" s="714"/>
      <c r="AT65" s="714"/>
      <c r="AU65" s="714"/>
      <c r="AV65" s="714"/>
      <c r="AW65" s="714"/>
      <c r="AX65" s="714"/>
      <c r="AY65" s="714"/>
      <c r="AZ65" s="714"/>
      <c r="BA65" s="714"/>
      <c r="BB65" s="714"/>
      <c r="BC65" s="714"/>
      <c r="BD65" s="714"/>
      <c r="BE65" s="714"/>
      <c r="BF65" s="714"/>
      <c r="BG65" s="714"/>
      <c r="BH65" s="714"/>
      <c r="BI65" s="714"/>
      <c r="BJ65" s="714"/>
      <c r="BK65" s="714"/>
      <c r="BL65" s="714"/>
      <c r="BM65" s="714"/>
      <c r="BN65" s="715"/>
    </row>
    <row r="66" spans="2:66" ht="14.45" customHeight="1">
      <c r="B66" s="708"/>
      <c r="C66" s="708"/>
      <c r="D66" s="708"/>
      <c r="E66" s="708"/>
      <c r="F66" s="534"/>
      <c r="G66" s="534"/>
      <c r="H66" s="534"/>
      <c r="I66" s="534"/>
      <c r="J66" s="534"/>
      <c r="K66" s="534"/>
      <c r="L66" s="535"/>
      <c r="M66" s="535"/>
      <c r="N66" s="535"/>
      <c r="O66" s="536"/>
      <c r="P66" s="536"/>
      <c r="Q66" s="534"/>
      <c r="R66" s="534"/>
      <c r="S66" s="533"/>
      <c r="T66" s="533"/>
      <c r="U66" s="533"/>
      <c r="V66" s="533"/>
      <c r="W66" s="2293" t="s">
        <v>1074</v>
      </c>
      <c r="X66" s="2294"/>
      <c r="Y66" s="2264" t="str">
        <f>""&amp;Y13</f>
        <v/>
      </c>
      <c r="Z66" s="2295"/>
      <c r="AA66" s="2295"/>
      <c r="AB66" s="2295"/>
      <c r="AC66" s="2295"/>
      <c r="AD66" s="2295"/>
      <c r="AE66" s="2295"/>
      <c r="AF66" s="2295"/>
      <c r="AG66" s="2295"/>
      <c r="AJ66" s="727"/>
      <c r="AK66" s="2140" t="s">
        <v>270</v>
      </c>
      <c r="AL66" s="2141"/>
      <c r="AM66" s="2141"/>
      <c r="AN66" s="2142"/>
      <c r="AO66" s="748"/>
      <c r="AP66" s="749"/>
      <c r="AQ66" s="749"/>
      <c r="AR66" s="749"/>
      <c r="AS66" s="749"/>
      <c r="AT66" s="749"/>
      <c r="AU66" s="749"/>
      <c r="AV66" s="749"/>
      <c r="AW66" s="749"/>
      <c r="AX66" s="749"/>
      <c r="AY66" s="749"/>
      <c r="AZ66" s="749"/>
      <c r="BA66" s="749"/>
      <c r="BB66" s="749"/>
      <c r="BC66" s="749"/>
      <c r="BD66" s="749"/>
      <c r="BE66" s="749"/>
      <c r="BF66" s="749"/>
      <c r="BG66" s="749"/>
      <c r="BH66" s="749"/>
      <c r="BI66" s="749"/>
      <c r="BJ66" s="749"/>
      <c r="BK66" s="749"/>
      <c r="BL66" s="749"/>
      <c r="BM66" s="749"/>
      <c r="BN66" s="750"/>
    </row>
    <row r="67" spans="2:66" ht="14.45" customHeight="1">
      <c r="B67" s="2269" t="s">
        <v>332</v>
      </c>
      <c r="C67" s="2270"/>
      <c r="D67" s="2270"/>
      <c r="E67" s="2271"/>
      <c r="F67" s="2278" t="s">
        <v>955</v>
      </c>
      <c r="G67" s="2234"/>
      <c r="H67" s="2234"/>
      <c r="I67" s="2234"/>
      <c r="J67" s="2234"/>
      <c r="K67" s="2234"/>
      <c r="L67" s="2234"/>
      <c r="M67" s="2234"/>
      <c r="N67" s="2234"/>
      <c r="O67" s="2234"/>
      <c r="P67" s="2234"/>
      <c r="Q67" s="2235"/>
      <c r="R67" s="534"/>
      <c r="S67" s="533"/>
      <c r="T67" s="533"/>
      <c r="U67" s="533"/>
      <c r="V67" s="533"/>
      <c r="W67" s="2289"/>
      <c r="X67" s="2289"/>
      <c r="Y67" s="2292"/>
      <c r="Z67" s="2292"/>
      <c r="AA67" s="2292"/>
      <c r="AB67" s="2292"/>
      <c r="AC67" s="2292"/>
      <c r="AD67" s="2292"/>
      <c r="AE67" s="2292"/>
      <c r="AF67" s="2292"/>
      <c r="AG67" s="2292"/>
      <c r="AJ67" s="727"/>
      <c r="AK67" s="2067" t="s">
        <v>271</v>
      </c>
      <c r="AL67" s="2068"/>
      <c r="AM67" s="2068"/>
      <c r="AN67" s="2069"/>
      <c r="AO67" s="2099" t="s">
        <v>272</v>
      </c>
      <c r="AP67" s="2100"/>
      <c r="AQ67" s="699"/>
      <c r="AR67" s="699"/>
      <c r="AS67" s="699"/>
      <c r="AT67" s="699"/>
      <c r="AU67" s="699"/>
      <c r="AV67" s="699"/>
      <c r="AW67" s="699"/>
      <c r="AX67" s="699"/>
      <c r="AY67" s="699"/>
      <c r="AZ67" s="700"/>
      <c r="BA67" s="2034" t="s">
        <v>273</v>
      </c>
      <c r="BB67" s="2035"/>
      <c r="BC67" s="2035"/>
      <c r="BD67" s="2036"/>
      <c r="BE67" s="2261"/>
      <c r="BF67" s="2256"/>
      <c r="BG67" s="2256"/>
      <c r="BH67" s="2256"/>
      <c r="BI67" s="2256"/>
      <c r="BJ67" s="2256"/>
      <c r="BK67" s="2256"/>
      <c r="BL67" s="2256"/>
      <c r="BM67" s="2256"/>
      <c r="BN67" s="2257"/>
    </row>
    <row r="68" spans="2:66" ht="14.45" customHeight="1">
      <c r="B68" s="2272"/>
      <c r="C68" s="2273"/>
      <c r="D68" s="2273"/>
      <c r="E68" s="2274"/>
      <c r="F68" s="2279"/>
      <c r="G68" s="2280"/>
      <c r="H68" s="2280"/>
      <c r="I68" s="2280"/>
      <c r="J68" s="2280"/>
      <c r="K68" s="2280"/>
      <c r="L68" s="2280"/>
      <c r="M68" s="2280"/>
      <c r="N68" s="2280"/>
      <c r="O68" s="2280"/>
      <c r="P68" s="2280"/>
      <c r="Q68" s="2281"/>
      <c r="R68" s="534"/>
      <c r="S68" s="2262" t="s">
        <v>333</v>
      </c>
      <c r="T68" s="2263"/>
      <c r="U68" s="2263"/>
      <c r="V68" s="2263"/>
      <c r="W68" s="2160" t="str">
        <f>""&amp;W15</f>
        <v/>
      </c>
      <c r="X68" s="2264"/>
      <c r="Y68" s="2264"/>
      <c r="Z68" s="2264"/>
      <c r="AA68" s="2264"/>
      <c r="AB68" s="2264"/>
      <c r="AC68" s="2264"/>
      <c r="AD68" s="2264"/>
      <c r="AE68" s="2264"/>
      <c r="AF68" s="2264"/>
      <c r="AG68" s="2264"/>
      <c r="AJ68" s="727"/>
      <c r="AK68" s="2073"/>
      <c r="AL68" s="2074"/>
      <c r="AM68" s="2074"/>
      <c r="AN68" s="2075"/>
      <c r="AO68" s="2140" t="s">
        <v>274</v>
      </c>
      <c r="AP68" s="2141"/>
      <c r="AQ68" s="702"/>
      <c r="AR68" s="702"/>
      <c r="AS68" s="702"/>
      <c r="AT68" s="702"/>
      <c r="AU68" s="702"/>
      <c r="AV68" s="702"/>
      <c r="AW68" s="702"/>
      <c r="AX68" s="702"/>
      <c r="AY68" s="702"/>
      <c r="AZ68" s="703"/>
      <c r="BA68" s="2040"/>
      <c r="BB68" s="2041"/>
      <c r="BC68" s="2041"/>
      <c r="BD68" s="2042"/>
      <c r="BE68" s="2258"/>
      <c r="BF68" s="2259"/>
      <c r="BG68" s="2259"/>
      <c r="BH68" s="2259"/>
      <c r="BI68" s="2259"/>
      <c r="BJ68" s="2259"/>
      <c r="BK68" s="2259"/>
      <c r="BL68" s="2259"/>
      <c r="BM68" s="2259"/>
      <c r="BN68" s="2260"/>
    </row>
    <row r="69" spans="2:66" ht="14.45" customHeight="1">
      <c r="B69" s="2275"/>
      <c r="C69" s="2276"/>
      <c r="D69" s="2276"/>
      <c r="E69" s="2277"/>
      <c r="F69" s="2282"/>
      <c r="G69" s="2236"/>
      <c r="H69" s="2236"/>
      <c r="I69" s="2236"/>
      <c r="J69" s="2236"/>
      <c r="K69" s="2236"/>
      <c r="L69" s="2236"/>
      <c r="M69" s="2236"/>
      <c r="N69" s="2236"/>
      <c r="O69" s="2236"/>
      <c r="P69" s="2236"/>
      <c r="Q69" s="2237"/>
      <c r="R69" s="537"/>
      <c r="S69" s="2263"/>
      <c r="T69" s="2263"/>
      <c r="U69" s="2263"/>
      <c r="V69" s="2263"/>
      <c r="W69" s="2265"/>
      <c r="X69" s="2265"/>
      <c r="Y69" s="2265"/>
      <c r="Z69" s="2265"/>
      <c r="AA69" s="2265"/>
      <c r="AB69" s="2265"/>
      <c r="AC69" s="2265"/>
      <c r="AD69" s="2265"/>
      <c r="AE69" s="2265"/>
      <c r="AF69" s="2265"/>
      <c r="AG69" s="2265"/>
      <c r="AJ69" s="727"/>
      <c r="AK69" s="727"/>
      <c r="AL69" s="727"/>
      <c r="AM69" s="727"/>
      <c r="AN69" s="727"/>
      <c r="AO69" s="727"/>
      <c r="AP69" s="727"/>
      <c r="AQ69" s="727"/>
      <c r="AR69" s="727"/>
      <c r="AS69" s="727"/>
      <c r="AT69" s="727"/>
      <c r="AU69" s="727"/>
      <c r="AV69" s="727"/>
      <c r="AW69" s="727"/>
      <c r="AX69" s="727"/>
      <c r="AY69" s="727"/>
      <c r="AZ69" s="727"/>
      <c r="BA69" s="727"/>
      <c r="BB69" s="727"/>
      <c r="BC69" s="727"/>
      <c r="BD69" s="727"/>
      <c r="BE69" s="727"/>
      <c r="BF69" s="727"/>
      <c r="BG69" s="727"/>
      <c r="BH69" s="727"/>
      <c r="BI69" s="727"/>
      <c r="BJ69" s="727"/>
      <c r="BK69" s="727"/>
      <c r="BL69" s="727"/>
      <c r="BM69" s="727"/>
      <c r="BN69" s="727"/>
    </row>
    <row r="70" spans="2:66" ht="14.45" customHeight="1">
      <c r="B70" s="708"/>
      <c r="C70" s="708"/>
      <c r="D70" s="708"/>
      <c r="E70" s="708"/>
      <c r="F70" s="538"/>
      <c r="G70" s="538"/>
      <c r="H70" s="538"/>
      <c r="I70" s="538"/>
      <c r="J70" s="538"/>
      <c r="K70" s="538"/>
      <c r="L70" s="538"/>
      <c r="M70" s="538"/>
      <c r="N70" s="538"/>
      <c r="O70" s="538"/>
      <c r="P70" s="538"/>
      <c r="Q70" s="538"/>
      <c r="R70" s="538"/>
      <c r="S70" s="2266" t="s">
        <v>334</v>
      </c>
      <c r="T70" s="2267"/>
      <c r="U70" s="2267"/>
      <c r="V70" s="2267"/>
      <c r="W70" s="2268" t="str">
        <f>""&amp;W17</f>
        <v/>
      </c>
      <c r="X70" s="2264"/>
      <c r="Y70" s="2264"/>
      <c r="Z70" s="2264"/>
      <c r="AA70" s="2264"/>
      <c r="AB70" s="2264"/>
      <c r="AC70" s="2264"/>
      <c r="AD70" s="2264"/>
      <c r="AE70" s="2264"/>
      <c r="AF70" s="2264"/>
      <c r="AG70" s="2264"/>
      <c r="AJ70" s="727"/>
      <c r="AK70" s="2067" t="s">
        <v>266</v>
      </c>
      <c r="AL70" s="2068"/>
      <c r="AM70" s="2068"/>
      <c r="AN70" s="2069"/>
      <c r="AO70" s="2102" t="s">
        <v>275</v>
      </c>
      <c r="AP70" s="2103"/>
      <c r="AQ70" s="2103"/>
      <c r="AR70" s="2103"/>
      <c r="AS70" s="2103"/>
      <c r="AT70" s="2103"/>
      <c r="AU70" s="2103"/>
      <c r="AV70" s="2103"/>
      <c r="AW70" s="2104"/>
      <c r="AX70" s="2102" t="s">
        <v>268</v>
      </c>
      <c r="AY70" s="2103"/>
      <c r="AZ70" s="2103"/>
      <c r="BA70" s="2103"/>
      <c r="BB70" s="2103"/>
      <c r="BC70" s="2103"/>
      <c r="BD70" s="2103"/>
      <c r="BE70" s="2103"/>
      <c r="BF70" s="2103"/>
      <c r="BG70" s="2104"/>
      <c r="BH70" s="2105" t="s">
        <v>269</v>
      </c>
      <c r="BI70" s="2106"/>
      <c r="BJ70" s="2106"/>
      <c r="BK70" s="2106"/>
      <c r="BL70" s="2106"/>
      <c r="BM70" s="2106"/>
      <c r="BN70" s="2107"/>
    </row>
    <row r="71" spans="2:66" ht="14.45" customHeight="1">
      <c r="B71" s="539"/>
      <c r="C71" s="708"/>
      <c r="D71" s="708"/>
      <c r="E71" s="708"/>
      <c r="F71" s="538"/>
      <c r="G71" s="538"/>
      <c r="H71" s="538"/>
      <c r="I71" s="538"/>
      <c r="J71" s="538"/>
      <c r="K71" s="538"/>
      <c r="L71" s="538"/>
      <c r="M71" s="538"/>
      <c r="N71" s="538"/>
      <c r="O71" s="538"/>
      <c r="P71" s="538"/>
      <c r="Q71" s="538"/>
      <c r="R71" s="538"/>
      <c r="S71" s="2267"/>
      <c r="T71" s="2267"/>
      <c r="U71" s="2267"/>
      <c r="V71" s="2267"/>
      <c r="W71" s="2265"/>
      <c r="X71" s="2265"/>
      <c r="Y71" s="2265"/>
      <c r="Z71" s="2265"/>
      <c r="AA71" s="2265"/>
      <c r="AB71" s="2265"/>
      <c r="AC71" s="2265"/>
      <c r="AD71" s="2265"/>
      <c r="AE71" s="2265"/>
      <c r="AF71" s="2265"/>
      <c r="AG71" s="2265"/>
      <c r="AJ71" s="727"/>
      <c r="AK71" s="2070"/>
      <c r="AL71" s="2071"/>
      <c r="AM71" s="2071"/>
      <c r="AN71" s="2072"/>
      <c r="AO71" s="751"/>
      <c r="AP71" s="699"/>
      <c r="AQ71" s="699"/>
      <c r="AR71" s="699"/>
      <c r="AS71" s="699"/>
      <c r="AT71" s="699"/>
      <c r="AU71" s="699"/>
      <c r="AV71" s="699"/>
      <c r="AW71" s="700"/>
      <c r="AX71" s="752"/>
      <c r="AY71" s="728"/>
      <c r="AZ71" s="698"/>
      <c r="BA71" s="698"/>
      <c r="BB71" s="698"/>
      <c r="BC71" s="698"/>
      <c r="BD71" s="753"/>
      <c r="BE71" s="698"/>
      <c r="BF71" s="698"/>
      <c r="BG71" s="738"/>
      <c r="BH71" s="751"/>
      <c r="BI71" s="699"/>
      <c r="BJ71" s="699"/>
      <c r="BK71" s="699"/>
      <c r="BL71" s="699"/>
      <c r="BM71" s="699"/>
      <c r="BN71" s="700"/>
    </row>
    <row r="72" spans="2:66" ht="14.45" customHeight="1">
      <c r="B72" s="539"/>
      <c r="C72" s="708"/>
      <c r="D72" s="708"/>
      <c r="E72" s="708"/>
      <c r="F72" s="538"/>
      <c r="G72" s="538"/>
      <c r="H72" s="538"/>
      <c r="I72" s="538"/>
      <c r="J72" s="538"/>
      <c r="K72" s="538"/>
      <c r="L72" s="538"/>
      <c r="M72" s="538"/>
      <c r="N72" s="538"/>
      <c r="O72" s="538"/>
      <c r="P72" s="538"/>
      <c r="Q72" s="538"/>
      <c r="R72" s="538"/>
      <c r="S72" s="710"/>
      <c r="T72" s="710"/>
      <c r="U72" s="710"/>
      <c r="V72" s="710"/>
      <c r="W72" s="540"/>
      <c r="X72" s="540"/>
      <c r="Y72" s="540"/>
      <c r="Z72" s="540"/>
      <c r="AA72" s="540"/>
      <c r="AB72" s="540"/>
      <c r="AC72" s="540"/>
      <c r="AD72" s="540"/>
      <c r="AE72" s="540"/>
      <c r="AF72" s="540"/>
      <c r="AG72" s="540"/>
      <c r="AJ72" s="727"/>
      <c r="AK72" s="2070"/>
      <c r="AL72" s="2071"/>
      <c r="AM72" s="2071"/>
      <c r="AN72" s="2072"/>
      <c r="AO72" s="701"/>
      <c r="AP72" s="702"/>
      <c r="AQ72" s="702"/>
      <c r="AR72" s="702"/>
      <c r="AS72" s="702"/>
      <c r="AT72" s="702"/>
      <c r="AU72" s="702"/>
      <c r="AV72" s="702"/>
      <c r="AW72" s="703"/>
      <c r="AX72" s="745"/>
      <c r="AY72" s="746"/>
      <c r="AZ72" s="705"/>
      <c r="BA72" s="705"/>
      <c r="BB72" s="705"/>
      <c r="BC72" s="705"/>
      <c r="BD72" s="705"/>
      <c r="BE72" s="705"/>
      <c r="BF72" s="705"/>
      <c r="BG72" s="739"/>
      <c r="BH72" s="701"/>
      <c r="BI72" s="702"/>
      <c r="BJ72" s="702"/>
      <c r="BK72" s="702"/>
      <c r="BL72" s="702"/>
      <c r="BM72" s="702"/>
      <c r="BN72" s="703"/>
    </row>
    <row r="73" spans="2:66" ht="14.45" customHeight="1">
      <c r="B73" s="539" t="s">
        <v>335</v>
      </c>
      <c r="C73" s="708"/>
      <c r="D73" s="708"/>
      <c r="E73" s="708"/>
      <c r="F73" s="538"/>
      <c r="G73" s="538"/>
      <c r="H73" s="538"/>
      <c r="I73" s="538"/>
      <c r="J73" s="538"/>
      <c r="K73" s="538"/>
      <c r="L73" s="538"/>
      <c r="M73" s="538"/>
      <c r="N73" s="538"/>
      <c r="O73" s="538"/>
      <c r="P73" s="538"/>
      <c r="Q73" s="538"/>
      <c r="R73" s="538"/>
      <c r="AJ73" s="727"/>
      <c r="AK73" s="2070"/>
      <c r="AL73" s="2071"/>
      <c r="AM73" s="2071"/>
      <c r="AN73" s="2072"/>
      <c r="AO73" s="751" t="s">
        <v>306</v>
      </c>
      <c r="AP73" s="699"/>
      <c r="AQ73" s="699"/>
      <c r="AR73" s="699"/>
      <c r="AS73" s="699"/>
      <c r="AT73" s="699"/>
      <c r="AU73" s="699"/>
      <c r="AV73" s="699"/>
      <c r="AW73" s="700"/>
      <c r="AX73" s="752" t="s">
        <v>306</v>
      </c>
      <c r="AY73" s="728"/>
      <c r="AZ73" s="698" t="s">
        <v>306</v>
      </c>
      <c r="BA73" s="698"/>
      <c r="BB73" s="698" t="s">
        <v>306</v>
      </c>
      <c r="BC73" s="698"/>
      <c r="BD73" s="753" t="s">
        <v>306</v>
      </c>
      <c r="BE73" s="698"/>
      <c r="BF73" s="698"/>
      <c r="BG73" s="738"/>
      <c r="BH73" s="754" t="s">
        <v>306</v>
      </c>
      <c r="BI73" s="755"/>
      <c r="BJ73" s="755"/>
      <c r="BK73" s="755"/>
      <c r="BL73" s="755"/>
      <c r="BM73" s="755"/>
      <c r="BN73" s="756"/>
    </row>
    <row r="74" spans="2:66" ht="14.45" customHeight="1">
      <c r="B74" s="2099" t="s">
        <v>312</v>
      </c>
      <c r="C74" s="2100"/>
      <c r="D74" s="2100"/>
      <c r="E74" s="2101"/>
      <c r="F74" s="2097" t="str">
        <f>本工事内容!$C$5&amp;本工事内容!$D$5&amp;本工事内容!$E$5</f>
        <v>水第100号</v>
      </c>
      <c r="G74" s="2098"/>
      <c r="H74" s="2098"/>
      <c r="I74" s="2098"/>
      <c r="J74" s="2098"/>
      <c r="K74" s="2098"/>
      <c r="L74" s="2098"/>
      <c r="M74" s="2098"/>
      <c r="N74" s="2098"/>
      <c r="O74" s="2098"/>
      <c r="P74" s="2098"/>
      <c r="Q74" s="2098"/>
      <c r="R74" s="2098"/>
      <c r="S74" s="2098"/>
      <c r="T74" s="2098"/>
      <c r="U74" s="2098"/>
      <c r="V74" s="2098"/>
      <c r="W74" s="2098"/>
      <c r="X74" s="2098"/>
      <c r="Y74" s="2098"/>
      <c r="Z74" s="2098"/>
      <c r="AA74" s="2098"/>
      <c r="AB74" s="2098"/>
      <c r="AC74" s="2098"/>
      <c r="AD74" s="2098"/>
      <c r="AE74" s="2098"/>
      <c r="AF74" s="541"/>
      <c r="AG74" s="542"/>
      <c r="AJ74" s="727"/>
      <c r="AK74" s="2073"/>
      <c r="AL74" s="2074"/>
      <c r="AM74" s="2074"/>
      <c r="AN74" s="2075"/>
      <c r="AO74" s="701"/>
      <c r="AP74" s="702"/>
      <c r="AQ74" s="702"/>
      <c r="AR74" s="702"/>
      <c r="AS74" s="702"/>
      <c r="AT74" s="702"/>
      <c r="AU74" s="702"/>
      <c r="AV74" s="702"/>
      <c r="AW74" s="703"/>
      <c r="AX74" s="745"/>
      <c r="AY74" s="746"/>
      <c r="AZ74" s="705"/>
      <c r="BA74" s="705"/>
      <c r="BB74" s="705"/>
      <c r="BC74" s="705"/>
      <c r="BD74" s="705"/>
      <c r="BE74" s="705"/>
      <c r="BF74" s="705"/>
      <c r="BG74" s="739"/>
      <c r="BH74" s="757"/>
      <c r="BI74" s="758"/>
      <c r="BJ74" s="758"/>
      <c r="BK74" s="758"/>
      <c r="BL74" s="758"/>
      <c r="BM74" s="758"/>
      <c r="BN74" s="759"/>
    </row>
    <row r="75" spans="2:66" ht="14.45" customHeight="1">
      <c r="B75" s="2117" t="s">
        <v>342</v>
      </c>
      <c r="C75" s="2118"/>
      <c r="D75" s="2118"/>
      <c r="E75" s="2119"/>
      <c r="F75" s="2138" t="str">
        <f>""&amp;本工事内容!$C$8</f>
        <v>○○○地内配水管改良工事</v>
      </c>
      <c r="G75" s="2139"/>
      <c r="H75" s="2139"/>
      <c r="I75" s="2139"/>
      <c r="J75" s="2139"/>
      <c r="K75" s="2139"/>
      <c r="L75" s="2139"/>
      <c r="M75" s="2139"/>
      <c r="N75" s="2139"/>
      <c r="O75" s="2139"/>
      <c r="P75" s="2139"/>
      <c r="Q75" s="2139"/>
      <c r="R75" s="2139"/>
      <c r="S75" s="2139"/>
      <c r="T75" s="2139"/>
      <c r="U75" s="2139"/>
      <c r="V75" s="2139"/>
      <c r="W75" s="2139"/>
      <c r="X75" s="2139"/>
      <c r="Y75" s="2139"/>
      <c r="Z75" s="2139"/>
      <c r="AA75" s="2139"/>
      <c r="AB75" s="2139"/>
      <c r="AC75" s="2139"/>
      <c r="AD75" s="2139"/>
      <c r="AE75" s="2139"/>
      <c r="AF75" s="543"/>
      <c r="AG75" s="544"/>
      <c r="AJ75" s="727"/>
      <c r="AK75" s="727"/>
      <c r="AL75" s="727"/>
      <c r="AM75" s="727"/>
      <c r="AN75" s="727"/>
      <c r="AO75" s="727"/>
      <c r="AP75" s="727"/>
      <c r="AQ75" s="727"/>
      <c r="AR75" s="727"/>
      <c r="AS75" s="727"/>
      <c r="AT75" s="727"/>
      <c r="AU75" s="727"/>
      <c r="AV75" s="727"/>
      <c r="AW75" s="727"/>
      <c r="AX75" s="727"/>
      <c r="AY75" s="727"/>
      <c r="AZ75" s="727"/>
      <c r="BA75" s="727"/>
      <c r="BB75" s="727"/>
      <c r="BC75" s="727"/>
      <c r="BD75" s="727"/>
      <c r="BE75" s="727"/>
      <c r="BF75" s="727"/>
      <c r="BG75" s="727"/>
      <c r="BH75" s="727"/>
      <c r="BI75" s="727"/>
      <c r="BJ75" s="727"/>
      <c r="BK75" s="727"/>
      <c r="BL75" s="727"/>
      <c r="BM75" s="727"/>
      <c r="BN75" s="727"/>
    </row>
    <row r="76" spans="2:66" ht="14.45" customHeight="1">
      <c r="B76" s="2140" t="s">
        <v>270</v>
      </c>
      <c r="C76" s="2141"/>
      <c r="D76" s="2141"/>
      <c r="E76" s="2142"/>
      <c r="F76" s="2136" t="str">
        <f>""&amp;AO13</f>
        <v/>
      </c>
      <c r="G76" s="2137"/>
      <c r="H76" s="2137"/>
      <c r="I76" s="2137"/>
      <c r="J76" s="2137"/>
      <c r="K76" s="2137"/>
      <c r="L76" s="2137"/>
      <c r="M76" s="2137"/>
      <c r="N76" s="2137"/>
      <c r="O76" s="2137"/>
      <c r="P76" s="2137"/>
      <c r="Q76" s="2137"/>
      <c r="R76" s="2137"/>
      <c r="S76" s="2137"/>
      <c r="T76" s="2137"/>
      <c r="U76" s="2137"/>
      <c r="V76" s="2137"/>
      <c r="W76" s="2137"/>
      <c r="X76" s="2137"/>
      <c r="Y76" s="2137"/>
      <c r="Z76" s="2137"/>
      <c r="AA76" s="2137"/>
      <c r="AB76" s="2137"/>
      <c r="AC76" s="2137"/>
      <c r="AD76" s="2137"/>
      <c r="AE76" s="2137"/>
      <c r="AF76" s="545"/>
      <c r="AG76" s="546"/>
      <c r="AJ76" s="727"/>
      <c r="AK76" s="2067" t="s">
        <v>277</v>
      </c>
      <c r="AL76" s="2068"/>
      <c r="AM76" s="2068"/>
      <c r="AN76" s="2069"/>
      <c r="AO76" s="2034" t="s">
        <v>965</v>
      </c>
      <c r="AP76" s="2035"/>
      <c r="AQ76" s="2035"/>
      <c r="AR76" s="2035"/>
      <c r="AS76" s="2036"/>
      <c r="AT76" s="2028" t="s">
        <v>278</v>
      </c>
      <c r="AU76" s="2022"/>
      <c r="AV76" s="2022"/>
      <c r="AW76" s="2022"/>
      <c r="AX76" s="2022"/>
      <c r="AY76" s="2022"/>
      <c r="AZ76" s="2057"/>
      <c r="BA76" s="2028" t="s">
        <v>279</v>
      </c>
      <c r="BB76" s="2022"/>
      <c r="BC76" s="2022"/>
      <c r="BD76" s="2022"/>
      <c r="BE76" s="2022"/>
      <c r="BF76" s="2022"/>
      <c r="BG76" s="2057"/>
      <c r="BH76" s="2028" t="s">
        <v>280</v>
      </c>
      <c r="BI76" s="2022"/>
      <c r="BJ76" s="2022"/>
      <c r="BK76" s="2022"/>
      <c r="BL76" s="2022"/>
      <c r="BM76" s="2022"/>
      <c r="BN76" s="2057"/>
    </row>
    <row r="77" spans="2:66" ht="14.45" customHeight="1">
      <c r="B77" s="2067" t="s">
        <v>271</v>
      </c>
      <c r="C77" s="2068"/>
      <c r="D77" s="2068"/>
      <c r="E77" s="2069"/>
      <c r="F77" s="2081" t="s">
        <v>272</v>
      </c>
      <c r="G77" s="2082"/>
      <c r="H77" s="2083" t="str">
        <f>IF(AQ14="","",AQ14)</f>
        <v/>
      </c>
      <c r="I77" s="2083"/>
      <c r="J77" s="2083"/>
      <c r="K77" s="2083"/>
      <c r="L77" s="2083"/>
      <c r="M77" s="2083"/>
      <c r="N77" s="2083"/>
      <c r="O77" s="2083"/>
      <c r="P77" s="2083"/>
      <c r="Q77" s="2084"/>
      <c r="R77" s="2034" t="s">
        <v>337</v>
      </c>
      <c r="S77" s="2035"/>
      <c r="T77" s="2035"/>
      <c r="U77" s="2035"/>
      <c r="V77" s="2053"/>
      <c r="W77" s="2055"/>
      <c r="X77" s="2085" t="str">
        <f>IF(BE14="","",BE14)</f>
        <v/>
      </c>
      <c r="Y77" s="2256"/>
      <c r="Z77" s="2256"/>
      <c r="AA77" s="2256"/>
      <c r="AB77" s="2256"/>
      <c r="AC77" s="2256"/>
      <c r="AD77" s="2256"/>
      <c r="AE77" s="2256"/>
      <c r="AF77" s="2256"/>
      <c r="AG77" s="2257"/>
      <c r="AJ77" s="727"/>
      <c r="AK77" s="2070"/>
      <c r="AL77" s="2071"/>
      <c r="AM77" s="2071"/>
      <c r="AN77" s="2072"/>
      <c r="AO77" s="2040"/>
      <c r="AP77" s="2041"/>
      <c r="AQ77" s="2041"/>
      <c r="AR77" s="2041"/>
      <c r="AS77" s="2042"/>
      <c r="AT77" s="760"/>
      <c r="AU77" s="761"/>
      <c r="AV77" s="761"/>
      <c r="AW77" s="761"/>
      <c r="AX77" s="761"/>
      <c r="AY77" s="761"/>
      <c r="AZ77" s="762"/>
      <c r="BA77" s="760"/>
      <c r="BB77" s="761"/>
      <c r="BC77" s="761"/>
      <c r="BD77" s="761"/>
      <c r="BE77" s="761"/>
      <c r="BF77" s="761"/>
      <c r="BG77" s="762"/>
      <c r="BH77" s="760"/>
      <c r="BI77" s="761"/>
      <c r="BJ77" s="761"/>
      <c r="BK77" s="761"/>
      <c r="BL77" s="761"/>
      <c r="BM77" s="761"/>
      <c r="BN77" s="762"/>
    </row>
    <row r="78" spans="2:66" ht="14.45" customHeight="1">
      <c r="B78" s="2073"/>
      <c r="C78" s="2074"/>
      <c r="D78" s="2074"/>
      <c r="E78" s="2075"/>
      <c r="F78" s="2088" t="s">
        <v>274</v>
      </c>
      <c r="G78" s="2089"/>
      <c r="H78" s="2087" t="str">
        <f>IF(AQ15="","",AQ15)</f>
        <v/>
      </c>
      <c r="I78" s="2087"/>
      <c r="J78" s="2087"/>
      <c r="K78" s="2087"/>
      <c r="L78" s="2087"/>
      <c r="M78" s="2087"/>
      <c r="N78" s="2087"/>
      <c r="O78" s="2087"/>
      <c r="P78" s="2087"/>
      <c r="Q78" s="2090"/>
      <c r="R78" s="2040"/>
      <c r="S78" s="2041"/>
      <c r="T78" s="2041"/>
      <c r="U78" s="2041"/>
      <c r="V78" s="2054"/>
      <c r="W78" s="2027"/>
      <c r="X78" s="2258"/>
      <c r="Y78" s="2259"/>
      <c r="Z78" s="2259"/>
      <c r="AA78" s="2259"/>
      <c r="AB78" s="2259"/>
      <c r="AC78" s="2259"/>
      <c r="AD78" s="2259"/>
      <c r="AE78" s="2259"/>
      <c r="AF78" s="2259"/>
      <c r="AG78" s="2260"/>
      <c r="AJ78" s="727"/>
      <c r="AK78" s="2070"/>
      <c r="AL78" s="2071"/>
      <c r="AM78" s="2071"/>
      <c r="AN78" s="2072"/>
      <c r="AO78" s="2034" t="s">
        <v>284</v>
      </c>
      <c r="AP78" s="2078"/>
      <c r="AQ78" s="2078"/>
      <c r="AR78" s="2078"/>
      <c r="AS78" s="2028" t="s">
        <v>951</v>
      </c>
      <c r="AT78" s="2022"/>
      <c r="AU78" s="2022"/>
      <c r="AV78" s="2022"/>
      <c r="AW78" s="2022"/>
      <c r="AX78" s="2057"/>
      <c r="AY78" s="2028" t="s">
        <v>278</v>
      </c>
      <c r="AZ78" s="2076"/>
      <c r="BA78" s="2076"/>
      <c r="BB78" s="2076"/>
      <c r="BC78" s="2077"/>
      <c r="BD78" s="2028" t="s">
        <v>279</v>
      </c>
      <c r="BE78" s="2076"/>
      <c r="BF78" s="2076"/>
      <c r="BG78" s="2076"/>
      <c r="BH78" s="2077"/>
      <c r="BI78" s="2028" t="s">
        <v>280</v>
      </c>
      <c r="BJ78" s="2157"/>
      <c r="BK78" s="2157"/>
      <c r="BL78" s="2157"/>
      <c r="BM78" s="2157"/>
      <c r="BN78" s="2158"/>
    </row>
    <row r="79" spans="2:66" ht="14.45" customHeight="1">
      <c r="B79" s="708"/>
      <c r="C79" s="708"/>
      <c r="D79" s="708"/>
      <c r="E79" s="708"/>
      <c r="F79" s="534"/>
      <c r="G79" s="534"/>
      <c r="H79" s="534"/>
      <c r="I79" s="534"/>
      <c r="J79" s="534"/>
      <c r="K79" s="534"/>
      <c r="L79" s="534"/>
      <c r="M79" s="534"/>
      <c r="N79" s="534"/>
      <c r="O79" s="534"/>
      <c r="P79" s="534"/>
      <c r="Q79" s="534"/>
      <c r="R79" s="534"/>
      <c r="AJ79" s="727"/>
      <c r="AK79" s="2073"/>
      <c r="AL79" s="2074"/>
      <c r="AM79" s="2074"/>
      <c r="AN79" s="2075"/>
      <c r="AO79" s="2079"/>
      <c r="AP79" s="2080"/>
      <c r="AQ79" s="2080"/>
      <c r="AR79" s="2080"/>
      <c r="AS79" s="760" t="s">
        <v>306</v>
      </c>
      <c r="AT79" s="761"/>
      <c r="AU79" s="761"/>
      <c r="AV79" s="761"/>
      <c r="AW79" s="761"/>
      <c r="AX79" s="762"/>
      <c r="AY79" s="763"/>
      <c r="AZ79" s="764"/>
      <c r="BA79" s="764"/>
      <c r="BB79" s="764"/>
      <c r="BC79" s="765"/>
      <c r="BD79" s="760"/>
      <c r="BE79" s="766"/>
      <c r="BF79" s="766"/>
      <c r="BG79" s="766"/>
      <c r="BH79" s="767"/>
      <c r="BI79" s="760"/>
      <c r="BJ79" s="766"/>
      <c r="BK79" s="766"/>
      <c r="BL79" s="766"/>
      <c r="BM79" s="766"/>
      <c r="BN79" s="767"/>
    </row>
    <row r="80" spans="2:66" ht="14.45" customHeight="1">
      <c r="B80" s="2067" t="s">
        <v>266</v>
      </c>
      <c r="C80" s="2068"/>
      <c r="D80" s="2068"/>
      <c r="E80" s="2069"/>
      <c r="F80" s="2102" t="s">
        <v>267</v>
      </c>
      <c r="G80" s="2103"/>
      <c r="H80" s="2103"/>
      <c r="I80" s="2103"/>
      <c r="J80" s="2103"/>
      <c r="K80" s="2103"/>
      <c r="L80" s="2103"/>
      <c r="M80" s="2103"/>
      <c r="N80" s="2103"/>
      <c r="O80" s="2061"/>
      <c r="P80" s="2023"/>
      <c r="Q80" s="2102" t="s">
        <v>268</v>
      </c>
      <c r="R80" s="2103"/>
      <c r="S80" s="2103"/>
      <c r="T80" s="2103"/>
      <c r="U80" s="2103"/>
      <c r="V80" s="2103"/>
      <c r="W80" s="2103"/>
      <c r="X80" s="2103"/>
      <c r="Y80" s="2103"/>
      <c r="Z80" s="2104"/>
      <c r="AA80" s="2105" t="s">
        <v>269</v>
      </c>
      <c r="AB80" s="2106"/>
      <c r="AC80" s="2106"/>
      <c r="AD80" s="2106"/>
      <c r="AE80" s="2106"/>
      <c r="AF80" s="2106"/>
      <c r="AG80" s="2107"/>
      <c r="AJ80" s="727"/>
      <c r="AK80" s="727"/>
      <c r="AL80" s="727"/>
      <c r="AM80" s="727"/>
      <c r="AN80" s="727"/>
      <c r="AO80" s="727"/>
      <c r="AP80" s="727"/>
      <c r="AQ80" s="727"/>
      <c r="AR80" s="727"/>
      <c r="AS80" s="727"/>
      <c r="AT80" s="727"/>
      <c r="AU80" s="727"/>
      <c r="AV80" s="727"/>
      <c r="AW80" s="727"/>
      <c r="AX80" s="727"/>
      <c r="AY80" s="727"/>
      <c r="AZ80" s="727"/>
      <c r="BA80" s="727"/>
      <c r="BB80" s="727"/>
      <c r="BC80" s="727"/>
      <c r="BD80" s="727"/>
      <c r="BE80" s="727"/>
      <c r="BF80" s="727"/>
      <c r="BG80" s="727"/>
      <c r="BH80" s="727"/>
      <c r="BI80" s="727"/>
      <c r="BJ80" s="727"/>
      <c r="BK80" s="727"/>
      <c r="BL80" s="727"/>
      <c r="BM80" s="727"/>
      <c r="BN80" s="727"/>
    </row>
    <row r="81" spans="2:66" ht="14.45" customHeight="1">
      <c r="B81" s="2070"/>
      <c r="C81" s="2071"/>
      <c r="D81" s="2071"/>
      <c r="E81" s="2072"/>
      <c r="F81" s="2250" t="str">
        <f>""&amp;AO18</f>
        <v/>
      </c>
      <c r="G81" s="2251"/>
      <c r="H81" s="2251"/>
      <c r="I81" s="2251"/>
      <c r="J81" s="2251"/>
      <c r="K81" s="2251"/>
      <c r="L81" s="2252"/>
      <c r="M81" s="2252"/>
      <c r="N81" s="2252"/>
      <c r="O81" s="2253"/>
      <c r="P81" s="2254"/>
      <c r="Q81" s="2006" t="str">
        <f>""&amp;AX18</f>
        <v/>
      </c>
      <c r="R81" s="1988"/>
      <c r="S81" s="2126"/>
      <c r="T81" s="2126"/>
      <c r="U81" s="2126"/>
      <c r="V81" s="2126"/>
      <c r="W81" s="2126"/>
      <c r="X81" s="2126"/>
      <c r="Y81" s="2126"/>
      <c r="Z81" s="2127"/>
      <c r="AA81" s="2130">
        <f>BH18</f>
        <v>0</v>
      </c>
      <c r="AB81" s="2131"/>
      <c r="AC81" s="2131"/>
      <c r="AD81" s="2131"/>
      <c r="AE81" s="2131"/>
      <c r="AF81" s="2131"/>
      <c r="AG81" s="2132"/>
      <c r="AJ81" s="727"/>
      <c r="AK81" s="2006" t="s">
        <v>287</v>
      </c>
      <c r="AL81" s="1988"/>
      <c r="AM81" s="1988"/>
      <c r="AN81" s="1988"/>
      <c r="AO81" s="1988"/>
      <c r="AP81" s="1989"/>
      <c r="AQ81" s="697"/>
      <c r="AR81" s="698"/>
      <c r="AS81" s="698"/>
      <c r="AT81" s="698"/>
      <c r="AU81" s="698"/>
      <c r="AV81" s="698"/>
      <c r="AW81" s="698"/>
      <c r="AX81" s="698"/>
      <c r="AY81" s="738"/>
      <c r="AZ81" s="731"/>
      <c r="BA81" s="2006" t="s">
        <v>288</v>
      </c>
      <c r="BB81" s="1988"/>
      <c r="BC81" s="1988"/>
      <c r="BD81" s="1988"/>
      <c r="BE81" s="1988"/>
      <c r="BF81" s="1989"/>
      <c r="BG81" s="697"/>
      <c r="BH81" s="698"/>
      <c r="BI81" s="698"/>
      <c r="BJ81" s="698"/>
      <c r="BK81" s="698"/>
      <c r="BL81" s="698"/>
      <c r="BM81" s="698"/>
      <c r="BN81" s="738"/>
    </row>
    <row r="82" spans="2:66" ht="14.45" customHeight="1">
      <c r="B82" s="2070"/>
      <c r="C82" s="2071"/>
      <c r="D82" s="2071"/>
      <c r="E82" s="2072"/>
      <c r="F82" s="2255"/>
      <c r="G82" s="2251"/>
      <c r="H82" s="2251"/>
      <c r="I82" s="2251"/>
      <c r="J82" s="2251"/>
      <c r="K82" s="2251"/>
      <c r="L82" s="2252"/>
      <c r="M82" s="2252"/>
      <c r="N82" s="2252"/>
      <c r="O82" s="2253"/>
      <c r="P82" s="2254"/>
      <c r="Q82" s="1990"/>
      <c r="R82" s="1991"/>
      <c r="S82" s="2128"/>
      <c r="T82" s="2128"/>
      <c r="U82" s="2128"/>
      <c r="V82" s="2128"/>
      <c r="W82" s="2128"/>
      <c r="X82" s="2128"/>
      <c r="Y82" s="2128"/>
      <c r="Z82" s="2129"/>
      <c r="AA82" s="2133"/>
      <c r="AB82" s="2134"/>
      <c r="AC82" s="2134"/>
      <c r="AD82" s="2134"/>
      <c r="AE82" s="2134"/>
      <c r="AF82" s="2134"/>
      <c r="AG82" s="2135"/>
      <c r="AJ82" s="727"/>
      <c r="AK82" s="2007"/>
      <c r="AL82" s="2008"/>
      <c r="AM82" s="2008"/>
      <c r="AN82" s="2008"/>
      <c r="AO82" s="2008"/>
      <c r="AP82" s="2009"/>
      <c r="AQ82" s="704"/>
      <c r="AR82" s="705"/>
      <c r="AS82" s="705"/>
      <c r="AT82" s="705"/>
      <c r="AU82" s="705"/>
      <c r="AV82" s="705"/>
      <c r="AW82" s="705"/>
      <c r="AX82" s="705"/>
      <c r="AY82" s="739"/>
      <c r="AZ82" s="731"/>
      <c r="BA82" s="1990"/>
      <c r="BB82" s="1991"/>
      <c r="BC82" s="1991"/>
      <c r="BD82" s="1991"/>
      <c r="BE82" s="1991"/>
      <c r="BF82" s="1992"/>
      <c r="BG82" s="704"/>
      <c r="BH82" s="705"/>
      <c r="BI82" s="705"/>
      <c r="BJ82" s="705"/>
      <c r="BK82" s="705"/>
      <c r="BL82" s="705"/>
      <c r="BM82" s="705"/>
      <c r="BN82" s="739"/>
    </row>
    <row r="83" spans="2:66" ht="14.45" customHeight="1">
      <c r="B83" s="2070"/>
      <c r="C83" s="2071"/>
      <c r="D83" s="2071"/>
      <c r="E83" s="2072"/>
      <c r="F83" s="2250" t="str">
        <f>""&amp;AO20</f>
        <v/>
      </c>
      <c r="G83" s="2251"/>
      <c r="H83" s="2251"/>
      <c r="I83" s="2251"/>
      <c r="J83" s="2251"/>
      <c r="K83" s="2251"/>
      <c r="L83" s="2252"/>
      <c r="M83" s="2252"/>
      <c r="N83" s="2252"/>
      <c r="O83" s="2253"/>
      <c r="P83" s="2254"/>
      <c r="Q83" s="2006" t="str">
        <f>""&amp;AX20</f>
        <v/>
      </c>
      <c r="R83" s="1988"/>
      <c r="S83" s="2126"/>
      <c r="T83" s="2126"/>
      <c r="U83" s="2126"/>
      <c r="V83" s="2126"/>
      <c r="W83" s="2126"/>
      <c r="X83" s="2126"/>
      <c r="Y83" s="2126"/>
      <c r="Z83" s="2127"/>
      <c r="AA83" s="2130">
        <f>BH20</f>
        <v>0</v>
      </c>
      <c r="AB83" s="1979"/>
      <c r="AC83" s="1979"/>
      <c r="AD83" s="1979"/>
      <c r="AE83" s="1979"/>
      <c r="AF83" s="1979"/>
      <c r="AG83" s="1980"/>
      <c r="AJ83" s="727"/>
      <c r="AK83" s="548"/>
      <c r="AL83" s="2034" t="s">
        <v>289</v>
      </c>
      <c r="AM83" s="2035"/>
      <c r="AN83" s="2035"/>
      <c r="AO83" s="2035"/>
      <c r="AP83" s="2036"/>
      <c r="AQ83" s="697"/>
      <c r="AR83" s="698"/>
      <c r="AS83" s="698"/>
      <c r="AT83" s="698"/>
      <c r="AU83" s="698"/>
      <c r="AV83" s="698"/>
      <c r="AW83" s="698"/>
      <c r="AX83" s="698"/>
      <c r="AY83" s="738"/>
      <c r="AZ83" s="731"/>
      <c r="BA83" s="2006" t="s">
        <v>290</v>
      </c>
      <c r="BB83" s="1988"/>
      <c r="BC83" s="1988"/>
      <c r="BD83" s="1988"/>
      <c r="BE83" s="1988"/>
      <c r="BF83" s="1989"/>
      <c r="BG83" s="697"/>
      <c r="BH83" s="698"/>
      <c r="BI83" s="698"/>
      <c r="BJ83" s="698"/>
      <c r="BK83" s="698"/>
      <c r="BL83" s="698"/>
      <c r="BM83" s="698"/>
      <c r="BN83" s="738"/>
    </row>
    <row r="84" spans="2:66" ht="14.45" customHeight="1">
      <c r="B84" s="2073"/>
      <c r="C84" s="2074"/>
      <c r="D84" s="2074"/>
      <c r="E84" s="2075"/>
      <c r="F84" s="2255"/>
      <c r="G84" s="2251"/>
      <c r="H84" s="2251"/>
      <c r="I84" s="2251"/>
      <c r="J84" s="2251"/>
      <c r="K84" s="2251"/>
      <c r="L84" s="2252"/>
      <c r="M84" s="2252"/>
      <c r="N84" s="2252"/>
      <c r="O84" s="2253"/>
      <c r="P84" s="2254"/>
      <c r="Q84" s="1990"/>
      <c r="R84" s="1991"/>
      <c r="S84" s="2128"/>
      <c r="T84" s="2128"/>
      <c r="U84" s="2128"/>
      <c r="V84" s="2128"/>
      <c r="W84" s="2128"/>
      <c r="X84" s="2128"/>
      <c r="Y84" s="2128"/>
      <c r="Z84" s="2129"/>
      <c r="AA84" s="1981"/>
      <c r="AB84" s="1982"/>
      <c r="AC84" s="1982"/>
      <c r="AD84" s="1982"/>
      <c r="AE84" s="1982"/>
      <c r="AF84" s="1982"/>
      <c r="AG84" s="1983"/>
      <c r="AJ84" s="727"/>
      <c r="AK84" s="732"/>
      <c r="AL84" s="2040"/>
      <c r="AM84" s="2041"/>
      <c r="AN84" s="2041"/>
      <c r="AO84" s="2041"/>
      <c r="AP84" s="2042"/>
      <c r="AQ84" s="704"/>
      <c r="AR84" s="705"/>
      <c r="AS84" s="705"/>
      <c r="AT84" s="705"/>
      <c r="AU84" s="705"/>
      <c r="AV84" s="705"/>
      <c r="AW84" s="705"/>
      <c r="AX84" s="705"/>
      <c r="AY84" s="739"/>
      <c r="AZ84" s="731"/>
      <c r="BA84" s="1990"/>
      <c r="BB84" s="1991"/>
      <c r="BC84" s="1991"/>
      <c r="BD84" s="1991"/>
      <c r="BE84" s="1991"/>
      <c r="BF84" s="1992"/>
      <c r="BG84" s="704"/>
      <c r="BH84" s="705"/>
      <c r="BI84" s="705"/>
      <c r="BJ84" s="705"/>
      <c r="BK84" s="705"/>
      <c r="BL84" s="705"/>
      <c r="BM84" s="705"/>
      <c r="BN84" s="739"/>
    </row>
    <row r="85" spans="2:66" ht="14.45" customHeight="1">
      <c r="B85" s="534"/>
      <c r="C85" s="534"/>
      <c r="D85" s="534"/>
      <c r="E85" s="534"/>
      <c r="F85" s="534"/>
      <c r="G85" s="534"/>
      <c r="H85" s="534"/>
      <c r="I85" s="534"/>
      <c r="J85" s="534"/>
      <c r="K85" s="534"/>
      <c r="L85" s="534"/>
      <c r="M85" s="534"/>
      <c r="N85" s="534"/>
      <c r="O85" s="534"/>
      <c r="P85" s="534"/>
      <c r="Q85" s="534"/>
      <c r="R85" s="534"/>
      <c r="S85" s="534"/>
      <c r="T85" s="534"/>
      <c r="U85" s="534"/>
      <c r="V85" s="534"/>
      <c r="AJ85" s="727"/>
      <c r="AK85" s="2006" t="s">
        <v>292</v>
      </c>
      <c r="AL85" s="1988"/>
      <c r="AM85" s="1988"/>
      <c r="AN85" s="1988"/>
      <c r="AO85" s="1988"/>
      <c r="AP85" s="1989"/>
      <c r="AQ85" s="697"/>
      <c r="AR85" s="698"/>
      <c r="AS85" s="698"/>
      <c r="AT85" s="698"/>
      <c r="AU85" s="698"/>
      <c r="AV85" s="698"/>
      <c r="AW85" s="698"/>
      <c r="AX85" s="698"/>
      <c r="AY85" s="738"/>
      <c r="AZ85" s="731"/>
      <c r="BA85" s="2006" t="s">
        <v>293</v>
      </c>
      <c r="BB85" s="1988"/>
      <c r="BC85" s="1988"/>
      <c r="BD85" s="1988"/>
      <c r="BE85" s="1988"/>
      <c r="BF85" s="1989"/>
      <c r="BG85" s="697"/>
      <c r="BH85" s="698"/>
      <c r="BI85" s="698"/>
      <c r="BJ85" s="698"/>
      <c r="BK85" s="698"/>
      <c r="BL85" s="698"/>
      <c r="BM85" s="698"/>
      <c r="BN85" s="738"/>
    </row>
    <row r="86" spans="2:66" ht="14.45" customHeight="1">
      <c r="B86" s="2034" t="s">
        <v>277</v>
      </c>
      <c r="C86" s="2035"/>
      <c r="D86" s="2035"/>
      <c r="E86" s="2036"/>
      <c r="F86" s="2034" t="s">
        <v>966</v>
      </c>
      <c r="G86" s="2035"/>
      <c r="H86" s="2035"/>
      <c r="I86" s="2035"/>
      <c r="J86" s="2036"/>
      <c r="K86" s="2043" t="s">
        <v>278</v>
      </c>
      <c r="L86" s="2043"/>
      <c r="M86" s="2043"/>
      <c r="N86" s="2043"/>
      <c r="O86" s="2043"/>
      <c r="P86" s="2043"/>
      <c r="Q86" s="2043"/>
      <c r="R86" s="2044"/>
      <c r="S86" s="2043" t="s">
        <v>279</v>
      </c>
      <c r="T86" s="2043"/>
      <c r="U86" s="2043"/>
      <c r="V86" s="2043"/>
      <c r="W86" s="2043"/>
      <c r="X86" s="2043"/>
      <c r="Y86" s="2043"/>
      <c r="Z86" s="2043" t="s">
        <v>280</v>
      </c>
      <c r="AA86" s="2044"/>
      <c r="AB86" s="2044"/>
      <c r="AC86" s="2044"/>
      <c r="AD86" s="2044"/>
      <c r="AE86" s="2044"/>
      <c r="AF86" s="2044"/>
      <c r="AG86" s="2044"/>
      <c r="AJ86" s="727"/>
      <c r="AK86" s="2007"/>
      <c r="AL86" s="2008"/>
      <c r="AM86" s="2008"/>
      <c r="AN86" s="2008"/>
      <c r="AO86" s="2008"/>
      <c r="AP86" s="2009"/>
      <c r="AQ86" s="704"/>
      <c r="AR86" s="705"/>
      <c r="AS86" s="705"/>
      <c r="AT86" s="705"/>
      <c r="AU86" s="705"/>
      <c r="AV86" s="705"/>
      <c r="AW86" s="705"/>
      <c r="AX86" s="705"/>
      <c r="AY86" s="739"/>
      <c r="AZ86" s="731"/>
      <c r="BA86" s="1990"/>
      <c r="BB86" s="1991"/>
      <c r="BC86" s="1991"/>
      <c r="BD86" s="1991"/>
      <c r="BE86" s="1991"/>
      <c r="BF86" s="1992"/>
      <c r="BG86" s="704"/>
      <c r="BH86" s="705"/>
      <c r="BI86" s="705"/>
      <c r="BJ86" s="705"/>
      <c r="BK86" s="705"/>
      <c r="BL86" s="705"/>
      <c r="BM86" s="705"/>
      <c r="BN86" s="739"/>
    </row>
    <row r="87" spans="2:66" ht="14.45" customHeight="1">
      <c r="B87" s="2037"/>
      <c r="C87" s="2038"/>
      <c r="D87" s="2038"/>
      <c r="E87" s="2039"/>
      <c r="F87" s="2040"/>
      <c r="G87" s="2041"/>
      <c r="H87" s="2041"/>
      <c r="I87" s="2041"/>
      <c r="J87" s="2042"/>
      <c r="K87" s="2043" t="str">
        <f>""&amp;AT24</f>
        <v/>
      </c>
      <c r="L87" s="2043"/>
      <c r="M87" s="2043"/>
      <c r="N87" s="2043"/>
      <c r="O87" s="2043"/>
      <c r="P87" s="2043"/>
      <c r="Q87" s="2043"/>
      <c r="R87" s="2044"/>
      <c r="S87" s="2043" t="str">
        <f>""&amp;BA24</f>
        <v/>
      </c>
      <c r="T87" s="2043"/>
      <c r="U87" s="2043"/>
      <c r="V87" s="2043"/>
      <c r="W87" s="2043"/>
      <c r="X87" s="2043"/>
      <c r="Y87" s="2043"/>
      <c r="Z87" s="2043" t="str">
        <f>""&amp;BH24</f>
        <v/>
      </c>
      <c r="AA87" s="2044"/>
      <c r="AB87" s="2044"/>
      <c r="AC87" s="2044"/>
      <c r="AD87" s="2044"/>
      <c r="AE87" s="2044"/>
      <c r="AF87" s="2044"/>
      <c r="AG87" s="2044"/>
      <c r="AJ87" s="727"/>
      <c r="AK87" s="548"/>
      <c r="AL87" s="2034" t="s">
        <v>295</v>
      </c>
      <c r="AM87" s="2035"/>
      <c r="AN87" s="2035"/>
      <c r="AO87" s="2035"/>
      <c r="AP87" s="2036"/>
      <c r="AQ87" s="697"/>
      <c r="AR87" s="698"/>
      <c r="AS87" s="698"/>
      <c r="AT87" s="698"/>
      <c r="AU87" s="698"/>
      <c r="AV87" s="698"/>
      <c r="AW87" s="698"/>
      <c r="AX87" s="698"/>
      <c r="AY87" s="738"/>
      <c r="AZ87" s="731"/>
      <c r="BA87" s="2006" t="s">
        <v>296</v>
      </c>
      <c r="BB87" s="1988"/>
      <c r="BC87" s="1988"/>
      <c r="BD87" s="1989"/>
      <c r="BE87" s="697" t="s">
        <v>306</v>
      </c>
      <c r="BF87" s="698"/>
      <c r="BG87" s="698"/>
      <c r="BH87" s="698"/>
      <c r="BI87" s="698"/>
      <c r="BJ87" s="698"/>
      <c r="BK87" s="698"/>
      <c r="BL87" s="698"/>
      <c r="BM87" s="698"/>
      <c r="BN87" s="738"/>
    </row>
    <row r="88" spans="2:66" ht="14.45" customHeight="1">
      <c r="B88" s="2037"/>
      <c r="C88" s="2038"/>
      <c r="D88" s="2038"/>
      <c r="E88" s="2039"/>
      <c r="F88" s="2034" t="s">
        <v>339</v>
      </c>
      <c r="G88" s="2035"/>
      <c r="H88" s="2035"/>
      <c r="I88" s="2035"/>
      <c r="J88" s="2036"/>
      <c r="K88" s="2028" t="s">
        <v>956</v>
      </c>
      <c r="L88" s="2248"/>
      <c r="M88" s="2248"/>
      <c r="N88" s="2248"/>
      <c r="O88" s="2248"/>
      <c r="P88" s="2248"/>
      <c r="Q88" s="2248"/>
      <c r="R88" s="2249"/>
      <c r="S88" s="2043" t="s">
        <v>278</v>
      </c>
      <c r="T88" s="2043"/>
      <c r="U88" s="2043"/>
      <c r="V88" s="2043"/>
      <c r="W88" s="2044"/>
      <c r="X88" s="2043" t="s">
        <v>279</v>
      </c>
      <c r="Y88" s="2044"/>
      <c r="Z88" s="2044"/>
      <c r="AA88" s="2044"/>
      <c r="AB88" s="2044"/>
      <c r="AC88" s="2028" t="s">
        <v>280</v>
      </c>
      <c r="AD88" s="2022"/>
      <c r="AE88" s="2022"/>
      <c r="AF88" s="2022"/>
      <c r="AG88" s="2057"/>
      <c r="AJ88" s="727"/>
      <c r="AK88" s="732"/>
      <c r="AL88" s="2040"/>
      <c r="AM88" s="2041"/>
      <c r="AN88" s="2041"/>
      <c r="AO88" s="2041"/>
      <c r="AP88" s="2042"/>
      <c r="AQ88" s="704"/>
      <c r="AR88" s="705"/>
      <c r="AS88" s="705"/>
      <c r="AT88" s="705"/>
      <c r="AU88" s="705"/>
      <c r="AV88" s="705"/>
      <c r="AW88" s="705"/>
      <c r="AX88" s="705"/>
      <c r="AY88" s="739"/>
      <c r="AZ88" s="731"/>
      <c r="BA88" s="2007"/>
      <c r="BB88" s="2008"/>
      <c r="BC88" s="2008"/>
      <c r="BD88" s="2009"/>
      <c r="BE88" s="704"/>
      <c r="BF88" s="705"/>
      <c r="BG88" s="705"/>
      <c r="BH88" s="705"/>
      <c r="BI88" s="705"/>
      <c r="BJ88" s="705"/>
      <c r="BK88" s="705"/>
      <c r="BL88" s="705"/>
      <c r="BM88" s="705"/>
      <c r="BN88" s="739"/>
    </row>
    <row r="89" spans="2:66" ht="14.45" customHeight="1">
      <c r="B89" s="2037"/>
      <c r="C89" s="2038"/>
      <c r="D89" s="2038"/>
      <c r="E89" s="2039"/>
      <c r="F89" s="2037"/>
      <c r="G89" s="2038"/>
      <c r="H89" s="2038"/>
      <c r="I89" s="2038"/>
      <c r="J89" s="2039"/>
      <c r="K89" s="2006" t="str">
        <f>""&amp;AS26</f>
        <v/>
      </c>
      <c r="L89" s="2210"/>
      <c r="M89" s="2210"/>
      <c r="N89" s="2210"/>
      <c r="O89" s="2210"/>
      <c r="P89" s="2210"/>
      <c r="Q89" s="2210"/>
      <c r="R89" s="2244"/>
      <c r="S89" s="2006" t="str">
        <f>""&amp;AY26</f>
        <v/>
      </c>
      <c r="T89" s="2053"/>
      <c r="U89" s="2053"/>
      <c r="V89" s="2053"/>
      <c r="W89" s="2055"/>
      <c r="X89" s="2006" t="str">
        <f>""&amp;BD26</f>
        <v/>
      </c>
      <c r="Y89" s="2053"/>
      <c r="Z89" s="2053"/>
      <c r="AA89" s="2053"/>
      <c r="AB89" s="2055"/>
      <c r="AC89" s="2006" t="str">
        <f>""&amp;BI26</f>
        <v/>
      </c>
      <c r="AD89" s="2210"/>
      <c r="AE89" s="2210"/>
      <c r="AF89" s="2210"/>
      <c r="AG89" s="2244"/>
      <c r="AJ89" s="727"/>
      <c r="AK89" s="731"/>
      <c r="AL89" s="731"/>
      <c r="AM89" s="731"/>
      <c r="AN89" s="731"/>
      <c r="AO89" s="731"/>
      <c r="AP89" s="731"/>
      <c r="AQ89" s="731"/>
      <c r="AR89" s="731"/>
      <c r="AS89" s="731"/>
      <c r="AT89" s="731"/>
      <c r="AU89" s="731"/>
      <c r="AV89" s="731"/>
      <c r="AW89" s="731"/>
      <c r="AX89" s="731"/>
      <c r="AY89" s="731"/>
      <c r="AZ89" s="731"/>
      <c r="BA89" s="548"/>
      <c r="BB89" s="2006" t="s">
        <v>295</v>
      </c>
      <c r="BC89" s="1988"/>
      <c r="BD89" s="1989"/>
      <c r="BE89" s="697" t="s">
        <v>306</v>
      </c>
      <c r="BF89" s="698"/>
      <c r="BG89" s="698"/>
      <c r="BH89" s="698"/>
      <c r="BI89" s="698"/>
      <c r="BJ89" s="698"/>
      <c r="BK89" s="698"/>
      <c r="BL89" s="698"/>
      <c r="BM89" s="698"/>
      <c r="BN89" s="738"/>
    </row>
    <row r="90" spans="2:66" ht="14.45" customHeight="1">
      <c r="B90" s="2040"/>
      <c r="C90" s="2041"/>
      <c r="D90" s="2041"/>
      <c r="E90" s="2042"/>
      <c r="F90" s="2040"/>
      <c r="G90" s="2041"/>
      <c r="H90" s="2041"/>
      <c r="I90" s="2041"/>
      <c r="J90" s="2042"/>
      <c r="K90" s="2245"/>
      <c r="L90" s="2246"/>
      <c r="M90" s="2246"/>
      <c r="N90" s="2246"/>
      <c r="O90" s="2246"/>
      <c r="P90" s="2246"/>
      <c r="Q90" s="2246"/>
      <c r="R90" s="2247"/>
      <c r="S90" s="2056"/>
      <c r="T90" s="2054"/>
      <c r="U90" s="2054"/>
      <c r="V90" s="2054"/>
      <c r="W90" s="2027"/>
      <c r="X90" s="2056"/>
      <c r="Y90" s="2054"/>
      <c r="Z90" s="2054"/>
      <c r="AA90" s="2054"/>
      <c r="AB90" s="2027"/>
      <c r="AC90" s="2245"/>
      <c r="AD90" s="2246"/>
      <c r="AE90" s="2246"/>
      <c r="AF90" s="2246"/>
      <c r="AG90" s="2247"/>
      <c r="AJ90" s="727"/>
      <c r="AK90" s="731"/>
      <c r="AL90" s="731"/>
      <c r="AM90" s="731"/>
      <c r="AN90" s="731"/>
      <c r="AO90" s="731"/>
      <c r="AP90" s="731"/>
      <c r="AQ90" s="731"/>
      <c r="AR90" s="731"/>
      <c r="AS90" s="731"/>
      <c r="AT90" s="731"/>
      <c r="AU90" s="731"/>
      <c r="AV90" s="731"/>
      <c r="AW90" s="731"/>
      <c r="AX90" s="731"/>
      <c r="AY90" s="731"/>
      <c r="AZ90" s="731"/>
      <c r="BA90" s="548"/>
      <c r="BB90" s="1990"/>
      <c r="BC90" s="1991"/>
      <c r="BD90" s="1992"/>
      <c r="BE90" s="704"/>
      <c r="BF90" s="705"/>
      <c r="BG90" s="705"/>
      <c r="BH90" s="705"/>
      <c r="BI90" s="705"/>
      <c r="BJ90" s="705"/>
      <c r="BK90" s="705"/>
      <c r="BL90" s="705"/>
      <c r="BM90" s="705"/>
      <c r="BN90" s="739"/>
    </row>
    <row r="91" spans="2:66" ht="14.45" customHeight="1">
      <c r="B91" s="547"/>
      <c r="C91" s="547"/>
      <c r="D91" s="547"/>
      <c r="E91" s="547"/>
      <c r="F91" s="547"/>
      <c r="G91" s="547"/>
      <c r="H91" s="547"/>
      <c r="I91" s="547"/>
      <c r="J91" s="547"/>
      <c r="K91" s="547"/>
      <c r="L91" s="547"/>
      <c r="M91" s="547"/>
      <c r="N91" s="547"/>
      <c r="O91" s="547"/>
      <c r="P91" s="547"/>
      <c r="Q91" s="547"/>
      <c r="R91" s="547"/>
      <c r="S91" s="547"/>
      <c r="T91" s="547"/>
      <c r="U91" s="547"/>
      <c r="V91" s="547"/>
      <c r="W91" s="547"/>
      <c r="X91" s="547"/>
      <c r="Y91" s="547"/>
      <c r="Z91" s="547"/>
      <c r="AA91" s="547"/>
      <c r="AB91" s="547"/>
      <c r="AC91" s="547"/>
      <c r="AD91" s="547"/>
      <c r="AE91" s="547"/>
      <c r="AJ91" s="727"/>
      <c r="AK91" s="731"/>
      <c r="AL91" s="731"/>
      <c r="AM91" s="731"/>
      <c r="AN91" s="731"/>
      <c r="AO91" s="731"/>
      <c r="AP91" s="731"/>
      <c r="AQ91" s="731"/>
      <c r="AR91" s="731"/>
      <c r="AS91" s="731"/>
      <c r="AT91" s="731"/>
      <c r="AU91" s="731"/>
      <c r="AV91" s="731"/>
      <c r="AW91" s="731"/>
      <c r="AX91" s="731"/>
      <c r="AY91" s="731"/>
      <c r="AZ91" s="731"/>
      <c r="BA91" s="548"/>
      <c r="BB91" s="2013" t="s">
        <v>300</v>
      </c>
      <c r="BC91" s="2014"/>
      <c r="BD91" s="2015"/>
      <c r="BE91" s="697" t="s">
        <v>306</v>
      </c>
      <c r="BF91" s="698"/>
      <c r="BG91" s="698"/>
      <c r="BH91" s="698"/>
      <c r="BI91" s="698"/>
      <c r="BJ91" s="698"/>
      <c r="BK91" s="698"/>
      <c r="BL91" s="698"/>
      <c r="BM91" s="698"/>
      <c r="BN91" s="738"/>
    </row>
    <row r="92" spans="2:66" ht="14.45" customHeight="1">
      <c r="B92" s="2006" t="s">
        <v>299</v>
      </c>
      <c r="C92" s="1988"/>
      <c r="D92" s="1988"/>
      <c r="E92" s="1988"/>
      <c r="F92" s="2210"/>
      <c r="G92" s="2228"/>
      <c r="H92" s="2229"/>
      <c r="I92" s="2229"/>
      <c r="J92" s="2229"/>
      <c r="K92" s="2229"/>
      <c r="L92" s="2229"/>
      <c r="M92" s="2229"/>
      <c r="N92" s="2229"/>
      <c r="O92" s="2229"/>
      <c r="P92" s="2229"/>
      <c r="Q92" s="2230"/>
      <c r="S92" s="2006" t="s">
        <v>288</v>
      </c>
      <c r="T92" s="2053"/>
      <c r="U92" s="2053"/>
      <c r="V92" s="2053"/>
      <c r="W92" s="2053"/>
      <c r="X92" s="2212" t="str">
        <f>""&amp;BG28</f>
        <v/>
      </c>
      <c r="Y92" s="2213"/>
      <c r="Z92" s="2213"/>
      <c r="AA92" s="2213"/>
      <c r="AB92" s="2213"/>
      <c r="AC92" s="2213"/>
      <c r="AD92" s="2213"/>
      <c r="AE92" s="2213"/>
      <c r="AF92" s="2213"/>
      <c r="AG92" s="2214"/>
      <c r="AJ92" s="727"/>
      <c r="AK92" s="731"/>
      <c r="AL92" s="731"/>
      <c r="AM92" s="731"/>
      <c r="AN92" s="731"/>
      <c r="AO92" s="731"/>
      <c r="AP92" s="731"/>
      <c r="AQ92" s="731"/>
      <c r="AR92" s="731"/>
      <c r="AS92" s="731"/>
      <c r="AT92" s="731"/>
      <c r="AU92" s="731"/>
      <c r="AV92" s="731"/>
      <c r="AW92" s="731"/>
      <c r="AX92" s="731"/>
      <c r="AY92" s="731"/>
      <c r="AZ92" s="731"/>
      <c r="BA92" s="732"/>
      <c r="BB92" s="2016"/>
      <c r="BC92" s="2017"/>
      <c r="BD92" s="2018"/>
      <c r="BE92" s="704"/>
      <c r="BF92" s="705"/>
      <c r="BG92" s="705"/>
      <c r="BH92" s="705"/>
      <c r="BI92" s="705"/>
      <c r="BJ92" s="705"/>
      <c r="BK92" s="705"/>
      <c r="BL92" s="705"/>
      <c r="BM92" s="705"/>
      <c r="BN92" s="739"/>
    </row>
    <row r="93" spans="2:66" ht="14.45" customHeight="1">
      <c r="B93" s="2007"/>
      <c r="C93" s="2008"/>
      <c r="D93" s="2008"/>
      <c r="E93" s="2008"/>
      <c r="F93" s="2211"/>
      <c r="G93" s="2231"/>
      <c r="H93" s="2232"/>
      <c r="I93" s="2232"/>
      <c r="J93" s="2232"/>
      <c r="K93" s="2232"/>
      <c r="L93" s="2232"/>
      <c r="M93" s="2232"/>
      <c r="N93" s="2232"/>
      <c r="O93" s="2232"/>
      <c r="P93" s="2232"/>
      <c r="Q93" s="2233"/>
      <c r="S93" s="2056"/>
      <c r="T93" s="2054"/>
      <c r="U93" s="2054"/>
      <c r="V93" s="2054"/>
      <c r="W93" s="2054"/>
      <c r="X93" s="2215"/>
      <c r="Y93" s="2216"/>
      <c r="Z93" s="2216"/>
      <c r="AA93" s="2216"/>
      <c r="AB93" s="2216"/>
      <c r="AC93" s="2216"/>
      <c r="AD93" s="2216"/>
      <c r="AE93" s="2216"/>
      <c r="AF93" s="2216"/>
      <c r="AG93" s="2217"/>
      <c r="AJ93" s="727"/>
      <c r="AK93" s="731"/>
      <c r="AL93" s="731"/>
      <c r="AM93" s="731"/>
      <c r="AN93" s="731"/>
      <c r="AO93" s="731"/>
      <c r="AP93" s="731"/>
      <c r="AQ93" s="731"/>
      <c r="AR93" s="731"/>
      <c r="AS93" s="731"/>
      <c r="AT93" s="731"/>
      <c r="AU93" s="731"/>
      <c r="AV93" s="731"/>
      <c r="AW93" s="731"/>
      <c r="AX93" s="731"/>
      <c r="AY93" s="731"/>
      <c r="AZ93" s="731"/>
      <c r="BA93" s="731"/>
      <c r="BB93" s="731"/>
      <c r="BC93" s="731"/>
      <c r="BD93" s="731"/>
      <c r="BE93" s="731"/>
      <c r="BF93" s="731"/>
      <c r="BG93" s="731"/>
      <c r="BH93" s="731"/>
      <c r="BI93" s="731"/>
      <c r="BJ93" s="731"/>
      <c r="BK93" s="731"/>
      <c r="BL93" s="731"/>
      <c r="BM93" s="731"/>
      <c r="BN93" s="731"/>
    </row>
    <row r="94" spans="2:66" ht="14.45" customHeight="1">
      <c r="B94" s="548"/>
      <c r="C94" s="2013" t="s">
        <v>336</v>
      </c>
      <c r="D94" s="2014"/>
      <c r="E94" s="2014"/>
      <c r="F94" s="2196"/>
      <c r="G94" s="2228"/>
      <c r="H94" s="2229"/>
      <c r="I94" s="2229"/>
      <c r="J94" s="2229"/>
      <c r="K94" s="2229"/>
      <c r="L94" s="2229"/>
      <c r="M94" s="2229"/>
      <c r="N94" s="2229"/>
      <c r="O94" s="2229"/>
      <c r="P94" s="2229"/>
      <c r="Q94" s="2230"/>
      <c r="S94" s="2006" t="s">
        <v>967</v>
      </c>
      <c r="T94" s="2053"/>
      <c r="U94" s="2053"/>
      <c r="V94" s="2053"/>
      <c r="W94" s="2053"/>
      <c r="X94" s="2212" t="str">
        <f>""&amp;BG30</f>
        <v/>
      </c>
      <c r="Y94" s="2213"/>
      <c r="Z94" s="2213"/>
      <c r="AA94" s="2213"/>
      <c r="AB94" s="2213"/>
      <c r="AC94" s="2213"/>
      <c r="AD94" s="2213"/>
      <c r="AE94" s="2213"/>
      <c r="AF94" s="2213"/>
      <c r="AG94" s="2214"/>
      <c r="AJ94" s="727"/>
      <c r="AK94" s="1973" t="s">
        <v>1528</v>
      </c>
      <c r="AL94" s="1973"/>
      <c r="AM94" s="1973"/>
      <c r="AN94" s="1973"/>
      <c r="AO94" s="1973"/>
      <c r="AP94" s="1973"/>
      <c r="AQ94" s="1973"/>
      <c r="AR94" s="2145"/>
      <c r="AS94" s="2145"/>
      <c r="AT94" s="2145"/>
      <c r="AU94" s="2145"/>
      <c r="AV94" s="2145"/>
      <c r="AW94" s="2145"/>
      <c r="AX94" s="2145"/>
      <c r="AY94" s="2145"/>
      <c r="AZ94" s="1973" t="s">
        <v>1529</v>
      </c>
      <c r="BA94" s="1973"/>
      <c r="BB94" s="1973"/>
      <c r="BC94" s="1973"/>
      <c r="BD94" s="1973"/>
      <c r="BE94" s="1973"/>
      <c r="BF94" s="1973"/>
      <c r="BG94" s="2145"/>
      <c r="BH94" s="2145"/>
      <c r="BI94" s="2145"/>
      <c r="BJ94" s="2145"/>
      <c r="BK94" s="2145"/>
      <c r="BL94" s="2145"/>
      <c r="BM94" s="2145"/>
      <c r="BN94" s="2145"/>
    </row>
    <row r="95" spans="2:66" ht="14.45" customHeight="1">
      <c r="B95" s="548"/>
      <c r="C95" s="2016"/>
      <c r="D95" s="2017"/>
      <c r="E95" s="2017"/>
      <c r="F95" s="2197"/>
      <c r="G95" s="2231"/>
      <c r="H95" s="2232"/>
      <c r="I95" s="2232"/>
      <c r="J95" s="2232"/>
      <c r="K95" s="2232"/>
      <c r="L95" s="2232"/>
      <c r="M95" s="2232"/>
      <c r="N95" s="2232"/>
      <c r="O95" s="2232"/>
      <c r="P95" s="2232"/>
      <c r="Q95" s="2233"/>
      <c r="S95" s="2056"/>
      <c r="T95" s="2054"/>
      <c r="U95" s="2054"/>
      <c r="V95" s="2054"/>
      <c r="W95" s="2054"/>
      <c r="X95" s="2215"/>
      <c r="Y95" s="2216"/>
      <c r="Z95" s="2216"/>
      <c r="AA95" s="2216"/>
      <c r="AB95" s="2216"/>
      <c r="AC95" s="2216"/>
      <c r="AD95" s="2216"/>
      <c r="AE95" s="2216"/>
      <c r="AF95" s="2216"/>
      <c r="AG95" s="2217"/>
      <c r="AJ95" s="727"/>
      <c r="AK95" s="1973"/>
      <c r="AL95" s="1973"/>
      <c r="AM95" s="1973"/>
      <c r="AN95" s="1973"/>
      <c r="AO95" s="1973"/>
      <c r="AP95" s="1973"/>
      <c r="AQ95" s="1973"/>
      <c r="AR95" s="2145"/>
      <c r="AS95" s="2145"/>
      <c r="AT95" s="2145"/>
      <c r="AU95" s="2145"/>
      <c r="AV95" s="2145"/>
      <c r="AW95" s="2145"/>
      <c r="AX95" s="2145"/>
      <c r="AY95" s="2145"/>
      <c r="AZ95" s="1973"/>
      <c r="BA95" s="1973"/>
      <c r="BB95" s="1973"/>
      <c r="BC95" s="1973"/>
      <c r="BD95" s="1973"/>
      <c r="BE95" s="1973"/>
      <c r="BF95" s="1973"/>
      <c r="BG95" s="2145"/>
      <c r="BH95" s="2145"/>
      <c r="BI95" s="2145"/>
      <c r="BJ95" s="2145"/>
      <c r="BK95" s="2145"/>
      <c r="BL95" s="2145"/>
      <c r="BM95" s="2145"/>
      <c r="BN95" s="2145"/>
    </row>
    <row r="96" spans="2:66" ht="14.45" customHeight="1">
      <c r="B96" s="2006" t="s">
        <v>287</v>
      </c>
      <c r="C96" s="1988"/>
      <c r="D96" s="1988"/>
      <c r="E96" s="1988"/>
      <c r="F96" s="2210"/>
      <c r="G96" s="2006" t="str">
        <f>""&amp;AQ28</f>
        <v/>
      </c>
      <c r="H96" s="2053"/>
      <c r="I96" s="2053"/>
      <c r="J96" s="2053"/>
      <c r="K96" s="2053"/>
      <c r="L96" s="2053"/>
      <c r="M96" s="2053"/>
      <c r="N96" s="2053"/>
      <c r="O96" s="2053"/>
      <c r="P96" s="2053"/>
      <c r="Q96" s="2055"/>
      <c r="S96" s="2006" t="s">
        <v>968</v>
      </c>
      <c r="T96" s="2053"/>
      <c r="U96" s="2053"/>
      <c r="V96" s="2053"/>
      <c r="W96" s="2053"/>
      <c r="X96" s="2212" t="str">
        <f>""&amp;BG32</f>
        <v/>
      </c>
      <c r="Y96" s="2213"/>
      <c r="Z96" s="2213"/>
      <c r="AA96" s="2213"/>
      <c r="AB96" s="2213"/>
      <c r="AC96" s="2213"/>
      <c r="AD96" s="2213"/>
      <c r="AE96" s="2213"/>
      <c r="AF96" s="2213"/>
      <c r="AG96" s="2214"/>
      <c r="AJ96" s="727"/>
      <c r="AK96" s="727"/>
      <c r="AL96" s="727"/>
      <c r="AM96" s="727"/>
      <c r="AN96" s="727"/>
      <c r="AO96" s="727"/>
      <c r="AP96" s="727"/>
      <c r="AQ96" s="727"/>
      <c r="AR96" s="727"/>
      <c r="AS96" s="727"/>
      <c r="AT96" s="727"/>
      <c r="AU96" s="727"/>
      <c r="AV96" s="727"/>
      <c r="AW96" s="727"/>
      <c r="AX96" s="727"/>
      <c r="AY96" s="727"/>
      <c r="AZ96" s="727"/>
      <c r="BA96" s="727"/>
      <c r="BB96" s="727"/>
      <c r="BC96" s="727"/>
      <c r="BD96" s="727"/>
      <c r="BE96" s="727"/>
      <c r="BF96" s="727"/>
      <c r="BG96" s="727"/>
      <c r="BH96" s="727"/>
      <c r="BI96" s="727"/>
      <c r="BJ96" s="727"/>
      <c r="BK96" s="727"/>
      <c r="BL96" s="727"/>
      <c r="BM96" s="727"/>
      <c r="BN96" s="727"/>
    </row>
    <row r="97" spans="2:66" ht="14.45" customHeight="1">
      <c r="B97" s="2007"/>
      <c r="C97" s="2008"/>
      <c r="D97" s="2008"/>
      <c r="E97" s="2008"/>
      <c r="F97" s="2211"/>
      <c r="G97" s="2056"/>
      <c r="H97" s="2054"/>
      <c r="I97" s="2054"/>
      <c r="J97" s="2054"/>
      <c r="K97" s="2054"/>
      <c r="L97" s="2054"/>
      <c r="M97" s="2054"/>
      <c r="N97" s="2054"/>
      <c r="O97" s="2054"/>
      <c r="P97" s="2054"/>
      <c r="Q97" s="2027"/>
      <c r="S97" s="2056"/>
      <c r="T97" s="2054"/>
      <c r="U97" s="2054"/>
      <c r="V97" s="2054"/>
      <c r="W97" s="2054"/>
      <c r="X97" s="2215"/>
      <c r="Y97" s="2216"/>
      <c r="Z97" s="2216"/>
      <c r="AA97" s="2216"/>
      <c r="AB97" s="2216"/>
      <c r="AC97" s="2216"/>
      <c r="AD97" s="2216"/>
      <c r="AE97" s="2216"/>
      <c r="AF97" s="2216"/>
      <c r="AG97" s="2217"/>
      <c r="AK97" s="2218" t="s">
        <v>969</v>
      </c>
      <c r="AL97" s="2219"/>
      <c r="AM97" s="2219"/>
      <c r="AN97" s="2219"/>
      <c r="AO97" s="2219"/>
      <c r="AP97" s="2219"/>
      <c r="AQ97" s="2219"/>
      <c r="AR97" s="2219"/>
      <c r="AS97" s="2219"/>
      <c r="AT97" s="2219"/>
      <c r="AU97" s="2219"/>
      <c r="AV97" s="2219"/>
      <c r="AW97" s="2219"/>
      <c r="AX97" s="2219"/>
      <c r="AY97" s="2219"/>
      <c r="AZ97" s="2219"/>
      <c r="BA97" s="2219"/>
      <c r="BB97" s="2219"/>
      <c r="BC97" s="2219"/>
      <c r="BD97" s="2219"/>
      <c r="BE97" s="2219"/>
      <c r="BF97" s="2219"/>
      <c r="BG97" s="2219"/>
      <c r="BH97" s="2219"/>
      <c r="BI97" s="2219"/>
      <c r="BJ97" s="2219"/>
      <c r="BK97" s="2219"/>
      <c r="BL97" s="2219"/>
      <c r="BM97" s="2219"/>
      <c r="BN97" s="2220"/>
    </row>
    <row r="98" spans="2:66" ht="14.45" customHeight="1">
      <c r="B98" s="548"/>
      <c r="C98" s="2013" t="s">
        <v>336</v>
      </c>
      <c r="D98" s="2014"/>
      <c r="E98" s="2014"/>
      <c r="F98" s="2196"/>
      <c r="G98" s="2006" t="str">
        <f>""&amp;AQ30</f>
        <v/>
      </c>
      <c r="H98" s="2053"/>
      <c r="I98" s="2053"/>
      <c r="J98" s="2053"/>
      <c r="K98" s="2053"/>
      <c r="L98" s="2053"/>
      <c r="M98" s="2053"/>
      <c r="N98" s="2053"/>
      <c r="O98" s="2053"/>
      <c r="P98" s="2053"/>
      <c r="Q98" s="2055"/>
      <c r="S98" s="2006" t="s">
        <v>960</v>
      </c>
      <c r="T98" s="2053"/>
      <c r="U98" s="2053"/>
      <c r="V98" s="2053"/>
      <c r="W98" s="2055"/>
      <c r="X98" s="2204" t="str">
        <f>""&amp;BE34</f>
        <v/>
      </c>
      <c r="Y98" s="2205"/>
      <c r="Z98" s="2205"/>
      <c r="AA98" s="2205"/>
      <c r="AB98" s="2205"/>
      <c r="AC98" s="2205"/>
      <c r="AD98" s="2205"/>
      <c r="AE98" s="2205"/>
      <c r="AF98" s="2205"/>
      <c r="AG98" s="2206"/>
      <c r="AK98" s="2221"/>
      <c r="AL98" s="2222"/>
      <c r="AM98" s="2222"/>
      <c r="AN98" s="2222"/>
      <c r="AO98" s="2222"/>
      <c r="AP98" s="2222"/>
      <c r="AQ98" s="2222"/>
      <c r="AR98" s="2222"/>
      <c r="AS98" s="2222"/>
      <c r="AT98" s="2222"/>
      <c r="AU98" s="2222"/>
      <c r="AV98" s="2222"/>
      <c r="AW98" s="2222"/>
      <c r="AX98" s="2222"/>
      <c r="AY98" s="2222"/>
      <c r="AZ98" s="2222"/>
      <c r="BA98" s="2222"/>
      <c r="BB98" s="2222"/>
      <c r="BC98" s="2222"/>
      <c r="BD98" s="2222"/>
      <c r="BE98" s="2222"/>
      <c r="BF98" s="2222"/>
      <c r="BG98" s="2222"/>
      <c r="BH98" s="2222"/>
      <c r="BI98" s="2222"/>
      <c r="BJ98" s="2222"/>
      <c r="BK98" s="2222"/>
      <c r="BL98" s="2222"/>
      <c r="BM98" s="2222"/>
      <c r="BN98" s="2223"/>
    </row>
    <row r="99" spans="2:66" ht="14.45" customHeight="1">
      <c r="B99" s="548"/>
      <c r="C99" s="2016"/>
      <c r="D99" s="2017"/>
      <c r="E99" s="2017"/>
      <c r="F99" s="2197"/>
      <c r="G99" s="2056"/>
      <c r="H99" s="2054"/>
      <c r="I99" s="2054"/>
      <c r="J99" s="2054"/>
      <c r="K99" s="2054"/>
      <c r="L99" s="2054"/>
      <c r="M99" s="2054"/>
      <c r="N99" s="2054"/>
      <c r="O99" s="2054"/>
      <c r="P99" s="2054"/>
      <c r="Q99" s="2027"/>
      <c r="S99" s="2227"/>
      <c r="T99" s="2054"/>
      <c r="U99" s="2054"/>
      <c r="V99" s="2054"/>
      <c r="W99" s="2027"/>
      <c r="X99" s="2207"/>
      <c r="Y99" s="2208"/>
      <c r="Z99" s="2208"/>
      <c r="AA99" s="2208"/>
      <c r="AB99" s="2208"/>
      <c r="AC99" s="2208"/>
      <c r="AD99" s="2208"/>
      <c r="AE99" s="2208"/>
      <c r="AF99" s="2208"/>
      <c r="AG99" s="2209"/>
      <c r="AK99" s="2221"/>
      <c r="AL99" s="2222"/>
      <c r="AM99" s="2222"/>
      <c r="AN99" s="2222"/>
      <c r="AO99" s="2222"/>
      <c r="AP99" s="2222"/>
      <c r="AQ99" s="2222"/>
      <c r="AR99" s="2222"/>
      <c r="AS99" s="2222"/>
      <c r="AT99" s="2222"/>
      <c r="AU99" s="2222"/>
      <c r="AV99" s="2222"/>
      <c r="AW99" s="2222"/>
      <c r="AX99" s="2222"/>
      <c r="AY99" s="2222"/>
      <c r="AZ99" s="2222"/>
      <c r="BA99" s="2222"/>
      <c r="BB99" s="2222"/>
      <c r="BC99" s="2222"/>
      <c r="BD99" s="2222"/>
      <c r="BE99" s="2222"/>
      <c r="BF99" s="2222"/>
      <c r="BG99" s="2222"/>
      <c r="BH99" s="2222"/>
      <c r="BI99" s="2222"/>
      <c r="BJ99" s="2222"/>
      <c r="BK99" s="2222"/>
      <c r="BL99" s="2222"/>
      <c r="BM99" s="2222"/>
      <c r="BN99" s="2223"/>
    </row>
    <row r="100" spans="2:66" ht="14.45" customHeight="1">
      <c r="B100" s="2006" t="s">
        <v>970</v>
      </c>
      <c r="C100" s="1988"/>
      <c r="D100" s="1988"/>
      <c r="E100" s="1988"/>
      <c r="F100" s="2210"/>
      <c r="G100" s="2006" t="str">
        <f>""&amp;AQ32</f>
        <v/>
      </c>
      <c r="H100" s="2053"/>
      <c r="I100" s="2053"/>
      <c r="J100" s="2234" t="str">
        <f>""&amp;AT32</f>
        <v/>
      </c>
      <c r="K100" s="2234"/>
      <c r="L100" s="2234"/>
      <c r="M100" s="2234"/>
      <c r="N100" s="2234"/>
      <c r="O100" s="2234"/>
      <c r="P100" s="2234"/>
      <c r="Q100" s="2235"/>
      <c r="S100" s="695"/>
      <c r="T100" s="2238" t="s">
        <v>971</v>
      </c>
      <c r="U100" s="2239"/>
      <c r="V100" s="2239"/>
      <c r="W100" s="2240"/>
      <c r="X100" s="2204" t="str">
        <f>""&amp;BE36</f>
        <v/>
      </c>
      <c r="Y100" s="2205"/>
      <c r="Z100" s="2205"/>
      <c r="AA100" s="2205"/>
      <c r="AB100" s="2205"/>
      <c r="AC100" s="2205"/>
      <c r="AD100" s="2205"/>
      <c r="AE100" s="2205"/>
      <c r="AF100" s="2205"/>
      <c r="AG100" s="2206"/>
      <c r="AK100" s="2221"/>
      <c r="AL100" s="2222"/>
      <c r="AM100" s="2222"/>
      <c r="AN100" s="2222"/>
      <c r="AO100" s="2222"/>
      <c r="AP100" s="2222"/>
      <c r="AQ100" s="2222"/>
      <c r="AR100" s="2222"/>
      <c r="AS100" s="2222"/>
      <c r="AT100" s="2222"/>
      <c r="AU100" s="2222"/>
      <c r="AV100" s="2222"/>
      <c r="AW100" s="2222"/>
      <c r="AX100" s="2222"/>
      <c r="AY100" s="2222"/>
      <c r="AZ100" s="2222"/>
      <c r="BA100" s="2222"/>
      <c r="BB100" s="2222"/>
      <c r="BC100" s="2222"/>
      <c r="BD100" s="2222"/>
      <c r="BE100" s="2222"/>
      <c r="BF100" s="2222"/>
      <c r="BG100" s="2222"/>
      <c r="BH100" s="2222"/>
      <c r="BI100" s="2222"/>
      <c r="BJ100" s="2222"/>
      <c r="BK100" s="2222"/>
      <c r="BL100" s="2222"/>
      <c r="BM100" s="2222"/>
      <c r="BN100" s="2223"/>
    </row>
    <row r="101" spans="2:66" ht="14.45" customHeight="1">
      <c r="B101" s="2007"/>
      <c r="C101" s="2008"/>
      <c r="D101" s="2008"/>
      <c r="E101" s="2008"/>
      <c r="F101" s="2211"/>
      <c r="G101" s="2056"/>
      <c r="H101" s="2054"/>
      <c r="I101" s="2054"/>
      <c r="J101" s="2236"/>
      <c r="K101" s="2236"/>
      <c r="L101" s="2236"/>
      <c r="M101" s="2236"/>
      <c r="N101" s="2236"/>
      <c r="O101" s="2236"/>
      <c r="P101" s="2236"/>
      <c r="Q101" s="2237"/>
      <c r="S101" s="696"/>
      <c r="T101" s="2241"/>
      <c r="U101" s="2242"/>
      <c r="V101" s="2242"/>
      <c r="W101" s="2243"/>
      <c r="X101" s="2207"/>
      <c r="Y101" s="2208"/>
      <c r="Z101" s="2208"/>
      <c r="AA101" s="2208"/>
      <c r="AB101" s="2208"/>
      <c r="AC101" s="2208"/>
      <c r="AD101" s="2208"/>
      <c r="AE101" s="2208"/>
      <c r="AF101" s="2208"/>
      <c r="AG101" s="2209"/>
      <c r="AK101" s="2221"/>
      <c r="AL101" s="2222"/>
      <c r="AM101" s="2222"/>
      <c r="AN101" s="2222"/>
      <c r="AO101" s="2222"/>
      <c r="AP101" s="2222"/>
      <c r="AQ101" s="2222"/>
      <c r="AR101" s="2222"/>
      <c r="AS101" s="2222"/>
      <c r="AT101" s="2222"/>
      <c r="AU101" s="2222"/>
      <c r="AV101" s="2222"/>
      <c r="AW101" s="2222"/>
      <c r="AX101" s="2222"/>
      <c r="AY101" s="2222"/>
      <c r="AZ101" s="2222"/>
      <c r="BA101" s="2222"/>
      <c r="BB101" s="2222"/>
      <c r="BC101" s="2222"/>
      <c r="BD101" s="2222"/>
      <c r="BE101" s="2222"/>
      <c r="BF101" s="2222"/>
      <c r="BG101" s="2222"/>
      <c r="BH101" s="2222"/>
      <c r="BI101" s="2222"/>
      <c r="BJ101" s="2222"/>
      <c r="BK101" s="2222"/>
      <c r="BL101" s="2222"/>
      <c r="BM101" s="2222"/>
      <c r="BN101" s="2223"/>
    </row>
    <row r="102" spans="2:66" ht="14.45" customHeight="1">
      <c r="B102" s="548"/>
      <c r="C102" s="2013" t="s">
        <v>295</v>
      </c>
      <c r="D102" s="2014"/>
      <c r="E102" s="2014"/>
      <c r="F102" s="2196"/>
      <c r="G102" s="2006" t="str">
        <f>""&amp;AQ34</f>
        <v/>
      </c>
      <c r="H102" s="2053"/>
      <c r="I102" s="2053"/>
      <c r="J102" s="2053"/>
      <c r="K102" s="2053"/>
      <c r="L102" s="2053"/>
      <c r="M102" s="2053"/>
      <c r="N102" s="2053"/>
      <c r="O102" s="2053"/>
      <c r="P102" s="2053"/>
      <c r="Q102" s="2055"/>
      <c r="S102" s="695"/>
      <c r="T102" s="2198" t="s">
        <v>972</v>
      </c>
      <c r="U102" s="2199"/>
      <c r="V102" s="2199"/>
      <c r="W102" s="2200"/>
      <c r="X102" s="2204" t="str">
        <f>""&amp;BE38</f>
        <v/>
      </c>
      <c r="Y102" s="2205"/>
      <c r="Z102" s="2205"/>
      <c r="AA102" s="2205"/>
      <c r="AB102" s="2205"/>
      <c r="AC102" s="2205"/>
      <c r="AD102" s="2205"/>
      <c r="AE102" s="2205"/>
      <c r="AF102" s="2205"/>
      <c r="AG102" s="2206"/>
      <c r="AK102" s="2221"/>
      <c r="AL102" s="2222"/>
      <c r="AM102" s="2222"/>
      <c r="AN102" s="2222"/>
      <c r="AO102" s="2222"/>
      <c r="AP102" s="2222"/>
      <c r="AQ102" s="2222"/>
      <c r="AR102" s="2222"/>
      <c r="AS102" s="2222"/>
      <c r="AT102" s="2222"/>
      <c r="AU102" s="2222"/>
      <c r="AV102" s="2222"/>
      <c r="AW102" s="2222"/>
      <c r="AX102" s="2222"/>
      <c r="AY102" s="2222"/>
      <c r="AZ102" s="2222"/>
      <c r="BA102" s="2222"/>
      <c r="BB102" s="2222"/>
      <c r="BC102" s="2222"/>
      <c r="BD102" s="2222"/>
      <c r="BE102" s="2222"/>
      <c r="BF102" s="2222"/>
      <c r="BG102" s="2222"/>
      <c r="BH102" s="2222"/>
      <c r="BI102" s="2222"/>
      <c r="BJ102" s="2222"/>
      <c r="BK102" s="2222"/>
      <c r="BL102" s="2222"/>
      <c r="BM102" s="2222"/>
      <c r="BN102" s="2223"/>
    </row>
    <row r="103" spans="2:66" ht="14.45" customHeight="1">
      <c r="B103" s="549"/>
      <c r="C103" s="2016"/>
      <c r="D103" s="2017"/>
      <c r="E103" s="2017"/>
      <c r="F103" s="2197"/>
      <c r="G103" s="2056"/>
      <c r="H103" s="2054"/>
      <c r="I103" s="2054"/>
      <c r="J103" s="2054"/>
      <c r="K103" s="2054"/>
      <c r="L103" s="2054"/>
      <c r="M103" s="2054"/>
      <c r="N103" s="2054"/>
      <c r="O103" s="2054"/>
      <c r="P103" s="2054"/>
      <c r="Q103" s="2027"/>
      <c r="S103" s="694"/>
      <c r="T103" s="2201"/>
      <c r="U103" s="2202"/>
      <c r="V103" s="2202"/>
      <c r="W103" s="2203"/>
      <c r="X103" s="2207"/>
      <c r="Y103" s="2208"/>
      <c r="Z103" s="2208"/>
      <c r="AA103" s="2208"/>
      <c r="AB103" s="2208"/>
      <c r="AC103" s="2208"/>
      <c r="AD103" s="2208"/>
      <c r="AE103" s="2208"/>
      <c r="AF103" s="2208"/>
      <c r="AG103" s="2209"/>
      <c r="AK103" s="2221"/>
      <c r="AL103" s="2222"/>
      <c r="AM103" s="2222"/>
      <c r="AN103" s="2222"/>
      <c r="AO103" s="2222"/>
      <c r="AP103" s="2222"/>
      <c r="AQ103" s="2222"/>
      <c r="AR103" s="2222"/>
      <c r="AS103" s="2222"/>
      <c r="AT103" s="2222"/>
      <c r="AU103" s="2222"/>
      <c r="AV103" s="2222"/>
      <c r="AW103" s="2222"/>
      <c r="AX103" s="2222"/>
      <c r="AY103" s="2222"/>
      <c r="AZ103" s="2222"/>
      <c r="BA103" s="2222"/>
      <c r="BB103" s="2222"/>
      <c r="BC103" s="2222"/>
      <c r="BD103" s="2222"/>
      <c r="BE103" s="2222"/>
      <c r="BF103" s="2222"/>
      <c r="BG103" s="2222"/>
      <c r="BH103" s="2222"/>
      <c r="BI103" s="2222"/>
      <c r="BJ103" s="2222"/>
      <c r="BK103" s="2222"/>
      <c r="BL103" s="2222"/>
      <c r="BM103" s="2222"/>
      <c r="BN103" s="2223"/>
    </row>
    <row r="104" spans="2:66" ht="14.45" customHeight="1">
      <c r="B104" s="547"/>
      <c r="C104" s="534"/>
      <c r="D104" s="534"/>
      <c r="E104" s="534"/>
      <c r="F104" s="534"/>
      <c r="G104" s="534"/>
      <c r="H104" s="534"/>
      <c r="I104" s="534"/>
      <c r="J104" s="534"/>
      <c r="K104" s="534"/>
      <c r="L104" s="534"/>
      <c r="M104" s="534"/>
      <c r="N104" s="534"/>
      <c r="O104" s="534"/>
      <c r="P104" s="534"/>
      <c r="Q104" s="547"/>
      <c r="R104" s="534"/>
      <c r="AK104" s="2221"/>
      <c r="AL104" s="2222"/>
      <c r="AM104" s="2222"/>
      <c r="AN104" s="2222"/>
      <c r="AO104" s="2222"/>
      <c r="AP104" s="2222"/>
      <c r="AQ104" s="2222"/>
      <c r="AR104" s="2222"/>
      <c r="AS104" s="2222"/>
      <c r="AT104" s="2222"/>
      <c r="AU104" s="2222"/>
      <c r="AV104" s="2222"/>
      <c r="AW104" s="2222"/>
      <c r="AX104" s="2222"/>
      <c r="AY104" s="2222"/>
      <c r="AZ104" s="2222"/>
      <c r="BA104" s="2222"/>
      <c r="BB104" s="2222"/>
      <c r="BC104" s="2222"/>
      <c r="BD104" s="2222"/>
      <c r="BE104" s="2222"/>
      <c r="BF104" s="2222"/>
      <c r="BG104" s="2222"/>
      <c r="BH104" s="2222"/>
      <c r="BI104" s="2222"/>
      <c r="BJ104" s="2222"/>
      <c r="BK104" s="2222"/>
      <c r="BL104" s="2222"/>
      <c r="BM104" s="2222"/>
      <c r="BN104" s="2223"/>
    </row>
    <row r="105" spans="2:66" ht="14.45" customHeight="1">
      <c r="B105" s="1973" t="s">
        <v>1528</v>
      </c>
      <c r="C105" s="1973"/>
      <c r="D105" s="1973"/>
      <c r="E105" s="1973"/>
      <c r="F105" s="1973"/>
      <c r="G105" s="1973"/>
      <c r="H105" s="1973"/>
      <c r="I105" s="1973"/>
      <c r="J105" s="2145"/>
      <c r="K105" s="2145"/>
      <c r="L105" s="2145"/>
      <c r="M105" s="2145"/>
      <c r="N105" s="2145"/>
      <c r="O105" s="2145"/>
      <c r="P105" s="2145"/>
      <c r="Q105" s="2145"/>
      <c r="R105" s="1973" t="s">
        <v>1529</v>
      </c>
      <c r="S105" s="1973"/>
      <c r="T105" s="1973"/>
      <c r="U105" s="1973"/>
      <c r="V105" s="1973"/>
      <c r="W105" s="1973"/>
      <c r="X105" s="1973"/>
      <c r="Y105" s="1973"/>
      <c r="Z105" s="2145"/>
      <c r="AA105" s="2145"/>
      <c r="AB105" s="2145"/>
      <c r="AC105" s="2145"/>
      <c r="AD105" s="2145"/>
      <c r="AE105" s="2145"/>
      <c r="AF105" s="2145"/>
      <c r="AG105" s="2145"/>
      <c r="AK105" s="2221"/>
      <c r="AL105" s="2222"/>
      <c r="AM105" s="2222"/>
      <c r="AN105" s="2222"/>
      <c r="AO105" s="2222"/>
      <c r="AP105" s="2222"/>
      <c r="AQ105" s="2222"/>
      <c r="AR105" s="2222"/>
      <c r="AS105" s="2222"/>
      <c r="AT105" s="2222"/>
      <c r="AU105" s="2222"/>
      <c r="AV105" s="2222"/>
      <c r="AW105" s="2222"/>
      <c r="AX105" s="2222"/>
      <c r="AY105" s="2222"/>
      <c r="AZ105" s="2222"/>
      <c r="BA105" s="2222"/>
      <c r="BB105" s="2222"/>
      <c r="BC105" s="2222"/>
      <c r="BD105" s="2222"/>
      <c r="BE105" s="2222"/>
      <c r="BF105" s="2222"/>
      <c r="BG105" s="2222"/>
      <c r="BH105" s="2222"/>
      <c r="BI105" s="2222"/>
      <c r="BJ105" s="2222"/>
      <c r="BK105" s="2222"/>
      <c r="BL105" s="2222"/>
      <c r="BM105" s="2222"/>
      <c r="BN105" s="2223"/>
    </row>
    <row r="106" spans="2:66" ht="14.45" customHeight="1">
      <c r="B106" s="1973"/>
      <c r="C106" s="1973"/>
      <c r="D106" s="1973"/>
      <c r="E106" s="1973"/>
      <c r="F106" s="1973"/>
      <c r="G106" s="1973"/>
      <c r="H106" s="1973"/>
      <c r="I106" s="1973"/>
      <c r="J106" s="2145"/>
      <c r="K106" s="2145"/>
      <c r="L106" s="2145"/>
      <c r="M106" s="2145"/>
      <c r="N106" s="2145"/>
      <c r="O106" s="2145"/>
      <c r="P106" s="2145"/>
      <c r="Q106" s="2145"/>
      <c r="R106" s="1973"/>
      <c r="S106" s="1973"/>
      <c r="T106" s="1973"/>
      <c r="U106" s="1973"/>
      <c r="V106" s="1973"/>
      <c r="W106" s="1973"/>
      <c r="X106" s="1973"/>
      <c r="Y106" s="1973"/>
      <c r="Z106" s="2145"/>
      <c r="AA106" s="2145"/>
      <c r="AB106" s="2145"/>
      <c r="AC106" s="2145"/>
      <c r="AD106" s="2145"/>
      <c r="AE106" s="2145"/>
      <c r="AF106" s="2145"/>
      <c r="AG106" s="2145"/>
      <c r="AK106" s="2224"/>
      <c r="AL106" s="2225"/>
      <c r="AM106" s="2225"/>
      <c r="AN106" s="2225"/>
      <c r="AO106" s="2225"/>
      <c r="AP106" s="2225"/>
      <c r="AQ106" s="2225"/>
      <c r="AR106" s="2225"/>
      <c r="AS106" s="2225"/>
      <c r="AT106" s="2225"/>
      <c r="AU106" s="2225"/>
      <c r="AV106" s="2225"/>
      <c r="AW106" s="2225"/>
      <c r="AX106" s="2225"/>
      <c r="AY106" s="2225"/>
      <c r="AZ106" s="2225"/>
      <c r="BA106" s="2225"/>
      <c r="BB106" s="2225"/>
      <c r="BC106" s="2225"/>
      <c r="BD106" s="2225"/>
      <c r="BE106" s="2225"/>
      <c r="BF106" s="2225"/>
      <c r="BG106" s="2225"/>
      <c r="BH106" s="2225"/>
      <c r="BI106" s="2225"/>
      <c r="BJ106" s="2225"/>
      <c r="BK106" s="2225"/>
      <c r="BL106" s="2225"/>
      <c r="BM106" s="2225"/>
      <c r="BN106" s="2226"/>
    </row>
  </sheetData>
  <mergeCells count="287">
    <mergeCell ref="AK41:AQ42"/>
    <mergeCell ref="AR41:AY42"/>
    <mergeCell ref="AZ41:BF42"/>
    <mergeCell ref="BG41:BN42"/>
    <mergeCell ref="B105:I106"/>
    <mergeCell ref="J105:Q106"/>
    <mergeCell ref="R105:Y106"/>
    <mergeCell ref="Z105:AG106"/>
    <mergeCell ref="AK94:AQ95"/>
    <mergeCell ref="AR94:AY95"/>
    <mergeCell ref="AZ94:BF95"/>
    <mergeCell ref="BG94:BN95"/>
    <mergeCell ref="B43:F44"/>
    <mergeCell ref="G43:Q44"/>
    <mergeCell ref="S43:W44"/>
    <mergeCell ref="X43:AG44"/>
    <mergeCell ref="AK44:BN53"/>
    <mergeCell ref="C45:F46"/>
    <mergeCell ref="C41:F42"/>
    <mergeCell ref="G41:Q42"/>
    <mergeCell ref="S41:W42"/>
    <mergeCell ref="X41:AG42"/>
    <mergeCell ref="G45:Q46"/>
    <mergeCell ref="S45:W46"/>
    <mergeCell ref="Y2:AG2"/>
    <mergeCell ref="Y55:AG55"/>
    <mergeCell ref="BD6:BN7"/>
    <mergeCell ref="AK8:AN10"/>
    <mergeCell ref="AQ8:BD8"/>
    <mergeCell ref="S9:V10"/>
    <mergeCell ref="AO9:BN9"/>
    <mergeCell ref="B4:AE5"/>
    <mergeCell ref="B6:E7"/>
    <mergeCell ref="F6:R7"/>
    <mergeCell ref="AK6:AN7"/>
    <mergeCell ref="AO6:AY7"/>
    <mergeCell ref="AZ6:BC7"/>
    <mergeCell ref="AO10:AQ10"/>
    <mergeCell ref="AR10:BM10"/>
    <mergeCell ref="X9:AG10"/>
    <mergeCell ref="W9:W10"/>
    <mergeCell ref="W11:AG12"/>
    <mergeCell ref="AK11:AN11"/>
    <mergeCell ref="AO11:BN11"/>
    <mergeCell ref="AK12:AN12"/>
    <mergeCell ref="AO12:BN12"/>
    <mergeCell ref="AK13:AN13"/>
    <mergeCell ref="AO13:BN13"/>
    <mergeCell ref="BE14:BN15"/>
    <mergeCell ref="W13:X14"/>
    <mergeCell ref="Y13:AG14"/>
    <mergeCell ref="B14:E16"/>
    <mergeCell ref="F14:Q16"/>
    <mergeCell ref="AK14:AN15"/>
    <mergeCell ref="AO14:AP14"/>
    <mergeCell ref="AQ14:AZ14"/>
    <mergeCell ref="BA14:BD15"/>
    <mergeCell ref="S15:V16"/>
    <mergeCell ref="W15:AG16"/>
    <mergeCell ref="AO15:AP15"/>
    <mergeCell ref="AQ15:AZ15"/>
    <mergeCell ref="AX20:BG21"/>
    <mergeCell ref="BH20:BN21"/>
    <mergeCell ref="B21:E21"/>
    <mergeCell ref="F21:AE21"/>
    <mergeCell ref="B22:E22"/>
    <mergeCell ref="F22:AE22"/>
    <mergeCell ref="S17:V18"/>
    <mergeCell ref="W17:AG18"/>
    <mergeCell ref="AK17:AN21"/>
    <mergeCell ref="AO17:AW17"/>
    <mergeCell ref="AX17:BG17"/>
    <mergeCell ref="BH17:BN17"/>
    <mergeCell ref="AO18:AW19"/>
    <mergeCell ref="AX18:BG19"/>
    <mergeCell ref="BH18:BN19"/>
    <mergeCell ref="AO20:AW21"/>
    <mergeCell ref="BH23:BN23"/>
    <mergeCell ref="B24:E25"/>
    <mergeCell ref="F24:G24"/>
    <mergeCell ref="H24:Q24"/>
    <mergeCell ref="R24:W25"/>
    <mergeCell ref="X24:AG25"/>
    <mergeCell ref="AT24:AZ24"/>
    <mergeCell ref="BA24:BG24"/>
    <mergeCell ref="BH24:BN24"/>
    <mergeCell ref="F25:G25"/>
    <mergeCell ref="B23:E23"/>
    <mergeCell ref="F23:AE23"/>
    <mergeCell ref="AK23:AN26"/>
    <mergeCell ref="AO23:AS24"/>
    <mergeCell ref="AT23:AZ23"/>
    <mergeCell ref="BA23:BG23"/>
    <mergeCell ref="H25:Q25"/>
    <mergeCell ref="AO25:AR26"/>
    <mergeCell ref="AS25:AX25"/>
    <mergeCell ref="AY25:BC25"/>
    <mergeCell ref="BD25:BH25"/>
    <mergeCell ref="BI25:BN25"/>
    <mergeCell ref="B27:E31"/>
    <mergeCell ref="F27:P27"/>
    <mergeCell ref="Q27:Z27"/>
    <mergeCell ref="AA27:AG27"/>
    <mergeCell ref="F28:P29"/>
    <mergeCell ref="Q28:Z29"/>
    <mergeCell ref="AA28:AG29"/>
    <mergeCell ref="AS26:AX26"/>
    <mergeCell ref="AY26:BC26"/>
    <mergeCell ref="AK28:AP29"/>
    <mergeCell ref="AQ28:AY29"/>
    <mergeCell ref="BA28:BF29"/>
    <mergeCell ref="BD26:BH26"/>
    <mergeCell ref="BG28:BN29"/>
    <mergeCell ref="F30:P31"/>
    <mergeCell ref="Q30:Z31"/>
    <mergeCell ref="AA30:AG31"/>
    <mergeCell ref="AL30:AP31"/>
    <mergeCell ref="AQ30:AY31"/>
    <mergeCell ref="BA30:BF31"/>
    <mergeCell ref="BI26:BN26"/>
    <mergeCell ref="S36:W37"/>
    <mergeCell ref="X36:AB37"/>
    <mergeCell ref="AC36:AG37"/>
    <mergeCell ref="BB36:BD37"/>
    <mergeCell ref="BE36:BN37"/>
    <mergeCell ref="BG30:BN31"/>
    <mergeCell ref="AK32:AP33"/>
    <mergeCell ref="AQ32:AS33"/>
    <mergeCell ref="AT32:AY33"/>
    <mergeCell ref="BA32:BF33"/>
    <mergeCell ref="BG32:BN33"/>
    <mergeCell ref="BB38:BD39"/>
    <mergeCell ref="BE38:BN39"/>
    <mergeCell ref="B39:F40"/>
    <mergeCell ref="G39:Q40"/>
    <mergeCell ref="S39:W40"/>
    <mergeCell ref="X39:AG40"/>
    <mergeCell ref="B33:E37"/>
    <mergeCell ref="AL34:AP35"/>
    <mergeCell ref="AQ34:AY35"/>
    <mergeCell ref="BA34:BD35"/>
    <mergeCell ref="BE34:BN35"/>
    <mergeCell ref="F35:J37"/>
    <mergeCell ref="K35:R35"/>
    <mergeCell ref="S35:W35"/>
    <mergeCell ref="X35:AB35"/>
    <mergeCell ref="AC35:AG35"/>
    <mergeCell ref="K36:R37"/>
    <mergeCell ref="F33:J34"/>
    <mergeCell ref="K33:R33"/>
    <mergeCell ref="S33:Y33"/>
    <mergeCell ref="Z33:AG33"/>
    <mergeCell ref="K34:R34"/>
    <mergeCell ref="S34:Y34"/>
    <mergeCell ref="Z34:AG34"/>
    <mergeCell ref="X45:AG46"/>
    <mergeCell ref="B47:F48"/>
    <mergeCell ref="G47:I48"/>
    <mergeCell ref="J47:Q48"/>
    <mergeCell ref="T47:W48"/>
    <mergeCell ref="X47:AG48"/>
    <mergeCell ref="B52:I53"/>
    <mergeCell ref="J52:Q53"/>
    <mergeCell ref="R52:Y53"/>
    <mergeCell ref="B57:AE58"/>
    <mergeCell ref="B59:E60"/>
    <mergeCell ref="F59:R60"/>
    <mergeCell ref="AK59:AN60"/>
    <mergeCell ref="AZ59:BC60"/>
    <mergeCell ref="AQ61:BD61"/>
    <mergeCell ref="C49:F50"/>
    <mergeCell ref="G49:Q50"/>
    <mergeCell ref="T49:W50"/>
    <mergeCell ref="X49:AG50"/>
    <mergeCell ref="Z52:AG53"/>
    <mergeCell ref="B67:E69"/>
    <mergeCell ref="F67:Q69"/>
    <mergeCell ref="AK67:AN68"/>
    <mergeCell ref="AO67:AP67"/>
    <mergeCell ref="S62:V63"/>
    <mergeCell ref="AK62:AN62"/>
    <mergeCell ref="AK63:AN63"/>
    <mergeCell ref="W64:AG65"/>
    <mergeCell ref="AK64:AN64"/>
    <mergeCell ref="AK65:AN65"/>
    <mergeCell ref="W62:W63"/>
    <mergeCell ref="X62:AG63"/>
    <mergeCell ref="W66:X67"/>
    <mergeCell ref="Y66:AG67"/>
    <mergeCell ref="AK66:AN66"/>
    <mergeCell ref="BA67:BD68"/>
    <mergeCell ref="BE67:BN68"/>
    <mergeCell ref="S68:V69"/>
    <mergeCell ref="W68:AG69"/>
    <mergeCell ref="AO68:AP68"/>
    <mergeCell ref="S70:V71"/>
    <mergeCell ref="W70:AG71"/>
    <mergeCell ref="AK70:AN74"/>
    <mergeCell ref="AO70:AW70"/>
    <mergeCell ref="AX70:BG70"/>
    <mergeCell ref="BH70:BN70"/>
    <mergeCell ref="B74:E74"/>
    <mergeCell ref="F74:AE74"/>
    <mergeCell ref="B75:E75"/>
    <mergeCell ref="F75:AE75"/>
    <mergeCell ref="B76:E76"/>
    <mergeCell ref="F76:AE76"/>
    <mergeCell ref="AK76:AN79"/>
    <mergeCell ref="AO76:AS77"/>
    <mergeCell ref="AT76:AZ76"/>
    <mergeCell ref="BI78:BN78"/>
    <mergeCell ref="B80:E84"/>
    <mergeCell ref="F80:P80"/>
    <mergeCell ref="Q80:Z80"/>
    <mergeCell ref="AA80:AG80"/>
    <mergeCell ref="F81:P82"/>
    <mergeCell ref="Q81:Z82"/>
    <mergeCell ref="BA76:BG76"/>
    <mergeCell ref="BH76:BN76"/>
    <mergeCell ref="B77:E78"/>
    <mergeCell ref="F77:G77"/>
    <mergeCell ref="H77:Q77"/>
    <mergeCell ref="R77:W78"/>
    <mergeCell ref="X77:AG78"/>
    <mergeCell ref="F78:G78"/>
    <mergeCell ref="H78:Q78"/>
    <mergeCell ref="AO78:AR79"/>
    <mergeCell ref="AA81:AG82"/>
    <mergeCell ref="AK81:AP82"/>
    <mergeCell ref="BA81:BF82"/>
    <mergeCell ref="F83:P84"/>
    <mergeCell ref="Q83:Z84"/>
    <mergeCell ref="AA83:AG84"/>
    <mergeCell ref="AL83:AP84"/>
    <mergeCell ref="BA83:BF84"/>
    <mergeCell ref="AS78:AX78"/>
    <mergeCell ref="AY78:BC78"/>
    <mergeCell ref="BD78:BH78"/>
    <mergeCell ref="AK85:AP86"/>
    <mergeCell ref="BA85:BF86"/>
    <mergeCell ref="B86:E90"/>
    <mergeCell ref="F86:J87"/>
    <mergeCell ref="K86:R86"/>
    <mergeCell ref="S86:Y86"/>
    <mergeCell ref="Z86:AG86"/>
    <mergeCell ref="K87:R87"/>
    <mergeCell ref="S87:Y87"/>
    <mergeCell ref="Z87:AG87"/>
    <mergeCell ref="AC89:AG90"/>
    <mergeCell ref="BB89:BD90"/>
    <mergeCell ref="AL87:AP88"/>
    <mergeCell ref="BA87:BD88"/>
    <mergeCell ref="F88:J90"/>
    <mergeCell ref="K88:R88"/>
    <mergeCell ref="S88:W88"/>
    <mergeCell ref="X88:AB88"/>
    <mergeCell ref="AC88:AG88"/>
    <mergeCell ref="K89:R90"/>
    <mergeCell ref="S89:W90"/>
    <mergeCell ref="X89:AB90"/>
    <mergeCell ref="B100:F101"/>
    <mergeCell ref="G100:I101"/>
    <mergeCell ref="BB91:BD92"/>
    <mergeCell ref="B92:F93"/>
    <mergeCell ref="G92:Q93"/>
    <mergeCell ref="S92:W93"/>
    <mergeCell ref="X92:AG93"/>
    <mergeCell ref="J100:Q101"/>
    <mergeCell ref="T100:W101"/>
    <mergeCell ref="X100:AG101"/>
    <mergeCell ref="C94:F95"/>
    <mergeCell ref="G94:Q95"/>
    <mergeCell ref="S94:W95"/>
    <mergeCell ref="X94:AG95"/>
    <mergeCell ref="C102:F103"/>
    <mergeCell ref="G102:Q103"/>
    <mergeCell ref="T102:W103"/>
    <mergeCell ref="X102:AG103"/>
    <mergeCell ref="B96:F97"/>
    <mergeCell ref="G96:Q97"/>
    <mergeCell ref="S96:W97"/>
    <mergeCell ref="X96:AG97"/>
    <mergeCell ref="AK97:BN106"/>
    <mergeCell ref="C98:F99"/>
    <mergeCell ref="G98:Q99"/>
    <mergeCell ref="S98:W99"/>
    <mergeCell ref="X98:AG99"/>
  </mergeCells>
  <phoneticPr fontId="1"/>
  <conditionalFormatting sqref="F6">
    <cfRule type="containsBlanks" dxfId="75" priority="6">
      <formula>LEN(TRIM(F6))=0</formula>
    </cfRule>
  </conditionalFormatting>
  <conditionalFormatting sqref="F23">
    <cfRule type="expression" dxfId="74" priority="57">
      <formula>AND(NOT($F6=""),$F23="")</formula>
    </cfRule>
  </conditionalFormatting>
  <conditionalFormatting sqref="G43">
    <cfRule type="expression" dxfId="73" priority="47">
      <formula>AND(NOT($F6=""),$G43="")</formula>
    </cfRule>
  </conditionalFormatting>
  <conditionalFormatting sqref="G45">
    <cfRule type="expression" dxfId="72" priority="46">
      <formula>AND(NOT($F6=""),$G45="")</formula>
    </cfRule>
  </conditionalFormatting>
  <conditionalFormatting sqref="G47">
    <cfRule type="expression" dxfId="71" priority="45">
      <formula>AND(NOT($F6=""),$G47="")</formula>
    </cfRule>
  </conditionalFormatting>
  <conditionalFormatting sqref="G49">
    <cfRule type="expression" dxfId="70" priority="43">
      <formula>AND(NOT($F6=""),$G49="")</formula>
    </cfRule>
  </conditionalFormatting>
  <conditionalFormatting sqref="H24">
    <cfRule type="expression" dxfId="69" priority="56">
      <formula>AND(NOT($F6=""),$H24="")</formula>
    </cfRule>
  </conditionalFormatting>
  <conditionalFormatting sqref="H25">
    <cfRule type="expression" dxfId="68" priority="55">
      <formula>AND(NOT($F6=""),$H25="")</formula>
    </cfRule>
  </conditionalFormatting>
  <conditionalFormatting sqref="J47">
    <cfRule type="expression" dxfId="67" priority="44">
      <formula>AND(NOT($F6=""),$J47="")</formula>
    </cfRule>
  </conditionalFormatting>
  <conditionalFormatting sqref="K34">
    <cfRule type="expression" dxfId="66" priority="53">
      <formula>AND(NOT($F6=""),$K34="")</formula>
    </cfRule>
  </conditionalFormatting>
  <conditionalFormatting sqref="S34">
    <cfRule type="expression" dxfId="65" priority="52">
      <formula>AND(NOT($F6=""),$S34="")</formula>
    </cfRule>
  </conditionalFormatting>
  <conditionalFormatting sqref="S36">
    <cfRule type="expression" dxfId="64" priority="50">
      <formula>AND(NOT($F6=""),$S36="")</formula>
    </cfRule>
  </conditionalFormatting>
  <conditionalFormatting sqref="W11">
    <cfRule type="expression" dxfId="63" priority="4">
      <formula>AND(NOT($W15=""),$W11="")</formula>
    </cfRule>
  </conditionalFormatting>
  <conditionalFormatting sqref="W15">
    <cfRule type="expression" dxfId="62" priority="7">
      <formula>AND(NOT($F6=""),$W15="")</formula>
    </cfRule>
  </conditionalFormatting>
  <conditionalFormatting sqref="W17">
    <cfRule type="expression" dxfId="61" priority="2">
      <formula>AND(NOT($W15=""),$W17="")</formula>
    </cfRule>
  </conditionalFormatting>
  <conditionalFormatting sqref="W15:AG16">
    <cfRule type="containsBlanks" dxfId="60" priority="1">
      <formula>LEN(TRIM(W15))=0</formula>
    </cfRule>
  </conditionalFormatting>
  <conditionalFormatting sqref="X9">
    <cfRule type="expression" dxfId="59" priority="5">
      <formula>AND(NOT($W15=""),$X9="")</formula>
    </cfRule>
  </conditionalFormatting>
  <conditionalFormatting sqref="X24">
    <cfRule type="expression" dxfId="58" priority="54">
      <formula>AND(NOT($F6=""),$X24="")</formula>
    </cfRule>
  </conditionalFormatting>
  <conditionalFormatting sqref="X36">
    <cfRule type="expression" dxfId="57" priority="49">
      <formula>AND(NOT($F6=""),$X36="")</formula>
    </cfRule>
  </conditionalFormatting>
  <conditionalFormatting sqref="X39">
    <cfRule type="expression" dxfId="56" priority="42">
      <formula>AND(NOT($F6=""),$X39="")</formula>
    </cfRule>
  </conditionalFormatting>
  <conditionalFormatting sqref="X41">
    <cfRule type="expression" dxfId="55" priority="41">
      <formula>AND(NOT($F6=""),$X41="")</formula>
    </cfRule>
  </conditionalFormatting>
  <conditionalFormatting sqref="X43">
    <cfRule type="expression" dxfId="54" priority="40">
      <formula>AND(NOT($F6=""),$X43="")</formula>
    </cfRule>
  </conditionalFormatting>
  <conditionalFormatting sqref="X47">
    <cfRule type="expression" dxfId="53" priority="39">
      <formula>AND(NOT($F6=""),NOT($X45=""),$X47="")</formula>
    </cfRule>
  </conditionalFormatting>
  <conditionalFormatting sqref="X49">
    <cfRule type="expression" dxfId="52" priority="38">
      <formula>AND(NOT($F6=""),NOT($X45=""),$X49="")</formula>
    </cfRule>
  </conditionalFormatting>
  <conditionalFormatting sqref="Y13">
    <cfRule type="expression" dxfId="51" priority="3">
      <formula>AND(NOT($W15=""),$Y13="")</formula>
    </cfRule>
  </conditionalFormatting>
  <conditionalFormatting sqref="Z34">
    <cfRule type="expression" dxfId="50" priority="51">
      <formula>AND(NOT($F6=""),$Z34="")</formula>
    </cfRule>
  </conditionalFormatting>
  <conditionalFormatting sqref="AA81">
    <cfRule type="expression" dxfId="49" priority="9">
      <formula>$AA81=0</formula>
    </cfRule>
  </conditionalFormatting>
  <conditionalFormatting sqref="AA83">
    <cfRule type="expression" dxfId="48" priority="8">
      <formula>$AA83=0</formula>
    </cfRule>
  </conditionalFormatting>
  <conditionalFormatting sqref="AC36">
    <cfRule type="expression" dxfId="47" priority="48">
      <formula>AND(NOT($F6=""),$AC36="")</formula>
    </cfRule>
  </conditionalFormatting>
  <conditionalFormatting sqref="AO13">
    <cfRule type="expression" dxfId="46" priority="34">
      <formula>AND(NOT($AO6=""),$AO13="")</formula>
    </cfRule>
  </conditionalFormatting>
  <conditionalFormatting sqref="AQ14">
    <cfRule type="expression" dxfId="45" priority="33">
      <formula>AND(NOT($AO6=""),$AQ14="")</formula>
    </cfRule>
  </conditionalFormatting>
  <conditionalFormatting sqref="AQ15">
    <cfRule type="expression" dxfId="44" priority="32">
      <formula>AND(NOT($AO6=""),$AQ15="")</formula>
    </cfRule>
  </conditionalFormatting>
  <conditionalFormatting sqref="AQ28">
    <cfRule type="expression" dxfId="43" priority="24">
      <formula>AND(NOT($AO6=""),$AQ28="")</formula>
    </cfRule>
  </conditionalFormatting>
  <conditionalFormatting sqref="AQ30">
    <cfRule type="expression" dxfId="42" priority="23">
      <formula>AND(NOT($AO6=""),$AQ30="")</formula>
    </cfRule>
  </conditionalFormatting>
  <conditionalFormatting sqref="AQ32">
    <cfRule type="expression" dxfId="41" priority="22">
      <formula>AND(NOT($AO6=""),$AQ32="")</formula>
    </cfRule>
  </conditionalFormatting>
  <conditionalFormatting sqref="AQ34">
    <cfRule type="expression" dxfId="40" priority="20">
      <formula>AND(NOT($AO6=""),$AQ34="")</formula>
    </cfRule>
  </conditionalFormatting>
  <conditionalFormatting sqref="AR10">
    <cfRule type="expression" dxfId="39" priority="58">
      <formula>AND(NOT($AO6=""),$AR10="")</formula>
    </cfRule>
  </conditionalFormatting>
  <conditionalFormatting sqref="AT24">
    <cfRule type="expression" dxfId="38" priority="30">
      <formula>AND(NOT($AO6=""),$AT24="")</formula>
    </cfRule>
  </conditionalFormatting>
  <conditionalFormatting sqref="AT32">
    <cfRule type="expression" dxfId="37" priority="21">
      <formula>AND(NOT($AO6=""),$AT32="")</formula>
    </cfRule>
  </conditionalFormatting>
  <conditionalFormatting sqref="AY26">
    <cfRule type="expression" dxfId="36" priority="27">
      <formula>AND(NOT($AO6=""),$AY26="")</formula>
    </cfRule>
  </conditionalFormatting>
  <conditionalFormatting sqref="BA24">
    <cfRule type="expression" dxfId="35" priority="29">
      <formula>AND(NOT($AO6=""),$BA24="")</formula>
    </cfRule>
  </conditionalFormatting>
  <conditionalFormatting sqref="BD26">
    <cfRule type="expression" dxfId="34" priority="26">
      <formula>AND(NOT($AO6=""),$BD26="")</formula>
    </cfRule>
  </conditionalFormatting>
  <conditionalFormatting sqref="BE14">
    <cfRule type="expression" dxfId="33" priority="31">
      <formula>AND(NOT($AO6=""),$BE14="")</formula>
    </cfRule>
  </conditionalFormatting>
  <conditionalFormatting sqref="BE36">
    <cfRule type="expression" dxfId="32" priority="16">
      <formula>AND(NOT($AO6=""),NOT($BE34=""),$BE36="")</formula>
    </cfRule>
  </conditionalFormatting>
  <conditionalFormatting sqref="BE38">
    <cfRule type="expression" dxfId="31" priority="15">
      <formula>AND(NOT($AO6=""),NOT($BE34=""),$BE38="")</formula>
    </cfRule>
  </conditionalFormatting>
  <conditionalFormatting sqref="BG28">
    <cfRule type="expression" dxfId="30" priority="19">
      <formula>AND(NOT($AO6=""),$BG28="")</formula>
    </cfRule>
  </conditionalFormatting>
  <conditionalFormatting sqref="BG30">
    <cfRule type="expression" dxfId="29" priority="18">
      <formula>AND(NOT($AO6=""),$BG30="")</formula>
    </cfRule>
  </conditionalFormatting>
  <conditionalFormatting sqref="BG32">
    <cfRule type="expression" dxfId="28" priority="17">
      <formula>AND(NOT($AO6=""),$BG32="")</formula>
    </cfRule>
  </conditionalFormatting>
  <conditionalFormatting sqref="BH18">
    <cfRule type="expression" dxfId="27" priority="10">
      <formula>$BH18=0</formula>
    </cfRule>
  </conditionalFormatting>
  <conditionalFormatting sqref="BH20">
    <cfRule type="expression" dxfId="26" priority="11">
      <formula>$BH20=0</formula>
    </cfRule>
  </conditionalFormatting>
  <conditionalFormatting sqref="BH24">
    <cfRule type="expression" dxfId="25" priority="28">
      <formula>AND(NOT($AO6=""),$BH24="")</formula>
    </cfRule>
  </conditionalFormatting>
  <conditionalFormatting sqref="BI26">
    <cfRule type="expression" dxfId="24" priority="25">
      <formula>AND(NOT($AO6=""),$BI26="")</formula>
    </cfRule>
  </conditionalFormatting>
  <hyperlinks>
    <hyperlink ref="BP6" location="一覧表!A1" display="一覧表に戻る" xr:uid="{00000000-0004-0000-1900-000000000000}"/>
  </hyperlinks>
  <pageMargins left="0.70866141732283472" right="0.70866141732283472" top="0.74803149606299213" bottom="0.74803149606299213" header="0.31496062992125984" footer="0.31496062992125984"/>
  <pageSetup paperSize="8" orientation="landscape" r:id="rId1"/>
  <rowBreaks count="1" manualBreakCount="1">
    <brk id="54" min="1" max="65"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900-000000000000}">
          <x14:formula1>
            <xm:f>検索!$C$7:$C$8</xm:f>
          </x14:formula1>
          <xm:sqref>G47:I48 AQ32:AS33</xm:sqref>
        </x14:dataValidation>
        <x14:dataValidation type="list" allowBlank="1" showInputMessage="1" showErrorMessage="1" xr:uid="{00000000-0002-0000-1900-000001000000}">
          <x14:formula1>
            <xm:f>検索!$B$2:$B$4</xm:f>
          </x14:formula1>
          <xm:sqref>K34:AG34 AT24:BN24</xm:sqref>
        </x14:dataValidation>
        <x14:dataValidation type="list" allowBlank="1" showInputMessage="1" showErrorMessage="1" xr:uid="{00000000-0002-0000-1900-000002000000}">
          <x14:formula1>
            <xm:f>検索!$B$6:$B$7</xm:f>
          </x14:formula1>
          <xm:sqref>Z52 AR41 J52 BG41 Z105 J105 AR94 BG94</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8">
    <tabColor theme="9" tint="0.59999389629810485"/>
  </sheetPr>
  <dimension ref="A1:BX184"/>
  <sheetViews>
    <sheetView zoomScale="95" zoomScaleNormal="95" workbookViewId="0"/>
  </sheetViews>
  <sheetFormatPr defaultColWidth="8.875" defaultRowHeight="13.5"/>
  <cols>
    <col min="1" max="1" width="9.5" style="652" bestFit="1" customWidth="1"/>
    <col min="2" max="74" width="2.75" style="652" customWidth="1"/>
    <col min="75" max="75" width="8.875" style="652"/>
    <col min="76" max="76" width="9.25" style="471" customWidth="1"/>
    <col min="77" max="16384" width="8.875" style="652"/>
  </cols>
  <sheetData>
    <row r="1" spans="1:76">
      <c r="BX1" s="501"/>
    </row>
    <row r="2" spans="1:76">
      <c r="BX2" s="472" t="s">
        <v>754</v>
      </c>
    </row>
    <row r="3" spans="1:76" ht="21">
      <c r="B3" s="653" t="s">
        <v>973</v>
      </c>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c r="AF3" s="654"/>
      <c r="AG3" s="654"/>
      <c r="AH3" s="654"/>
      <c r="AI3" s="654"/>
      <c r="AJ3" s="654"/>
      <c r="AK3" s="654"/>
      <c r="AL3" s="654"/>
      <c r="AM3" s="654"/>
      <c r="AN3" s="654"/>
      <c r="AO3" s="654"/>
      <c r="AP3" s="654"/>
      <c r="AQ3" s="654"/>
      <c r="AR3" s="654"/>
      <c r="AS3" s="654"/>
      <c r="AT3" s="654"/>
      <c r="AU3" s="654"/>
      <c r="AV3" s="654"/>
      <c r="AW3" s="654"/>
      <c r="AX3" s="654"/>
      <c r="AY3" s="654"/>
      <c r="AZ3" s="654"/>
      <c r="BA3" s="654"/>
      <c r="BB3" s="654"/>
      <c r="BC3" s="654"/>
      <c r="BD3" s="654"/>
      <c r="BE3" s="654"/>
      <c r="BF3" s="654"/>
      <c r="BG3" s="654"/>
      <c r="BH3" s="654"/>
      <c r="BI3" s="654"/>
      <c r="BJ3" s="654"/>
      <c r="BK3" s="654"/>
      <c r="BL3" s="654"/>
      <c r="BM3" s="654"/>
      <c r="BN3" s="654"/>
      <c r="BO3" s="654"/>
      <c r="BP3" s="654"/>
      <c r="BQ3" s="654"/>
      <c r="BR3" s="654"/>
      <c r="BS3" s="654"/>
      <c r="BT3" s="654"/>
      <c r="BU3" s="654"/>
      <c r="BV3" s="654"/>
      <c r="BX3" s="503"/>
    </row>
    <row r="4" spans="1:76" ht="15" customHeight="1">
      <c r="AE4" s="680"/>
      <c r="AF4" s="821" t="s">
        <v>1075</v>
      </c>
      <c r="AG4" s="2470" t="s">
        <v>1088</v>
      </c>
      <c r="AH4" s="2470"/>
      <c r="AI4" s="819"/>
      <c r="AJ4" s="819" t="s">
        <v>1089</v>
      </c>
      <c r="AK4" s="819"/>
      <c r="AL4" s="819" t="s">
        <v>1090</v>
      </c>
      <c r="AM4" s="819"/>
      <c r="AN4" s="652" t="s">
        <v>387</v>
      </c>
      <c r="AO4" s="820" t="s">
        <v>1091</v>
      </c>
      <c r="AP4" s="681"/>
      <c r="AQ4" s="681"/>
      <c r="BJ4" s="2444" t="s">
        <v>974</v>
      </c>
      <c r="BK4" s="2445"/>
      <c r="BL4" s="2445"/>
      <c r="BM4" s="2445"/>
      <c r="BN4" s="2445"/>
      <c r="BO4" s="2447" t="str">
        <f>請負者詳細!C$2</f>
        <v>△△△△建設株式会社</v>
      </c>
      <c r="BP4" s="2448"/>
      <c r="BQ4" s="2448"/>
      <c r="BR4" s="2448"/>
      <c r="BS4" s="2448"/>
      <c r="BT4" s="2448"/>
      <c r="BU4" s="2448"/>
      <c r="BV4" s="2448"/>
      <c r="BX4" s="469"/>
    </row>
    <row r="5" spans="1:76" ht="19.899999999999999" customHeight="1">
      <c r="A5" s="655"/>
      <c r="C5" s="2450" t="s">
        <v>975</v>
      </c>
      <c r="D5" s="2451"/>
      <c r="E5" s="2451"/>
      <c r="F5" s="2451"/>
      <c r="G5" s="2451"/>
      <c r="H5" s="2452" t="str">
        <f>本工事内容!C$5&amp;本工事内容!D$5&amp;"号　"&amp;本工事内容!C$8</f>
        <v>水第100号　○○○地内配水管改良工事</v>
      </c>
      <c r="I5" s="2453"/>
      <c r="J5" s="2453"/>
      <c r="K5" s="2453"/>
      <c r="L5" s="2453"/>
      <c r="M5" s="2453"/>
      <c r="N5" s="2453"/>
      <c r="O5" s="2453"/>
      <c r="P5" s="2453"/>
      <c r="Q5" s="2453"/>
      <c r="R5" s="2453"/>
      <c r="S5" s="2453"/>
      <c r="T5" s="2453"/>
      <c r="U5" s="2453"/>
      <c r="V5" s="2453"/>
      <c r="W5" s="2454" t="s">
        <v>976</v>
      </c>
      <c r="X5" s="2455"/>
      <c r="Y5" s="2455"/>
      <c r="Z5" s="2455"/>
      <c r="AA5" s="2455"/>
      <c r="AB5" s="2455"/>
      <c r="AC5" s="2455"/>
      <c r="AD5" s="2455"/>
      <c r="AE5" s="2455"/>
      <c r="BJ5" s="2446"/>
      <c r="BK5" s="2446"/>
      <c r="BL5" s="2446"/>
      <c r="BM5" s="2446"/>
      <c r="BN5" s="2446"/>
      <c r="BO5" s="2449"/>
      <c r="BP5" s="2449"/>
      <c r="BQ5" s="2449"/>
      <c r="BR5" s="2449"/>
      <c r="BS5" s="2449"/>
      <c r="BT5" s="2449"/>
      <c r="BU5" s="2449"/>
      <c r="BV5" s="2449"/>
      <c r="BX5" s="469"/>
    </row>
    <row r="6" spans="1:76" ht="19.899999999999999" customHeight="1">
      <c r="A6" s="656"/>
      <c r="C6" s="2456" t="s">
        <v>977</v>
      </c>
      <c r="D6" s="2457"/>
      <c r="E6" s="2457"/>
      <c r="F6" s="2457"/>
      <c r="G6" s="2457"/>
      <c r="H6" s="2458" t="str">
        <f>""&amp;本工事内容!C$19</f>
        <v>○○　××</v>
      </c>
      <c r="I6" s="2459"/>
      <c r="J6" s="2459"/>
      <c r="K6" s="2459"/>
      <c r="L6" s="2459"/>
      <c r="M6" s="2459"/>
      <c r="N6" s="2459"/>
      <c r="O6" s="2459"/>
      <c r="P6" s="2459"/>
      <c r="Q6" s="2459"/>
      <c r="R6" s="2459"/>
      <c r="S6" s="2459"/>
      <c r="T6" s="2459"/>
      <c r="U6" s="2459"/>
      <c r="V6" s="2459"/>
      <c r="W6" s="2455"/>
      <c r="X6" s="2455"/>
      <c r="Y6" s="2455"/>
      <c r="Z6" s="2455"/>
      <c r="AA6" s="2455"/>
      <c r="AB6" s="2455"/>
      <c r="AC6" s="2455"/>
      <c r="AD6" s="2455"/>
      <c r="AE6" s="2455"/>
      <c r="BM6" s="657"/>
      <c r="BN6" s="658" t="s">
        <v>978</v>
      </c>
      <c r="BO6" s="2460" t="s">
        <v>222</v>
      </c>
      <c r="BP6" s="2461"/>
      <c r="BQ6" s="2461"/>
      <c r="BR6" s="2461"/>
      <c r="BS6" s="2461"/>
      <c r="BT6" s="2461"/>
      <c r="BU6" s="2461"/>
      <c r="BX6" s="469"/>
    </row>
    <row r="7" spans="1:76">
      <c r="W7" s="2455"/>
      <c r="X7" s="2455"/>
      <c r="Y7" s="2455"/>
      <c r="Z7" s="2455"/>
      <c r="AA7" s="2455"/>
      <c r="AB7" s="2455"/>
      <c r="AC7" s="2455"/>
      <c r="AD7" s="2455"/>
      <c r="AE7" s="2455"/>
      <c r="BX7" s="469"/>
    </row>
    <row r="8" spans="1:76">
      <c r="W8" s="2455"/>
      <c r="X8" s="2455"/>
      <c r="Y8" s="2455"/>
      <c r="Z8" s="2455"/>
      <c r="AA8" s="2455"/>
      <c r="AB8" s="2455"/>
      <c r="AC8" s="2455"/>
      <c r="AD8" s="2455"/>
      <c r="AE8" s="2455"/>
      <c r="AK8" s="659" t="s">
        <v>979</v>
      </c>
      <c r="AL8" s="2462"/>
      <c r="AM8" s="2462"/>
      <c r="AN8" s="2463"/>
      <c r="AO8" s="2463"/>
      <c r="AP8" s="2463"/>
      <c r="AQ8" s="2463"/>
      <c r="AR8" s="2463"/>
      <c r="AS8" s="2463"/>
      <c r="AT8" s="2463"/>
      <c r="AU8" s="2463"/>
      <c r="AV8" s="2463"/>
      <c r="AW8" s="2463"/>
      <c r="BE8" s="659" t="s">
        <v>980</v>
      </c>
      <c r="BF8" s="2464"/>
      <c r="BG8" s="2465"/>
      <c r="BH8" s="2466" t="s">
        <v>981</v>
      </c>
      <c r="BI8" s="2467"/>
      <c r="BJ8" s="2467"/>
      <c r="BK8" s="2468"/>
      <c r="BL8" s="2468"/>
      <c r="BM8" s="2469"/>
      <c r="BN8" s="2469"/>
      <c r="BO8" s="2469"/>
      <c r="BP8" s="2469"/>
      <c r="BQ8" s="2469"/>
      <c r="BR8" s="2469"/>
      <c r="BS8" s="2469"/>
      <c r="BT8" s="2469"/>
      <c r="BU8" s="2469"/>
      <c r="BV8" s="2469"/>
      <c r="BX8" s="469"/>
    </row>
    <row r="9" spans="1:76">
      <c r="AK9" s="659" t="s">
        <v>982</v>
      </c>
      <c r="AL9" s="2440"/>
      <c r="AM9" s="2440"/>
      <c r="AN9" s="2441"/>
      <c r="AO9" s="2441"/>
      <c r="AP9" s="2441"/>
      <c r="AQ9" s="2441"/>
      <c r="AR9" s="2441"/>
      <c r="AS9" s="2441"/>
      <c r="AT9" s="2441"/>
      <c r="AU9" s="2441"/>
      <c r="AV9" s="2441"/>
      <c r="AW9" s="2441"/>
      <c r="BD9" s="655"/>
      <c r="BE9" s="655"/>
      <c r="BF9" s="655"/>
      <c r="BG9" s="655"/>
      <c r="BH9" s="655"/>
      <c r="BI9" s="655"/>
      <c r="BJ9" s="659" t="s">
        <v>982</v>
      </c>
      <c r="BK9" s="2442"/>
      <c r="BL9" s="2442"/>
      <c r="BM9" s="2443"/>
      <c r="BN9" s="2443"/>
      <c r="BO9" s="2443"/>
      <c r="BP9" s="2443"/>
      <c r="BQ9" s="2443"/>
      <c r="BR9" s="2443"/>
      <c r="BS9" s="2443"/>
      <c r="BT9" s="2443"/>
      <c r="BU9" s="2443"/>
      <c r="BV9" s="2443"/>
      <c r="BX9" s="469"/>
    </row>
    <row r="10" spans="1:76">
      <c r="BX10" s="469"/>
    </row>
    <row r="11" spans="1:76" ht="10.9" customHeight="1">
      <c r="B11" s="2411" t="s">
        <v>983</v>
      </c>
      <c r="C11" s="2412"/>
      <c r="D11" s="2432" t="s">
        <v>984</v>
      </c>
      <c r="E11" s="2432"/>
      <c r="F11" s="2432"/>
      <c r="G11" s="2432"/>
      <c r="H11" s="2432"/>
      <c r="I11" s="2432"/>
      <c r="J11" s="2368" t="s">
        <v>985</v>
      </c>
      <c r="K11" s="2422"/>
      <c r="L11" s="2422"/>
      <c r="M11" s="2422"/>
      <c r="N11" s="2368" t="s">
        <v>986</v>
      </c>
      <c r="O11" s="2368"/>
      <c r="P11" s="2422"/>
      <c r="Q11" s="2422"/>
      <c r="R11" s="2368" t="s">
        <v>987</v>
      </c>
      <c r="S11" s="2422"/>
      <c r="T11" s="2422"/>
      <c r="U11" s="2422"/>
      <c r="V11" s="2422"/>
      <c r="W11" s="2422"/>
      <c r="X11" s="2422"/>
      <c r="Y11" s="2432" t="s">
        <v>988</v>
      </c>
      <c r="Z11" s="2433"/>
      <c r="AA11" s="2433"/>
      <c r="AB11" s="2433"/>
      <c r="AC11" s="2433"/>
      <c r="AD11" s="2433"/>
      <c r="AE11" s="2434"/>
      <c r="AF11" s="2434"/>
      <c r="AG11" s="2434"/>
      <c r="AH11" s="2434"/>
      <c r="AI11" s="2434"/>
      <c r="AJ11" s="2417" t="s">
        <v>989</v>
      </c>
      <c r="AK11" s="2418"/>
      <c r="AL11" s="2418"/>
      <c r="AM11" s="2418"/>
      <c r="AN11" s="2418"/>
      <c r="AO11" s="2418"/>
      <c r="AP11" s="2368" t="s">
        <v>990</v>
      </c>
      <c r="AQ11" s="2420"/>
      <c r="AR11" s="2420"/>
      <c r="AS11" s="2420"/>
      <c r="AT11" s="2420"/>
      <c r="AU11" s="2420"/>
      <c r="AV11" s="2420"/>
      <c r="AW11" s="2420"/>
      <c r="AX11" s="2420"/>
      <c r="AY11" s="2420"/>
      <c r="AZ11" s="2420"/>
      <c r="BA11" s="2420"/>
      <c r="BB11" s="2420"/>
      <c r="BC11" s="2420"/>
      <c r="BD11" s="2420"/>
      <c r="BE11" s="2420"/>
      <c r="BF11" s="2420"/>
      <c r="BG11" s="2420"/>
      <c r="BH11" s="2420"/>
      <c r="BI11" s="2420"/>
      <c r="BJ11" s="2420"/>
      <c r="BK11" s="2420"/>
      <c r="BL11" s="2420"/>
      <c r="BM11" s="2420"/>
      <c r="BN11" s="2420"/>
      <c r="BO11" s="2420"/>
      <c r="BP11" s="2368" t="s">
        <v>991</v>
      </c>
      <c r="BQ11" s="2422"/>
      <c r="BR11" s="2422"/>
      <c r="BS11" s="2422"/>
      <c r="BT11" s="2422"/>
      <c r="BU11" s="2422"/>
      <c r="BV11" s="2423"/>
      <c r="BX11" s="469"/>
    </row>
    <row r="12" spans="1:76" ht="10.9" customHeight="1">
      <c r="B12" s="2413"/>
      <c r="C12" s="2414"/>
      <c r="D12" s="2426"/>
      <c r="E12" s="2426"/>
      <c r="F12" s="2426"/>
      <c r="G12" s="2426"/>
      <c r="H12" s="2426"/>
      <c r="I12" s="2426"/>
      <c r="J12" s="2424"/>
      <c r="K12" s="2424"/>
      <c r="L12" s="2424"/>
      <c r="M12" s="2424"/>
      <c r="N12" s="2424"/>
      <c r="O12" s="2424"/>
      <c r="P12" s="2424"/>
      <c r="Q12" s="2424"/>
      <c r="R12" s="2424"/>
      <c r="S12" s="2424"/>
      <c r="T12" s="2424"/>
      <c r="U12" s="2424"/>
      <c r="V12" s="2424"/>
      <c r="W12" s="2424"/>
      <c r="X12" s="2424"/>
      <c r="Y12" s="2427"/>
      <c r="Z12" s="2427"/>
      <c r="AA12" s="2427"/>
      <c r="AB12" s="2427"/>
      <c r="AC12" s="2427"/>
      <c r="AD12" s="2427"/>
      <c r="AE12" s="2428"/>
      <c r="AF12" s="2428"/>
      <c r="AG12" s="2428"/>
      <c r="AH12" s="2428"/>
      <c r="AI12" s="2428"/>
      <c r="AJ12" s="2419"/>
      <c r="AK12" s="2419"/>
      <c r="AL12" s="2419"/>
      <c r="AM12" s="2419"/>
      <c r="AN12" s="2419"/>
      <c r="AO12" s="2419"/>
      <c r="AP12" s="2421"/>
      <c r="AQ12" s="2421"/>
      <c r="AR12" s="2421"/>
      <c r="AS12" s="2421"/>
      <c r="AT12" s="2421"/>
      <c r="AU12" s="2421"/>
      <c r="AV12" s="2421"/>
      <c r="AW12" s="2421"/>
      <c r="AX12" s="2421"/>
      <c r="AY12" s="2421"/>
      <c r="AZ12" s="2421"/>
      <c r="BA12" s="2421"/>
      <c r="BB12" s="2421"/>
      <c r="BC12" s="2421"/>
      <c r="BD12" s="2421"/>
      <c r="BE12" s="2421"/>
      <c r="BF12" s="2421"/>
      <c r="BG12" s="2421"/>
      <c r="BH12" s="2421"/>
      <c r="BI12" s="2421"/>
      <c r="BJ12" s="2421"/>
      <c r="BK12" s="2421"/>
      <c r="BL12" s="2421"/>
      <c r="BM12" s="2421"/>
      <c r="BN12" s="2421"/>
      <c r="BO12" s="2421"/>
      <c r="BP12" s="2424"/>
      <c r="BQ12" s="2424"/>
      <c r="BR12" s="2424"/>
      <c r="BS12" s="2424"/>
      <c r="BT12" s="2424"/>
      <c r="BU12" s="2424"/>
      <c r="BV12" s="2425"/>
      <c r="BX12" s="469"/>
    </row>
    <row r="13" spans="1:76" ht="10.9" customHeight="1">
      <c r="B13" s="2413"/>
      <c r="C13" s="2414"/>
      <c r="D13" s="2426" t="s">
        <v>603</v>
      </c>
      <c r="E13" s="2426"/>
      <c r="F13" s="2426"/>
      <c r="G13" s="2426"/>
      <c r="H13" s="2426"/>
      <c r="I13" s="2426"/>
      <c r="J13" s="2424"/>
      <c r="K13" s="2424"/>
      <c r="L13" s="2424"/>
      <c r="M13" s="2424"/>
      <c r="N13" s="2424"/>
      <c r="O13" s="2424"/>
      <c r="P13" s="2424"/>
      <c r="Q13" s="2424"/>
      <c r="R13" s="2424"/>
      <c r="S13" s="2424"/>
      <c r="T13" s="2424"/>
      <c r="U13" s="2424"/>
      <c r="V13" s="2424"/>
      <c r="W13" s="2424"/>
      <c r="X13" s="2424"/>
      <c r="Y13" s="2426" t="s">
        <v>992</v>
      </c>
      <c r="Z13" s="2427"/>
      <c r="AA13" s="2427"/>
      <c r="AB13" s="2427"/>
      <c r="AC13" s="2427"/>
      <c r="AD13" s="2427"/>
      <c r="AE13" s="2428"/>
      <c r="AF13" s="2428"/>
      <c r="AG13" s="2428"/>
      <c r="AH13" s="2428"/>
      <c r="AI13" s="2428"/>
      <c r="AJ13" s="2419"/>
      <c r="AK13" s="2419"/>
      <c r="AL13" s="2419"/>
      <c r="AM13" s="2419"/>
      <c r="AN13" s="2419"/>
      <c r="AO13" s="2419"/>
      <c r="AP13" s="2421"/>
      <c r="AQ13" s="2421"/>
      <c r="AR13" s="2421"/>
      <c r="AS13" s="2421"/>
      <c r="AT13" s="2421"/>
      <c r="AU13" s="2421"/>
      <c r="AV13" s="2421"/>
      <c r="AW13" s="2421"/>
      <c r="AX13" s="2421"/>
      <c r="AY13" s="2421"/>
      <c r="AZ13" s="2421"/>
      <c r="BA13" s="2421"/>
      <c r="BB13" s="2421"/>
      <c r="BC13" s="2421"/>
      <c r="BD13" s="2421"/>
      <c r="BE13" s="2421"/>
      <c r="BF13" s="2421"/>
      <c r="BG13" s="2421"/>
      <c r="BH13" s="2421"/>
      <c r="BI13" s="2421"/>
      <c r="BJ13" s="2421"/>
      <c r="BK13" s="2421"/>
      <c r="BL13" s="2421"/>
      <c r="BM13" s="2421"/>
      <c r="BN13" s="2421"/>
      <c r="BO13" s="2421"/>
      <c r="BP13" s="2424"/>
      <c r="BQ13" s="2424"/>
      <c r="BR13" s="2424"/>
      <c r="BS13" s="2424"/>
      <c r="BT13" s="2424"/>
      <c r="BU13" s="2424"/>
      <c r="BV13" s="2425"/>
      <c r="BX13" s="469"/>
    </row>
    <row r="14" spans="1:76" ht="10.9" customHeight="1">
      <c r="B14" s="2413"/>
      <c r="C14" s="2414"/>
      <c r="D14" s="2426"/>
      <c r="E14" s="2426"/>
      <c r="F14" s="2426"/>
      <c r="G14" s="2426"/>
      <c r="H14" s="2426"/>
      <c r="I14" s="2426"/>
      <c r="J14" s="2424"/>
      <c r="K14" s="2424"/>
      <c r="L14" s="2424"/>
      <c r="M14" s="2424"/>
      <c r="N14" s="2424"/>
      <c r="O14" s="2424"/>
      <c r="P14" s="2424"/>
      <c r="Q14" s="2424"/>
      <c r="R14" s="2370" t="s">
        <v>993</v>
      </c>
      <c r="S14" s="2424"/>
      <c r="T14" s="2424"/>
      <c r="U14" s="2424"/>
      <c r="V14" s="2424"/>
      <c r="W14" s="2424"/>
      <c r="X14" s="2424"/>
      <c r="Y14" s="2427"/>
      <c r="Z14" s="2427"/>
      <c r="AA14" s="2427"/>
      <c r="AB14" s="2427"/>
      <c r="AC14" s="2427"/>
      <c r="AD14" s="2427"/>
      <c r="AE14" s="2428"/>
      <c r="AF14" s="2428"/>
      <c r="AG14" s="2428"/>
      <c r="AH14" s="2428"/>
      <c r="AI14" s="2428"/>
      <c r="AJ14" s="2430" t="s">
        <v>994</v>
      </c>
      <c r="AK14" s="2419"/>
      <c r="AL14" s="2419"/>
      <c r="AM14" s="2419"/>
      <c r="AN14" s="2419"/>
      <c r="AO14" s="2419"/>
      <c r="AP14" s="2430" t="s">
        <v>995</v>
      </c>
      <c r="AQ14" s="2419"/>
      <c r="AR14" s="2419"/>
      <c r="AS14" s="2419"/>
      <c r="AT14" s="2419"/>
      <c r="AU14" s="2419"/>
      <c r="AV14" s="2419"/>
      <c r="AW14" s="2419"/>
      <c r="AX14" s="2370" t="s">
        <v>996</v>
      </c>
      <c r="AY14" s="2424"/>
      <c r="AZ14" s="2424"/>
      <c r="BA14" s="2424"/>
      <c r="BB14" s="2424"/>
      <c r="BC14" s="2424"/>
      <c r="BD14" s="2424"/>
      <c r="BE14" s="2424"/>
      <c r="BF14" s="2424"/>
      <c r="BG14" s="2370" t="s">
        <v>997</v>
      </c>
      <c r="BH14" s="2424"/>
      <c r="BI14" s="2424"/>
      <c r="BJ14" s="2424"/>
      <c r="BK14" s="2424"/>
      <c r="BL14" s="2424"/>
      <c r="BM14" s="2424"/>
      <c r="BN14" s="2424"/>
      <c r="BO14" s="2424"/>
      <c r="BP14" s="2430" t="s">
        <v>998</v>
      </c>
      <c r="BQ14" s="2419"/>
      <c r="BR14" s="2419"/>
      <c r="BS14" s="2419"/>
      <c r="BT14" s="2419"/>
      <c r="BU14" s="2419"/>
      <c r="BV14" s="2435"/>
      <c r="BX14" s="469"/>
    </row>
    <row r="15" spans="1:76" ht="10.9" customHeight="1">
      <c r="B15" s="2413"/>
      <c r="C15" s="2414"/>
      <c r="D15" s="2426" t="s">
        <v>999</v>
      </c>
      <c r="E15" s="2426"/>
      <c r="F15" s="2426"/>
      <c r="G15" s="2426"/>
      <c r="H15" s="2426"/>
      <c r="I15" s="2426"/>
      <c r="J15" s="2424"/>
      <c r="K15" s="2424"/>
      <c r="L15" s="2424"/>
      <c r="M15" s="2424"/>
      <c r="N15" s="2424"/>
      <c r="O15" s="2424"/>
      <c r="P15" s="2424"/>
      <c r="Q15" s="2424"/>
      <c r="R15" s="2424"/>
      <c r="S15" s="2424"/>
      <c r="T15" s="2424"/>
      <c r="U15" s="2424"/>
      <c r="V15" s="2424"/>
      <c r="W15" s="2424"/>
      <c r="X15" s="2424"/>
      <c r="Y15" s="2426" t="s">
        <v>1000</v>
      </c>
      <c r="Z15" s="2427"/>
      <c r="AA15" s="2427"/>
      <c r="AB15" s="2427"/>
      <c r="AC15" s="2427"/>
      <c r="AD15" s="2427"/>
      <c r="AE15" s="2428"/>
      <c r="AF15" s="2428"/>
      <c r="AG15" s="2428"/>
      <c r="AH15" s="2428"/>
      <c r="AI15" s="2428"/>
      <c r="AJ15" s="2419"/>
      <c r="AK15" s="2419"/>
      <c r="AL15" s="2419"/>
      <c r="AM15" s="2419"/>
      <c r="AN15" s="2419"/>
      <c r="AO15" s="2419"/>
      <c r="AP15" s="2419"/>
      <c r="AQ15" s="2419"/>
      <c r="AR15" s="2419"/>
      <c r="AS15" s="2419"/>
      <c r="AT15" s="2419"/>
      <c r="AU15" s="2419"/>
      <c r="AV15" s="2419"/>
      <c r="AW15" s="2419"/>
      <c r="AX15" s="2424"/>
      <c r="AY15" s="2424"/>
      <c r="AZ15" s="2424"/>
      <c r="BA15" s="2424"/>
      <c r="BB15" s="2424"/>
      <c r="BC15" s="2424"/>
      <c r="BD15" s="2424"/>
      <c r="BE15" s="2424"/>
      <c r="BF15" s="2424"/>
      <c r="BG15" s="2424"/>
      <c r="BH15" s="2424"/>
      <c r="BI15" s="2424"/>
      <c r="BJ15" s="2424"/>
      <c r="BK15" s="2424"/>
      <c r="BL15" s="2424"/>
      <c r="BM15" s="2424"/>
      <c r="BN15" s="2424"/>
      <c r="BO15" s="2424"/>
      <c r="BP15" s="2419"/>
      <c r="BQ15" s="2419"/>
      <c r="BR15" s="2419"/>
      <c r="BS15" s="2419"/>
      <c r="BT15" s="2419"/>
      <c r="BU15" s="2419"/>
      <c r="BV15" s="2435"/>
      <c r="BX15" s="469"/>
    </row>
    <row r="16" spans="1:76" ht="10.9" customHeight="1">
      <c r="B16" s="2415"/>
      <c r="C16" s="2416"/>
      <c r="D16" s="2437"/>
      <c r="E16" s="2437"/>
      <c r="F16" s="2437"/>
      <c r="G16" s="2437"/>
      <c r="H16" s="2437"/>
      <c r="I16" s="2437"/>
      <c r="J16" s="2429"/>
      <c r="K16" s="2429"/>
      <c r="L16" s="2429"/>
      <c r="M16" s="2429"/>
      <c r="N16" s="2429"/>
      <c r="O16" s="2429"/>
      <c r="P16" s="2429"/>
      <c r="Q16" s="2429"/>
      <c r="R16" s="2429"/>
      <c r="S16" s="2429"/>
      <c r="T16" s="2429"/>
      <c r="U16" s="2429"/>
      <c r="V16" s="2429"/>
      <c r="W16" s="2429"/>
      <c r="X16" s="2429"/>
      <c r="Y16" s="2438"/>
      <c r="Z16" s="2438"/>
      <c r="AA16" s="2438"/>
      <c r="AB16" s="2438"/>
      <c r="AC16" s="2438"/>
      <c r="AD16" s="2438"/>
      <c r="AE16" s="2439"/>
      <c r="AF16" s="2439"/>
      <c r="AG16" s="2439"/>
      <c r="AH16" s="2439"/>
      <c r="AI16" s="2439"/>
      <c r="AJ16" s="2431"/>
      <c r="AK16" s="2431"/>
      <c r="AL16" s="2431"/>
      <c r="AM16" s="2431"/>
      <c r="AN16" s="2431"/>
      <c r="AO16" s="2431"/>
      <c r="AP16" s="2431"/>
      <c r="AQ16" s="2431"/>
      <c r="AR16" s="2431"/>
      <c r="AS16" s="2431"/>
      <c r="AT16" s="2431"/>
      <c r="AU16" s="2431"/>
      <c r="AV16" s="2431"/>
      <c r="AW16" s="2431"/>
      <c r="AX16" s="2429"/>
      <c r="AY16" s="2429"/>
      <c r="AZ16" s="2429"/>
      <c r="BA16" s="2429"/>
      <c r="BB16" s="2429"/>
      <c r="BC16" s="2429"/>
      <c r="BD16" s="2429"/>
      <c r="BE16" s="2429"/>
      <c r="BF16" s="2429"/>
      <c r="BG16" s="2429"/>
      <c r="BH16" s="2429"/>
      <c r="BI16" s="2429"/>
      <c r="BJ16" s="2429"/>
      <c r="BK16" s="2429"/>
      <c r="BL16" s="2429"/>
      <c r="BM16" s="2429"/>
      <c r="BN16" s="2429"/>
      <c r="BO16" s="2429"/>
      <c r="BP16" s="2431"/>
      <c r="BQ16" s="2431"/>
      <c r="BR16" s="2431"/>
      <c r="BS16" s="2431"/>
      <c r="BT16" s="2431"/>
      <c r="BU16" s="2431"/>
      <c r="BV16" s="2436"/>
      <c r="BX16" s="469"/>
    </row>
    <row r="17" spans="2:76" ht="10.9" customHeight="1">
      <c r="B17" s="2405">
        <v>1</v>
      </c>
      <c r="C17" s="2406"/>
      <c r="D17" s="2387"/>
      <c r="E17" s="2387"/>
      <c r="F17" s="2387"/>
      <c r="G17" s="2387"/>
      <c r="H17" s="2387"/>
      <c r="I17" s="2387"/>
      <c r="J17" s="2395"/>
      <c r="K17" s="2396"/>
      <c r="L17" s="2396"/>
      <c r="M17" s="2396"/>
      <c r="N17" s="2399"/>
      <c r="O17" s="2400"/>
      <c r="P17" s="2400"/>
      <c r="Q17" s="2382"/>
      <c r="R17" s="2383"/>
      <c r="S17" s="2384"/>
      <c r="T17" s="2384"/>
      <c r="U17" s="2384"/>
      <c r="V17" s="2384"/>
      <c r="W17" s="2384"/>
      <c r="X17" s="2384"/>
      <c r="Y17" s="2387"/>
      <c r="Z17" s="2388"/>
      <c r="AA17" s="2388"/>
      <c r="AB17" s="2388"/>
      <c r="AC17" s="2388"/>
      <c r="AD17" s="2388"/>
      <c r="AE17" s="2389"/>
      <c r="AF17" s="2390"/>
      <c r="AG17" s="2390"/>
      <c r="AH17" s="2390"/>
      <c r="AI17" s="2390"/>
      <c r="AJ17" s="682"/>
      <c r="AK17" s="683"/>
      <c r="AL17" s="2391"/>
      <c r="AM17" s="2392"/>
      <c r="AN17" s="683"/>
      <c r="AO17" s="684"/>
      <c r="AP17" s="2373"/>
      <c r="AQ17" s="2373"/>
      <c r="AR17" s="2373"/>
      <c r="AS17" s="2373"/>
      <c r="AT17" s="2373"/>
      <c r="AU17" s="2373"/>
      <c r="AV17" s="2373"/>
      <c r="AW17" s="2373"/>
      <c r="AX17" s="2373"/>
      <c r="AY17" s="2373"/>
      <c r="AZ17" s="2373"/>
      <c r="BA17" s="2373"/>
      <c r="BB17" s="2373"/>
      <c r="BC17" s="2373"/>
      <c r="BD17" s="2373"/>
      <c r="BE17" s="2373"/>
      <c r="BF17" s="2373"/>
      <c r="BG17" s="2373"/>
      <c r="BH17" s="2373"/>
      <c r="BI17" s="2373"/>
      <c r="BJ17" s="2373"/>
      <c r="BK17" s="2373"/>
      <c r="BL17" s="2373"/>
      <c r="BM17" s="2373"/>
      <c r="BN17" s="2373"/>
      <c r="BO17" s="2373"/>
      <c r="BP17" s="2374" t="s">
        <v>1002</v>
      </c>
      <c r="BQ17" s="2375"/>
      <c r="BR17" s="2375"/>
      <c r="BS17" s="2375"/>
      <c r="BT17" s="2375"/>
      <c r="BU17" s="2375"/>
      <c r="BV17" s="2376"/>
      <c r="BX17" s="469"/>
    </row>
    <row r="18" spans="2:76" ht="10.9" customHeight="1">
      <c r="B18" s="2407"/>
      <c r="C18" s="2408"/>
      <c r="D18" s="2360"/>
      <c r="E18" s="2360"/>
      <c r="F18" s="2360"/>
      <c r="G18" s="2360"/>
      <c r="H18" s="2360"/>
      <c r="I18" s="2360"/>
      <c r="J18" s="2397"/>
      <c r="K18" s="2397"/>
      <c r="L18" s="2397"/>
      <c r="M18" s="2397"/>
      <c r="N18" s="2379"/>
      <c r="O18" s="2381"/>
      <c r="P18" s="2380"/>
      <c r="Q18" s="2358"/>
      <c r="R18" s="2385"/>
      <c r="S18" s="2385"/>
      <c r="T18" s="2385"/>
      <c r="U18" s="2385"/>
      <c r="V18" s="2385"/>
      <c r="W18" s="2385"/>
      <c r="X18" s="2385"/>
      <c r="Y18" s="2361"/>
      <c r="Z18" s="2361"/>
      <c r="AA18" s="2361"/>
      <c r="AB18" s="2361"/>
      <c r="AC18" s="2361"/>
      <c r="AD18" s="2361"/>
      <c r="AE18" s="2364"/>
      <c r="AF18" s="2364"/>
      <c r="AG18" s="2364"/>
      <c r="AH18" s="2364"/>
      <c r="AI18" s="2364"/>
      <c r="AJ18" s="685"/>
      <c r="AK18" s="686"/>
      <c r="AL18" s="2393"/>
      <c r="AM18" s="2393"/>
      <c r="AN18" s="686"/>
      <c r="AO18" s="687"/>
      <c r="AP18" s="2343"/>
      <c r="AQ18" s="2343"/>
      <c r="AR18" s="2343"/>
      <c r="AS18" s="2343"/>
      <c r="AT18" s="2343"/>
      <c r="AU18" s="2343"/>
      <c r="AV18" s="2343"/>
      <c r="AW18" s="2343"/>
      <c r="AX18" s="2343"/>
      <c r="AY18" s="2343"/>
      <c r="AZ18" s="2343"/>
      <c r="BA18" s="2343"/>
      <c r="BB18" s="2343"/>
      <c r="BC18" s="2343"/>
      <c r="BD18" s="2343"/>
      <c r="BE18" s="2343"/>
      <c r="BF18" s="2343"/>
      <c r="BG18" s="2343"/>
      <c r="BH18" s="2343"/>
      <c r="BI18" s="2343"/>
      <c r="BJ18" s="2343"/>
      <c r="BK18" s="2343"/>
      <c r="BL18" s="2343"/>
      <c r="BM18" s="2343"/>
      <c r="BN18" s="2343"/>
      <c r="BO18" s="2343"/>
      <c r="BP18" s="2377"/>
      <c r="BQ18" s="2377"/>
      <c r="BR18" s="2377"/>
      <c r="BS18" s="2377"/>
      <c r="BT18" s="2377"/>
      <c r="BU18" s="2377"/>
      <c r="BV18" s="2378"/>
      <c r="BX18" s="469"/>
    </row>
    <row r="19" spans="2:76" ht="10.9" customHeight="1">
      <c r="B19" s="2407"/>
      <c r="C19" s="2408"/>
      <c r="D19" s="2360"/>
      <c r="E19" s="2360"/>
      <c r="F19" s="2360"/>
      <c r="G19" s="2360"/>
      <c r="H19" s="2360"/>
      <c r="I19" s="2360"/>
      <c r="J19" s="2397"/>
      <c r="K19" s="2397"/>
      <c r="L19" s="2397"/>
      <c r="M19" s="2397"/>
      <c r="N19" s="2379"/>
      <c r="O19" s="2380"/>
      <c r="P19" s="2380"/>
      <c r="Q19" s="2358"/>
      <c r="R19" s="2386"/>
      <c r="S19" s="2386"/>
      <c r="T19" s="2386"/>
      <c r="U19" s="2386"/>
      <c r="V19" s="2386"/>
      <c r="W19" s="2386"/>
      <c r="X19" s="2386"/>
      <c r="Y19" s="2360"/>
      <c r="Z19" s="2361"/>
      <c r="AA19" s="2361"/>
      <c r="AB19" s="2361"/>
      <c r="AC19" s="2361"/>
      <c r="AD19" s="2361"/>
      <c r="AE19" s="2363"/>
      <c r="AF19" s="2364"/>
      <c r="AG19" s="2364"/>
      <c r="AH19" s="2364"/>
      <c r="AI19" s="2364"/>
      <c r="AJ19" s="688"/>
      <c r="AK19" s="689"/>
      <c r="AL19" s="2394"/>
      <c r="AM19" s="2394"/>
      <c r="AN19" s="689"/>
      <c r="AO19" s="690"/>
      <c r="AP19" s="2343"/>
      <c r="AQ19" s="2343"/>
      <c r="AR19" s="2343"/>
      <c r="AS19" s="2343"/>
      <c r="AT19" s="2343"/>
      <c r="AU19" s="2343"/>
      <c r="AV19" s="2343"/>
      <c r="AW19" s="2343"/>
      <c r="AX19" s="2343"/>
      <c r="AY19" s="2343"/>
      <c r="AZ19" s="2343"/>
      <c r="BA19" s="2343"/>
      <c r="BB19" s="2343"/>
      <c r="BC19" s="2343"/>
      <c r="BD19" s="2343"/>
      <c r="BE19" s="2343"/>
      <c r="BF19" s="2343"/>
      <c r="BG19" s="2343"/>
      <c r="BH19" s="2343"/>
      <c r="BI19" s="2343"/>
      <c r="BJ19" s="2343"/>
      <c r="BK19" s="2343"/>
      <c r="BL19" s="2343"/>
      <c r="BM19" s="2343"/>
      <c r="BN19" s="2343"/>
      <c r="BO19" s="2343"/>
      <c r="BP19" s="2377"/>
      <c r="BQ19" s="2377"/>
      <c r="BR19" s="2377"/>
      <c r="BS19" s="2377"/>
      <c r="BT19" s="2377"/>
      <c r="BU19" s="2377"/>
      <c r="BV19" s="2378"/>
      <c r="BX19" s="469"/>
    </row>
    <row r="20" spans="2:76" ht="10.9" customHeight="1">
      <c r="B20" s="2407"/>
      <c r="C20" s="2408"/>
      <c r="D20" s="2360"/>
      <c r="E20" s="2360"/>
      <c r="F20" s="2360"/>
      <c r="G20" s="2360"/>
      <c r="H20" s="2360"/>
      <c r="I20" s="2360"/>
      <c r="J20" s="2397"/>
      <c r="K20" s="2397"/>
      <c r="L20" s="2397"/>
      <c r="M20" s="2397"/>
      <c r="N20" s="2379"/>
      <c r="O20" s="2381"/>
      <c r="P20" s="2380"/>
      <c r="Q20" s="2358"/>
      <c r="R20" s="2344" t="str">
        <f>IF(R17="","",IFERROR(DATEDIF(R17,AG$4,"y"),""))</f>
        <v/>
      </c>
      <c r="S20" s="2345"/>
      <c r="T20" s="2345"/>
      <c r="U20" s="2345"/>
      <c r="V20" s="2345"/>
      <c r="W20" s="2345"/>
      <c r="X20" s="2345"/>
      <c r="Y20" s="2361"/>
      <c r="Z20" s="2361"/>
      <c r="AA20" s="2361"/>
      <c r="AB20" s="2361"/>
      <c r="AC20" s="2361"/>
      <c r="AD20" s="2361"/>
      <c r="AE20" s="2364"/>
      <c r="AF20" s="2364"/>
      <c r="AG20" s="2364"/>
      <c r="AH20" s="2364"/>
      <c r="AI20" s="2364"/>
      <c r="AJ20" s="685"/>
      <c r="AK20" s="686"/>
      <c r="AL20" s="2347"/>
      <c r="AM20" s="2348"/>
      <c r="AN20" s="686"/>
      <c r="AO20" s="687"/>
      <c r="AP20" s="2343"/>
      <c r="AQ20" s="2343"/>
      <c r="AR20" s="2343"/>
      <c r="AS20" s="2343"/>
      <c r="AT20" s="2343"/>
      <c r="AU20" s="2343"/>
      <c r="AV20" s="2343"/>
      <c r="AW20" s="2343"/>
      <c r="AX20" s="2343"/>
      <c r="AY20" s="2343"/>
      <c r="AZ20" s="2343"/>
      <c r="BA20" s="2343"/>
      <c r="BB20" s="2343"/>
      <c r="BC20" s="2343"/>
      <c r="BD20" s="2343"/>
      <c r="BE20" s="2343"/>
      <c r="BF20" s="2343"/>
      <c r="BG20" s="2343"/>
      <c r="BH20" s="2343"/>
      <c r="BI20" s="2343"/>
      <c r="BJ20" s="2343"/>
      <c r="BK20" s="2343"/>
      <c r="BL20" s="2343"/>
      <c r="BM20" s="2343"/>
      <c r="BN20" s="2343"/>
      <c r="BO20" s="2343"/>
      <c r="BP20" s="2351" t="s">
        <v>1002</v>
      </c>
      <c r="BQ20" s="2352"/>
      <c r="BR20" s="2352"/>
      <c r="BS20" s="2352"/>
      <c r="BT20" s="2352"/>
      <c r="BU20" s="2352"/>
      <c r="BV20" s="2353"/>
      <c r="BX20" s="469"/>
    </row>
    <row r="21" spans="2:76" ht="10.9" customHeight="1">
      <c r="B21" s="2407"/>
      <c r="C21" s="2408"/>
      <c r="D21" s="2360"/>
      <c r="E21" s="2360"/>
      <c r="F21" s="2360"/>
      <c r="G21" s="2360"/>
      <c r="H21" s="2360"/>
      <c r="I21" s="2360"/>
      <c r="J21" s="2397"/>
      <c r="K21" s="2397"/>
      <c r="L21" s="2397"/>
      <c r="M21" s="2397"/>
      <c r="N21" s="2379"/>
      <c r="O21" s="2380"/>
      <c r="P21" s="2380"/>
      <c r="Q21" s="2358"/>
      <c r="R21" s="2345"/>
      <c r="S21" s="2345"/>
      <c r="T21" s="2345"/>
      <c r="U21" s="2345"/>
      <c r="V21" s="2345"/>
      <c r="W21" s="2345"/>
      <c r="X21" s="2345"/>
      <c r="Y21" s="2360"/>
      <c r="Z21" s="2361"/>
      <c r="AA21" s="2361"/>
      <c r="AB21" s="2361"/>
      <c r="AC21" s="2361"/>
      <c r="AD21" s="2361"/>
      <c r="AE21" s="2363"/>
      <c r="AF21" s="2364"/>
      <c r="AG21" s="2364"/>
      <c r="AH21" s="2364"/>
      <c r="AI21" s="2364"/>
      <c r="AJ21" s="685"/>
      <c r="AK21" s="686"/>
      <c r="AL21" s="2349"/>
      <c r="AM21" s="2349"/>
      <c r="AN21" s="686"/>
      <c r="AO21" s="687"/>
      <c r="AP21" s="2343"/>
      <c r="AQ21" s="2343"/>
      <c r="AR21" s="2343"/>
      <c r="AS21" s="2343"/>
      <c r="AT21" s="2343"/>
      <c r="AU21" s="2343"/>
      <c r="AV21" s="2343"/>
      <c r="AW21" s="2343"/>
      <c r="AX21" s="2343"/>
      <c r="AY21" s="2343"/>
      <c r="AZ21" s="2343"/>
      <c r="BA21" s="2343"/>
      <c r="BB21" s="2343"/>
      <c r="BC21" s="2343"/>
      <c r="BD21" s="2343"/>
      <c r="BE21" s="2343"/>
      <c r="BF21" s="2343"/>
      <c r="BG21" s="2343"/>
      <c r="BH21" s="2343"/>
      <c r="BI21" s="2343"/>
      <c r="BJ21" s="2343"/>
      <c r="BK21" s="2343"/>
      <c r="BL21" s="2343"/>
      <c r="BM21" s="2343"/>
      <c r="BN21" s="2343"/>
      <c r="BO21" s="2343"/>
      <c r="BP21" s="2352"/>
      <c r="BQ21" s="2352"/>
      <c r="BR21" s="2352"/>
      <c r="BS21" s="2352"/>
      <c r="BT21" s="2352"/>
      <c r="BU21" s="2352"/>
      <c r="BV21" s="2353"/>
      <c r="BX21" s="469"/>
    </row>
    <row r="22" spans="2:76" ht="10.9" customHeight="1">
      <c r="B22" s="2409"/>
      <c r="C22" s="2410"/>
      <c r="D22" s="2401"/>
      <c r="E22" s="2401"/>
      <c r="F22" s="2401"/>
      <c r="G22" s="2401"/>
      <c r="H22" s="2401"/>
      <c r="I22" s="2401"/>
      <c r="J22" s="2398"/>
      <c r="K22" s="2398"/>
      <c r="L22" s="2398"/>
      <c r="M22" s="2398"/>
      <c r="N22" s="2402"/>
      <c r="O22" s="2403"/>
      <c r="P22" s="2404"/>
      <c r="Q22" s="2359"/>
      <c r="R22" s="2346"/>
      <c r="S22" s="2346"/>
      <c r="T22" s="2346"/>
      <c r="U22" s="2346"/>
      <c r="V22" s="2346"/>
      <c r="W22" s="2346"/>
      <c r="X22" s="2346"/>
      <c r="Y22" s="2362"/>
      <c r="Z22" s="2362"/>
      <c r="AA22" s="2362"/>
      <c r="AB22" s="2362"/>
      <c r="AC22" s="2362"/>
      <c r="AD22" s="2362"/>
      <c r="AE22" s="2365"/>
      <c r="AF22" s="2365"/>
      <c r="AG22" s="2365"/>
      <c r="AH22" s="2365"/>
      <c r="AI22" s="2365"/>
      <c r="AJ22" s="691"/>
      <c r="AK22" s="692"/>
      <c r="AL22" s="2350"/>
      <c r="AM22" s="2350"/>
      <c r="AN22" s="692"/>
      <c r="AO22" s="693"/>
      <c r="AP22" s="2366"/>
      <c r="AQ22" s="2366"/>
      <c r="AR22" s="2366"/>
      <c r="AS22" s="2366"/>
      <c r="AT22" s="2366"/>
      <c r="AU22" s="2366"/>
      <c r="AV22" s="2366"/>
      <c r="AW22" s="2366"/>
      <c r="AX22" s="2366"/>
      <c r="AY22" s="2366"/>
      <c r="AZ22" s="2366"/>
      <c r="BA22" s="2366"/>
      <c r="BB22" s="2366"/>
      <c r="BC22" s="2366"/>
      <c r="BD22" s="2366"/>
      <c r="BE22" s="2366"/>
      <c r="BF22" s="2366"/>
      <c r="BG22" s="2366"/>
      <c r="BH22" s="2366"/>
      <c r="BI22" s="2366"/>
      <c r="BJ22" s="2366"/>
      <c r="BK22" s="2366"/>
      <c r="BL22" s="2366"/>
      <c r="BM22" s="2366"/>
      <c r="BN22" s="2366"/>
      <c r="BO22" s="2366"/>
      <c r="BP22" s="2354"/>
      <c r="BQ22" s="2354"/>
      <c r="BR22" s="2354"/>
      <c r="BS22" s="2354"/>
      <c r="BT22" s="2354"/>
      <c r="BU22" s="2354"/>
      <c r="BV22" s="2355"/>
      <c r="BX22" s="469"/>
    </row>
    <row r="23" spans="2:76" ht="10.9" customHeight="1">
      <c r="B23" s="2367">
        <f>B17+1</f>
        <v>2</v>
      </c>
      <c r="C23" s="2368"/>
      <c r="D23" s="2387"/>
      <c r="E23" s="2387"/>
      <c r="F23" s="2387"/>
      <c r="G23" s="2387"/>
      <c r="H23" s="2387"/>
      <c r="I23" s="2387"/>
      <c r="J23" s="2395"/>
      <c r="K23" s="2396"/>
      <c r="L23" s="2396"/>
      <c r="M23" s="2396"/>
      <c r="N23" s="2399"/>
      <c r="O23" s="2400"/>
      <c r="P23" s="2400"/>
      <c r="Q23" s="2382"/>
      <c r="R23" s="2383"/>
      <c r="S23" s="2384"/>
      <c r="T23" s="2384"/>
      <c r="U23" s="2384"/>
      <c r="V23" s="2384"/>
      <c r="W23" s="2384"/>
      <c r="X23" s="2384"/>
      <c r="Y23" s="2387"/>
      <c r="Z23" s="2388"/>
      <c r="AA23" s="2388"/>
      <c r="AB23" s="2388"/>
      <c r="AC23" s="2388"/>
      <c r="AD23" s="2388"/>
      <c r="AE23" s="2389"/>
      <c r="AF23" s="2390"/>
      <c r="AG23" s="2390"/>
      <c r="AH23" s="2390"/>
      <c r="AI23" s="2390"/>
      <c r="AJ23" s="682"/>
      <c r="AK23" s="683"/>
      <c r="AL23" s="2391"/>
      <c r="AM23" s="2392"/>
      <c r="AN23" s="683"/>
      <c r="AO23" s="684"/>
      <c r="AP23" s="2373"/>
      <c r="AQ23" s="2373"/>
      <c r="AR23" s="2373"/>
      <c r="AS23" s="2373"/>
      <c r="AT23" s="2373"/>
      <c r="AU23" s="2373"/>
      <c r="AV23" s="2373"/>
      <c r="AW23" s="2373"/>
      <c r="AX23" s="2373"/>
      <c r="AY23" s="2373"/>
      <c r="AZ23" s="2373"/>
      <c r="BA23" s="2373"/>
      <c r="BB23" s="2373"/>
      <c r="BC23" s="2373"/>
      <c r="BD23" s="2373"/>
      <c r="BE23" s="2373"/>
      <c r="BF23" s="2373"/>
      <c r="BG23" s="2373"/>
      <c r="BH23" s="2373"/>
      <c r="BI23" s="2373"/>
      <c r="BJ23" s="2373"/>
      <c r="BK23" s="2373"/>
      <c r="BL23" s="2373"/>
      <c r="BM23" s="2373"/>
      <c r="BN23" s="2373"/>
      <c r="BO23" s="2373"/>
      <c r="BP23" s="2374" t="s">
        <v>1001</v>
      </c>
      <c r="BQ23" s="2375"/>
      <c r="BR23" s="2375"/>
      <c r="BS23" s="2375"/>
      <c r="BT23" s="2375"/>
      <c r="BU23" s="2375"/>
      <c r="BV23" s="2376"/>
      <c r="BX23" s="469"/>
    </row>
    <row r="24" spans="2:76" ht="10.9" customHeight="1">
      <c r="B24" s="2369"/>
      <c r="C24" s="2370"/>
      <c r="D24" s="2360"/>
      <c r="E24" s="2360"/>
      <c r="F24" s="2360"/>
      <c r="G24" s="2360"/>
      <c r="H24" s="2360"/>
      <c r="I24" s="2360"/>
      <c r="J24" s="2397"/>
      <c r="K24" s="2397"/>
      <c r="L24" s="2397"/>
      <c r="M24" s="2397"/>
      <c r="N24" s="2379"/>
      <c r="O24" s="2381"/>
      <c r="P24" s="2380"/>
      <c r="Q24" s="2358"/>
      <c r="R24" s="2385"/>
      <c r="S24" s="2385"/>
      <c r="T24" s="2385"/>
      <c r="U24" s="2385"/>
      <c r="V24" s="2385"/>
      <c r="W24" s="2385"/>
      <c r="X24" s="2385"/>
      <c r="Y24" s="2361"/>
      <c r="Z24" s="2361"/>
      <c r="AA24" s="2361"/>
      <c r="AB24" s="2361"/>
      <c r="AC24" s="2361"/>
      <c r="AD24" s="2361"/>
      <c r="AE24" s="2364"/>
      <c r="AF24" s="2364"/>
      <c r="AG24" s="2364"/>
      <c r="AH24" s="2364"/>
      <c r="AI24" s="2364"/>
      <c r="AJ24" s="685"/>
      <c r="AK24" s="686"/>
      <c r="AL24" s="2393"/>
      <c r="AM24" s="2393"/>
      <c r="AN24" s="686"/>
      <c r="AO24" s="687"/>
      <c r="AP24" s="2343"/>
      <c r="AQ24" s="2343"/>
      <c r="AR24" s="2343"/>
      <c r="AS24" s="2343"/>
      <c r="AT24" s="2343"/>
      <c r="AU24" s="2343"/>
      <c r="AV24" s="2343"/>
      <c r="AW24" s="2343"/>
      <c r="AX24" s="2343"/>
      <c r="AY24" s="2343"/>
      <c r="AZ24" s="2343"/>
      <c r="BA24" s="2343"/>
      <c r="BB24" s="2343"/>
      <c r="BC24" s="2343"/>
      <c r="BD24" s="2343"/>
      <c r="BE24" s="2343"/>
      <c r="BF24" s="2343"/>
      <c r="BG24" s="2343"/>
      <c r="BH24" s="2343"/>
      <c r="BI24" s="2343"/>
      <c r="BJ24" s="2343"/>
      <c r="BK24" s="2343"/>
      <c r="BL24" s="2343"/>
      <c r="BM24" s="2343"/>
      <c r="BN24" s="2343"/>
      <c r="BO24" s="2343"/>
      <c r="BP24" s="2377"/>
      <c r="BQ24" s="2377"/>
      <c r="BR24" s="2377"/>
      <c r="BS24" s="2377"/>
      <c r="BT24" s="2377"/>
      <c r="BU24" s="2377"/>
      <c r="BV24" s="2378"/>
      <c r="BX24" s="469"/>
    </row>
    <row r="25" spans="2:76" ht="10.9" customHeight="1">
      <c r="B25" s="2369"/>
      <c r="C25" s="2370"/>
      <c r="D25" s="2360"/>
      <c r="E25" s="2360"/>
      <c r="F25" s="2360"/>
      <c r="G25" s="2360"/>
      <c r="H25" s="2360"/>
      <c r="I25" s="2360"/>
      <c r="J25" s="2397"/>
      <c r="K25" s="2397"/>
      <c r="L25" s="2397"/>
      <c r="M25" s="2397"/>
      <c r="N25" s="2379"/>
      <c r="O25" s="2380"/>
      <c r="P25" s="2380"/>
      <c r="Q25" s="2358"/>
      <c r="R25" s="2386"/>
      <c r="S25" s="2386"/>
      <c r="T25" s="2386"/>
      <c r="U25" s="2386"/>
      <c r="V25" s="2386"/>
      <c r="W25" s="2386"/>
      <c r="X25" s="2386"/>
      <c r="Y25" s="2360"/>
      <c r="Z25" s="2361"/>
      <c r="AA25" s="2361"/>
      <c r="AB25" s="2361"/>
      <c r="AC25" s="2361"/>
      <c r="AD25" s="2361"/>
      <c r="AE25" s="2363"/>
      <c r="AF25" s="2364"/>
      <c r="AG25" s="2364"/>
      <c r="AH25" s="2364"/>
      <c r="AI25" s="2364"/>
      <c r="AJ25" s="688"/>
      <c r="AK25" s="689"/>
      <c r="AL25" s="2394"/>
      <c r="AM25" s="2394"/>
      <c r="AN25" s="689"/>
      <c r="AO25" s="690"/>
      <c r="AP25" s="2343"/>
      <c r="AQ25" s="2343"/>
      <c r="AR25" s="2343"/>
      <c r="AS25" s="2343"/>
      <c r="AT25" s="2343"/>
      <c r="AU25" s="2343"/>
      <c r="AV25" s="2343"/>
      <c r="AW25" s="2343"/>
      <c r="AX25" s="2343"/>
      <c r="AY25" s="2343"/>
      <c r="AZ25" s="2343"/>
      <c r="BA25" s="2343"/>
      <c r="BB25" s="2343"/>
      <c r="BC25" s="2343"/>
      <c r="BD25" s="2343"/>
      <c r="BE25" s="2343"/>
      <c r="BF25" s="2343"/>
      <c r="BG25" s="2343"/>
      <c r="BH25" s="2343"/>
      <c r="BI25" s="2343"/>
      <c r="BJ25" s="2343"/>
      <c r="BK25" s="2343"/>
      <c r="BL25" s="2343"/>
      <c r="BM25" s="2343"/>
      <c r="BN25" s="2343"/>
      <c r="BO25" s="2343"/>
      <c r="BP25" s="2377"/>
      <c r="BQ25" s="2377"/>
      <c r="BR25" s="2377"/>
      <c r="BS25" s="2377"/>
      <c r="BT25" s="2377"/>
      <c r="BU25" s="2377"/>
      <c r="BV25" s="2378"/>
      <c r="BX25" s="469"/>
    </row>
    <row r="26" spans="2:76" ht="10.9" customHeight="1">
      <c r="B26" s="2369"/>
      <c r="C26" s="2370"/>
      <c r="D26" s="2360"/>
      <c r="E26" s="2360"/>
      <c r="F26" s="2360"/>
      <c r="G26" s="2360"/>
      <c r="H26" s="2360"/>
      <c r="I26" s="2360"/>
      <c r="J26" s="2397"/>
      <c r="K26" s="2397"/>
      <c r="L26" s="2397"/>
      <c r="M26" s="2397"/>
      <c r="N26" s="2379"/>
      <c r="O26" s="2381"/>
      <c r="P26" s="2380"/>
      <c r="Q26" s="2358"/>
      <c r="R26" s="2344" t="str">
        <f t="shared" ref="R26" si="0">IF(R23="","",IFERROR(DATEDIF(R23,AG$4,"y"),""))</f>
        <v/>
      </c>
      <c r="S26" s="2345"/>
      <c r="T26" s="2345"/>
      <c r="U26" s="2345"/>
      <c r="V26" s="2345"/>
      <c r="W26" s="2345"/>
      <c r="X26" s="2345"/>
      <c r="Y26" s="2361"/>
      <c r="Z26" s="2361"/>
      <c r="AA26" s="2361"/>
      <c r="AB26" s="2361"/>
      <c r="AC26" s="2361"/>
      <c r="AD26" s="2361"/>
      <c r="AE26" s="2364"/>
      <c r="AF26" s="2364"/>
      <c r="AG26" s="2364"/>
      <c r="AH26" s="2364"/>
      <c r="AI26" s="2364"/>
      <c r="AJ26" s="685"/>
      <c r="AK26" s="686"/>
      <c r="AL26" s="2347"/>
      <c r="AM26" s="2348"/>
      <c r="AN26" s="686"/>
      <c r="AO26" s="687"/>
      <c r="AP26" s="2343"/>
      <c r="AQ26" s="2343"/>
      <c r="AR26" s="2343"/>
      <c r="AS26" s="2343"/>
      <c r="AT26" s="2343"/>
      <c r="AU26" s="2343"/>
      <c r="AV26" s="2343"/>
      <c r="AW26" s="2343"/>
      <c r="AX26" s="2343"/>
      <c r="AY26" s="2343"/>
      <c r="AZ26" s="2343"/>
      <c r="BA26" s="2343"/>
      <c r="BB26" s="2343"/>
      <c r="BC26" s="2343"/>
      <c r="BD26" s="2343"/>
      <c r="BE26" s="2343"/>
      <c r="BF26" s="2343"/>
      <c r="BG26" s="2343"/>
      <c r="BH26" s="2343"/>
      <c r="BI26" s="2343"/>
      <c r="BJ26" s="2343"/>
      <c r="BK26" s="2343"/>
      <c r="BL26" s="2343"/>
      <c r="BM26" s="2343"/>
      <c r="BN26" s="2343"/>
      <c r="BO26" s="2343"/>
      <c r="BP26" s="2351" t="s">
        <v>1001</v>
      </c>
      <c r="BQ26" s="2352"/>
      <c r="BR26" s="2352"/>
      <c r="BS26" s="2352"/>
      <c r="BT26" s="2352"/>
      <c r="BU26" s="2352"/>
      <c r="BV26" s="2353"/>
      <c r="BX26" s="469"/>
    </row>
    <row r="27" spans="2:76" ht="10.9" customHeight="1">
      <c r="B27" s="2369"/>
      <c r="C27" s="2370"/>
      <c r="D27" s="2360"/>
      <c r="E27" s="2360"/>
      <c r="F27" s="2360"/>
      <c r="G27" s="2360"/>
      <c r="H27" s="2360"/>
      <c r="I27" s="2360"/>
      <c r="J27" s="2397"/>
      <c r="K27" s="2397"/>
      <c r="L27" s="2397"/>
      <c r="M27" s="2397"/>
      <c r="N27" s="2379"/>
      <c r="O27" s="2380"/>
      <c r="P27" s="2380"/>
      <c r="Q27" s="2358"/>
      <c r="R27" s="2345"/>
      <c r="S27" s="2345"/>
      <c r="T27" s="2345"/>
      <c r="U27" s="2345"/>
      <c r="V27" s="2345"/>
      <c r="W27" s="2345"/>
      <c r="X27" s="2345"/>
      <c r="Y27" s="2360"/>
      <c r="Z27" s="2361"/>
      <c r="AA27" s="2361"/>
      <c r="AB27" s="2361"/>
      <c r="AC27" s="2361"/>
      <c r="AD27" s="2361"/>
      <c r="AE27" s="2363"/>
      <c r="AF27" s="2364"/>
      <c r="AG27" s="2364"/>
      <c r="AH27" s="2364"/>
      <c r="AI27" s="2364"/>
      <c r="AJ27" s="685"/>
      <c r="AK27" s="686"/>
      <c r="AL27" s="2349"/>
      <c r="AM27" s="2349"/>
      <c r="AN27" s="686"/>
      <c r="AO27" s="687"/>
      <c r="AP27" s="2343"/>
      <c r="AQ27" s="2343"/>
      <c r="AR27" s="2343"/>
      <c r="AS27" s="2343"/>
      <c r="AT27" s="2343"/>
      <c r="AU27" s="2343"/>
      <c r="AV27" s="2343"/>
      <c r="AW27" s="2343"/>
      <c r="AX27" s="2343"/>
      <c r="AY27" s="2343"/>
      <c r="AZ27" s="2343"/>
      <c r="BA27" s="2343"/>
      <c r="BB27" s="2343"/>
      <c r="BC27" s="2343"/>
      <c r="BD27" s="2343"/>
      <c r="BE27" s="2343"/>
      <c r="BF27" s="2343"/>
      <c r="BG27" s="2343"/>
      <c r="BH27" s="2343"/>
      <c r="BI27" s="2343"/>
      <c r="BJ27" s="2343"/>
      <c r="BK27" s="2343"/>
      <c r="BL27" s="2343"/>
      <c r="BM27" s="2343"/>
      <c r="BN27" s="2343"/>
      <c r="BO27" s="2343"/>
      <c r="BP27" s="2352"/>
      <c r="BQ27" s="2352"/>
      <c r="BR27" s="2352"/>
      <c r="BS27" s="2352"/>
      <c r="BT27" s="2352"/>
      <c r="BU27" s="2352"/>
      <c r="BV27" s="2353"/>
      <c r="BX27" s="469"/>
    </row>
    <row r="28" spans="2:76" ht="10.9" customHeight="1">
      <c r="B28" s="2371"/>
      <c r="C28" s="2372"/>
      <c r="D28" s="2401"/>
      <c r="E28" s="2401"/>
      <c r="F28" s="2401"/>
      <c r="G28" s="2401"/>
      <c r="H28" s="2401"/>
      <c r="I28" s="2401"/>
      <c r="J28" s="2398"/>
      <c r="K28" s="2398"/>
      <c r="L28" s="2398"/>
      <c r="M28" s="2398"/>
      <c r="N28" s="2402"/>
      <c r="O28" s="2403"/>
      <c r="P28" s="2404"/>
      <c r="Q28" s="2359"/>
      <c r="R28" s="2346"/>
      <c r="S28" s="2346"/>
      <c r="T28" s="2346"/>
      <c r="U28" s="2346"/>
      <c r="V28" s="2346"/>
      <c r="W28" s="2346"/>
      <c r="X28" s="2346"/>
      <c r="Y28" s="2362"/>
      <c r="Z28" s="2362"/>
      <c r="AA28" s="2362"/>
      <c r="AB28" s="2362"/>
      <c r="AC28" s="2362"/>
      <c r="AD28" s="2362"/>
      <c r="AE28" s="2365"/>
      <c r="AF28" s="2365"/>
      <c r="AG28" s="2365"/>
      <c r="AH28" s="2365"/>
      <c r="AI28" s="2365"/>
      <c r="AJ28" s="691"/>
      <c r="AK28" s="692"/>
      <c r="AL28" s="2350"/>
      <c r="AM28" s="2350"/>
      <c r="AN28" s="692"/>
      <c r="AO28" s="693"/>
      <c r="AP28" s="2366"/>
      <c r="AQ28" s="2366"/>
      <c r="AR28" s="2366"/>
      <c r="AS28" s="2366"/>
      <c r="AT28" s="2366"/>
      <c r="AU28" s="2366"/>
      <c r="AV28" s="2366"/>
      <c r="AW28" s="2366"/>
      <c r="AX28" s="2366"/>
      <c r="AY28" s="2366"/>
      <c r="AZ28" s="2366"/>
      <c r="BA28" s="2366"/>
      <c r="BB28" s="2366"/>
      <c r="BC28" s="2366"/>
      <c r="BD28" s="2366"/>
      <c r="BE28" s="2366"/>
      <c r="BF28" s="2366"/>
      <c r="BG28" s="2366"/>
      <c r="BH28" s="2366"/>
      <c r="BI28" s="2366"/>
      <c r="BJ28" s="2366"/>
      <c r="BK28" s="2366"/>
      <c r="BL28" s="2366"/>
      <c r="BM28" s="2366"/>
      <c r="BN28" s="2366"/>
      <c r="BO28" s="2366"/>
      <c r="BP28" s="2354"/>
      <c r="BQ28" s="2354"/>
      <c r="BR28" s="2354"/>
      <c r="BS28" s="2354"/>
      <c r="BT28" s="2354"/>
      <c r="BU28" s="2354"/>
      <c r="BV28" s="2355"/>
      <c r="BX28" s="469"/>
    </row>
    <row r="29" spans="2:76" ht="10.9" customHeight="1">
      <c r="B29" s="2367">
        <f t="shared" ref="B29" si="1">B23+1</f>
        <v>3</v>
      </c>
      <c r="C29" s="2368"/>
      <c r="D29" s="2387"/>
      <c r="E29" s="2387"/>
      <c r="F29" s="2387"/>
      <c r="G29" s="2387"/>
      <c r="H29" s="2387"/>
      <c r="I29" s="2387"/>
      <c r="J29" s="2395"/>
      <c r="K29" s="2396"/>
      <c r="L29" s="2396"/>
      <c r="M29" s="2396"/>
      <c r="N29" s="2399"/>
      <c r="O29" s="2400"/>
      <c r="P29" s="2400"/>
      <c r="Q29" s="2382"/>
      <c r="R29" s="2383"/>
      <c r="S29" s="2384"/>
      <c r="T29" s="2384"/>
      <c r="U29" s="2384"/>
      <c r="V29" s="2384"/>
      <c r="W29" s="2384"/>
      <c r="X29" s="2384"/>
      <c r="Y29" s="2387"/>
      <c r="Z29" s="2388"/>
      <c r="AA29" s="2388"/>
      <c r="AB29" s="2388"/>
      <c r="AC29" s="2388"/>
      <c r="AD29" s="2388"/>
      <c r="AE29" s="2389"/>
      <c r="AF29" s="2390"/>
      <c r="AG29" s="2390"/>
      <c r="AH29" s="2390"/>
      <c r="AI29" s="2390"/>
      <c r="AJ29" s="682"/>
      <c r="AK29" s="683"/>
      <c r="AL29" s="2391"/>
      <c r="AM29" s="2392"/>
      <c r="AN29" s="683"/>
      <c r="AO29" s="684"/>
      <c r="AP29" s="2373"/>
      <c r="AQ29" s="2373"/>
      <c r="AR29" s="2373"/>
      <c r="AS29" s="2373"/>
      <c r="AT29" s="2373"/>
      <c r="AU29" s="2373"/>
      <c r="AV29" s="2373"/>
      <c r="AW29" s="2373"/>
      <c r="AX29" s="2373"/>
      <c r="AY29" s="2373"/>
      <c r="AZ29" s="2373"/>
      <c r="BA29" s="2373"/>
      <c r="BB29" s="2373"/>
      <c r="BC29" s="2373"/>
      <c r="BD29" s="2373"/>
      <c r="BE29" s="2373"/>
      <c r="BF29" s="2373"/>
      <c r="BG29" s="2373"/>
      <c r="BH29" s="2373"/>
      <c r="BI29" s="2373"/>
      <c r="BJ29" s="2373"/>
      <c r="BK29" s="2373"/>
      <c r="BL29" s="2373"/>
      <c r="BM29" s="2373"/>
      <c r="BN29" s="2373"/>
      <c r="BO29" s="2373"/>
      <c r="BP29" s="2374" t="s">
        <v>1001</v>
      </c>
      <c r="BQ29" s="2375"/>
      <c r="BR29" s="2375"/>
      <c r="BS29" s="2375"/>
      <c r="BT29" s="2375"/>
      <c r="BU29" s="2375"/>
      <c r="BV29" s="2376"/>
      <c r="BX29" s="469"/>
    </row>
    <row r="30" spans="2:76" ht="10.9" customHeight="1">
      <c r="B30" s="2369"/>
      <c r="C30" s="2370"/>
      <c r="D30" s="2360"/>
      <c r="E30" s="2360"/>
      <c r="F30" s="2360"/>
      <c r="G30" s="2360"/>
      <c r="H30" s="2360"/>
      <c r="I30" s="2360"/>
      <c r="J30" s="2397"/>
      <c r="K30" s="2397"/>
      <c r="L30" s="2397"/>
      <c r="M30" s="2397"/>
      <c r="N30" s="2379"/>
      <c r="O30" s="2381"/>
      <c r="P30" s="2380"/>
      <c r="Q30" s="2358"/>
      <c r="R30" s="2385"/>
      <c r="S30" s="2385"/>
      <c r="T30" s="2385"/>
      <c r="U30" s="2385"/>
      <c r="V30" s="2385"/>
      <c r="W30" s="2385"/>
      <c r="X30" s="2385"/>
      <c r="Y30" s="2361"/>
      <c r="Z30" s="2361"/>
      <c r="AA30" s="2361"/>
      <c r="AB30" s="2361"/>
      <c r="AC30" s="2361"/>
      <c r="AD30" s="2361"/>
      <c r="AE30" s="2364"/>
      <c r="AF30" s="2364"/>
      <c r="AG30" s="2364"/>
      <c r="AH30" s="2364"/>
      <c r="AI30" s="2364"/>
      <c r="AJ30" s="685"/>
      <c r="AK30" s="686"/>
      <c r="AL30" s="2393"/>
      <c r="AM30" s="2393"/>
      <c r="AN30" s="686"/>
      <c r="AO30" s="687"/>
      <c r="AP30" s="2343"/>
      <c r="AQ30" s="2343"/>
      <c r="AR30" s="2343"/>
      <c r="AS30" s="2343"/>
      <c r="AT30" s="2343"/>
      <c r="AU30" s="2343"/>
      <c r="AV30" s="2343"/>
      <c r="AW30" s="2343"/>
      <c r="AX30" s="2343"/>
      <c r="AY30" s="2343"/>
      <c r="AZ30" s="2343"/>
      <c r="BA30" s="2343"/>
      <c r="BB30" s="2343"/>
      <c r="BC30" s="2343"/>
      <c r="BD30" s="2343"/>
      <c r="BE30" s="2343"/>
      <c r="BF30" s="2343"/>
      <c r="BG30" s="2343"/>
      <c r="BH30" s="2343"/>
      <c r="BI30" s="2343"/>
      <c r="BJ30" s="2343"/>
      <c r="BK30" s="2343"/>
      <c r="BL30" s="2343"/>
      <c r="BM30" s="2343"/>
      <c r="BN30" s="2343"/>
      <c r="BO30" s="2343"/>
      <c r="BP30" s="2377"/>
      <c r="BQ30" s="2377"/>
      <c r="BR30" s="2377"/>
      <c r="BS30" s="2377"/>
      <c r="BT30" s="2377"/>
      <c r="BU30" s="2377"/>
      <c r="BV30" s="2378"/>
      <c r="BX30" s="469"/>
    </row>
    <row r="31" spans="2:76" ht="10.9" customHeight="1">
      <c r="B31" s="2369"/>
      <c r="C31" s="2370"/>
      <c r="D31" s="2360"/>
      <c r="E31" s="2360"/>
      <c r="F31" s="2360"/>
      <c r="G31" s="2360"/>
      <c r="H31" s="2360"/>
      <c r="I31" s="2360"/>
      <c r="J31" s="2397"/>
      <c r="K31" s="2397"/>
      <c r="L31" s="2397"/>
      <c r="M31" s="2397"/>
      <c r="N31" s="2379"/>
      <c r="O31" s="2380"/>
      <c r="P31" s="2380"/>
      <c r="Q31" s="2358"/>
      <c r="R31" s="2386"/>
      <c r="S31" s="2386"/>
      <c r="T31" s="2386"/>
      <c r="U31" s="2386"/>
      <c r="V31" s="2386"/>
      <c r="W31" s="2386"/>
      <c r="X31" s="2386"/>
      <c r="Y31" s="2360"/>
      <c r="Z31" s="2361"/>
      <c r="AA31" s="2361"/>
      <c r="AB31" s="2361"/>
      <c r="AC31" s="2361"/>
      <c r="AD31" s="2361"/>
      <c r="AE31" s="2363"/>
      <c r="AF31" s="2364"/>
      <c r="AG31" s="2364"/>
      <c r="AH31" s="2364"/>
      <c r="AI31" s="2364"/>
      <c r="AJ31" s="688"/>
      <c r="AK31" s="689"/>
      <c r="AL31" s="2394"/>
      <c r="AM31" s="2394"/>
      <c r="AN31" s="689"/>
      <c r="AO31" s="690"/>
      <c r="AP31" s="2343"/>
      <c r="AQ31" s="2343"/>
      <c r="AR31" s="2343"/>
      <c r="AS31" s="2343"/>
      <c r="AT31" s="2343"/>
      <c r="AU31" s="2343"/>
      <c r="AV31" s="2343"/>
      <c r="AW31" s="2343"/>
      <c r="AX31" s="2343"/>
      <c r="AY31" s="2343"/>
      <c r="AZ31" s="2343"/>
      <c r="BA31" s="2343"/>
      <c r="BB31" s="2343"/>
      <c r="BC31" s="2343"/>
      <c r="BD31" s="2343"/>
      <c r="BE31" s="2343"/>
      <c r="BF31" s="2343"/>
      <c r="BG31" s="2343"/>
      <c r="BH31" s="2343"/>
      <c r="BI31" s="2343"/>
      <c r="BJ31" s="2343"/>
      <c r="BK31" s="2343"/>
      <c r="BL31" s="2343"/>
      <c r="BM31" s="2343"/>
      <c r="BN31" s="2343"/>
      <c r="BO31" s="2343"/>
      <c r="BP31" s="2377"/>
      <c r="BQ31" s="2377"/>
      <c r="BR31" s="2377"/>
      <c r="BS31" s="2377"/>
      <c r="BT31" s="2377"/>
      <c r="BU31" s="2377"/>
      <c r="BV31" s="2378"/>
      <c r="BX31" s="469"/>
    </row>
    <row r="32" spans="2:76" ht="10.9" customHeight="1">
      <c r="B32" s="2369"/>
      <c r="C32" s="2370"/>
      <c r="D32" s="2360"/>
      <c r="E32" s="2360"/>
      <c r="F32" s="2360"/>
      <c r="G32" s="2360"/>
      <c r="H32" s="2360"/>
      <c r="I32" s="2360"/>
      <c r="J32" s="2397"/>
      <c r="K32" s="2397"/>
      <c r="L32" s="2397"/>
      <c r="M32" s="2397"/>
      <c r="N32" s="2379"/>
      <c r="O32" s="2381"/>
      <c r="P32" s="2380"/>
      <c r="Q32" s="2358"/>
      <c r="R32" s="2344" t="str">
        <f t="shared" ref="R32" si="2">IF(R29="","",IFERROR(DATEDIF(R29,AG$4,"y"),""))</f>
        <v/>
      </c>
      <c r="S32" s="2345"/>
      <c r="T32" s="2345"/>
      <c r="U32" s="2345"/>
      <c r="V32" s="2345"/>
      <c r="W32" s="2345"/>
      <c r="X32" s="2345"/>
      <c r="Y32" s="2361"/>
      <c r="Z32" s="2361"/>
      <c r="AA32" s="2361"/>
      <c r="AB32" s="2361"/>
      <c r="AC32" s="2361"/>
      <c r="AD32" s="2361"/>
      <c r="AE32" s="2364"/>
      <c r="AF32" s="2364"/>
      <c r="AG32" s="2364"/>
      <c r="AH32" s="2364"/>
      <c r="AI32" s="2364"/>
      <c r="AJ32" s="685"/>
      <c r="AK32" s="686"/>
      <c r="AL32" s="2347"/>
      <c r="AM32" s="2348"/>
      <c r="AN32" s="686"/>
      <c r="AO32" s="687"/>
      <c r="AP32" s="2343"/>
      <c r="AQ32" s="2343"/>
      <c r="AR32" s="2343"/>
      <c r="AS32" s="2343"/>
      <c r="AT32" s="2343"/>
      <c r="AU32" s="2343"/>
      <c r="AV32" s="2343"/>
      <c r="AW32" s="2343"/>
      <c r="AX32" s="2343"/>
      <c r="AY32" s="2343"/>
      <c r="AZ32" s="2343"/>
      <c r="BA32" s="2343"/>
      <c r="BB32" s="2343"/>
      <c r="BC32" s="2343"/>
      <c r="BD32" s="2343"/>
      <c r="BE32" s="2343"/>
      <c r="BF32" s="2343"/>
      <c r="BG32" s="2343"/>
      <c r="BH32" s="2343"/>
      <c r="BI32" s="2343"/>
      <c r="BJ32" s="2343"/>
      <c r="BK32" s="2343"/>
      <c r="BL32" s="2343"/>
      <c r="BM32" s="2343"/>
      <c r="BN32" s="2343"/>
      <c r="BO32" s="2343"/>
      <c r="BP32" s="2351" t="s">
        <v>1001</v>
      </c>
      <c r="BQ32" s="2352"/>
      <c r="BR32" s="2352"/>
      <c r="BS32" s="2352"/>
      <c r="BT32" s="2352"/>
      <c r="BU32" s="2352"/>
      <c r="BV32" s="2353"/>
      <c r="BX32" s="469"/>
    </row>
    <row r="33" spans="2:76" ht="10.9" customHeight="1">
      <c r="B33" s="2369"/>
      <c r="C33" s="2370"/>
      <c r="D33" s="2360"/>
      <c r="E33" s="2360"/>
      <c r="F33" s="2360"/>
      <c r="G33" s="2360"/>
      <c r="H33" s="2360"/>
      <c r="I33" s="2360"/>
      <c r="J33" s="2397"/>
      <c r="K33" s="2397"/>
      <c r="L33" s="2397"/>
      <c r="M33" s="2397"/>
      <c r="N33" s="2379"/>
      <c r="O33" s="2380"/>
      <c r="P33" s="2380"/>
      <c r="Q33" s="2358"/>
      <c r="R33" s="2345"/>
      <c r="S33" s="2345"/>
      <c r="T33" s="2345"/>
      <c r="U33" s="2345"/>
      <c r="V33" s="2345"/>
      <c r="W33" s="2345"/>
      <c r="X33" s="2345"/>
      <c r="Y33" s="2360"/>
      <c r="Z33" s="2361"/>
      <c r="AA33" s="2361"/>
      <c r="AB33" s="2361"/>
      <c r="AC33" s="2361"/>
      <c r="AD33" s="2361"/>
      <c r="AE33" s="2363"/>
      <c r="AF33" s="2364"/>
      <c r="AG33" s="2364"/>
      <c r="AH33" s="2364"/>
      <c r="AI33" s="2364"/>
      <c r="AJ33" s="685"/>
      <c r="AK33" s="686"/>
      <c r="AL33" s="2349"/>
      <c r="AM33" s="2349"/>
      <c r="AN33" s="686"/>
      <c r="AO33" s="687"/>
      <c r="AP33" s="2343"/>
      <c r="AQ33" s="2343"/>
      <c r="AR33" s="2343"/>
      <c r="AS33" s="2343"/>
      <c r="AT33" s="2343"/>
      <c r="AU33" s="2343"/>
      <c r="AV33" s="2343"/>
      <c r="AW33" s="2343"/>
      <c r="AX33" s="2343"/>
      <c r="AY33" s="2343"/>
      <c r="AZ33" s="2343"/>
      <c r="BA33" s="2343"/>
      <c r="BB33" s="2343"/>
      <c r="BC33" s="2343"/>
      <c r="BD33" s="2343"/>
      <c r="BE33" s="2343"/>
      <c r="BF33" s="2343"/>
      <c r="BG33" s="2343"/>
      <c r="BH33" s="2343"/>
      <c r="BI33" s="2343"/>
      <c r="BJ33" s="2343"/>
      <c r="BK33" s="2343"/>
      <c r="BL33" s="2343"/>
      <c r="BM33" s="2343"/>
      <c r="BN33" s="2343"/>
      <c r="BO33" s="2343"/>
      <c r="BP33" s="2352"/>
      <c r="BQ33" s="2352"/>
      <c r="BR33" s="2352"/>
      <c r="BS33" s="2352"/>
      <c r="BT33" s="2352"/>
      <c r="BU33" s="2352"/>
      <c r="BV33" s="2353"/>
      <c r="BX33" s="469"/>
    </row>
    <row r="34" spans="2:76" ht="10.9" customHeight="1">
      <c r="B34" s="2371"/>
      <c r="C34" s="2372"/>
      <c r="D34" s="2401"/>
      <c r="E34" s="2401"/>
      <c r="F34" s="2401"/>
      <c r="G34" s="2401"/>
      <c r="H34" s="2401"/>
      <c r="I34" s="2401"/>
      <c r="J34" s="2398"/>
      <c r="K34" s="2398"/>
      <c r="L34" s="2398"/>
      <c r="M34" s="2398"/>
      <c r="N34" s="2402"/>
      <c r="O34" s="2403"/>
      <c r="P34" s="2404"/>
      <c r="Q34" s="2359"/>
      <c r="R34" s="2346"/>
      <c r="S34" s="2346"/>
      <c r="T34" s="2346"/>
      <c r="U34" s="2346"/>
      <c r="V34" s="2346"/>
      <c r="W34" s="2346"/>
      <c r="X34" s="2346"/>
      <c r="Y34" s="2362"/>
      <c r="Z34" s="2362"/>
      <c r="AA34" s="2362"/>
      <c r="AB34" s="2362"/>
      <c r="AC34" s="2362"/>
      <c r="AD34" s="2362"/>
      <c r="AE34" s="2365"/>
      <c r="AF34" s="2365"/>
      <c r="AG34" s="2365"/>
      <c r="AH34" s="2365"/>
      <c r="AI34" s="2365"/>
      <c r="AJ34" s="691"/>
      <c r="AK34" s="692"/>
      <c r="AL34" s="2350"/>
      <c r="AM34" s="2350"/>
      <c r="AN34" s="692"/>
      <c r="AO34" s="693"/>
      <c r="AP34" s="2366"/>
      <c r="AQ34" s="2366"/>
      <c r="AR34" s="2366"/>
      <c r="AS34" s="2366"/>
      <c r="AT34" s="2366"/>
      <c r="AU34" s="2366"/>
      <c r="AV34" s="2366"/>
      <c r="AW34" s="2366"/>
      <c r="AX34" s="2366"/>
      <c r="AY34" s="2366"/>
      <c r="AZ34" s="2366"/>
      <c r="BA34" s="2366"/>
      <c r="BB34" s="2366"/>
      <c r="BC34" s="2366"/>
      <c r="BD34" s="2366"/>
      <c r="BE34" s="2366"/>
      <c r="BF34" s="2366"/>
      <c r="BG34" s="2366"/>
      <c r="BH34" s="2366"/>
      <c r="BI34" s="2366"/>
      <c r="BJ34" s="2366"/>
      <c r="BK34" s="2366"/>
      <c r="BL34" s="2366"/>
      <c r="BM34" s="2366"/>
      <c r="BN34" s="2366"/>
      <c r="BO34" s="2366"/>
      <c r="BP34" s="2354"/>
      <c r="BQ34" s="2354"/>
      <c r="BR34" s="2354"/>
      <c r="BS34" s="2354"/>
      <c r="BT34" s="2354"/>
      <c r="BU34" s="2354"/>
      <c r="BV34" s="2355"/>
      <c r="BX34" s="469"/>
    </row>
    <row r="35" spans="2:76" ht="10.9" customHeight="1">
      <c r="B35" s="2367">
        <f t="shared" ref="B35" si="3">B29+1</f>
        <v>4</v>
      </c>
      <c r="C35" s="2368"/>
      <c r="D35" s="2387"/>
      <c r="E35" s="2387"/>
      <c r="F35" s="2387"/>
      <c r="G35" s="2387"/>
      <c r="H35" s="2387"/>
      <c r="I35" s="2387"/>
      <c r="J35" s="2395"/>
      <c r="K35" s="2396"/>
      <c r="L35" s="2396"/>
      <c r="M35" s="2396"/>
      <c r="N35" s="2399"/>
      <c r="O35" s="2400"/>
      <c r="P35" s="2400"/>
      <c r="Q35" s="2382"/>
      <c r="R35" s="2383"/>
      <c r="S35" s="2384"/>
      <c r="T35" s="2384"/>
      <c r="U35" s="2384"/>
      <c r="V35" s="2384"/>
      <c r="W35" s="2384"/>
      <c r="X35" s="2384"/>
      <c r="Y35" s="2387"/>
      <c r="Z35" s="2388"/>
      <c r="AA35" s="2388"/>
      <c r="AB35" s="2388"/>
      <c r="AC35" s="2388"/>
      <c r="AD35" s="2388"/>
      <c r="AE35" s="2389"/>
      <c r="AF35" s="2390"/>
      <c r="AG35" s="2390"/>
      <c r="AH35" s="2390"/>
      <c r="AI35" s="2390"/>
      <c r="AJ35" s="682"/>
      <c r="AK35" s="683"/>
      <c r="AL35" s="2391"/>
      <c r="AM35" s="2392"/>
      <c r="AN35" s="683"/>
      <c r="AO35" s="684"/>
      <c r="AP35" s="2373"/>
      <c r="AQ35" s="2373"/>
      <c r="AR35" s="2373"/>
      <c r="AS35" s="2373"/>
      <c r="AT35" s="2373"/>
      <c r="AU35" s="2373"/>
      <c r="AV35" s="2373"/>
      <c r="AW35" s="2373"/>
      <c r="AX35" s="2373"/>
      <c r="AY35" s="2373"/>
      <c r="AZ35" s="2373"/>
      <c r="BA35" s="2373"/>
      <c r="BB35" s="2373"/>
      <c r="BC35" s="2373"/>
      <c r="BD35" s="2373"/>
      <c r="BE35" s="2373"/>
      <c r="BF35" s="2373"/>
      <c r="BG35" s="2373"/>
      <c r="BH35" s="2373"/>
      <c r="BI35" s="2373"/>
      <c r="BJ35" s="2373"/>
      <c r="BK35" s="2373"/>
      <c r="BL35" s="2373"/>
      <c r="BM35" s="2373"/>
      <c r="BN35" s="2373"/>
      <c r="BO35" s="2373"/>
      <c r="BP35" s="2374" t="s">
        <v>1001</v>
      </c>
      <c r="BQ35" s="2375"/>
      <c r="BR35" s="2375"/>
      <c r="BS35" s="2375"/>
      <c r="BT35" s="2375"/>
      <c r="BU35" s="2375"/>
      <c r="BV35" s="2376"/>
      <c r="BX35" s="469"/>
    </row>
    <row r="36" spans="2:76" ht="10.9" customHeight="1">
      <c r="B36" s="2369"/>
      <c r="C36" s="2370"/>
      <c r="D36" s="2360"/>
      <c r="E36" s="2360"/>
      <c r="F36" s="2360"/>
      <c r="G36" s="2360"/>
      <c r="H36" s="2360"/>
      <c r="I36" s="2360"/>
      <c r="J36" s="2397"/>
      <c r="K36" s="2397"/>
      <c r="L36" s="2397"/>
      <c r="M36" s="2397"/>
      <c r="N36" s="2379"/>
      <c r="O36" s="2381"/>
      <c r="P36" s="2380"/>
      <c r="Q36" s="2358"/>
      <c r="R36" s="2385"/>
      <c r="S36" s="2385"/>
      <c r="T36" s="2385"/>
      <c r="U36" s="2385"/>
      <c r="V36" s="2385"/>
      <c r="W36" s="2385"/>
      <c r="X36" s="2385"/>
      <c r="Y36" s="2361"/>
      <c r="Z36" s="2361"/>
      <c r="AA36" s="2361"/>
      <c r="AB36" s="2361"/>
      <c r="AC36" s="2361"/>
      <c r="AD36" s="2361"/>
      <c r="AE36" s="2364"/>
      <c r="AF36" s="2364"/>
      <c r="AG36" s="2364"/>
      <c r="AH36" s="2364"/>
      <c r="AI36" s="2364"/>
      <c r="AJ36" s="685"/>
      <c r="AK36" s="686"/>
      <c r="AL36" s="2393"/>
      <c r="AM36" s="2393"/>
      <c r="AN36" s="686"/>
      <c r="AO36" s="687"/>
      <c r="AP36" s="2343"/>
      <c r="AQ36" s="2343"/>
      <c r="AR36" s="2343"/>
      <c r="AS36" s="2343"/>
      <c r="AT36" s="2343"/>
      <c r="AU36" s="2343"/>
      <c r="AV36" s="2343"/>
      <c r="AW36" s="2343"/>
      <c r="AX36" s="2343"/>
      <c r="AY36" s="2343"/>
      <c r="AZ36" s="2343"/>
      <c r="BA36" s="2343"/>
      <c r="BB36" s="2343"/>
      <c r="BC36" s="2343"/>
      <c r="BD36" s="2343"/>
      <c r="BE36" s="2343"/>
      <c r="BF36" s="2343"/>
      <c r="BG36" s="2343"/>
      <c r="BH36" s="2343"/>
      <c r="BI36" s="2343"/>
      <c r="BJ36" s="2343"/>
      <c r="BK36" s="2343"/>
      <c r="BL36" s="2343"/>
      <c r="BM36" s="2343"/>
      <c r="BN36" s="2343"/>
      <c r="BO36" s="2343"/>
      <c r="BP36" s="2377"/>
      <c r="BQ36" s="2377"/>
      <c r="BR36" s="2377"/>
      <c r="BS36" s="2377"/>
      <c r="BT36" s="2377"/>
      <c r="BU36" s="2377"/>
      <c r="BV36" s="2378"/>
      <c r="BX36" s="469"/>
    </row>
    <row r="37" spans="2:76" ht="10.9" customHeight="1">
      <c r="B37" s="2369"/>
      <c r="C37" s="2370"/>
      <c r="D37" s="2360"/>
      <c r="E37" s="2360"/>
      <c r="F37" s="2360"/>
      <c r="G37" s="2360"/>
      <c r="H37" s="2360"/>
      <c r="I37" s="2360"/>
      <c r="J37" s="2397"/>
      <c r="K37" s="2397"/>
      <c r="L37" s="2397"/>
      <c r="M37" s="2397"/>
      <c r="N37" s="2379"/>
      <c r="O37" s="2380"/>
      <c r="P37" s="2380"/>
      <c r="Q37" s="2358"/>
      <c r="R37" s="2386"/>
      <c r="S37" s="2386"/>
      <c r="T37" s="2386"/>
      <c r="U37" s="2386"/>
      <c r="V37" s="2386"/>
      <c r="W37" s="2386"/>
      <c r="X37" s="2386"/>
      <c r="Y37" s="2360"/>
      <c r="Z37" s="2361"/>
      <c r="AA37" s="2361"/>
      <c r="AB37" s="2361"/>
      <c r="AC37" s="2361"/>
      <c r="AD37" s="2361"/>
      <c r="AE37" s="2363"/>
      <c r="AF37" s="2364"/>
      <c r="AG37" s="2364"/>
      <c r="AH37" s="2364"/>
      <c r="AI37" s="2364"/>
      <c r="AJ37" s="688"/>
      <c r="AK37" s="689"/>
      <c r="AL37" s="2394"/>
      <c r="AM37" s="2394"/>
      <c r="AN37" s="689"/>
      <c r="AO37" s="690"/>
      <c r="AP37" s="2343"/>
      <c r="AQ37" s="2343"/>
      <c r="AR37" s="2343"/>
      <c r="AS37" s="2343"/>
      <c r="AT37" s="2343"/>
      <c r="AU37" s="2343"/>
      <c r="AV37" s="2343"/>
      <c r="AW37" s="2343"/>
      <c r="AX37" s="2343"/>
      <c r="AY37" s="2343"/>
      <c r="AZ37" s="2343"/>
      <c r="BA37" s="2343"/>
      <c r="BB37" s="2343"/>
      <c r="BC37" s="2343"/>
      <c r="BD37" s="2343"/>
      <c r="BE37" s="2343"/>
      <c r="BF37" s="2343"/>
      <c r="BG37" s="2343"/>
      <c r="BH37" s="2343"/>
      <c r="BI37" s="2343"/>
      <c r="BJ37" s="2343"/>
      <c r="BK37" s="2343"/>
      <c r="BL37" s="2343"/>
      <c r="BM37" s="2343"/>
      <c r="BN37" s="2343"/>
      <c r="BO37" s="2343"/>
      <c r="BP37" s="2377"/>
      <c r="BQ37" s="2377"/>
      <c r="BR37" s="2377"/>
      <c r="BS37" s="2377"/>
      <c r="BT37" s="2377"/>
      <c r="BU37" s="2377"/>
      <c r="BV37" s="2378"/>
      <c r="BX37" s="469"/>
    </row>
    <row r="38" spans="2:76" ht="10.9" customHeight="1">
      <c r="B38" s="2369"/>
      <c r="C38" s="2370"/>
      <c r="D38" s="2360"/>
      <c r="E38" s="2360"/>
      <c r="F38" s="2360"/>
      <c r="G38" s="2360"/>
      <c r="H38" s="2360"/>
      <c r="I38" s="2360"/>
      <c r="J38" s="2397"/>
      <c r="K38" s="2397"/>
      <c r="L38" s="2397"/>
      <c r="M38" s="2397"/>
      <c r="N38" s="2379"/>
      <c r="O38" s="2381"/>
      <c r="P38" s="2380"/>
      <c r="Q38" s="2358"/>
      <c r="R38" s="2344" t="str">
        <f t="shared" ref="R38" si="4">IF(R35="","",IFERROR(DATEDIF(R35,AG$4,"y"),""))</f>
        <v/>
      </c>
      <c r="S38" s="2345"/>
      <c r="T38" s="2345"/>
      <c r="U38" s="2345"/>
      <c r="V38" s="2345"/>
      <c r="W38" s="2345"/>
      <c r="X38" s="2345"/>
      <c r="Y38" s="2361"/>
      <c r="Z38" s="2361"/>
      <c r="AA38" s="2361"/>
      <c r="AB38" s="2361"/>
      <c r="AC38" s="2361"/>
      <c r="AD38" s="2361"/>
      <c r="AE38" s="2364"/>
      <c r="AF38" s="2364"/>
      <c r="AG38" s="2364"/>
      <c r="AH38" s="2364"/>
      <c r="AI38" s="2364"/>
      <c r="AJ38" s="685"/>
      <c r="AK38" s="686"/>
      <c r="AL38" s="2347"/>
      <c r="AM38" s="2348"/>
      <c r="AN38" s="686"/>
      <c r="AO38" s="687"/>
      <c r="AP38" s="2343"/>
      <c r="AQ38" s="2343"/>
      <c r="AR38" s="2343"/>
      <c r="AS38" s="2343"/>
      <c r="AT38" s="2343"/>
      <c r="AU38" s="2343"/>
      <c r="AV38" s="2343"/>
      <c r="AW38" s="2343"/>
      <c r="AX38" s="2343"/>
      <c r="AY38" s="2343"/>
      <c r="AZ38" s="2343"/>
      <c r="BA38" s="2343"/>
      <c r="BB38" s="2343"/>
      <c r="BC38" s="2343"/>
      <c r="BD38" s="2343"/>
      <c r="BE38" s="2343"/>
      <c r="BF38" s="2343"/>
      <c r="BG38" s="2343"/>
      <c r="BH38" s="2343"/>
      <c r="BI38" s="2343"/>
      <c r="BJ38" s="2343"/>
      <c r="BK38" s="2343"/>
      <c r="BL38" s="2343"/>
      <c r="BM38" s="2343"/>
      <c r="BN38" s="2343"/>
      <c r="BO38" s="2343"/>
      <c r="BP38" s="2351" t="s">
        <v>1001</v>
      </c>
      <c r="BQ38" s="2352"/>
      <c r="BR38" s="2352"/>
      <c r="BS38" s="2352"/>
      <c r="BT38" s="2352"/>
      <c r="BU38" s="2352"/>
      <c r="BV38" s="2353"/>
      <c r="BX38" s="469"/>
    </row>
    <row r="39" spans="2:76" ht="10.9" customHeight="1">
      <c r="B39" s="2369"/>
      <c r="C39" s="2370"/>
      <c r="D39" s="2360"/>
      <c r="E39" s="2360"/>
      <c r="F39" s="2360"/>
      <c r="G39" s="2360"/>
      <c r="H39" s="2360"/>
      <c r="I39" s="2360"/>
      <c r="J39" s="2397"/>
      <c r="K39" s="2397"/>
      <c r="L39" s="2397"/>
      <c r="M39" s="2397"/>
      <c r="N39" s="2379"/>
      <c r="O39" s="2380"/>
      <c r="P39" s="2380"/>
      <c r="Q39" s="2358"/>
      <c r="R39" s="2345"/>
      <c r="S39" s="2345"/>
      <c r="T39" s="2345"/>
      <c r="U39" s="2345"/>
      <c r="V39" s="2345"/>
      <c r="W39" s="2345"/>
      <c r="X39" s="2345"/>
      <c r="Y39" s="2360"/>
      <c r="Z39" s="2361"/>
      <c r="AA39" s="2361"/>
      <c r="AB39" s="2361"/>
      <c r="AC39" s="2361"/>
      <c r="AD39" s="2361"/>
      <c r="AE39" s="2363"/>
      <c r="AF39" s="2364"/>
      <c r="AG39" s="2364"/>
      <c r="AH39" s="2364"/>
      <c r="AI39" s="2364"/>
      <c r="AJ39" s="685"/>
      <c r="AK39" s="686"/>
      <c r="AL39" s="2349"/>
      <c r="AM39" s="2349"/>
      <c r="AN39" s="686"/>
      <c r="AO39" s="687"/>
      <c r="AP39" s="2343"/>
      <c r="AQ39" s="2343"/>
      <c r="AR39" s="2343"/>
      <c r="AS39" s="2343"/>
      <c r="AT39" s="2343"/>
      <c r="AU39" s="2343"/>
      <c r="AV39" s="2343"/>
      <c r="AW39" s="2343"/>
      <c r="AX39" s="2343"/>
      <c r="AY39" s="2343"/>
      <c r="AZ39" s="2343"/>
      <c r="BA39" s="2343"/>
      <c r="BB39" s="2343"/>
      <c r="BC39" s="2343"/>
      <c r="BD39" s="2343"/>
      <c r="BE39" s="2343"/>
      <c r="BF39" s="2343"/>
      <c r="BG39" s="2343"/>
      <c r="BH39" s="2343"/>
      <c r="BI39" s="2343"/>
      <c r="BJ39" s="2343"/>
      <c r="BK39" s="2343"/>
      <c r="BL39" s="2343"/>
      <c r="BM39" s="2343"/>
      <c r="BN39" s="2343"/>
      <c r="BO39" s="2343"/>
      <c r="BP39" s="2352"/>
      <c r="BQ39" s="2352"/>
      <c r="BR39" s="2352"/>
      <c r="BS39" s="2352"/>
      <c r="BT39" s="2352"/>
      <c r="BU39" s="2352"/>
      <c r="BV39" s="2353"/>
      <c r="BX39" s="469"/>
    </row>
    <row r="40" spans="2:76" ht="10.9" customHeight="1">
      <c r="B40" s="2371"/>
      <c r="C40" s="2372"/>
      <c r="D40" s="2401"/>
      <c r="E40" s="2401"/>
      <c r="F40" s="2401"/>
      <c r="G40" s="2401"/>
      <c r="H40" s="2401"/>
      <c r="I40" s="2401"/>
      <c r="J40" s="2398"/>
      <c r="K40" s="2398"/>
      <c r="L40" s="2398"/>
      <c r="M40" s="2398"/>
      <c r="N40" s="2402"/>
      <c r="O40" s="2403"/>
      <c r="P40" s="2404"/>
      <c r="Q40" s="2359"/>
      <c r="R40" s="2346"/>
      <c r="S40" s="2346"/>
      <c r="T40" s="2346"/>
      <c r="U40" s="2346"/>
      <c r="V40" s="2346"/>
      <c r="W40" s="2346"/>
      <c r="X40" s="2346"/>
      <c r="Y40" s="2362"/>
      <c r="Z40" s="2362"/>
      <c r="AA40" s="2362"/>
      <c r="AB40" s="2362"/>
      <c r="AC40" s="2362"/>
      <c r="AD40" s="2362"/>
      <c r="AE40" s="2365"/>
      <c r="AF40" s="2365"/>
      <c r="AG40" s="2365"/>
      <c r="AH40" s="2365"/>
      <c r="AI40" s="2365"/>
      <c r="AJ40" s="691"/>
      <c r="AK40" s="692"/>
      <c r="AL40" s="2350"/>
      <c r="AM40" s="2350"/>
      <c r="AN40" s="692"/>
      <c r="AO40" s="693"/>
      <c r="AP40" s="2366"/>
      <c r="AQ40" s="2366"/>
      <c r="AR40" s="2366"/>
      <c r="AS40" s="2366"/>
      <c r="AT40" s="2366"/>
      <c r="AU40" s="2366"/>
      <c r="AV40" s="2366"/>
      <c r="AW40" s="2366"/>
      <c r="AX40" s="2366"/>
      <c r="AY40" s="2366"/>
      <c r="AZ40" s="2366"/>
      <c r="BA40" s="2366"/>
      <c r="BB40" s="2366"/>
      <c r="BC40" s="2366"/>
      <c r="BD40" s="2366"/>
      <c r="BE40" s="2366"/>
      <c r="BF40" s="2366"/>
      <c r="BG40" s="2366"/>
      <c r="BH40" s="2366"/>
      <c r="BI40" s="2366"/>
      <c r="BJ40" s="2366"/>
      <c r="BK40" s="2366"/>
      <c r="BL40" s="2366"/>
      <c r="BM40" s="2366"/>
      <c r="BN40" s="2366"/>
      <c r="BO40" s="2366"/>
      <c r="BP40" s="2354"/>
      <c r="BQ40" s="2354"/>
      <c r="BR40" s="2354"/>
      <c r="BS40" s="2354"/>
      <c r="BT40" s="2354"/>
      <c r="BU40" s="2354"/>
      <c r="BV40" s="2355"/>
      <c r="BX40" s="469"/>
    </row>
    <row r="41" spans="2:76" ht="10.9" customHeight="1">
      <c r="B41" s="2367">
        <f t="shared" ref="B41" si="5">B35+1</f>
        <v>5</v>
      </c>
      <c r="C41" s="2368"/>
      <c r="D41" s="2387"/>
      <c r="E41" s="2387"/>
      <c r="F41" s="2387"/>
      <c r="G41" s="2387"/>
      <c r="H41" s="2387"/>
      <c r="I41" s="2387"/>
      <c r="J41" s="2395"/>
      <c r="K41" s="2396"/>
      <c r="L41" s="2396"/>
      <c r="M41" s="2396"/>
      <c r="N41" s="2399"/>
      <c r="O41" s="2400"/>
      <c r="P41" s="2400"/>
      <c r="Q41" s="2382"/>
      <c r="R41" s="2383"/>
      <c r="S41" s="2384"/>
      <c r="T41" s="2384"/>
      <c r="U41" s="2384"/>
      <c r="V41" s="2384"/>
      <c r="W41" s="2384"/>
      <c r="X41" s="2384"/>
      <c r="Y41" s="2387"/>
      <c r="Z41" s="2388"/>
      <c r="AA41" s="2388"/>
      <c r="AB41" s="2388"/>
      <c r="AC41" s="2388"/>
      <c r="AD41" s="2388"/>
      <c r="AE41" s="2389"/>
      <c r="AF41" s="2390"/>
      <c r="AG41" s="2390"/>
      <c r="AH41" s="2390"/>
      <c r="AI41" s="2390"/>
      <c r="AJ41" s="682"/>
      <c r="AK41" s="683"/>
      <c r="AL41" s="2391"/>
      <c r="AM41" s="2392"/>
      <c r="AN41" s="683"/>
      <c r="AO41" s="684"/>
      <c r="AP41" s="2373"/>
      <c r="AQ41" s="2373"/>
      <c r="AR41" s="2373"/>
      <c r="AS41" s="2373"/>
      <c r="AT41" s="2373"/>
      <c r="AU41" s="2373"/>
      <c r="AV41" s="2373"/>
      <c r="AW41" s="2373"/>
      <c r="AX41" s="2373"/>
      <c r="AY41" s="2373"/>
      <c r="AZ41" s="2373"/>
      <c r="BA41" s="2373"/>
      <c r="BB41" s="2373"/>
      <c r="BC41" s="2373"/>
      <c r="BD41" s="2373"/>
      <c r="BE41" s="2373"/>
      <c r="BF41" s="2373"/>
      <c r="BG41" s="2373"/>
      <c r="BH41" s="2373"/>
      <c r="BI41" s="2373"/>
      <c r="BJ41" s="2373"/>
      <c r="BK41" s="2373"/>
      <c r="BL41" s="2373"/>
      <c r="BM41" s="2373"/>
      <c r="BN41" s="2373"/>
      <c r="BO41" s="2373"/>
      <c r="BP41" s="2374" t="s">
        <v>1001</v>
      </c>
      <c r="BQ41" s="2375"/>
      <c r="BR41" s="2375"/>
      <c r="BS41" s="2375"/>
      <c r="BT41" s="2375"/>
      <c r="BU41" s="2375"/>
      <c r="BV41" s="2376"/>
      <c r="BX41" s="469"/>
    </row>
    <row r="42" spans="2:76" ht="10.9" customHeight="1">
      <c r="B42" s="2369"/>
      <c r="C42" s="2370"/>
      <c r="D42" s="2360"/>
      <c r="E42" s="2360"/>
      <c r="F42" s="2360"/>
      <c r="G42" s="2360"/>
      <c r="H42" s="2360"/>
      <c r="I42" s="2360"/>
      <c r="J42" s="2397"/>
      <c r="K42" s="2397"/>
      <c r="L42" s="2397"/>
      <c r="M42" s="2397"/>
      <c r="N42" s="2379"/>
      <c r="O42" s="2381"/>
      <c r="P42" s="2380"/>
      <c r="Q42" s="2358"/>
      <c r="R42" s="2385"/>
      <c r="S42" s="2385"/>
      <c r="T42" s="2385"/>
      <c r="U42" s="2385"/>
      <c r="V42" s="2385"/>
      <c r="W42" s="2385"/>
      <c r="X42" s="2385"/>
      <c r="Y42" s="2361"/>
      <c r="Z42" s="2361"/>
      <c r="AA42" s="2361"/>
      <c r="AB42" s="2361"/>
      <c r="AC42" s="2361"/>
      <c r="AD42" s="2361"/>
      <c r="AE42" s="2364"/>
      <c r="AF42" s="2364"/>
      <c r="AG42" s="2364"/>
      <c r="AH42" s="2364"/>
      <c r="AI42" s="2364"/>
      <c r="AJ42" s="685"/>
      <c r="AK42" s="686"/>
      <c r="AL42" s="2393"/>
      <c r="AM42" s="2393"/>
      <c r="AN42" s="686"/>
      <c r="AO42" s="687"/>
      <c r="AP42" s="2343"/>
      <c r="AQ42" s="2343"/>
      <c r="AR42" s="2343"/>
      <c r="AS42" s="2343"/>
      <c r="AT42" s="2343"/>
      <c r="AU42" s="2343"/>
      <c r="AV42" s="2343"/>
      <c r="AW42" s="2343"/>
      <c r="AX42" s="2343"/>
      <c r="AY42" s="2343"/>
      <c r="AZ42" s="2343"/>
      <c r="BA42" s="2343"/>
      <c r="BB42" s="2343"/>
      <c r="BC42" s="2343"/>
      <c r="BD42" s="2343"/>
      <c r="BE42" s="2343"/>
      <c r="BF42" s="2343"/>
      <c r="BG42" s="2343"/>
      <c r="BH42" s="2343"/>
      <c r="BI42" s="2343"/>
      <c r="BJ42" s="2343"/>
      <c r="BK42" s="2343"/>
      <c r="BL42" s="2343"/>
      <c r="BM42" s="2343"/>
      <c r="BN42" s="2343"/>
      <c r="BO42" s="2343"/>
      <c r="BP42" s="2377"/>
      <c r="BQ42" s="2377"/>
      <c r="BR42" s="2377"/>
      <c r="BS42" s="2377"/>
      <c r="BT42" s="2377"/>
      <c r="BU42" s="2377"/>
      <c r="BV42" s="2378"/>
      <c r="BX42" s="469"/>
    </row>
    <row r="43" spans="2:76" ht="10.9" customHeight="1">
      <c r="B43" s="2369"/>
      <c r="C43" s="2370"/>
      <c r="D43" s="2360"/>
      <c r="E43" s="2360"/>
      <c r="F43" s="2360"/>
      <c r="G43" s="2360"/>
      <c r="H43" s="2360"/>
      <c r="I43" s="2360"/>
      <c r="J43" s="2397"/>
      <c r="K43" s="2397"/>
      <c r="L43" s="2397"/>
      <c r="M43" s="2397"/>
      <c r="N43" s="2379"/>
      <c r="O43" s="2380"/>
      <c r="P43" s="2380"/>
      <c r="Q43" s="2358"/>
      <c r="R43" s="2386"/>
      <c r="S43" s="2386"/>
      <c r="T43" s="2386"/>
      <c r="U43" s="2386"/>
      <c r="V43" s="2386"/>
      <c r="W43" s="2386"/>
      <c r="X43" s="2386"/>
      <c r="Y43" s="2360"/>
      <c r="Z43" s="2361"/>
      <c r="AA43" s="2361"/>
      <c r="AB43" s="2361"/>
      <c r="AC43" s="2361"/>
      <c r="AD43" s="2361"/>
      <c r="AE43" s="2363"/>
      <c r="AF43" s="2364"/>
      <c r="AG43" s="2364"/>
      <c r="AH43" s="2364"/>
      <c r="AI43" s="2364"/>
      <c r="AJ43" s="688"/>
      <c r="AK43" s="689"/>
      <c r="AL43" s="2394"/>
      <c r="AM43" s="2394"/>
      <c r="AN43" s="689"/>
      <c r="AO43" s="690"/>
      <c r="AP43" s="2343"/>
      <c r="AQ43" s="2343"/>
      <c r="AR43" s="2343"/>
      <c r="AS43" s="2343"/>
      <c r="AT43" s="2343"/>
      <c r="AU43" s="2343"/>
      <c r="AV43" s="2343"/>
      <c r="AW43" s="2343"/>
      <c r="AX43" s="2343"/>
      <c r="AY43" s="2343"/>
      <c r="AZ43" s="2343"/>
      <c r="BA43" s="2343"/>
      <c r="BB43" s="2343"/>
      <c r="BC43" s="2343"/>
      <c r="BD43" s="2343"/>
      <c r="BE43" s="2343"/>
      <c r="BF43" s="2343"/>
      <c r="BG43" s="2343"/>
      <c r="BH43" s="2343"/>
      <c r="BI43" s="2343"/>
      <c r="BJ43" s="2343"/>
      <c r="BK43" s="2343"/>
      <c r="BL43" s="2343"/>
      <c r="BM43" s="2343"/>
      <c r="BN43" s="2343"/>
      <c r="BO43" s="2343"/>
      <c r="BP43" s="2377"/>
      <c r="BQ43" s="2377"/>
      <c r="BR43" s="2377"/>
      <c r="BS43" s="2377"/>
      <c r="BT43" s="2377"/>
      <c r="BU43" s="2377"/>
      <c r="BV43" s="2378"/>
      <c r="BX43" s="469"/>
    </row>
    <row r="44" spans="2:76" ht="10.9" customHeight="1">
      <c r="B44" s="2369"/>
      <c r="C44" s="2370"/>
      <c r="D44" s="2360"/>
      <c r="E44" s="2360"/>
      <c r="F44" s="2360"/>
      <c r="G44" s="2360"/>
      <c r="H44" s="2360"/>
      <c r="I44" s="2360"/>
      <c r="J44" s="2397"/>
      <c r="K44" s="2397"/>
      <c r="L44" s="2397"/>
      <c r="M44" s="2397"/>
      <c r="N44" s="2379"/>
      <c r="O44" s="2381"/>
      <c r="P44" s="2380"/>
      <c r="Q44" s="2358"/>
      <c r="R44" s="2344" t="str">
        <f t="shared" ref="R44" si="6">IF(R41="","",IFERROR(DATEDIF(R41,AG$4,"y"),""))</f>
        <v/>
      </c>
      <c r="S44" s="2345"/>
      <c r="T44" s="2345"/>
      <c r="U44" s="2345"/>
      <c r="V44" s="2345"/>
      <c r="W44" s="2345"/>
      <c r="X44" s="2345"/>
      <c r="Y44" s="2361"/>
      <c r="Z44" s="2361"/>
      <c r="AA44" s="2361"/>
      <c r="AB44" s="2361"/>
      <c r="AC44" s="2361"/>
      <c r="AD44" s="2361"/>
      <c r="AE44" s="2364"/>
      <c r="AF44" s="2364"/>
      <c r="AG44" s="2364"/>
      <c r="AH44" s="2364"/>
      <c r="AI44" s="2364"/>
      <c r="AJ44" s="685"/>
      <c r="AK44" s="686"/>
      <c r="AL44" s="2347"/>
      <c r="AM44" s="2348"/>
      <c r="AN44" s="686"/>
      <c r="AO44" s="687"/>
      <c r="AP44" s="2343"/>
      <c r="AQ44" s="2343"/>
      <c r="AR44" s="2343"/>
      <c r="AS44" s="2343"/>
      <c r="AT44" s="2343"/>
      <c r="AU44" s="2343"/>
      <c r="AV44" s="2343"/>
      <c r="AW44" s="2343"/>
      <c r="AX44" s="2343"/>
      <c r="AY44" s="2343"/>
      <c r="AZ44" s="2343"/>
      <c r="BA44" s="2343"/>
      <c r="BB44" s="2343"/>
      <c r="BC44" s="2343"/>
      <c r="BD44" s="2343"/>
      <c r="BE44" s="2343"/>
      <c r="BF44" s="2343"/>
      <c r="BG44" s="2343"/>
      <c r="BH44" s="2343"/>
      <c r="BI44" s="2343"/>
      <c r="BJ44" s="2343"/>
      <c r="BK44" s="2343"/>
      <c r="BL44" s="2343"/>
      <c r="BM44" s="2343"/>
      <c r="BN44" s="2343"/>
      <c r="BO44" s="2343"/>
      <c r="BP44" s="2351" t="s">
        <v>1001</v>
      </c>
      <c r="BQ44" s="2352"/>
      <c r="BR44" s="2352"/>
      <c r="BS44" s="2352"/>
      <c r="BT44" s="2352"/>
      <c r="BU44" s="2352"/>
      <c r="BV44" s="2353"/>
      <c r="BX44" s="469"/>
    </row>
    <row r="45" spans="2:76" ht="10.9" customHeight="1">
      <c r="B45" s="2369"/>
      <c r="C45" s="2370"/>
      <c r="D45" s="2360"/>
      <c r="E45" s="2360"/>
      <c r="F45" s="2360"/>
      <c r="G45" s="2360"/>
      <c r="H45" s="2360"/>
      <c r="I45" s="2360"/>
      <c r="J45" s="2397"/>
      <c r="K45" s="2397"/>
      <c r="L45" s="2397"/>
      <c r="M45" s="2397"/>
      <c r="N45" s="2379"/>
      <c r="O45" s="2380"/>
      <c r="P45" s="2380"/>
      <c r="Q45" s="2358"/>
      <c r="R45" s="2345"/>
      <c r="S45" s="2345"/>
      <c r="T45" s="2345"/>
      <c r="U45" s="2345"/>
      <c r="V45" s="2345"/>
      <c r="W45" s="2345"/>
      <c r="X45" s="2345"/>
      <c r="Y45" s="2360"/>
      <c r="Z45" s="2361"/>
      <c r="AA45" s="2361"/>
      <c r="AB45" s="2361"/>
      <c r="AC45" s="2361"/>
      <c r="AD45" s="2361"/>
      <c r="AE45" s="2363"/>
      <c r="AF45" s="2364"/>
      <c r="AG45" s="2364"/>
      <c r="AH45" s="2364"/>
      <c r="AI45" s="2364"/>
      <c r="AJ45" s="685"/>
      <c r="AK45" s="686"/>
      <c r="AL45" s="2349"/>
      <c r="AM45" s="2349"/>
      <c r="AN45" s="686"/>
      <c r="AO45" s="687"/>
      <c r="AP45" s="2343"/>
      <c r="AQ45" s="2343"/>
      <c r="AR45" s="2343"/>
      <c r="AS45" s="2343"/>
      <c r="AT45" s="2343"/>
      <c r="AU45" s="2343"/>
      <c r="AV45" s="2343"/>
      <c r="AW45" s="2343"/>
      <c r="AX45" s="2343"/>
      <c r="AY45" s="2343"/>
      <c r="AZ45" s="2343"/>
      <c r="BA45" s="2343"/>
      <c r="BB45" s="2343"/>
      <c r="BC45" s="2343"/>
      <c r="BD45" s="2343"/>
      <c r="BE45" s="2343"/>
      <c r="BF45" s="2343"/>
      <c r="BG45" s="2343"/>
      <c r="BH45" s="2343"/>
      <c r="BI45" s="2343"/>
      <c r="BJ45" s="2343"/>
      <c r="BK45" s="2343"/>
      <c r="BL45" s="2343"/>
      <c r="BM45" s="2343"/>
      <c r="BN45" s="2343"/>
      <c r="BO45" s="2343"/>
      <c r="BP45" s="2352"/>
      <c r="BQ45" s="2352"/>
      <c r="BR45" s="2352"/>
      <c r="BS45" s="2352"/>
      <c r="BT45" s="2352"/>
      <c r="BU45" s="2352"/>
      <c r="BV45" s="2353"/>
      <c r="BX45" s="469"/>
    </row>
    <row r="46" spans="2:76" ht="10.9" customHeight="1">
      <c r="B46" s="2371"/>
      <c r="C46" s="2372"/>
      <c r="D46" s="2401"/>
      <c r="E46" s="2401"/>
      <c r="F46" s="2401"/>
      <c r="G46" s="2401"/>
      <c r="H46" s="2401"/>
      <c r="I46" s="2401"/>
      <c r="J46" s="2398"/>
      <c r="K46" s="2398"/>
      <c r="L46" s="2398"/>
      <c r="M46" s="2398"/>
      <c r="N46" s="2402"/>
      <c r="O46" s="2403"/>
      <c r="P46" s="2404"/>
      <c r="Q46" s="2359"/>
      <c r="R46" s="2346"/>
      <c r="S46" s="2346"/>
      <c r="T46" s="2346"/>
      <c r="U46" s="2346"/>
      <c r="V46" s="2346"/>
      <c r="W46" s="2346"/>
      <c r="X46" s="2346"/>
      <c r="Y46" s="2362"/>
      <c r="Z46" s="2362"/>
      <c r="AA46" s="2362"/>
      <c r="AB46" s="2362"/>
      <c r="AC46" s="2362"/>
      <c r="AD46" s="2362"/>
      <c r="AE46" s="2365"/>
      <c r="AF46" s="2365"/>
      <c r="AG46" s="2365"/>
      <c r="AH46" s="2365"/>
      <c r="AI46" s="2365"/>
      <c r="AJ46" s="691"/>
      <c r="AK46" s="692"/>
      <c r="AL46" s="2350"/>
      <c r="AM46" s="2350"/>
      <c r="AN46" s="692"/>
      <c r="AO46" s="693"/>
      <c r="AP46" s="2366"/>
      <c r="AQ46" s="2366"/>
      <c r="AR46" s="2366"/>
      <c r="AS46" s="2366"/>
      <c r="AT46" s="2366"/>
      <c r="AU46" s="2366"/>
      <c r="AV46" s="2366"/>
      <c r="AW46" s="2366"/>
      <c r="AX46" s="2366"/>
      <c r="AY46" s="2366"/>
      <c r="AZ46" s="2366"/>
      <c r="BA46" s="2366"/>
      <c r="BB46" s="2366"/>
      <c r="BC46" s="2366"/>
      <c r="BD46" s="2366"/>
      <c r="BE46" s="2366"/>
      <c r="BF46" s="2366"/>
      <c r="BG46" s="2366"/>
      <c r="BH46" s="2366"/>
      <c r="BI46" s="2366"/>
      <c r="BJ46" s="2366"/>
      <c r="BK46" s="2366"/>
      <c r="BL46" s="2366"/>
      <c r="BM46" s="2366"/>
      <c r="BN46" s="2366"/>
      <c r="BO46" s="2366"/>
      <c r="BP46" s="2354"/>
      <c r="BQ46" s="2354"/>
      <c r="BR46" s="2354"/>
      <c r="BS46" s="2354"/>
      <c r="BT46" s="2354"/>
      <c r="BU46" s="2354"/>
      <c r="BV46" s="2355"/>
      <c r="BX46" s="469"/>
    </row>
    <row r="47" spans="2:76" ht="10.9" customHeight="1">
      <c r="B47" s="2367">
        <f t="shared" ref="B47" si="7">B41+1</f>
        <v>6</v>
      </c>
      <c r="C47" s="2368"/>
      <c r="D47" s="2387"/>
      <c r="E47" s="2387"/>
      <c r="F47" s="2387"/>
      <c r="G47" s="2387"/>
      <c r="H47" s="2387"/>
      <c r="I47" s="2387"/>
      <c r="J47" s="2395"/>
      <c r="K47" s="2396"/>
      <c r="L47" s="2396"/>
      <c r="M47" s="2396"/>
      <c r="N47" s="2399"/>
      <c r="O47" s="2400"/>
      <c r="P47" s="2400"/>
      <c r="Q47" s="2382"/>
      <c r="R47" s="2383"/>
      <c r="S47" s="2384"/>
      <c r="T47" s="2384"/>
      <c r="U47" s="2384"/>
      <c r="V47" s="2384"/>
      <c r="W47" s="2384"/>
      <c r="X47" s="2384"/>
      <c r="Y47" s="2387"/>
      <c r="Z47" s="2388"/>
      <c r="AA47" s="2388"/>
      <c r="AB47" s="2388"/>
      <c r="AC47" s="2388"/>
      <c r="AD47" s="2388"/>
      <c r="AE47" s="2389"/>
      <c r="AF47" s="2390"/>
      <c r="AG47" s="2390"/>
      <c r="AH47" s="2390"/>
      <c r="AI47" s="2390"/>
      <c r="AJ47" s="682"/>
      <c r="AK47" s="683"/>
      <c r="AL47" s="2391"/>
      <c r="AM47" s="2392"/>
      <c r="AN47" s="683"/>
      <c r="AO47" s="684"/>
      <c r="AP47" s="2373"/>
      <c r="AQ47" s="2373"/>
      <c r="AR47" s="2373"/>
      <c r="AS47" s="2373"/>
      <c r="AT47" s="2373"/>
      <c r="AU47" s="2373"/>
      <c r="AV47" s="2373"/>
      <c r="AW47" s="2373"/>
      <c r="AX47" s="2373"/>
      <c r="AY47" s="2373"/>
      <c r="AZ47" s="2373"/>
      <c r="BA47" s="2373"/>
      <c r="BB47" s="2373"/>
      <c r="BC47" s="2373"/>
      <c r="BD47" s="2373"/>
      <c r="BE47" s="2373"/>
      <c r="BF47" s="2373"/>
      <c r="BG47" s="2373"/>
      <c r="BH47" s="2373"/>
      <c r="BI47" s="2373"/>
      <c r="BJ47" s="2373"/>
      <c r="BK47" s="2373"/>
      <c r="BL47" s="2373"/>
      <c r="BM47" s="2373"/>
      <c r="BN47" s="2373"/>
      <c r="BO47" s="2373"/>
      <c r="BP47" s="2374" t="s">
        <v>1001</v>
      </c>
      <c r="BQ47" s="2375"/>
      <c r="BR47" s="2375"/>
      <c r="BS47" s="2375"/>
      <c r="BT47" s="2375"/>
      <c r="BU47" s="2375"/>
      <c r="BV47" s="2376"/>
      <c r="BX47" s="469"/>
    </row>
    <row r="48" spans="2:76" ht="10.9" customHeight="1">
      <c r="B48" s="2369"/>
      <c r="C48" s="2370"/>
      <c r="D48" s="2360"/>
      <c r="E48" s="2360"/>
      <c r="F48" s="2360"/>
      <c r="G48" s="2360"/>
      <c r="H48" s="2360"/>
      <c r="I48" s="2360"/>
      <c r="J48" s="2397"/>
      <c r="K48" s="2397"/>
      <c r="L48" s="2397"/>
      <c r="M48" s="2397"/>
      <c r="N48" s="2379"/>
      <c r="O48" s="2381"/>
      <c r="P48" s="2380"/>
      <c r="Q48" s="2358"/>
      <c r="R48" s="2385"/>
      <c r="S48" s="2385"/>
      <c r="T48" s="2385"/>
      <c r="U48" s="2385"/>
      <c r="V48" s="2385"/>
      <c r="W48" s="2385"/>
      <c r="X48" s="2385"/>
      <c r="Y48" s="2361"/>
      <c r="Z48" s="2361"/>
      <c r="AA48" s="2361"/>
      <c r="AB48" s="2361"/>
      <c r="AC48" s="2361"/>
      <c r="AD48" s="2361"/>
      <c r="AE48" s="2364"/>
      <c r="AF48" s="2364"/>
      <c r="AG48" s="2364"/>
      <c r="AH48" s="2364"/>
      <c r="AI48" s="2364"/>
      <c r="AJ48" s="685"/>
      <c r="AK48" s="686"/>
      <c r="AL48" s="2393"/>
      <c r="AM48" s="2393"/>
      <c r="AN48" s="686"/>
      <c r="AO48" s="687"/>
      <c r="AP48" s="2343"/>
      <c r="AQ48" s="2343"/>
      <c r="AR48" s="2343"/>
      <c r="AS48" s="2343"/>
      <c r="AT48" s="2343"/>
      <c r="AU48" s="2343"/>
      <c r="AV48" s="2343"/>
      <c r="AW48" s="2343"/>
      <c r="AX48" s="2343"/>
      <c r="AY48" s="2343"/>
      <c r="AZ48" s="2343"/>
      <c r="BA48" s="2343"/>
      <c r="BB48" s="2343"/>
      <c r="BC48" s="2343"/>
      <c r="BD48" s="2343"/>
      <c r="BE48" s="2343"/>
      <c r="BF48" s="2343"/>
      <c r="BG48" s="2343"/>
      <c r="BH48" s="2343"/>
      <c r="BI48" s="2343"/>
      <c r="BJ48" s="2343"/>
      <c r="BK48" s="2343"/>
      <c r="BL48" s="2343"/>
      <c r="BM48" s="2343"/>
      <c r="BN48" s="2343"/>
      <c r="BO48" s="2343"/>
      <c r="BP48" s="2377"/>
      <c r="BQ48" s="2377"/>
      <c r="BR48" s="2377"/>
      <c r="BS48" s="2377"/>
      <c r="BT48" s="2377"/>
      <c r="BU48" s="2377"/>
      <c r="BV48" s="2378"/>
      <c r="BX48" s="469"/>
    </row>
    <row r="49" spans="2:76" ht="10.9" customHeight="1">
      <c r="B49" s="2369"/>
      <c r="C49" s="2370"/>
      <c r="D49" s="2360"/>
      <c r="E49" s="2360"/>
      <c r="F49" s="2360"/>
      <c r="G49" s="2360"/>
      <c r="H49" s="2360"/>
      <c r="I49" s="2360"/>
      <c r="J49" s="2397"/>
      <c r="K49" s="2397"/>
      <c r="L49" s="2397"/>
      <c r="M49" s="2397"/>
      <c r="N49" s="2379"/>
      <c r="O49" s="2380"/>
      <c r="P49" s="2380"/>
      <c r="Q49" s="2358"/>
      <c r="R49" s="2386"/>
      <c r="S49" s="2386"/>
      <c r="T49" s="2386"/>
      <c r="U49" s="2386"/>
      <c r="V49" s="2386"/>
      <c r="W49" s="2386"/>
      <c r="X49" s="2386"/>
      <c r="Y49" s="2360"/>
      <c r="Z49" s="2361"/>
      <c r="AA49" s="2361"/>
      <c r="AB49" s="2361"/>
      <c r="AC49" s="2361"/>
      <c r="AD49" s="2361"/>
      <c r="AE49" s="2363"/>
      <c r="AF49" s="2364"/>
      <c r="AG49" s="2364"/>
      <c r="AH49" s="2364"/>
      <c r="AI49" s="2364"/>
      <c r="AJ49" s="688"/>
      <c r="AK49" s="689"/>
      <c r="AL49" s="2394"/>
      <c r="AM49" s="2394"/>
      <c r="AN49" s="689"/>
      <c r="AO49" s="690"/>
      <c r="AP49" s="2343"/>
      <c r="AQ49" s="2343"/>
      <c r="AR49" s="2343"/>
      <c r="AS49" s="2343"/>
      <c r="AT49" s="2343"/>
      <c r="AU49" s="2343"/>
      <c r="AV49" s="2343"/>
      <c r="AW49" s="2343"/>
      <c r="AX49" s="2343"/>
      <c r="AY49" s="2343"/>
      <c r="AZ49" s="2343"/>
      <c r="BA49" s="2343"/>
      <c r="BB49" s="2343"/>
      <c r="BC49" s="2343"/>
      <c r="BD49" s="2343"/>
      <c r="BE49" s="2343"/>
      <c r="BF49" s="2343"/>
      <c r="BG49" s="2343"/>
      <c r="BH49" s="2343"/>
      <c r="BI49" s="2343"/>
      <c r="BJ49" s="2343"/>
      <c r="BK49" s="2343"/>
      <c r="BL49" s="2343"/>
      <c r="BM49" s="2343"/>
      <c r="BN49" s="2343"/>
      <c r="BO49" s="2343"/>
      <c r="BP49" s="2377"/>
      <c r="BQ49" s="2377"/>
      <c r="BR49" s="2377"/>
      <c r="BS49" s="2377"/>
      <c r="BT49" s="2377"/>
      <c r="BU49" s="2377"/>
      <c r="BV49" s="2378"/>
      <c r="BX49" s="469"/>
    </row>
    <row r="50" spans="2:76" ht="10.9" customHeight="1">
      <c r="B50" s="2369"/>
      <c r="C50" s="2370"/>
      <c r="D50" s="2360"/>
      <c r="E50" s="2360"/>
      <c r="F50" s="2360"/>
      <c r="G50" s="2360"/>
      <c r="H50" s="2360"/>
      <c r="I50" s="2360"/>
      <c r="J50" s="2397"/>
      <c r="K50" s="2397"/>
      <c r="L50" s="2397"/>
      <c r="M50" s="2397"/>
      <c r="N50" s="2379"/>
      <c r="O50" s="2381"/>
      <c r="P50" s="2380"/>
      <c r="Q50" s="2358"/>
      <c r="R50" s="2344" t="str">
        <f t="shared" ref="R50" si="8">IF(R47="","",IFERROR(DATEDIF(R47,AG$4,"y"),""))</f>
        <v/>
      </c>
      <c r="S50" s="2345"/>
      <c r="T50" s="2345"/>
      <c r="U50" s="2345"/>
      <c r="V50" s="2345"/>
      <c r="W50" s="2345"/>
      <c r="X50" s="2345"/>
      <c r="Y50" s="2361"/>
      <c r="Z50" s="2361"/>
      <c r="AA50" s="2361"/>
      <c r="AB50" s="2361"/>
      <c r="AC50" s="2361"/>
      <c r="AD50" s="2361"/>
      <c r="AE50" s="2364"/>
      <c r="AF50" s="2364"/>
      <c r="AG50" s="2364"/>
      <c r="AH50" s="2364"/>
      <c r="AI50" s="2364"/>
      <c r="AJ50" s="685"/>
      <c r="AK50" s="686"/>
      <c r="AL50" s="2347"/>
      <c r="AM50" s="2348"/>
      <c r="AN50" s="686"/>
      <c r="AO50" s="687"/>
      <c r="AP50" s="2343"/>
      <c r="AQ50" s="2343"/>
      <c r="AR50" s="2343"/>
      <c r="AS50" s="2343"/>
      <c r="AT50" s="2343"/>
      <c r="AU50" s="2343"/>
      <c r="AV50" s="2343"/>
      <c r="AW50" s="2343"/>
      <c r="AX50" s="2343"/>
      <c r="AY50" s="2343"/>
      <c r="AZ50" s="2343"/>
      <c r="BA50" s="2343"/>
      <c r="BB50" s="2343"/>
      <c r="BC50" s="2343"/>
      <c r="BD50" s="2343"/>
      <c r="BE50" s="2343"/>
      <c r="BF50" s="2343"/>
      <c r="BG50" s="2343"/>
      <c r="BH50" s="2343"/>
      <c r="BI50" s="2343"/>
      <c r="BJ50" s="2343"/>
      <c r="BK50" s="2343"/>
      <c r="BL50" s="2343"/>
      <c r="BM50" s="2343"/>
      <c r="BN50" s="2343"/>
      <c r="BO50" s="2343"/>
      <c r="BP50" s="2351" t="s">
        <v>1001</v>
      </c>
      <c r="BQ50" s="2352"/>
      <c r="BR50" s="2352"/>
      <c r="BS50" s="2352"/>
      <c r="BT50" s="2352"/>
      <c r="BU50" s="2352"/>
      <c r="BV50" s="2353"/>
      <c r="BX50" s="469"/>
    </row>
    <row r="51" spans="2:76" ht="10.9" customHeight="1">
      <c r="B51" s="2369"/>
      <c r="C51" s="2370"/>
      <c r="D51" s="2360"/>
      <c r="E51" s="2360"/>
      <c r="F51" s="2360"/>
      <c r="G51" s="2360"/>
      <c r="H51" s="2360"/>
      <c r="I51" s="2360"/>
      <c r="J51" s="2397"/>
      <c r="K51" s="2397"/>
      <c r="L51" s="2397"/>
      <c r="M51" s="2397"/>
      <c r="N51" s="2379"/>
      <c r="O51" s="2380"/>
      <c r="P51" s="2380"/>
      <c r="Q51" s="2358"/>
      <c r="R51" s="2345"/>
      <c r="S51" s="2345"/>
      <c r="T51" s="2345"/>
      <c r="U51" s="2345"/>
      <c r="V51" s="2345"/>
      <c r="W51" s="2345"/>
      <c r="X51" s="2345"/>
      <c r="Y51" s="2360"/>
      <c r="Z51" s="2361"/>
      <c r="AA51" s="2361"/>
      <c r="AB51" s="2361"/>
      <c r="AC51" s="2361"/>
      <c r="AD51" s="2361"/>
      <c r="AE51" s="2363"/>
      <c r="AF51" s="2364"/>
      <c r="AG51" s="2364"/>
      <c r="AH51" s="2364"/>
      <c r="AI51" s="2364"/>
      <c r="AJ51" s="685"/>
      <c r="AK51" s="686"/>
      <c r="AL51" s="2349"/>
      <c r="AM51" s="2349"/>
      <c r="AN51" s="686"/>
      <c r="AO51" s="687"/>
      <c r="AP51" s="2343"/>
      <c r="AQ51" s="2343"/>
      <c r="AR51" s="2343"/>
      <c r="AS51" s="2343"/>
      <c r="AT51" s="2343"/>
      <c r="AU51" s="2343"/>
      <c r="AV51" s="2343"/>
      <c r="AW51" s="2343"/>
      <c r="AX51" s="2343"/>
      <c r="AY51" s="2343"/>
      <c r="AZ51" s="2343"/>
      <c r="BA51" s="2343"/>
      <c r="BB51" s="2343"/>
      <c r="BC51" s="2343"/>
      <c r="BD51" s="2343"/>
      <c r="BE51" s="2343"/>
      <c r="BF51" s="2343"/>
      <c r="BG51" s="2343"/>
      <c r="BH51" s="2343"/>
      <c r="BI51" s="2343"/>
      <c r="BJ51" s="2343"/>
      <c r="BK51" s="2343"/>
      <c r="BL51" s="2343"/>
      <c r="BM51" s="2343"/>
      <c r="BN51" s="2343"/>
      <c r="BO51" s="2343"/>
      <c r="BP51" s="2352"/>
      <c r="BQ51" s="2352"/>
      <c r="BR51" s="2352"/>
      <c r="BS51" s="2352"/>
      <c r="BT51" s="2352"/>
      <c r="BU51" s="2352"/>
      <c r="BV51" s="2353"/>
      <c r="BX51" s="469"/>
    </row>
    <row r="52" spans="2:76" ht="10.9" customHeight="1">
      <c r="B52" s="2371"/>
      <c r="C52" s="2372"/>
      <c r="D52" s="2401"/>
      <c r="E52" s="2401"/>
      <c r="F52" s="2401"/>
      <c r="G52" s="2401"/>
      <c r="H52" s="2401"/>
      <c r="I52" s="2401"/>
      <c r="J52" s="2398"/>
      <c r="K52" s="2398"/>
      <c r="L52" s="2398"/>
      <c r="M52" s="2398"/>
      <c r="N52" s="2402"/>
      <c r="O52" s="2403"/>
      <c r="P52" s="2404"/>
      <c r="Q52" s="2359"/>
      <c r="R52" s="2346"/>
      <c r="S52" s="2346"/>
      <c r="T52" s="2346"/>
      <c r="U52" s="2346"/>
      <c r="V52" s="2346"/>
      <c r="W52" s="2346"/>
      <c r="X52" s="2346"/>
      <c r="Y52" s="2362"/>
      <c r="Z52" s="2362"/>
      <c r="AA52" s="2362"/>
      <c r="AB52" s="2362"/>
      <c r="AC52" s="2362"/>
      <c r="AD52" s="2362"/>
      <c r="AE52" s="2365"/>
      <c r="AF52" s="2365"/>
      <c r="AG52" s="2365"/>
      <c r="AH52" s="2365"/>
      <c r="AI52" s="2365"/>
      <c r="AJ52" s="691"/>
      <c r="AK52" s="692"/>
      <c r="AL52" s="2350"/>
      <c r="AM52" s="2350"/>
      <c r="AN52" s="692"/>
      <c r="AO52" s="693"/>
      <c r="AP52" s="2366"/>
      <c r="AQ52" s="2366"/>
      <c r="AR52" s="2366"/>
      <c r="AS52" s="2366"/>
      <c r="AT52" s="2366"/>
      <c r="AU52" s="2366"/>
      <c r="AV52" s="2366"/>
      <c r="AW52" s="2366"/>
      <c r="AX52" s="2366"/>
      <c r="AY52" s="2366"/>
      <c r="AZ52" s="2366"/>
      <c r="BA52" s="2366"/>
      <c r="BB52" s="2366"/>
      <c r="BC52" s="2366"/>
      <c r="BD52" s="2366"/>
      <c r="BE52" s="2366"/>
      <c r="BF52" s="2366"/>
      <c r="BG52" s="2366"/>
      <c r="BH52" s="2366"/>
      <c r="BI52" s="2366"/>
      <c r="BJ52" s="2366"/>
      <c r="BK52" s="2366"/>
      <c r="BL52" s="2366"/>
      <c r="BM52" s="2366"/>
      <c r="BN52" s="2366"/>
      <c r="BO52" s="2366"/>
      <c r="BP52" s="2354"/>
      <c r="BQ52" s="2354"/>
      <c r="BR52" s="2354"/>
      <c r="BS52" s="2354"/>
      <c r="BT52" s="2354"/>
      <c r="BU52" s="2354"/>
      <c r="BV52" s="2355"/>
      <c r="BX52" s="469"/>
    </row>
    <row r="53" spans="2:76" ht="10.9" customHeight="1">
      <c r="B53" s="2367">
        <f t="shared" ref="B53" si="9">B47+1</f>
        <v>7</v>
      </c>
      <c r="C53" s="2368"/>
      <c r="D53" s="2387"/>
      <c r="E53" s="2387"/>
      <c r="F53" s="2387"/>
      <c r="G53" s="2387"/>
      <c r="H53" s="2387"/>
      <c r="I53" s="2387"/>
      <c r="J53" s="2395"/>
      <c r="K53" s="2396"/>
      <c r="L53" s="2396"/>
      <c r="M53" s="2396"/>
      <c r="N53" s="2399"/>
      <c r="O53" s="2400"/>
      <c r="P53" s="2400"/>
      <c r="Q53" s="2382"/>
      <c r="R53" s="2383"/>
      <c r="S53" s="2384"/>
      <c r="T53" s="2384"/>
      <c r="U53" s="2384"/>
      <c r="V53" s="2384"/>
      <c r="W53" s="2384"/>
      <c r="X53" s="2384"/>
      <c r="Y53" s="2387"/>
      <c r="Z53" s="2388"/>
      <c r="AA53" s="2388"/>
      <c r="AB53" s="2388"/>
      <c r="AC53" s="2388"/>
      <c r="AD53" s="2388"/>
      <c r="AE53" s="2389"/>
      <c r="AF53" s="2390"/>
      <c r="AG53" s="2390"/>
      <c r="AH53" s="2390"/>
      <c r="AI53" s="2390"/>
      <c r="AJ53" s="682"/>
      <c r="AK53" s="683"/>
      <c r="AL53" s="2391"/>
      <c r="AM53" s="2392"/>
      <c r="AN53" s="683"/>
      <c r="AO53" s="684"/>
      <c r="AP53" s="2373"/>
      <c r="AQ53" s="2373"/>
      <c r="AR53" s="2373"/>
      <c r="AS53" s="2373"/>
      <c r="AT53" s="2373"/>
      <c r="AU53" s="2373"/>
      <c r="AV53" s="2373"/>
      <c r="AW53" s="2373"/>
      <c r="AX53" s="2373"/>
      <c r="AY53" s="2373"/>
      <c r="AZ53" s="2373"/>
      <c r="BA53" s="2373"/>
      <c r="BB53" s="2373"/>
      <c r="BC53" s="2373"/>
      <c r="BD53" s="2373"/>
      <c r="BE53" s="2373"/>
      <c r="BF53" s="2373"/>
      <c r="BG53" s="2373"/>
      <c r="BH53" s="2373"/>
      <c r="BI53" s="2373"/>
      <c r="BJ53" s="2373"/>
      <c r="BK53" s="2373"/>
      <c r="BL53" s="2373"/>
      <c r="BM53" s="2373"/>
      <c r="BN53" s="2373"/>
      <c r="BO53" s="2373"/>
      <c r="BP53" s="2374" t="s">
        <v>1001</v>
      </c>
      <c r="BQ53" s="2375"/>
      <c r="BR53" s="2375"/>
      <c r="BS53" s="2375"/>
      <c r="BT53" s="2375"/>
      <c r="BU53" s="2375"/>
      <c r="BV53" s="2376"/>
      <c r="BX53" s="469"/>
    </row>
    <row r="54" spans="2:76" ht="10.9" customHeight="1">
      <c r="B54" s="2369"/>
      <c r="C54" s="2370"/>
      <c r="D54" s="2360"/>
      <c r="E54" s="2360"/>
      <c r="F54" s="2360"/>
      <c r="G54" s="2360"/>
      <c r="H54" s="2360"/>
      <c r="I54" s="2360"/>
      <c r="J54" s="2397"/>
      <c r="K54" s="2397"/>
      <c r="L54" s="2397"/>
      <c r="M54" s="2397"/>
      <c r="N54" s="2379"/>
      <c r="O54" s="2381"/>
      <c r="P54" s="2380"/>
      <c r="Q54" s="2358"/>
      <c r="R54" s="2385"/>
      <c r="S54" s="2385"/>
      <c r="T54" s="2385"/>
      <c r="U54" s="2385"/>
      <c r="V54" s="2385"/>
      <c r="W54" s="2385"/>
      <c r="X54" s="2385"/>
      <c r="Y54" s="2361"/>
      <c r="Z54" s="2361"/>
      <c r="AA54" s="2361"/>
      <c r="AB54" s="2361"/>
      <c r="AC54" s="2361"/>
      <c r="AD54" s="2361"/>
      <c r="AE54" s="2364"/>
      <c r="AF54" s="2364"/>
      <c r="AG54" s="2364"/>
      <c r="AH54" s="2364"/>
      <c r="AI54" s="2364"/>
      <c r="AJ54" s="685"/>
      <c r="AK54" s="686"/>
      <c r="AL54" s="2393"/>
      <c r="AM54" s="2393"/>
      <c r="AN54" s="686"/>
      <c r="AO54" s="687"/>
      <c r="AP54" s="2343"/>
      <c r="AQ54" s="2343"/>
      <c r="AR54" s="2343"/>
      <c r="AS54" s="2343"/>
      <c r="AT54" s="2343"/>
      <c r="AU54" s="2343"/>
      <c r="AV54" s="2343"/>
      <c r="AW54" s="2343"/>
      <c r="AX54" s="2343"/>
      <c r="AY54" s="2343"/>
      <c r="AZ54" s="2343"/>
      <c r="BA54" s="2343"/>
      <c r="BB54" s="2343"/>
      <c r="BC54" s="2343"/>
      <c r="BD54" s="2343"/>
      <c r="BE54" s="2343"/>
      <c r="BF54" s="2343"/>
      <c r="BG54" s="2343"/>
      <c r="BH54" s="2343"/>
      <c r="BI54" s="2343"/>
      <c r="BJ54" s="2343"/>
      <c r="BK54" s="2343"/>
      <c r="BL54" s="2343"/>
      <c r="BM54" s="2343"/>
      <c r="BN54" s="2343"/>
      <c r="BO54" s="2343"/>
      <c r="BP54" s="2377"/>
      <c r="BQ54" s="2377"/>
      <c r="BR54" s="2377"/>
      <c r="BS54" s="2377"/>
      <c r="BT54" s="2377"/>
      <c r="BU54" s="2377"/>
      <c r="BV54" s="2378"/>
      <c r="BX54" s="469"/>
    </row>
    <row r="55" spans="2:76" ht="10.9" customHeight="1">
      <c r="B55" s="2369"/>
      <c r="C55" s="2370"/>
      <c r="D55" s="2360"/>
      <c r="E55" s="2360"/>
      <c r="F55" s="2360"/>
      <c r="G55" s="2360"/>
      <c r="H55" s="2360"/>
      <c r="I55" s="2360"/>
      <c r="J55" s="2397"/>
      <c r="K55" s="2397"/>
      <c r="L55" s="2397"/>
      <c r="M55" s="2397"/>
      <c r="N55" s="2379"/>
      <c r="O55" s="2380"/>
      <c r="P55" s="2380"/>
      <c r="Q55" s="2358"/>
      <c r="R55" s="2386"/>
      <c r="S55" s="2386"/>
      <c r="T55" s="2386"/>
      <c r="U55" s="2386"/>
      <c r="V55" s="2386"/>
      <c r="W55" s="2386"/>
      <c r="X55" s="2386"/>
      <c r="Y55" s="2360"/>
      <c r="Z55" s="2361"/>
      <c r="AA55" s="2361"/>
      <c r="AB55" s="2361"/>
      <c r="AC55" s="2361"/>
      <c r="AD55" s="2361"/>
      <c r="AE55" s="2363"/>
      <c r="AF55" s="2364"/>
      <c r="AG55" s="2364"/>
      <c r="AH55" s="2364"/>
      <c r="AI55" s="2364"/>
      <c r="AJ55" s="688"/>
      <c r="AK55" s="689"/>
      <c r="AL55" s="2394"/>
      <c r="AM55" s="2394"/>
      <c r="AN55" s="689"/>
      <c r="AO55" s="690"/>
      <c r="AP55" s="2343"/>
      <c r="AQ55" s="2343"/>
      <c r="AR55" s="2343"/>
      <c r="AS55" s="2343"/>
      <c r="AT55" s="2343"/>
      <c r="AU55" s="2343"/>
      <c r="AV55" s="2343"/>
      <c r="AW55" s="2343"/>
      <c r="AX55" s="2343"/>
      <c r="AY55" s="2343"/>
      <c r="AZ55" s="2343"/>
      <c r="BA55" s="2343"/>
      <c r="BB55" s="2343"/>
      <c r="BC55" s="2343"/>
      <c r="BD55" s="2343"/>
      <c r="BE55" s="2343"/>
      <c r="BF55" s="2343"/>
      <c r="BG55" s="2343"/>
      <c r="BH55" s="2343"/>
      <c r="BI55" s="2343"/>
      <c r="BJ55" s="2343"/>
      <c r="BK55" s="2343"/>
      <c r="BL55" s="2343"/>
      <c r="BM55" s="2343"/>
      <c r="BN55" s="2343"/>
      <c r="BO55" s="2343"/>
      <c r="BP55" s="2377"/>
      <c r="BQ55" s="2377"/>
      <c r="BR55" s="2377"/>
      <c r="BS55" s="2377"/>
      <c r="BT55" s="2377"/>
      <c r="BU55" s="2377"/>
      <c r="BV55" s="2378"/>
      <c r="BX55" s="469"/>
    </row>
    <row r="56" spans="2:76" ht="10.9" customHeight="1">
      <c r="B56" s="2369"/>
      <c r="C56" s="2370"/>
      <c r="D56" s="2360"/>
      <c r="E56" s="2360"/>
      <c r="F56" s="2360"/>
      <c r="G56" s="2360"/>
      <c r="H56" s="2360"/>
      <c r="I56" s="2360"/>
      <c r="J56" s="2397"/>
      <c r="K56" s="2397"/>
      <c r="L56" s="2397"/>
      <c r="M56" s="2397"/>
      <c r="N56" s="2379"/>
      <c r="O56" s="2381"/>
      <c r="P56" s="2380"/>
      <c r="Q56" s="2358"/>
      <c r="R56" s="2344" t="str">
        <f t="shared" ref="R56" si="10">IF(R53="","",IFERROR(DATEDIF(R53,AG$4,"y"),""))</f>
        <v/>
      </c>
      <c r="S56" s="2345"/>
      <c r="T56" s="2345"/>
      <c r="U56" s="2345"/>
      <c r="V56" s="2345"/>
      <c r="W56" s="2345"/>
      <c r="X56" s="2345"/>
      <c r="Y56" s="2361"/>
      <c r="Z56" s="2361"/>
      <c r="AA56" s="2361"/>
      <c r="AB56" s="2361"/>
      <c r="AC56" s="2361"/>
      <c r="AD56" s="2361"/>
      <c r="AE56" s="2364"/>
      <c r="AF56" s="2364"/>
      <c r="AG56" s="2364"/>
      <c r="AH56" s="2364"/>
      <c r="AI56" s="2364"/>
      <c r="AJ56" s="685"/>
      <c r="AK56" s="686"/>
      <c r="AL56" s="2347"/>
      <c r="AM56" s="2348"/>
      <c r="AN56" s="686"/>
      <c r="AO56" s="687"/>
      <c r="AP56" s="2343"/>
      <c r="AQ56" s="2343"/>
      <c r="AR56" s="2343"/>
      <c r="AS56" s="2343"/>
      <c r="AT56" s="2343"/>
      <c r="AU56" s="2343"/>
      <c r="AV56" s="2343"/>
      <c r="AW56" s="2343"/>
      <c r="AX56" s="2343"/>
      <c r="AY56" s="2343"/>
      <c r="AZ56" s="2343"/>
      <c r="BA56" s="2343"/>
      <c r="BB56" s="2343"/>
      <c r="BC56" s="2343"/>
      <c r="BD56" s="2343"/>
      <c r="BE56" s="2343"/>
      <c r="BF56" s="2343"/>
      <c r="BG56" s="2343"/>
      <c r="BH56" s="2343"/>
      <c r="BI56" s="2343"/>
      <c r="BJ56" s="2343"/>
      <c r="BK56" s="2343"/>
      <c r="BL56" s="2343"/>
      <c r="BM56" s="2343"/>
      <c r="BN56" s="2343"/>
      <c r="BO56" s="2343"/>
      <c r="BP56" s="2351" t="s">
        <v>1001</v>
      </c>
      <c r="BQ56" s="2352"/>
      <c r="BR56" s="2352"/>
      <c r="BS56" s="2352"/>
      <c r="BT56" s="2352"/>
      <c r="BU56" s="2352"/>
      <c r="BV56" s="2353"/>
      <c r="BX56" s="469"/>
    </row>
    <row r="57" spans="2:76" ht="10.9" customHeight="1">
      <c r="B57" s="2369"/>
      <c r="C57" s="2370"/>
      <c r="D57" s="2360"/>
      <c r="E57" s="2360"/>
      <c r="F57" s="2360"/>
      <c r="G57" s="2360"/>
      <c r="H57" s="2360"/>
      <c r="I57" s="2360"/>
      <c r="J57" s="2397"/>
      <c r="K57" s="2397"/>
      <c r="L57" s="2397"/>
      <c r="M57" s="2397"/>
      <c r="N57" s="2379"/>
      <c r="O57" s="2380"/>
      <c r="P57" s="2380"/>
      <c r="Q57" s="2358"/>
      <c r="R57" s="2345"/>
      <c r="S57" s="2345"/>
      <c r="T57" s="2345"/>
      <c r="U57" s="2345"/>
      <c r="V57" s="2345"/>
      <c r="W57" s="2345"/>
      <c r="X57" s="2345"/>
      <c r="Y57" s="2360"/>
      <c r="Z57" s="2361"/>
      <c r="AA57" s="2361"/>
      <c r="AB57" s="2361"/>
      <c r="AC57" s="2361"/>
      <c r="AD57" s="2361"/>
      <c r="AE57" s="2363"/>
      <c r="AF57" s="2364"/>
      <c r="AG57" s="2364"/>
      <c r="AH57" s="2364"/>
      <c r="AI57" s="2364"/>
      <c r="AJ57" s="685"/>
      <c r="AK57" s="686"/>
      <c r="AL57" s="2349"/>
      <c r="AM57" s="2349"/>
      <c r="AN57" s="686"/>
      <c r="AO57" s="687"/>
      <c r="AP57" s="2343"/>
      <c r="AQ57" s="2343"/>
      <c r="AR57" s="2343"/>
      <c r="AS57" s="2343"/>
      <c r="AT57" s="2343"/>
      <c r="AU57" s="2343"/>
      <c r="AV57" s="2343"/>
      <c r="AW57" s="2343"/>
      <c r="AX57" s="2343"/>
      <c r="AY57" s="2343"/>
      <c r="AZ57" s="2343"/>
      <c r="BA57" s="2343"/>
      <c r="BB57" s="2343"/>
      <c r="BC57" s="2343"/>
      <c r="BD57" s="2343"/>
      <c r="BE57" s="2343"/>
      <c r="BF57" s="2343"/>
      <c r="BG57" s="2343"/>
      <c r="BH57" s="2343"/>
      <c r="BI57" s="2343"/>
      <c r="BJ57" s="2343"/>
      <c r="BK57" s="2343"/>
      <c r="BL57" s="2343"/>
      <c r="BM57" s="2343"/>
      <c r="BN57" s="2343"/>
      <c r="BO57" s="2343"/>
      <c r="BP57" s="2352"/>
      <c r="BQ57" s="2352"/>
      <c r="BR57" s="2352"/>
      <c r="BS57" s="2352"/>
      <c r="BT57" s="2352"/>
      <c r="BU57" s="2352"/>
      <c r="BV57" s="2353"/>
      <c r="BX57" s="469"/>
    </row>
    <row r="58" spans="2:76" ht="10.9" customHeight="1">
      <c r="B58" s="2371"/>
      <c r="C58" s="2372"/>
      <c r="D58" s="2401"/>
      <c r="E58" s="2401"/>
      <c r="F58" s="2401"/>
      <c r="G58" s="2401"/>
      <c r="H58" s="2401"/>
      <c r="I58" s="2401"/>
      <c r="J58" s="2398"/>
      <c r="K58" s="2398"/>
      <c r="L58" s="2398"/>
      <c r="M58" s="2398"/>
      <c r="N58" s="2402"/>
      <c r="O58" s="2403"/>
      <c r="P58" s="2404"/>
      <c r="Q58" s="2359"/>
      <c r="R58" s="2346"/>
      <c r="S58" s="2346"/>
      <c r="T58" s="2346"/>
      <c r="U58" s="2346"/>
      <c r="V58" s="2346"/>
      <c r="W58" s="2346"/>
      <c r="X58" s="2346"/>
      <c r="Y58" s="2362"/>
      <c r="Z58" s="2362"/>
      <c r="AA58" s="2362"/>
      <c r="AB58" s="2362"/>
      <c r="AC58" s="2362"/>
      <c r="AD58" s="2362"/>
      <c r="AE58" s="2365"/>
      <c r="AF58" s="2365"/>
      <c r="AG58" s="2365"/>
      <c r="AH58" s="2365"/>
      <c r="AI58" s="2365"/>
      <c r="AJ58" s="691"/>
      <c r="AK58" s="692"/>
      <c r="AL58" s="2350"/>
      <c r="AM58" s="2350"/>
      <c r="AN58" s="692"/>
      <c r="AO58" s="693"/>
      <c r="AP58" s="2366"/>
      <c r="AQ58" s="2366"/>
      <c r="AR58" s="2366"/>
      <c r="AS58" s="2366"/>
      <c r="AT58" s="2366"/>
      <c r="AU58" s="2366"/>
      <c r="AV58" s="2366"/>
      <c r="AW58" s="2366"/>
      <c r="AX58" s="2366"/>
      <c r="AY58" s="2366"/>
      <c r="AZ58" s="2366"/>
      <c r="BA58" s="2366"/>
      <c r="BB58" s="2366"/>
      <c r="BC58" s="2366"/>
      <c r="BD58" s="2366"/>
      <c r="BE58" s="2366"/>
      <c r="BF58" s="2366"/>
      <c r="BG58" s="2366"/>
      <c r="BH58" s="2366"/>
      <c r="BI58" s="2366"/>
      <c r="BJ58" s="2366"/>
      <c r="BK58" s="2366"/>
      <c r="BL58" s="2366"/>
      <c r="BM58" s="2366"/>
      <c r="BN58" s="2366"/>
      <c r="BO58" s="2366"/>
      <c r="BP58" s="2354"/>
      <c r="BQ58" s="2354"/>
      <c r="BR58" s="2354"/>
      <c r="BS58" s="2354"/>
      <c r="BT58" s="2354"/>
      <c r="BU58" s="2354"/>
      <c r="BV58" s="2355"/>
      <c r="BX58" s="469"/>
    </row>
    <row r="59" spans="2:76" ht="10.9" customHeight="1">
      <c r="B59" s="2367">
        <f t="shared" ref="B59" si="11">B53+1</f>
        <v>8</v>
      </c>
      <c r="C59" s="2368"/>
      <c r="D59" s="2387"/>
      <c r="E59" s="2387"/>
      <c r="F59" s="2387"/>
      <c r="G59" s="2387"/>
      <c r="H59" s="2387"/>
      <c r="I59" s="2387"/>
      <c r="J59" s="2395"/>
      <c r="K59" s="2396"/>
      <c r="L59" s="2396"/>
      <c r="M59" s="2396"/>
      <c r="N59" s="2399"/>
      <c r="O59" s="2400"/>
      <c r="P59" s="2400"/>
      <c r="Q59" s="2382"/>
      <c r="R59" s="2383"/>
      <c r="S59" s="2384"/>
      <c r="T59" s="2384"/>
      <c r="U59" s="2384"/>
      <c r="V59" s="2384"/>
      <c r="W59" s="2384"/>
      <c r="X59" s="2384"/>
      <c r="Y59" s="2387"/>
      <c r="Z59" s="2388"/>
      <c r="AA59" s="2388"/>
      <c r="AB59" s="2388"/>
      <c r="AC59" s="2388"/>
      <c r="AD59" s="2388"/>
      <c r="AE59" s="2389"/>
      <c r="AF59" s="2390"/>
      <c r="AG59" s="2390"/>
      <c r="AH59" s="2390"/>
      <c r="AI59" s="2390"/>
      <c r="AJ59" s="682"/>
      <c r="AK59" s="683"/>
      <c r="AL59" s="2391"/>
      <c r="AM59" s="2392"/>
      <c r="AN59" s="683"/>
      <c r="AO59" s="684"/>
      <c r="AP59" s="2373"/>
      <c r="AQ59" s="2373"/>
      <c r="AR59" s="2373"/>
      <c r="AS59" s="2373"/>
      <c r="AT59" s="2373"/>
      <c r="AU59" s="2373"/>
      <c r="AV59" s="2373"/>
      <c r="AW59" s="2373"/>
      <c r="AX59" s="2373"/>
      <c r="AY59" s="2373"/>
      <c r="AZ59" s="2373"/>
      <c r="BA59" s="2373"/>
      <c r="BB59" s="2373"/>
      <c r="BC59" s="2373"/>
      <c r="BD59" s="2373"/>
      <c r="BE59" s="2373"/>
      <c r="BF59" s="2373"/>
      <c r="BG59" s="2373"/>
      <c r="BH59" s="2373"/>
      <c r="BI59" s="2373"/>
      <c r="BJ59" s="2373"/>
      <c r="BK59" s="2373"/>
      <c r="BL59" s="2373"/>
      <c r="BM59" s="2373"/>
      <c r="BN59" s="2373"/>
      <c r="BO59" s="2373"/>
      <c r="BP59" s="2374" t="s">
        <v>1001</v>
      </c>
      <c r="BQ59" s="2375"/>
      <c r="BR59" s="2375"/>
      <c r="BS59" s="2375"/>
      <c r="BT59" s="2375"/>
      <c r="BU59" s="2375"/>
      <c r="BV59" s="2376"/>
      <c r="BX59" s="469"/>
    </row>
    <row r="60" spans="2:76" ht="10.9" customHeight="1">
      <c r="B60" s="2369"/>
      <c r="C60" s="2370"/>
      <c r="D60" s="2360"/>
      <c r="E60" s="2360"/>
      <c r="F60" s="2360"/>
      <c r="G60" s="2360"/>
      <c r="H60" s="2360"/>
      <c r="I60" s="2360"/>
      <c r="J60" s="2397"/>
      <c r="K60" s="2397"/>
      <c r="L60" s="2397"/>
      <c r="M60" s="2397"/>
      <c r="N60" s="2379"/>
      <c r="O60" s="2381"/>
      <c r="P60" s="2380"/>
      <c r="Q60" s="2358"/>
      <c r="R60" s="2385"/>
      <c r="S60" s="2385"/>
      <c r="T60" s="2385"/>
      <c r="U60" s="2385"/>
      <c r="V60" s="2385"/>
      <c r="W60" s="2385"/>
      <c r="X60" s="2385"/>
      <c r="Y60" s="2361"/>
      <c r="Z60" s="2361"/>
      <c r="AA60" s="2361"/>
      <c r="AB60" s="2361"/>
      <c r="AC60" s="2361"/>
      <c r="AD60" s="2361"/>
      <c r="AE60" s="2364"/>
      <c r="AF60" s="2364"/>
      <c r="AG60" s="2364"/>
      <c r="AH60" s="2364"/>
      <c r="AI60" s="2364"/>
      <c r="AJ60" s="685"/>
      <c r="AK60" s="686"/>
      <c r="AL60" s="2393"/>
      <c r="AM60" s="2393"/>
      <c r="AN60" s="686"/>
      <c r="AO60" s="687"/>
      <c r="AP60" s="2343"/>
      <c r="AQ60" s="2343"/>
      <c r="AR60" s="2343"/>
      <c r="AS60" s="2343"/>
      <c r="AT60" s="2343"/>
      <c r="AU60" s="2343"/>
      <c r="AV60" s="2343"/>
      <c r="AW60" s="2343"/>
      <c r="AX60" s="2343"/>
      <c r="AY60" s="2343"/>
      <c r="AZ60" s="2343"/>
      <c r="BA60" s="2343"/>
      <c r="BB60" s="2343"/>
      <c r="BC60" s="2343"/>
      <c r="BD60" s="2343"/>
      <c r="BE60" s="2343"/>
      <c r="BF60" s="2343"/>
      <c r="BG60" s="2343"/>
      <c r="BH60" s="2343"/>
      <c r="BI60" s="2343"/>
      <c r="BJ60" s="2343"/>
      <c r="BK60" s="2343"/>
      <c r="BL60" s="2343"/>
      <c r="BM60" s="2343"/>
      <c r="BN60" s="2343"/>
      <c r="BO60" s="2343"/>
      <c r="BP60" s="2377"/>
      <c r="BQ60" s="2377"/>
      <c r="BR60" s="2377"/>
      <c r="BS60" s="2377"/>
      <c r="BT60" s="2377"/>
      <c r="BU60" s="2377"/>
      <c r="BV60" s="2378"/>
      <c r="BX60" s="469"/>
    </row>
    <row r="61" spans="2:76" ht="10.9" customHeight="1">
      <c r="B61" s="2369"/>
      <c r="C61" s="2370"/>
      <c r="D61" s="2360"/>
      <c r="E61" s="2360"/>
      <c r="F61" s="2360"/>
      <c r="G61" s="2360"/>
      <c r="H61" s="2360"/>
      <c r="I61" s="2360"/>
      <c r="J61" s="2397"/>
      <c r="K61" s="2397"/>
      <c r="L61" s="2397"/>
      <c r="M61" s="2397"/>
      <c r="N61" s="2379"/>
      <c r="O61" s="2380"/>
      <c r="P61" s="2380"/>
      <c r="Q61" s="2358"/>
      <c r="R61" s="2386"/>
      <c r="S61" s="2386"/>
      <c r="T61" s="2386"/>
      <c r="U61" s="2386"/>
      <c r="V61" s="2386"/>
      <c r="W61" s="2386"/>
      <c r="X61" s="2386"/>
      <c r="Y61" s="2360"/>
      <c r="Z61" s="2361"/>
      <c r="AA61" s="2361"/>
      <c r="AB61" s="2361"/>
      <c r="AC61" s="2361"/>
      <c r="AD61" s="2361"/>
      <c r="AE61" s="2363"/>
      <c r="AF61" s="2364"/>
      <c r="AG61" s="2364"/>
      <c r="AH61" s="2364"/>
      <c r="AI61" s="2364"/>
      <c r="AJ61" s="688"/>
      <c r="AK61" s="689"/>
      <c r="AL61" s="2394"/>
      <c r="AM61" s="2394"/>
      <c r="AN61" s="689"/>
      <c r="AO61" s="690"/>
      <c r="AP61" s="2343"/>
      <c r="AQ61" s="2343"/>
      <c r="AR61" s="2343"/>
      <c r="AS61" s="2343"/>
      <c r="AT61" s="2343"/>
      <c r="AU61" s="2343"/>
      <c r="AV61" s="2343"/>
      <c r="AW61" s="2343"/>
      <c r="AX61" s="2343"/>
      <c r="AY61" s="2343"/>
      <c r="AZ61" s="2343"/>
      <c r="BA61" s="2343"/>
      <c r="BB61" s="2343"/>
      <c r="BC61" s="2343"/>
      <c r="BD61" s="2343"/>
      <c r="BE61" s="2343"/>
      <c r="BF61" s="2343"/>
      <c r="BG61" s="2343"/>
      <c r="BH61" s="2343"/>
      <c r="BI61" s="2343"/>
      <c r="BJ61" s="2343"/>
      <c r="BK61" s="2343"/>
      <c r="BL61" s="2343"/>
      <c r="BM61" s="2343"/>
      <c r="BN61" s="2343"/>
      <c r="BO61" s="2343"/>
      <c r="BP61" s="2377"/>
      <c r="BQ61" s="2377"/>
      <c r="BR61" s="2377"/>
      <c r="BS61" s="2377"/>
      <c r="BT61" s="2377"/>
      <c r="BU61" s="2377"/>
      <c r="BV61" s="2378"/>
      <c r="BX61" s="469"/>
    </row>
    <row r="62" spans="2:76" ht="10.9" customHeight="1">
      <c r="B62" s="2369"/>
      <c r="C62" s="2370"/>
      <c r="D62" s="2360"/>
      <c r="E62" s="2360"/>
      <c r="F62" s="2360"/>
      <c r="G62" s="2360"/>
      <c r="H62" s="2360"/>
      <c r="I62" s="2360"/>
      <c r="J62" s="2397"/>
      <c r="K62" s="2397"/>
      <c r="L62" s="2397"/>
      <c r="M62" s="2397"/>
      <c r="N62" s="2379"/>
      <c r="O62" s="2381"/>
      <c r="P62" s="2380"/>
      <c r="Q62" s="2358"/>
      <c r="R62" s="2344" t="str">
        <f t="shared" ref="R62" si="12">IF(R59="","",IFERROR(DATEDIF(R59,AG$4,"y"),""))</f>
        <v/>
      </c>
      <c r="S62" s="2345"/>
      <c r="T62" s="2345"/>
      <c r="U62" s="2345"/>
      <c r="V62" s="2345"/>
      <c r="W62" s="2345"/>
      <c r="X62" s="2345"/>
      <c r="Y62" s="2361"/>
      <c r="Z62" s="2361"/>
      <c r="AA62" s="2361"/>
      <c r="AB62" s="2361"/>
      <c r="AC62" s="2361"/>
      <c r="AD62" s="2361"/>
      <c r="AE62" s="2364"/>
      <c r="AF62" s="2364"/>
      <c r="AG62" s="2364"/>
      <c r="AH62" s="2364"/>
      <c r="AI62" s="2364"/>
      <c r="AJ62" s="685"/>
      <c r="AK62" s="686"/>
      <c r="AL62" s="2347"/>
      <c r="AM62" s="2348"/>
      <c r="AN62" s="686"/>
      <c r="AO62" s="687"/>
      <c r="AP62" s="2343"/>
      <c r="AQ62" s="2343"/>
      <c r="AR62" s="2343"/>
      <c r="AS62" s="2343"/>
      <c r="AT62" s="2343"/>
      <c r="AU62" s="2343"/>
      <c r="AV62" s="2343"/>
      <c r="AW62" s="2343"/>
      <c r="AX62" s="2343"/>
      <c r="AY62" s="2343"/>
      <c r="AZ62" s="2343"/>
      <c r="BA62" s="2343"/>
      <c r="BB62" s="2343"/>
      <c r="BC62" s="2343"/>
      <c r="BD62" s="2343"/>
      <c r="BE62" s="2343"/>
      <c r="BF62" s="2343"/>
      <c r="BG62" s="2343"/>
      <c r="BH62" s="2343"/>
      <c r="BI62" s="2343"/>
      <c r="BJ62" s="2343"/>
      <c r="BK62" s="2343"/>
      <c r="BL62" s="2343"/>
      <c r="BM62" s="2343"/>
      <c r="BN62" s="2343"/>
      <c r="BO62" s="2343"/>
      <c r="BP62" s="2351" t="s">
        <v>1001</v>
      </c>
      <c r="BQ62" s="2352"/>
      <c r="BR62" s="2352"/>
      <c r="BS62" s="2352"/>
      <c r="BT62" s="2352"/>
      <c r="BU62" s="2352"/>
      <c r="BV62" s="2353"/>
      <c r="BX62" s="469"/>
    </row>
    <row r="63" spans="2:76" ht="10.9" customHeight="1">
      <c r="B63" s="2369"/>
      <c r="C63" s="2370"/>
      <c r="D63" s="2360"/>
      <c r="E63" s="2360"/>
      <c r="F63" s="2360"/>
      <c r="G63" s="2360"/>
      <c r="H63" s="2360"/>
      <c r="I63" s="2360"/>
      <c r="J63" s="2397"/>
      <c r="K63" s="2397"/>
      <c r="L63" s="2397"/>
      <c r="M63" s="2397"/>
      <c r="N63" s="2379"/>
      <c r="O63" s="2380"/>
      <c r="P63" s="2380"/>
      <c r="Q63" s="2358"/>
      <c r="R63" s="2345"/>
      <c r="S63" s="2345"/>
      <c r="T63" s="2345"/>
      <c r="U63" s="2345"/>
      <c r="V63" s="2345"/>
      <c r="W63" s="2345"/>
      <c r="X63" s="2345"/>
      <c r="Y63" s="2360"/>
      <c r="Z63" s="2361"/>
      <c r="AA63" s="2361"/>
      <c r="AB63" s="2361"/>
      <c r="AC63" s="2361"/>
      <c r="AD63" s="2361"/>
      <c r="AE63" s="2363"/>
      <c r="AF63" s="2364"/>
      <c r="AG63" s="2364"/>
      <c r="AH63" s="2364"/>
      <c r="AI63" s="2364"/>
      <c r="AJ63" s="685"/>
      <c r="AK63" s="686"/>
      <c r="AL63" s="2349"/>
      <c r="AM63" s="2349"/>
      <c r="AN63" s="686"/>
      <c r="AO63" s="687"/>
      <c r="AP63" s="2343"/>
      <c r="AQ63" s="2343"/>
      <c r="AR63" s="2343"/>
      <c r="AS63" s="2343"/>
      <c r="AT63" s="2343"/>
      <c r="AU63" s="2343"/>
      <c r="AV63" s="2343"/>
      <c r="AW63" s="2343"/>
      <c r="AX63" s="2343"/>
      <c r="AY63" s="2343"/>
      <c r="AZ63" s="2343"/>
      <c r="BA63" s="2343"/>
      <c r="BB63" s="2343"/>
      <c r="BC63" s="2343"/>
      <c r="BD63" s="2343"/>
      <c r="BE63" s="2343"/>
      <c r="BF63" s="2343"/>
      <c r="BG63" s="2343"/>
      <c r="BH63" s="2343"/>
      <c r="BI63" s="2343"/>
      <c r="BJ63" s="2343"/>
      <c r="BK63" s="2343"/>
      <c r="BL63" s="2343"/>
      <c r="BM63" s="2343"/>
      <c r="BN63" s="2343"/>
      <c r="BO63" s="2343"/>
      <c r="BP63" s="2352"/>
      <c r="BQ63" s="2352"/>
      <c r="BR63" s="2352"/>
      <c r="BS63" s="2352"/>
      <c r="BT63" s="2352"/>
      <c r="BU63" s="2352"/>
      <c r="BV63" s="2353"/>
      <c r="BX63" s="469"/>
    </row>
    <row r="64" spans="2:76" ht="10.9" customHeight="1">
      <c r="B64" s="2371"/>
      <c r="C64" s="2372"/>
      <c r="D64" s="2401"/>
      <c r="E64" s="2401"/>
      <c r="F64" s="2401"/>
      <c r="G64" s="2401"/>
      <c r="H64" s="2401"/>
      <c r="I64" s="2401"/>
      <c r="J64" s="2398"/>
      <c r="K64" s="2398"/>
      <c r="L64" s="2398"/>
      <c r="M64" s="2398"/>
      <c r="N64" s="2402"/>
      <c r="O64" s="2403"/>
      <c r="P64" s="2404"/>
      <c r="Q64" s="2359"/>
      <c r="R64" s="2346"/>
      <c r="S64" s="2346"/>
      <c r="T64" s="2346"/>
      <c r="U64" s="2346"/>
      <c r="V64" s="2346"/>
      <c r="W64" s="2346"/>
      <c r="X64" s="2346"/>
      <c r="Y64" s="2362"/>
      <c r="Z64" s="2362"/>
      <c r="AA64" s="2362"/>
      <c r="AB64" s="2362"/>
      <c r="AC64" s="2362"/>
      <c r="AD64" s="2362"/>
      <c r="AE64" s="2365"/>
      <c r="AF64" s="2365"/>
      <c r="AG64" s="2365"/>
      <c r="AH64" s="2365"/>
      <c r="AI64" s="2365"/>
      <c r="AJ64" s="691"/>
      <c r="AK64" s="692"/>
      <c r="AL64" s="2350"/>
      <c r="AM64" s="2350"/>
      <c r="AN64" s="692"/>
      <c r="AO64" s="693"/>
      <c r="AP64" s="2366"/>
      <c r="AQ64" s="2366"/>
      <c r="AR64" s="2366"/>
      <c r="AS64" s="2366"/>
      <c r="AT64" s="2366"/>
      <c r="AU64" s="2366"/>
      <c r="AV64" s="2366"/>
      <c r="AW64" s="2366"/>
      <c r="AX64" s="2366"/>
      <c r="AY64" s="2366"/>
      <c r="AZ64" s="2366"/>
      <c r="BA64" s="2366"/>
      <c r="BB64" s="2366"/>
      <c r="BC64" s="2366"/>
      <c r="BD64" s="2366"/>
      <c r="BE64" s="2366"/>
      <c r="BF64" s="2366"/>
      <c r="BG64" s="2366"/>
      <c r="BH64" s="2366"/>
      <c r="BI64" s="2366"/>
      <c r="BJ64" s="2366"/>
      <c r="BK64" s="2366"/>
      <c r="BL64" s="2366"/>
      <c r="BM64" s="2366"/>
      <c r="BN64" s="2366"/>
      <c r="BO64" s="2366"/>
      <c r="BP64" s="2354"/>
      <c r="BQ64" s="2354"/>
      <c r="BR64" s="2354"/>
      <c r="BS64" s="2354"/>
      <c r="BT64" s="2354"/>
      <c r="BU64" s="2354"/>
      <c r="BV64" s="2355"/>
      <c r="BX64" s="469"/>
    </row>
    <row r="65" spans="1:76" ht="6.6" customHeight="1">
      <c r="B65" s="660"/>
      <c r="C65" s="660"/>
      <c r="D65" s="661"/>
      <c r="E65" s="661"/>
      <c r="F65" s="661"/>
      <c r="G65" s="661"/>
      <c r="H65" s="661"/>
      <c r="I65" s="661"/>
      <c r="J65" s="662"/>
      <c r="K65" s="662"/>
      <c r="L65" s="662"/>
      <c r="M65" s="662"/>
      <c r="N65" s="663"/>
      <c r="O65" s="663"/>
      <c r="P65" s="663"/>
      <c r="Q65" s="663"/>
      <c r="R65" s="664"/>
      <c r="S65" s="664"/>
      <c r="T65" s="664"/>
      <c r="U65" s="664"/>
      <c r="V65" s="664"/>
      <c r="W65" s="664"/>
      <c r="X65" s="664"/>
      <c r="Y65" s="665"/>
      <c r="Z65" s="665"/>
      <c r="AA65" s="665"/>
      <c r="AB65" s="665"/>
      <c r="AC65" s="665"/>
      <c r="AD65" s="665"/>
      <c r="AE65" s="666"/>
      <c r="AF65" s="666"/>
      <c r="AG65" s="666"/>
      <c r="AH65" s="666"/>
      <c r="AI65" s="666"/>
      <c r="AJ65" s="667"/>
      <c r="AK65" s="667"/>
      <c r="AL65" s="668"/>
      <c r="AM65" s="668"/>
      <c r="AN65" s="667"/>
      <c r="AO65" s="667"/>
      <c r="AP65" s="669"/>
      <c r="AQ65" s="669"/>
      <c r="AR65" s="669"/>
      <c r="AS65" s="669"/>
      <c r="AT65" s="669"/>
      <c r="AU65" s="669"/>
      <c r="AV65" s="669"/>
      <c r="AW65" s="669"/>
      <c r="AX65" s="669"/>
      <c r="AY65" s="669"/>
      <c r="AZ65" s="669"/>
      <c r="BA65" s="669"/>
      <c r="BB65" s="669"/>
      <c r="BC65" s="669"/>
      <c r="BD65" s="669"/>
      <c r="BE65" s="669"/>
      <c r="BF65" s="669"/>
      <c r="BG65" s="669"/>
      <c r="BH65" s="669"/>
      <c r="BI65" s="669"/>
      <c r="BJ65" s="669"/>
      <c r="BK65" s="669"/>
      <c r="BL65" s="669"/>
      <c r="BM65" s="669"/>
      <c r="BN65" s="669"/>
      <c r="BO65" s="669"/>
      <c r="BP65" s="670"/>
      <c r="BQ65" s="670"/>
      <c r="BR65" s="670"/>
      <c r="BS65" s="670"/>
      <c r="BT65" s="670"/>
      <c r="BU65" s="670"/>
      <c r="BV65" s="670"/>
      <c r="BX65" s="469"/>
    </row>
    <row r="66" spans="1:76" s="671" customFormat="1" ht="10.9" customHeight="1">
      <c r="B66" s="671" t="s">
        <v>1003</v>
      </c>
      <c r="AQ66" s="2342" t="s">
        <v>1004</v>
      </c>
      <c r="AR66" s="1825"/>
      <c r="AS66" s="1825"/>
      <c r="AT66" s="1825"/>
      <c r="AU66" s="1825"/>
      <c r="AV66" s="1825"/>
      <c r="AW66" s="1825"/>
      <c r="AX66" s="1825"/>
      <c r="AY66" s="1825"/>
      <c r="AZ66" s="1825"/>
      <c r="BA66" s="1825"/>
      <c r="BB66" s="1825"/>
      <c r="BC66" s="1825"/>
      <c r="BD66" s="1825"/>
      <c r="BE66" s="1825"/>
      <c r="BF66" s="1825"/>
      <c r="BG66" s="1825"/>
      <c r="BH66" s="1825"/>
      <c r="BI66" s="1825"/>
      <c r="BJ66" s="1825"/>
      <c r="BK66" s="1825"/>
      <c r="BL66" s="1825"/>
      <c r="BM66" s="1825"/>
      <c r="BN66" s="1825"/>
      <c r="BO66" s="1825"/>
      <c r="BP66" s="1714"/>
      <c r="BQ66" s="1714"/>
      <c r="BR66" s="1714"/>
      <c r="BS66" s="1714"/>
      <c r="BT66" s="1714"/>
      <c r="BU66" s="1714"/>
      <c r="BX66" s="469"/>
    </row>
    <row r="67" spans="1:76" s="671" customFormat="1" ht="10.9" customHeight="1">
      <c r="AQ67" s="2357" t="s">
        <v>1005</v>
      </c>
      <c r="AR67" s="1786"/>
      <c r="AS67" s="1786"/>
      <c r="AT67" s="1786"/>
      <c r="AU67" s="1786"/>
      <c r="AV67" s="1786"/>
      <c r="AW67" s="1786"/>
      <c r="AX67" s="1786"/>
      <c r="AY67" s="1786"/>
      <c r="AZ67" s="1786"/>
      <c r="BA67" s="1786"/>
      <c r="BB67" s="1786"/>
      <c r="BC67" s="1786"/>
      <c r="BD67" s="1786"/>
      <c r="BE67" s="1786"/>
      <c r="BF67" s="1786"/>
      <c r="BG67" s="1786"/>
      <c r="BH67" s="1786"/>
      <c r="BI67" s="1786"/>
      <c r="BJ67" s="1786"/>
      <c r="BK67" s="1786"/>
      <c r="BL67" s="1786"/>
      <c r="BM67" s="1786"/>
      <c r="BN67" s="1786"/>
      <c r="BO67" s="1786"/>
      <c r="BP67" s="1714"/>
      <c r="BQ67" s="1714"/>
      <c r="BR67" s="1714"/>
      <c r="BS67" s="1714"/>
      <c r="BT67" s="1714"/>
      <c r="BU67" s="1714"/>
      <c r="BX67" s="469"/>
    </row>
    <row r="68" spans="1:76" s="671" customFormat="1" ht="10.9" customHeight="1">
      <c r="AQ68" s="2357" t="s">
        <v>1006</v>
      </c>
      <c r="AR68" s="1714"/>
      <c r="AS68" s="1714"/>
      <c r="AT68" s="1714"/>
      <c r="AU68" s="1714"/>
      <c r="AV68" s="1714"/>
      <c r="AW68" s="1714"/>
      <c r="AX68" s="1714"/>
      <c r="AY68" s="1714"/>
      <c r="AZ68" s="1714"/>
      <c r="BA68" s="1714"/>
      <c r="BB68" s="1714"/>
      <c r="BC68" s="1714"/>
      <c r="BD68" s="1714"/>
      <c r="BE68" s="1714"/>
      <c r="BF68" s="1714"/>
      <c r="BG68" s="1714"/>
      <c r="BH68" s="1714"/>
      <c r="BI68" s="1714"/>
      <c r="BJ68" s="1714"/>
      <c r="BK68" s="1714"/>
      <c r="BL68" s="1714"/>
      <c r="BM68" s="1714"/>
      <c r="BN68" s="1714"/>
      <c r="BO68" s="1714"/>
      <c r="BP68" s="1714"/>
      <c r="BQ68" s="1714"/>
      <c r="BR68" s="1714"/>
      <c r="BS68" s="1714"/>
      <c r="BT68" s="1714"/>
      <c r="BU68" s="1714"/>
      <c r="BX68" s="469"/>
    </row>
    <row r="69" spans="1:76" s="671" customFormat="1" ht="10.9" customHeight="1">
      <c r="C69" s="672" t="s">
        <v>1007</v>
      </c>
      <c r="D69" s="671" t="s">
        <v>1008</v>
      </c>
      <c r="K69" s="672" t="s">
        <v>1009</v>
      </c>
      <c r="L69" s="671" t="s">
        <v>1010</v>
      </c>
      <c r="T69" s="672" t="s">
        <v>1011</v>
      </c>
      <c r="U69" s="671" t="s">
        <v>1012</v>
      </c>
      <c r="Z69" s="672" t="s">
        <v>1013</v>
      </c>
      <c r="AA69" s="671" t="s">
        <v>1014</v>
      </c>
      <c r="AQ69" s="1714"/>
      <c r="AR69" s="1714"/>
      <c r="AS69" s="1714"/>
      <c r="AT69" s="1714"/>
      <c r="AU69" s="1714"/>
      <c r="AV69" s="1714"/>
      <c r="AW69" s="1714"/>
      <c r="AX69" s="1714"/>
      <c r="AY69" s="1714"/>
      <c r="AZ69" s="1714"/>
      <c r="BA69" s="1714"/>
      <c r="BB69" s="1714"/>
      <c r="BC69" s="1714"/>
      <c r="BD69" s="1714"/>
      <c r="BE69" s="1714"/>
      <c r="BF69" s="1714"/>
      <c r="BG69" s="1714"/>
      <c r="BH69" s="1714"/>
      <c r="BI69" s="1714"/>
      <c r="BJ69" s="1714"/>
      <c r="BK69" s="1714"/>
      <c r="BL69" s="1714"/>
      <c r="BM69" s="1714"/>
      <c r="BN69" s="1714"/>
      <c r="BO69" s="1714"/>
      <c r="BP69" s="1714"/>
      <c r="BQ69" s="1714"/>
      <c r="BR69" s="1714"/>
      <c r="BS69" s="1714"/>
      <c r="BT69" s="1714"/>
      <c r="BU69" s="1714"/>
      <c r="BX69" s="469"/>
    </row>
    <row r="70" spans="1:76" s="671" customFormat="1" ht="10.9" customHeight="1">
      <c r="AQ70" s="2357" t="s">
        <v>1015</v>
      </c>
      <c r="AR70" s="1714"/>
      <c r="AS70" s="1714"/>
      <c r="AT70" s="1714"/>
      <c r="AU70" s="1714"/>
      <c r="AV70" s="1714"/>
      <c r="AW70" s="1714"/>
      <c r="AX70" s="1714"/>
      <c r="AY70" s="1714"/>
      <c r="AZ70" s="1714"/>
      <c r="BA70" s="1714"/>
      <c r="BB70" s="1714"/>
      <c r="BC70" s="1714"/>
      <c r="BD70" s="1714"/>
      <c r="BE70" s="1714"/>
      <c r="BF70" s="1714"/>
      <c r="BG70" s="1714"/>
      <c r="BH70" s="1714"/>
      <c r="BI70" s="1714"/>
      <c r="BJ70" s="1714"/>
      <c r="BK70" s="1714"/>
      <c r="BL70" s="1714"/>
      <c r="BM70" s="1714"/>
      <c r="BN70" s="1714"/>
      <c r="BO70" s="1714"/>
      <c r="BP70" s="1714"/>
      <c r="BQ70" s="1714"/>
      <c r="BR70" s="1714"/>
      <c r="BS70" s="1714"/>
      <c r="BT70" s="1714"/>
      <c r="BU70" s="1714"/>
      <c r="BX70" s="469"/>
    </row>
    <row r="71" spans="1:76" s="671" customFormat="1" ht="10.9" customHeight="1">
      <c r="C71" s="672" t="s">
        <v>1016</v>
      </c>
      <c r="D71" s="671" t="s">
        <v>1017</v>
      </c>
      <c r="K71" s="672" t="s">
        <v>1018</v>
      </c>
      <c r="L71" s="671" t="s">
        <v>1019</v>
      </c>
      <c r="Q71" s="672" t="s">
        <v>1020</v>
      </c>
      <c r="R71" s="671" t="s">
        <v>1021</v>
      </c>
      <c r="X71" s="672" t="s">
        <v>1022</v>
      </c>
      <c r="Y71" s="671" t="s">
        <v>1023</v>
      </c>
      <c r="AE71" s="672" t="s">
        <v>1024</v>
      </c>
      <c r="AF71" s="671" t="s">
        <v>1025</v>
      </c>
      <c r="AQ71" s="2357" t="s">
        <v>1026</v>
      </c>
      <c r="AR71" s="1714"/>
      <c r="AS71" s="1714"/>
      <c r="AT71" s="1714"/>
      <c r="AU71" s="1714"/>
      <c r="AV71" s="1714"/>
      <c r="AW71" s="1714"/>
      <c r="AX71" s="1714"/>
      <c r="AY71" s="1714"/>
      <c r="AZ71" s="1714"/>
      <c r="BA71" s="1714"/>
      <c r="BB71" s="1714"/>
      <c r="BC71" s="1714"/>
      <c r="BD71" s="1714"/>
      <c r="BE71" s="1714"/>
      <c r="BF71" s="1714"/>
      <c r="BG71" s="1714"/>
      <c r="BH71" s="1714"/>
      <c r="BI71" s="1714"/>
      <c r="BJ71" s="1714"/>
      <c r="BK71" s="1714"/>
      <c r="BL71" s="1714"/>
      <c r="BM71" s="1714"/>
      <c r="BN71" s="1714"/>
      <c r="BO71" s="1714"/>
      <c r="BP71" s="1714"/>
      <c r="BQ71" s="1714"/>
      <c r="BR71" s="1714"/>
      <c r="BS71" s="1714"/>
      <c r="BT71" s="1714"/>
      <c r="BU71" s="1714"/>
      <c r="BX71" s="469"/>
    </row>
    <row r="72" spans="1:76" s="671" customFormat="1" ht="10.9" customHeight="1">
      <c r="A72" s="1218"/>
      <c r="B72" s="1218"/>
      <c r="C72" s="1218"/>
      <c r="D72" s="1218"/>
      <c r="E72" s="1218"/>
      <c r="F72" s="1218"/>
      <c r="G72" s="1218"/>
      <c r="H72" s="1218"/>
      <c r="I72" s="1218"/>
      <c r="J72" s="1218"/>
      <c r="K72" s="1218"/>
      <c r="L72" s="1218"/>
      <c r="M72" s="1218"/>
      <c r="N72" s="1218"/>
      <c r="O72" s="1218"/>
      <c r="P72" s="1218"/>
      <c r="Q72" s="1218"/>
      <c r="R72" s="1218"/>
      <c r="S72" s="1218"/>
      <c r="T72" s="1218"/>
      <c r="AQ72" s="1714"/>
      <c r="AR72" s="1714"/>
      <c r="AS72" s="1714"/>
      <c r="AT72" s="1714"/>
      <c r="AU72" s="1714"/>
      <c r="AV72" s="1714"/>
      <c r="AW72" s="1714"/>
      <c r="AX72" s="1714"/>
      <c r="AY72" s="1714"/>
      <c r="AZ72" s="1714"/>
      <c r="BA72" s="1714"/>
      <c r="BB72" s="1714"/>
      <c r="BC72" s="1714"/>
      <c r="BD72" s="1714"/>
      <c r="BE72" s="1714"/>
      <c r="BF72" s="1714"/>
      <c r="BG72" s="1714"/>
      <c r="BH72" s="1714"/>
      <c r="BI72" s="1714"/>
      <c r="BJ72" s="1714"/>
      <c r="BK72" s="1714"/>
      <c r="BL72" s="1714"/>
      <c r="BM72" s="1714"/>
      <c r="BN72" s="1714"/>
      <c r="BO72" s="1714"/>
      <c r="BP72" s="1714"/>
      <c r="BQ72" s="1714"/>
      <c r="BR72" s="1714"/>
      <c r="BS72" s="1714"/>
      <c r="BT72" s="1714"/>
      <c r="BU72" s="1714"/>
      <c r="BX72" s="469"/>
    </row>
    <row r="73" spans="1:76" s="671" customFormat="1" ht="10.9" customHeight="1">
      <c r="A73" s="1218"/>
      <c r="B73" s="1218"/>
      <c r="C73" s="1219" t="s">
        <v>1536</v>
      </c>
      <c r="D73" s="1218" t="s">
        <v>1027</v>
      </c>
      <c r="E73" s="1218"/>
      <c r="F73" s="1218"/>
      <c r="G73" s="1218"/>
      <c r="H73" s="1218"/>
      <c r="I73" s="1218"/>
      <c r="J73" s="1218"/>
      <c r="K73" s="1218" t="s">
        <v>1028</v>
      </c>
      <c r="L73" s="1218" t="s">
        <v>1029</v>
      </c>
      <c r="M73" s="1218"/>
      <c r="N73" s="1218"/>
      <c r="O73" s="1218"/>
      <c r="P73" s="1218"/>
      <c r="Q73" s="1218"/>
      <c r="R73" s="1218"/>
      <c r="S73" s="1218"/>
      <c r="T73" s="1218"/>
      <c r="AQ73" s="2357" t="s">
        <v>1030</v>
      </c>
      <c r="AR73" s="1714"/>
      <c r="AS73" s="1714"/>
      <c r="AT73" s="1714"/>
      <c r="AU73" s="1714"/>
      <c r="AV73" s="1714"/>
      <c r="AW73" s="1714"/>
      <c r="AX73" s="1714"/>
      <c r="AY73" s="1714"/>
      <c r="AZ73" s="1714"/>
      <c r="BA73" s="1714"/>
      <c r="BB73" s="1714"/>
      <c r="BC73" s="1714"/>
      <c r="BD73" s="1714"/>
      <c r="BE73" s="1714"/>
      <c r="BF73" s="1714"/>
      <c r="BG73" s="1714"/>
      <c r="BH73" s="1714"/>
      <c r="BI73" s="1714"/>
      <c r="BJ73" s="1714"/>
      <c r="BK73" s="1714"/>
      <c r="BL73" s="1714"/>
      <c r="BM73" s="1714"/>
      <c r="BN73" s="1714"/>
      <c r="BO73" s="1714"/>
      <c r="BP73" s="1714"/>
      <c r="BQ73" s="1714"/>
      <c r="BR73" s="1714"/>
      <c r="BS73" s="1714"/>
      <c r="BT73" s="1714"/>
      <c r="BU73" s="1714"/>
      <c r="BX73" s="469"/>
    </row>
    <row r="74" spans="1:76" s="671" customFormat="1" ht="10.9" customHeight="1">
      <c r="AQ74" s="2357" t="s">
        <v>1031</v>
      </c>
      <c r="AR74" s="1786"/>
      <c r="AS74" s="1786"/>
      <c r="AT74" s="1786"/>
      <c r="AU74" s="1786"/>
      <c r="AV74" s="1786"/>
      <c r="AW74" s="1786"/>
      <c r="AX74" s="1786"/>
      <c r="AY74" s="1786"/>
      <c r="AZ74" s="1786"/>
      <c r="BA74" s="1786"/>
      <c r="BB74" s="1786"/>
      <c r="BC74" s="1786"/>
      <c r="BD74" s="1786"/>
      <c r="BE74" s="1786"/>
      <c r="BF74" s="1786"/>
      <c r="BG74" s="1786"/>
      <c r="BH74" s="1786"/>
      <c r="BI74" s="1786"/>
      <c r="BJ74" s="1786"/>
      <c r="BK74" s="1786"/>
      <c r="BL74" s="1786"/>
      <c r="BM74" s="1786"/>
      <c r="BN74" s="1786"/>
      <c r="BO74" s="1786"/>
      <c r="BP74" s="1786"/>
      <c r="BQ74" s="1786"/>
      <c r="BR74" s="1786"/>
      <c r="BS74" s="1786"/>
      <c r="BT74" s="1786"/>
      <c r="BU74" s="1714"/>
      <c r="BX74" s="469"/>
    </row>
    <row r="75" spans="1:76" s="671" customFormat="1" ht="10.9" customHeight="1">
      <c r="AQ75" s="1786"/>
      <c r="AR75" s="1786"/>
      <c r="AS75" s="1786"/>
      <c r="AT75" s="1786"/>
      <c r="AU75" s="1786"/>
      <c r="AV75" s="1786"/>
      <c r="AW75" s="1786"/>
      <c r="AX75" s="1786"/>
      <c r="AY75" s="1786"/>
      <c r="AZ75" s="1786"/>
      <c r="BA75" s="1786"/>
      <c r="BB75" s="1786"/>
      <c r="BC75" s="1786"/>
      <c r="BD75" s="1786"/>
      <c r="BE75" s="1786"/>
      <c r="BF75" s="1786"/>
      <c r="BG75" s="1786"/>
      <c r="BH75" s="1786"/>
      <c r="BI75" s="1786"/>
      <c r="BJ75" s="1786"/>
      <c r="BK75" s="1786"/>
      <c r="BL75" s="1786"/>
      <c r="BM75" s="1786"/>
      <c r="BN75" s="1786"/>
      <c r="BO75" s="1786"/>
      <c r="BP75" s="1786"/>
      <c r="BQ75" s="1786"/>
      <c r="BR75" s="1786"/>
      <c r="BS75" s="1786"/>
      <c r="BT75" s="1786"/>
      <c r="BU75" s="1714"/>
      <c r="BX75" s="469"/>
    </row>
    <row r="76" spans="1:76" s="671" customFormat="1" ht="10.9" customHeight="1">
      <c r="B76" s="2356" t="s">
        <v>1032</v>
      </c>
      <c r="C76" s="1714"/>
      <c r="D76" s="1714"/>
      <c r="E76" s="1714"/>
      <c r="F76" s="1714"/>
      <c r="G76" s="1714"/>
      <c r="H76" s="1714"/>
      <c r="I76" s="1714"/>
      <c r="J76" s="1714"/>
      <c r="K76" s="1714"/>
      <c r="L76" s="1714"/>
      <c r="M76" s="1714"/>
      <c r="N76" s="1714"/>
      <c r="O76" s="1714"/>
      <c r="P76" s="1714"/>
      <c r="Q76" s="1714"/>
      <c r="R76" s="1714"/>
      <c r="S76" s="1714"/>
      <c r="T76" s="1714"/>
      <c r="U76" s="1714"/>
      <c r="V76" s="1714"/>
      <c r="W76" s="1714"/>
      <c r="X76" s="1714"/>
      <c r="Y76" s="1714"/>
      <c r="Z76" s="1714"/>
      <c r="AA76" s="1714"/>
      <c r="AB76" s="1714"/>
      <c r="AC76" s="1714"/>
      <c r="AD76" s="1714"/>
      <c r="AE76" s="1714"/>
      <c r="AF76" s="1714"/>
      <c r="AG76" s="1714"/>
      <c r="AH76" s="1714"/>
      <c r="AI76" s="1714"/>
      <c r="AJ76" s="1714"/>
      <c r="AK76" s="1714"/>
      <c r="AL76" s="1714"/>
      <c r="AM76" s="651"/>
      <c r="AN76" s="651"/>
      <c r="AO76" s="651"/>
      <c r="AQ76" s="2357" t="s">
        <v>1033</v>
      </c>
      <c r="AR76" s="1786"/>
      <c r="AS76" s="1786"/>
      <c r="AT76" s="1786"/>
      <c r="AU76" s="1786"/>
      <c r="AV76" s="1786"/>
      <c r="AW76" s="1786"/>
      <c r="AX76" s="1786"/>
      <c r="AY76" s="1786"/>
      <c r="AZ76" s="1786"/>
      <c r="BA76" s="1786"/>
      <c r="BB76" s="1786"/>
      <c r="BC76" s="1786"/>
      <c r="BD76" s="1786"/>
      <c r="BE76" s="1786"/>
      <c r="BF76" s="1786"/>
      <c r="BG76" s="1786"/>
      <c r="BH76" s="1786"/>
      <c r="BI76" s="1786"/>
      <c r="BJ76" s="1786"/>
      <c r="BK76" s="1786"/>
      <c r="BL76" s="1786"/>
      <c r="BM76" s="1786"/>
      <c r="BN76" s="1786"/>
      <c r="BO76" s="1786"/>
      <c r="BP76" s="1786"/>
      <c r="BQ76" s="1786"/>
      <c r="BR76" s="1786"/>
      <c r="BS76" s="1786"/>
      <c r="BT76" s="1786"/>
      <c r="BU76" s="1714"/>
      <c r="BV76" s="652"/>
      <c r="BX76" s="469"/>
    </row>
    <row r="77" spans="1:76" s="671" customFormat="1" ht="10.9" customHeight="1">
      <c r="B77" s="1714"/>
      <c r="C77" s="1714"/>
      <c r="D77" s="1714"/>
      <c r="E77" s="1714"/>
      <c r="F77" s="1714"/>
      <c r="G77" s="1714"/>
      <c r="H77" s="1714"/>
      <c r="I77" s="1714"/>
      <c r="J77" s="1714"/>
      <c r="K77" s="1714"/>
      <c r="L77" s="1714"/>
      <c r="M77" s="1714"/>
      <c r="N77" s="1714"/>
      <c r="O77" s="1714"/>
      <c r="P77" s="1714"/>
      <c r="Q77" s="1714"/>
      <c r="R77" s="1714"/>
      <c r="S77" s="1714"/>
      <c r="T77" s="1714"/>
      <c r="U77" s="1714"/>
      <c r="V77" s="1714"/>
      <c r="W77" s="1714"/>
      <c r="X77" s="1714"/>
      <c r="Y77" s="1714"/>
      <c r="Z77" s="1714"/>
      <c r="AA77" s="1714"/>
      <c r="AB77" s="1714"/>
      <c r="AC77" s="1714"/>
      <c r="AD77" s="1714"/>
      <c r="AE77" s="1714"/>
      <c r="AF77" s="1714"/>
      <c r="AG77" s="1714"/>
      <c r="AH77" s="1714"/>
      <c r="AI77" s="1714"/>
      <c r="AJ77" s="1714"/>
      <c r="AK77" s="1714"/>
      <c r="AL77" s="1714"/>
      <c r="AM77" s="651"/>
      <c r="AN77" s="651"/>
      <c r="AO77" s="651"/>
      <c r="AQ77" s="1786"/>
      <c r="AR77" s="1786"/>
      <c r="AS77" s="1786"/>
      <c r="AT77" s="1786"/>
      <c r="AU77" s="1786"/>
      <c r="AV77" s="1786"/>
      <c r="AW77" s="1786"/>
      <c r="AX77" s="1786"/>
      <c r="AY77" s="1786"/>
      <c r="AZ77" s="1786"/>
      <c r="BA77" s="1786"/>
      <c r="BB77" s="1786"/>
      <c r="BC77" s="1786"/>
      <c r="BD77" s="1786"/>
      <c r="BE77" s="1786"/>
      <c r="BF77" s="1786"/>
      <c r="BG77" s="1786"/>
      <c r="BH77" s="1786"/>
      <c r="BI77" s="1786"/>
      <c r="BJ77" s="1786"/>
      <c r="BK77" s="1786"/>
      <c r="BL77" s="1786"/>
      <c r="BM77" s="1786"/>
      <c r="BN77" s="1786"/>
      <c r="BO77" s="1786"/>
      <c r="BP77" s="1786"/>
      <c r="BQ77" s="1786"/>
      <c r="BR77" s="1786"/>
      <c r="BS77" s="1786"/>
      <c r="BT77" s="1786"/>
      <c r="BU77" s="1714"/>
      <c r="BV77" s="652"/>
      <c r="BX77" s="469"/>
    </row>
    <row r="78" spans="1:76" ht="10.9" customHeight="1">
      <c r="AQ78" s="2356" t="s">
        <v>1034</v>
      </c>
      <c r="AR78" s="1714"/>
      <c r="AS78" s="1714"/>
      <c r="AT78" s="1714"/>
      <c r="AU78" s="1714"/>
      <c r="AV78" s="1714"/>
      <c r="AW78" s="1714"/>
      <c r="AX78" s="1714"/>
      <c r="AY78" s="1714"/>
      <c r="AZ78" s="1714"/>
      <c r="BA78" s="1714"/>
      <c r="BB78" s="1714"/>
      <c r="BC78" s="1714"/>
      <c r="BD78" s="1714"/>
      <c r="BE78" s="1714"/>
      <c r="BF78" s="1714"/>
      <c r="BG78" s="1714"/>
      <c r="BH78" s="1714"/>
      <c r="BI78" s="1714"/>
      <c r="BJ78" s="1714"/>
      <c r="BK78" s="1714"/>
      <c r="BL78" s="1714"/>
      <c r="BM78" s="1714"/>
      <c r="BN78" s="1714"/>
      <c r="BO78" s="1714"/>
      <c r="BP78" s="1714"/>
      <c r="BQ78" s="1714"/>
      <c r="BR78" s="1714"/>
      <c r="BS78" s="1714"/>
      <c r="BT78" s="1714"/>
      <c r="BU78" s="1714"/>
      <c r="BX78" s="469"/>
    </row>
    <row r="79" spans="1:76">
      <c r="A79" s="673"/>
      <c r="B79" s="673">
        <v>2</v>
      </c>
      <c r="C79" s="673">
        <v>3</v>
      </c>
      <c r="D79" s="673">
        <v>4</v>
      </c>
      <c r="E79" s="673">
        <v>5</v>
      </c>
      <c r="F79" s="673">
        <v>6</v>
      </c>
      <c r="G79" s="673">
        <v>7</v>
      </c>
      <c r="H79" s="673">
        <v>8</v>
      </c>
      <c r="I79" s="673">
        <v>9</v>
      </c>
      <c r="J79" s="673">
        <v>10</v>
      </c>
      <c r="K79" s="673">
        <v>11</v>
      </c>
      <c r="L79" s="673">
        <v>12</v>
      </c>
      <c r="M79" s="673">
        <v>13</v>
      </c>
      <c r="N79" s="673">
        <v>14</v>
      </c>
      <c r="O79" s="673">
        <v>15</v>
      </c>
      <c r="P79" s="673">
        <v>16</v>
      </c>
      <c r="Q79" s="673">
        <v>17</v>
      </c>
      <c r="R79" s="673">
        <v>18</v>
      </c>
      <c r="S79" s="673">
        <v>19</v>
      </c>
      <c r="T79" s="673">
        <v>20</v>
      </c>
      <c r="U79" s="673">
        <v>21</v>
      </c>
      <c r="V79" s="673">
        <v>22</v>
      </c>
      <c r="W79" s="673">
        <v>23</v>
      </c>
      <c r="X79" s="673">
        <v>24</v>
      </c>
      <c r="Y79" s="673">
        <v>25</v>
      </c>
      <c r="Z79" s="673">
        <v>26</v>
      </c>
      <c r="AA79" s="673">
        <v>27</v>
      </c>
      <c r="AB79" s="673">
        <v>28</v>
      </c>
      <c r="AC79" s="673">
        <v>29</v>
      </c>
      <c r="AD79" s="673">
        <v>30</v>
      </c>
      <c r="AE79" s="673">
        <v>31</v>
      </c>
      <c r="AF79" s="673">
        <v>32</v>
      </c>
      <c r="AG79" s="673">
        <v>33</v>
      </c>
      <c r="AH79" s="673">
        <v>34</v>
      </c>
      <c r="AI79" s="673">
        <v>35</v>
      </c>
      <c r="AJ79" s="673">
        <v>36</v>
      </c>
      <c r="AK79" s="673">
        <v>37</v>
      </c>
      <c r="BX79" s="469"/>
    </row>
    <row r="80" spans="1:76">
      <c r="A80" s="673"/>
      <c r="B80" s="673" t="s">
        <v>224</v>
      </c>
      <c r="C80" s="673" t="s">
        <v>1035</v>
      </c>
      <c r="D80" s="673" t="s">
        <v>1036</v>
      </c>
      <c r="E80" s="673" t="s">
        <v>984</v>
      </c>
      <c r="F80" s="673" t="s">
        <v>999</v>
      </c>
      <c r="G80" s="673" t="s">
        <v>482</v>
      </c>
      <c r="H80" s="673" t="s">
        <v>985</v>
      </c>
      <c r="I80" s="673" t="s">
        <v>1037</v>
      </c>
      <c r="J80" s="673" t="s">
        <v>1038</v>
      </c>
      <c r="K80" s="673" t="s">
        <v>1039</v>
      </c>
      <c r="L80" s="673" t="s">
        <v>1040</v>
      </c>
      <c r="M80" s="673" t="s">
        <v>1041</v>
      </c>
      <c r="N80" s="673" t="s">
        <v>1042</v>
      </c>
      <c r="O80" s="673" t="s">
        <v>1043</v>
      </c>
      <c r="P80" s="673" t="s">
        <v>1044</v>
      </c>
      <c r="Q80" s="673" t="s">
        <v>1045</v>
      </c>
      <c r="R80" s="673" t="s">
        <v>1046</v>
      </c>
      <c r="S80" s="673" t="s">
        <v>1047</v>
      </c>
      <c r="T80" s="673" t="s">
        <v>1048</v>
      </c>
      <c r="U80" s="673" t="s">
        <v>1049</v>
      </c>
      <c r="V80" s="673" t="s">
        <v>650</v>
      </c>
      <c r="W80" s="673" t="s">
        <v>1050</v>
      </c>
      <c r="X80" s="673" t="s">
        <v>650</v>
      </c>
      <c r="Y80" s="673" t="s">
        <v>1051</v>
      </c>
      <c r="Z80" s="673" t="s">
        <v>650</v>
      </c>
      <c r="AA80" s="673" t="s">
        <v>1052</v>
      </c>
      <c r="AB80" s="673" t="s">
        <v>1053</v>
      </c>
      <c r="AC80" s="673" t="s">
        <v>1054</v>
      </c>
      <c r="AD80" s="673" t="s">
        <v>1054</v>
      </c>
      <c r="AE80" s="673" t="s">
        <v>1054</v>
      </c>
      <c r="AF80" s="673" t="s">
        <v>1055</v>
      </c>
      <c r="AG80" s="673" t="s">
        <v>1055</v>
      </c>
      <c r="AH80" s="673" t="s">
        <v>1055</v>
      </c>
      <c r="AI80" s="673" t="s">
        <v>1057</v>
      </c>
      <c r="AJ80" s="673" t="s">
        <v>1056</v>
      </c>
      <c r="AK80" s="673"/>
      <c r="BX80" s="469"/>
    </row>
    <row r="81" spans="1:76">
      <c r="A81" s="673">
        <v>1</v>
      </c>
      <c r="B81" s="674"/>
      <c r="C81" s="674"/>
      <c r="D81" s="674"/>
      <c r="E81" s="674"/>
      <c r="F81" s="674"/>
      <c r="G81" s="674"/>
      <c r="H81" s="674"/>
      <c r="I81" s="674"/>
      <c r="J81" s="674"/>
      <c r="K81" s="674"/>
      <c r="L81" s="674"/>
      <c r="M81" s="674"/>
      <c r="N81" s="674"/>
      <c r="O81" s="674"/>
      <c r="P81" s="674"/>
      <c r="Q81" s="674"/>
      <c r="R81" s="674"/>
      <c r="S81" s="674"/>
      <c r="T81" s="674"/>
      <c r="U81" s="674"/>
      <c r="V81" s="674"/>
      <c r="W81" s="674"/>
      <c r="X81" s="674"/>
      <c r="Y81" s="674"/>
      <c r="Z81" s="674"/>
      <c r="AA81" s="674"/>
      <c r="AB81" s="674"/>
      <c r="AC81" s="674"/>
      <c r="AD81" s="674"/>
      <c r="AE81" s="674"/>
      <c r="AF81" s="674"/>
      <c r="AG81" s="674"/>
      <c r="AH81" s="674"/>
      <c r="AI81" s="674"/>
      <c r="AJ81" s="674"/>
      <c r="AK81" s="674"/>
      <c r="AL81" s="675"/>
      <c r="AM81" s="675"/>
      <c r="AN81" s="675"/>
      <c r="AO81" s="675"/>
      <c r="AP81" s="675"/>
      <c r="AQ81" s="675"/>
      <c r="AR81" s="675"/>
      <c r="AS81" s="675"/>
      <c r="AT81" s="675"/>
      <c r="AU81" s="675"/>
      <c r="AV81" s="675"/>
      <c r="AW81" s="675"/>
      <c r="BX81" s="469"/>
    </row>
    <row r="82" spans="1:76">
      <c r="A82" s="673">
        <v>2</v>
      </c>
      <c r="B82" s="674"/>
      <c r="C82" s="674"/>
      <c r="D82" s="674"/>
      <c r="E82" s="674"/>
      <c r="F82" s="674"/>
      <c r="G82" s="674"/>
      <c r="H82" s="674"/>
      <c r="I82" s="674"/>
      <c r="J82" s="674"/>
      <c r="K82" s="674"/>
      <c r="L82" s="674"/>
      <c r="M82" s="674"/>
      <c r="N82" s="674"/>
      <c r="O82" s="674"/>
      <c r="P82" s="674"/>
      <c r="Q82" s="674"/>
      <c r="R82" s="674"/>
      <c r="S82" s="674"/>
      <c r="T82" s="674"/>
      <c r="U82" s="674"/>
      <c r="V82" s="674"/>
      <c r="W82" s="674"/>
      <c r="X82" s="674"/>
      <c r="Y82" s="674"/>
      <c r="Z82" s="674"/>
      <c r="AA82" s="674"/>
      <c r="AB82" s="674"/>
      <c r="AC82" s="674"/>
      <c r="AD82" s="674"/>
      <c r="AE82" s="674"/>
      <c r="AF82" s="674"/>
      <c r="AG82" s="674"/>
      <c r="AH82" s="674"/>
      <c r="AI82" s="674"/>
      <c r="AJ82" s="674"/>
      <c r="AK82" s="674"/>
      <c r="AL82" s="675"/>
      <c r="AM82" s="675"/>
      <c r="AN82" s="675"/>
      <c r="AO82" s="675"/>
      <c r="AP82" s="675"/>
      <c r="AQ82" s="675"/>
      <c r="AR82" s="675"/>
      <c r="AS82" s="675"/>
      <c r="AT82" s="675"/>
      <c r="AU82" s="675"/>
      <c r="AV82" s="675"/>
      <c r="AW82" s="675"/>
      <c r="BX82" s="469"/>
    </row>
    <row r="83" spans="1:76">
      <c r="A83" s="673">
        <v>3</v>
      </c>
      <c r="B83" s="674"/>
      <c r="C83" s="674"/>
      <c r="D83" s="674"/>
      <c r="E83" s="674"/>
      <c r="F83" s="674"/>
      <c r="G83" s="674"/>
      <c r="H83" s="674"/>
      <c r="I83" s="674"/>
      <c r="J83" s="674"/>
      <c r="K83" s="674"/>
      <c r="L83" s="674"/>
      <c r="M83" s="674"/>
      <c r="N83" s="674"/>
      <c r="O83" s="674"/>
      <c r="P83" s="674"/>
      <c r="Q83" s="674"/>
      <c r="R83" s="674"/>
      <c r="S83" s="674"/>
      <c r="T83" s="674"/>
      <c r="U83" s="674"/>
      <c r="V83" s="674"/>
      <c r="W83" s="674"/>
      <c r="X83" s="674"/>
      <c r="Y83" s="674"/>
      <c r="Z83" s="674"/>
      <c r="AA83" s="674"/>
      <c r="AB83" s="674"/>
      <c r="AC83" s="674"/>
      <c r="AD83" s="674"/>
      <c r="AE83" s="674"/>
      <c r="AF83" s="674"/>
      <c r="AG83" s="674"/>
      <c r="AH83" s="674"/>
      <c r="AI83" s="674"/>
      <c r="AJ83" s="674"/>
      <c r="AK83" s="674"/>
      <c r="AL83" s="675"/>
      <c r="AM83" s="675"/>
      <c r="AN83" s="675"/>
      <c r="AO83" s="675"/>
      <c r="AP83" s="675"/>
      <c r="AQ83" s="675"/>
      <c r="AR83" s="675"/>
      <c r="AS83" s="675"/>
      <c r="AT83" s="675"/>
      <c r="AU83" s="675"/>
      <c r="AV83" s="675"/>
      <c r="AW83" s="675"/>
      <c r="BX83" s="469"/>
    </row>
    <row r="84" spans="1:76">
      <c r="A84" s="673">
        <v>4</v>
      </c>
      <c r="B84" s="674"/>
      <c r="C84" s="674"/>
      <c r="D84" s="674"/>
      <c r="E84" s="674"/>
      <c r="F84" s="674"/>
      <c r="G84" s="674"/>
      <c r="H84" s="674"/>
      <c r="I84" s="674"/>
      <c r="J84" s="674"/>
      <c r="K84" s="674"/>
      <c r="L84" s="674"/>
      <c r="M84" s="674"/>
      <c r="N84" s="674"/>
      <c r="O84" s="674"/>
      <c r="P84" s="674"/>
      <c r="Q84" s="674"/>
      <c r="R84" s="674"/>
      <c r="S84" s="674"/>
      <c r="T84" s="674"/>
      <c r="U84" s="674"/>
      <c r="V84" s="674"/>
      <c r="W84" s="674"/>
      <c r="X84" s="674"/>
      <c r="Y84" s="674"/>
      <c r="Z84" s="674"/>
      <c r="AA84" s="674"/>
      <c r="AB84" s="674"/>
      <c r="AC84" s="674"/>
      <c r="AD84" s="674"/>
      <c r="AE84" s="674"/>
      <c r="AF84" s="674"/>
      <c r="AG84" s="674"/>
      <c r="AH84" s="674"/>
      <c r="AI84" s="674"/>
      <c r="AJ84" s="674"/>
      <c r="AK84" s="674"/>
      <c r="AL84" s="675"/>
      <c r="AM84" s="675"/>
      <c r="AN84" s="675"/>
      <c r="AO84" s="675"/>
      <c r="AP84" s="675"/>
      <c r="AQ84" s="675"/>
      <c r="AR84" s="675"/>
      <c r="AS84" s="675"/>
      <c r="AT84" s="675"/>
      <c r="AU84" s="675"/>
      <c r="AV84" s="675"/>
      <c r="AW84" s="675"/>
      <c r="BX84" s="469"/>
    </row>
    <row r="85" spans="1:76">
      <c r="A85" s="673">
        <v>5</v>
      </c>
      <c r="B85" s="674"/>
      <c r="C85" s="674"/>
      <c r="D85" s="674"/>
      <c r="E85" s="674"/>
      <c r="F85" s="674"/>
      <c r="G85" s="674"/>
      <c r="H85" s="674"/>
      <c r="I85" s="674"/>
      <c r="J85" s="674"/>
      <c r="K85" s="674"/>
      <c r="L85" s="674"/>
      <c r="M85" s="674"/>
      <c r="N85" s="674"/>
      <c r="O85" s="674"/>
      <c r="P85" s="674"/>
      <c r="Q85" s="674"/>
      <c r="R85" s="674"/>
      <c r="S85" s="674"/>
      <c r="T85" s="674"/>
      <c r="U85" s="674"/>
      <c r="V85" s="674"/>
      <c r="W85" s="674"/>
      <c r="X85" s="674"/>
      <c r="Y85" s="674"/>
      <c r="Z85" s="674"/>
      <c r="AA85" s="674"/>
      <c r="AB85" s="674"/>
      <c r="AC85" s="674"/>
      <c r="AD85" s="674"/>
      <c r="AE85" s="674"/>
      <c r="AF85" s="674"/>
      <c r="AG85" s="674"/>
      <c r="AH85" s="674"/>
      <c r="AI85" s="674"/>
      <c r="AJ85" s="674"/>
      <c r="AK85" s="674"/>
      <c r="AL85" s="675"/>
      <c r="AM85" s="675"/>
      <c r="AN85" s="675"/>
      <c r="AO85" s="675"/>
      <c r="AP85" s="675"/>
      <c r="AQ85" s="675"/>
      <c r="AR85" s="675"/>
      <c r="AS85" s="675"/>
      <c r="AT85" s="675"/>
      <c r="AU85" s="675"/>
      <c r="AV85" s="675"/>
      <c r="AW85" s="675"/>
      <c r="BX85" s="469"/>
    </row>
    <row r="86" spans="1:76">
      <c r="A86" s="673">
        <v>6</v>
      </c>
      <c r="B86" s="674"/>
      <c r="C86" s="674"/>
      <c r="D86" s="674"/>
      <c r="E86" s="674"/>
      <c r="F86" s="674"/>
      <c r="G86" s="674"/>
      <c r="H86" s="674"/>
      <c r="I86" s="674"/>
      <c r="J86" s="674"/>
      <c r="K86" s="674"/>
      <c r="L86" s="674"/>
      <c r="M86" s="674"/>
      <c r="N86" s="674"/>
      <c r="O86" s="674"/>
      <c r="P86" s="674"/>
      <c r="Q86" s="674"/>
      <c r="R86" s="674"/>
      <c r="S86" s="674"/>
      <c r="T86" s="674"/>
      <c r="U86" s="674"/>
      <c r="V86" s="674"/>
      <c r="W86" s="674"/>
      <c r="X86" s="674"/>
      <c r="Y86" s="674"/>
      <c r="Z86" s="674"/>
      <c r="AA86" s="674"/>
      <c r="AB86" s="674"/>
      <c r="AC86" s="674"/>
      <c r="AD86" s="674"/>
      <c r="AE86" s="674"/>
      <c r="AF86" s="674"/>
      <c r="AG86" s="674"/>
      <c r="AH86" s="674"/>
      <c r="AI86" s="674"/>
      <c r="AJ86" s="674"/>
      <c r="AK86" s="674"/>
      <c r="AL86" s="675"/>
      <c r="AM86" s="675"/>
      <c r="AN86" s="675"/>
      <c r="AO86" s="675"/>
      <c r="AP86" s="675"/>
      <c r="AQ86" s="675"/>
      <c r="AR86" s="675"/>
      <c r="AS86" s="675"/>
      <c r="AT86" s="675"/>
      <c r="AU86" s="675"/>
      <c r="AV86" s="675"/>
      <c r="AW86" s="675"/>
      <c r="BX86" s="469"/>
    </row>
    <row r="87" spans="1:76">
      <c r="A87" s="673">
        <v>7</v>
      </c>
      <c r="B87" s="674"/>
      <c r="C87" s="674"/>
      <c r="D87" s="674"/>
      <c r="E87" s="674"/>
      <c r="F87" s="674"/>
      <c r="G87" s="674"/>
      <c r="H87" s="674"/>
      <c r="I87" s="674"/>
      <c r="J87" s="674"/>
      <c r="K87" s="674"/>
      <c r="L87" s="674"/>
      <c r="M87" s="674"/>
      <c r="N87" s="674"/>
      <c r="O87" s="674"/>
      <c r="P87" s="674"/>
      <c r="Q87" s="674"/>
      <c r="R87" s="674"/>
      <c r="S87" s="674"/>
      <c r="T87" s="674"/>
      <c r="U87" s="674"/>
      <c r="V87" s="674"/>
      <c r="W87" s="674"/>
      <c r="X87" s="674"/>
      <c r="Y87" s="674"/>
      <c r="Z87" s="674"/>
      <c r="AA87" s="674"/>
      <c r="AB87" s="674"/>
      <c r="AC87" s="674"/>
      <c r="AD87" s="674"/>
      <c r="AE87" s="674"/>
      <c r="AF87" s="674"/>
      <c r="AG87" s="674"/>
      <c r="AH87" s="674"/>
      <c r="AI87" s="674"/>
      <c r="AJ87" s="674"/>
      <c r="AK87" s="674"/>
      <c r="AL87" s="675"/>
      <c r="AM87" s="675"/>
      <c r="AN87" s="675"/>
      <c r="AO87" s="675"/>
      <c r="AP87" s="675"/>
      <c r="AQ87" s="675"/>
      <c r="AR87" s="675"/>
      <c r="AS87" s="675"/>
      <c r="AT87" s="675"/>
      <c r="AU87" s="675"/>
      <c r="AV87" s="675"/>
      <c r="AW87" s="675"/>
      <c r="BX87" s="469"/>
    </row>
    <row r="88" spans="1:76">
      <c r="A88" s="673">
        <v>8</v>
      </c>
      <c r="B88" s="674"/>
      <c r="C88" s="674"/>
      <c r="D88" s="674"/>
      <c r="E88" s="674"/>
      <c r="F88" s="674"/>
      <c r="G88" s="674"/>
      <c r="H88" s="674"/>
      <c r="I88" s="674"/>
      <c r="J88" s="674"/>
      <c r="K88" s="674"/>
      <c r="L88" s="674"/>
      <c r="M88" s="674"/>
      <c r="N88" s="674"/>
      <c r="O88" s="674"/>
      <c r="P88" s="674"/>
      <c r="Q88" s="674"/>
      <c r="R88" s="674"/>
      <c r="S88" s="674"/>
      <c r="T88" s="674"/>
      <c r="U88" s="674"/>
      <c r="V88" s="674"/>
      <c r="W88" s="674"/>
      <c r="X88" s="674"/>
      <c r="Y88" s="674"/>
      <c r="Z88" s="674"/>
      <c r="AA88" s="674"/>
      <c r="AB88" s="674"/>
      <c r="AC88" s="674"/>
      <c r="AD88" s="674"/>
      <c r="AE88" s="674"/>
      <c r="AF88" s="674"/>
      <c r="AG88" s="674"/>
      <c r="AH88" s="674"/>
      <c r="AI88" s="674"/>
      <c r="AJ88" s="674"/>
      <c r="AK88" s="674"/>
      <c r="AL88" s="675"/>
      <c r="AM88" s="675"/>
      <c r="AN88" s="675"/>
      <c r="AO88" s="675"/>
      <c r="AP88" s="675"/>
      <c r="AQ88" s="675"/>
      <c r="AR88" s="675"/>
      <c r="AS88" s="675"/>
      <c r="AT88" s="675"/>
      <c r="AU88" s="675"/>
      <c r="AV88" s="675"/>
      <c r="AW88" s="675"/>
      <c r="BX88" s="469"/>
    </row>
    <row r="89" spans="1:76">
      <c r="A89" s="673">
        <v>9</v>
      </c>
      <c r="B89" s="674"/>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675"/>
      <c r="AM89" s="675"/>
      <c r="AN89" s="675"/>
      <c r="AO89" s="675"/>
      <c r="AP89" s="675"/>
      <c r="AQ89" s="675"/>
      <c r="AR89" s="675"/>
      <c r="AS89" s="675"/>
      <c r="AT89" s="675"/>
      <c r="AU89" s="675"/>
      <c r="AV89" s="675"/>
      <c r="AW89" s="675"/>
      <c r="BX89" s="469"/>
    </row>
    <row r="90" spans="1:76">
      <c r="A90" s="673">
        <v>10</v>
      </c>
      <c r="B90" s="674"/>
      <c r="C90" s="674"/>
      <c r="D90" s="674"/>
      <c r="E90" s="674"/>
      <c r="F90" s="674"/>
      <c r="G90" s="674"/>
      <c r="H90" s="674"/>
      <c r="I90" s="674"/>
      <c r="J90" s="674"/>
      <c r="K90" s="674"/>
      <c r="L90" s="674"/>
      <c r="M90" s="674"/>
      <c r="N90" s="674"/>
      <c r="O90" s="674"/>
      <c r="P90" s="674"/>
      <c r="Q90" s="674"/>
      <c r="R90" s="674"/>
      <c r="S90" s="674"/>
      <c r="T90" s="674"/>
      <c r="U90" s="674"/>
      <c r="V90" s="674"/>
      <c r="W90" s="674"/>
      <c r="X90" s="674"/>
      <c r="Y90" s="674"/>
      <c r="Z90" s="674"/>
      <c r="AA90" s="674"/>
      <c r="AB90" s="674"/>
      <c r="AC90" s="674"/>
      <c r="AD90" s="674"/>
      <c r="AE90" s="674"/>
      <c r="AF90" s="674"/>
      <c r="AG90" s="674"/>
      <c r="AH90" s="674"/>
      <c r="AI90" s="674"/>
      <c r="AJ90" s="674"/>
      <c r="AK90" s="674"/>
      <c r="AL90" s="675"/>
      <c r="AM90" s="675"/>
      <c r="AN90" s="675"/>
      <c r="AO90" s="675"/>
      <c r="AP90" s="675"/>
      <c r="AQ90" s="675"/>
      <c r="AR90" s="675"/>
      <c r="AS90" s="675"/>
      <c r="AT90" s="675"/>
      <c r="AU90" s="675"/>
      <c r="AV90" s="675"/>
      <c r="AW90" s="675"/>
      <c r="BX90" s="470"/>
    </row>
    <row r="91" spans="1:76">
      <c r="A91" s="673">
        <v>11</v>
      </c>
      <c r="B91" s="674"/>
      <c r="C91" s="674"/>
      <c r="D91" s="674"/>
      <c r="E91" s="674"/>
      <c r="F91" s="674"/>
      <c r="G91" s="674"/>
      <c r="H91" s="674"/>
      <c r="I91" s="674"/>
      <c r="J91" s="674"/>
      <c r="K91" s="674"/>
      <c r="L91" s="674"/>
      <c r="M91" s="674"/>
      <c r="N91" s="674"/>
      <c r="O91" s="674"/>
      <c r="P91" s="674"/>
      <c r="Q91" s="674"/>
      <c r="R91" s="674"/>
      <c r="S91" s="674"/>
      <c r="T91" s="674"/>
      <c r="U91" s="674"/>
      <c r="V91" s="674"/>
      <c r="W91" s="674"/>
      <c r="X91" s="674"/>
      <c r="Y91" s="674"/>
      <c r="Z91" s="674"/>
      <c r="AA91" s="674"/>
      <c r="AB91" s="674"/>
      <c r="AC91" s="674"/>
      <c r="AD91" s="674"/>
      <c r="AE91" s="674"/>
      <c r="AF91" s="674"/>
      <c r="AG91" s="674"/>
      <c r="AH91" s="674"/>
      <c r="AI91" s="674"/>
      <c r="AJ91" s="674"/>
      <c r="AK91" s="674"/>
      <c r="AL91" s="675"/>
      <c r="AM91" s="675"/>
      <c r="AN91" s="675"/>
      <c r="AO91" s="675"/>
      <c r="AP91" s="675"/>
      <c r="AQ91" s="675"/>
      <c r="AR91" s="675"/>
      <c r="AS91" s="675"/>
      <c r="AT91" s="675"/>
      <c r="AU91" s="675"/>
      <c r="AV91" s="675"/>
      <c r="AW91" s="675"/>
    </row>
    <row r="92" spans="1:76">
      <c r="A92" s="673">
        <v>12</v>
      </c>
      <c r="B92" s="674"/>
      <c r="C92" s="674"/>
      <c r="D92" s="674"/>
      <c r="E92" s="674"/>
      <c r="F92" s="674"/>
      <c r="G92" s="674"/>
      <c r="H92" s="674"/>
      <c r="I92" s="674"/>
      <c r="J92" s="674"/>
      <c r="K92" s="674"/>
      <c r="L92" s="674"/>
      <c r="M92" s="674"/>
      <c r="N92" s="674"/>
      <c r="O92" s="674"/>
      <c r="P92" s="674"/>
      <c r="Q92" s="674"/>
      <c r="R92" s="674"/>
      <c r="S92" s="674"/>
      <c r="T92" s="674"/>
      <c r="U92" s="674"/>
      <c r="V92" s="674"/>
      <c r="W92" s="674"/>
      <c r="X92" s="674"/>
      <c r="Y92" s="674"/>
      <c r="Z92" s="674"/>
      <c r="AA92" s="674"/>
      <c r="AB92" s="674"/>
      <c r="AC92" s="674"/>
      <c r="AD92" s="674"/>
      <c r="AE92" s="674"/>
      <c r="AF92" s="674"/>
      <c r="AG92" s="674"/>
      <c r="AH92" s="674"/>
      <c r="AI92" s="674"/>
      <c r="AJ92" s="674"/>
      <c r="AK92" s="674"/>
      <c r="AL92" s="675"/>
      <c r="AM92" s="675"/>
      <c r="AN92" s="675"/>
      <c r="AO92" s="675"/>
      <c r="AP92" s="675"/>
      <c r="AQ92" s="675"/>
      <c r="AR92" s="675"/>
      <c r="AS92" s="675"/>
      <c r="AT92" s="675"/>
      <c r="AU92" s="675"/>
      <c r="AV92" s="675"/>
      <c r="AW92" s="675"/>
    </row>
    <row r="93" spans="1:76">
      <c r="A93" s="673">
        <v>13</v>
      </c>
      <c r="B93" s="674"/>
      <c r="C93" s="674"/>
      <c r="D93" s="674"/>
      <c r="E93" s="674"/>
      <c r="F93" s="674"/>
      <c r="G93" s="674"/>
      <c r="H93" s="674"/>
      <c r="I93" s="674"/>
      <c r="J93" s="674"/>
      <c r="K93" s="674"/>
      <c r="L93" s="674"/>
      <c r="M93" s="674"/>
      <c r="N93" s="674"/>
      <c r="O93" s="674"/>
      <c r="P93" s="674"/>
      <c r="Q93" s="674"/>
      <c r="R93" s="674"/>
      <c r="S93" s="674"/>
      <c r="T93" s="674"/>
      <c r="U93" s="674"/>
      <c r="V93" s="674"/>
      <c r="W93" s="674"/>
      <c r="X93" s="674"/>
      <c r="Y93" s="674"/>
      <c r="Z93" s="674"/>
      <c r="AA93" s="674"/>
      <c r="AB93" s="674"/>
      <c r="AC93" s="674"/>
      <c r="AD93" s="674"/>
      <c r="AE93" s="674"/>
      <c r="AF93" s="674"/>
      <c r="AG93" s="674"/>
      <c r="AH93" s="674"/>
      <c r="AI93" s="674"/>
      <c r="AJ93" s="674"/>
      <c r="AK93" s="674"/>
      <c r="AL93" s="675"/>
      <c r="AM93" s="675"/>
      <c r="AN93" s="675"/>
      <c r="AO93" s="675"/>
      <c r="AP93" s="675"/>
      <c r="AQ93" s="675"/>
      <c r="AR93" s="675"/>
      <c r="AS93" s="675"/>
      <c r="AT93" s="675"/>
      <c r="AU93" s="675"/>
      <c r="AV93" s="675"/>
      <c r="AW93" s="675"/>
    </row>
    <row r="94" spans="1:76">
      <c r="A94" s="673">
        <v>14</v>
      </c>
      <c r="B94" s="674"/>
      <c r="C94" s="674"/>
      <c r="D94" s="674"/>
      <c r="E94" s="674"/>
      <c r="F94" s="674"/>
      <c r="G94" s="674"/>
      <c r="H94" s="674"/>
      <c r="I94" s="674"/>
      <c r="J94" s="674"/>
      <c r="K94" s="674"/>
      <c r="L94" s="674"/>
      <c r="M94" s="674"/>
      <c r="N94" s="674"/>
      <c r="O94" s="674"/>
      <c r="P94" s="674"/>
      <c r="Q94" s="674"/>
      <c r="R94" s="674"/>
      <c r="S94" s="674"/>
      <c r="T94" s="674"/>
      <c r="U94" s="674"/>
      <c r="V94" s="674"/>
      <c r="W94" s="674"/>
      <c r="X94" s="674"/>
      <c r="Y94" s="674"/>
      <c r="Z94" s="674"/>
      <c r="AA94" s="674"/>
      <c r="AB94" s="674"/>
      <c r="AC94" s="674"/>
      <c r="AD94" s="674"/>
      <c r="AE94" s="674"/>
      <c r="AF94" s="674"/>
      <c r="AG94" s="674"/>
      <c r="AH94" s="674"/>
      <c r="AI94" s="674"/>
      <c r="AJ94" s="674"/>
      <c r="AK94" s="674"/>
      <c r="AL94" s="675"/>
      <c r="AM94" s="675"/>
      <c r="AN94" s="675"/>
      <c r="AO94" s="675"/>
      <c r="AP94" s="675"/>
      <c r="AQ94" s="675"/>
      <c r="AR94" s="675"/>
      <c r="AS94" s="675"/>
      <c r="AT94" s="675"/>
      <c r="AU94" s="675"/>
      <c r="AV94" s="675"/>
      <c r="AW94" s="675"/>
    </row>
    <row r="95" spans="1:76">
      <c r="A95" s="673">
        <v>15</v>
      </c>
      <c r="B95" s="674"/>
      <c r="C95" s="674"/>
      <c r="D95" s="674"/>
      <c r="E95" s="674"/>
      <c r="F95" s="674"/>
      <c r="G95" s="674"/>
      <c r="H95" s="674"/>
      <c r="I95" s="674"/>
      <c r="J95" s="674"/>
      <c r="K95" s="674"/>
      <c r="L95" s="674"/>
      <c r="M95" s="674"/>
      <c r="N95" s="674"/>
      <c r="O95" s="674"/>
      <c r="P95" s="674"/>
      <c r="Q95" s="674"/>
      <c r="R95" s="674"/>
      <c r="S95" s="674"/>
      <c r="T95" s="674"/>
      <c r="U95" s="674"/>
      <c r="V95" s="674"/>
      <c r="W95" s="674"/>
      <c r="X95" s="674"/>
      <c r="Y95" s="674"/>
      <c r="Z95" s="674"/>
      <c r="AA95" s="674"/>
      <c r="AB95" s="674"/>
      <c r="AC95" s="674"/>
      <c r="AD95" s="674"/>
      <c r="AE95" s="674"/>
      <c r="AF95" s="674"/>
      <c r="AG95" s="674"/>
      <c r="AH95" s="674"/>
      <c r="AI95" s="674"/>
      <c r="AJ95" s="674"/>
      <c r="AK95" s="674"/>
      <c r="AL95" s="675"/>
      <c r="AM95" s="675"/>
      <c r="AN95" s="675"/>
      <c r="AO95" s="675"/>
      <c r="AP95" s="675"/>
      <c r="AQ95" s="675"/>
      <c r="AR95" s="675"/>
      <c r="AS95" s="675"/>
      <c r="AT95" s="675"/>
      <c r="AU95" s="675"/>
      <c r="AV95" s="675"/>
      <c r="AW95" s="675"/>
      <c r="BX95" s="469"/>
    </row>
    <row r="96" spans="1:76">
      <c r="A96" s="673">
        <v>16</v>
      </c>
      <c r="B96" s="674"/>
      <c r="C96" s="674"/>
      <c r="D96" s="674"/>
      <c r="E96" s="674"/>
      <c r="F96" s="674"/>
      <c r="G96" s="674"/>
      <c r="H96" s="674"/>
      <c r="I96" s="674"/>
      <c r="J96" s="674"/>
      <c r="K96" s="674"/>
      <c r="L96" s="674"/>
      <c r="M96" s="674"/>
      <c r="N96" s="674"/>
      <c r="O96" s="674"/>
      <c r="P96" s="674"/>
      <c r="Q96" s="674"/>
      <c r="R96" s="674"/>
      <c r="S96" s="674"/>
      <c r="T96" s="674"/>
      <c r="U96" s="674"/>
      <c r="V96" s="674"/>
      <c r="W96" s="674"/>
      <c r="X96" s="674"/>
      <c r="Y96" s="674"/>
      <c r="Z96" s="674"/>
      <c r="AA96" s="674"/>
      <c r="AB96" s="674"/>
      <c r="AC96" s="674"/>
      <c r="AD96" s="674"/>
      <c r="AE96" s="674"/>
      <c r="AF96" s="674"/>
      <c r="AG96" s="674"/>
      <c r="AH96" s="674"/>
      <c r="AI96" s="674"/>
      <c r="AJ96" s="674"/>
      <c r="AK96" s="674"/>
      <c r="AL96" s="675"/>
      <c r="AM96" s="675"/>
      <c r="AN96" s="675"/>
      <c r="AO96" s="675"/>
      <c r="AP96" s="675"/>
      <c r="AQ96" s="675"/>
      <c r="AR96" s="675"/>
      <c r="AS96" s="675"/>
      <c r="AT96" s="675"/>
      <c r="AU96" s="675"/>
      <c r="AV96" s="675"/>
      <c r="AW96" s="675"/>
      <c r="BX96" s="469"/>
    </row>
    <row r="97" spans="1:76">
      <c r="A97" s="673">
        <v>17</v>
      </c>
      <c r="B97" s="674"/>
      <c r="C97" s="674"/>
      <c r="D97" s="674"/>
      <c r="E97" s="674"/>
      <c r="F97" s="674"/>
      <c r="G97" s="674"/>
      <c r="H97" s="674"/>
      <c r="I97" s="674"/>
      <c r="J97" s="674"/>
      <c r="K97" s="674"/>
      <c r="L97" s="674"/>
      <c r="M97" s="674"/>
      <c r="N97" s="674"/>
      <c r="O97" s="674"/>
      <c r="P97" s="674"/>
      <c r="Q97" s="674"/>
      <c r="R97" s="674"/>
      <c r="S97" s="674"/>
      <c r="T97" s="674"/>
      <c r="U97" s="674"/>
      <c r="V97" s="674"/>
      <c r="W97" s="674"/>
      <c r="X97" s="674"/>
      <c r="Y97" s="674"/>
      <c r="Z97" s="674"/>
      <c r="AA97" s="674"/>
      <c r="AB97" s="674"/>
      <c r="AC97" s="674"/>
      <c r="AD97" s="674"/>
      <c r="AE97" s="674"/>
      <c r="AF97" s="674"/>
      <c r="AG97" s="674"/>
      <c r="AH97" s="674"/>
      <c r="AI97" s="674"/>
      <c r="AJ97" s="674"/>
      <c r="AK97" s="674"/>
      <c r="AL97" s="675"/>
      <c r="AM97" s="675"/>
      <c r="AN97" s="675"/>
      <c r="AO97" s="675"/>
      <c r="AP97" s="675"/>
      <c r="AQ97" s="675"/>
      <c r="AR97" s="675"/>
      <c r="AS97" s="675"/>
      <c r="AT97" s="675"/>
      <c r="AU97" s="675"/>
      <c r="AV97" s="675"/>
      <c r="AW97" s="675"/>
      <c r="BX97" s="469"/>
    </row>
    <row r="98" spans="1:76">
      <c r="A98" s="673">
        <v>18</v>
      </c>
      <c r="B98" s="674"/>
      <c r="C98" s="674"/>
      <c r="D98" s="674"/>
      <c r="E98" s="674"/>
      <c r="F98" s="674"/>
      <c r="G98" s="674"/>
      <c r="H98" s="674"/>
      <c r="I98" s="674"/>
      <c r="J98" s="674"/>
      <c r="K98" s="674"/>
      <c r="L98" s="674"/>
      <c r="M98" s="674"/>
      <c r="N98" s="674"/>
      <c r="O98" s="674"/>
      <c r="P98" s="674"/>
      <c r="Q98" s="674"/>
      <c r="R98" s="674"/>
      <c r="S98" s="674"/>
      <c r="T98" s="674"/>
      <c r="U98" s="674"/>
      <c r="V98" s="674"/>
      <c r="W98" s="674"/>
      <c r="X98" s="674"/>
      <c r="Y98" s="674"/>
      <c r="Z98" s="674"/>
      <c r="AA98" s="674"/>
      <c r="AB98" s="674"/>
      <c r="AC98" s="674"/>
      <c r="AD98" s="674"/>
      <c r="AE98" s="674"/>
      <c r="AF98" s="674"/>
      <c r="AG98" s="674"/>
      <c r="AH98" s="674"/>
      <c r="AI98" s="674"/>
      <c r="AJ98" s="674"/>
      <c r="AK98" s="674"/>
      <c r="AL98" s="675"/>
      <c r="AM98" s="675"/>
      <c r="AN98" s="675"/>
      <c r="AO98" s="675"/>
      <c r="AP98" s="675"/>
      <c r="AQ98" s="675"/>
      <c r="AR98" s="675"/>
      <c r="AS98" s="675"/>
      <c r="AT98" s="675"/>
      <c r="AU98" s="675"/>
      <c r="AV98" s="675"/>
      <c r="AW98" s="675"/>
      <c r="BX98" s="469"/>
    </row>
    <row r="99" spans="1:76">
      <c r="A99" s="673">
        <v>19</v>
      </c>
      <c r="B99" s="674"/>
      <c r="C99" s="674"/>
      <c r="D99" s="674"/>
      <c r="E99" s="674"/>
      <c r="F99" s="674"/>
      <c r="G99" s="674"/>
      <c r="H99" s="674"/>
      <c r="I99" s="674"/>
      <c r="J99" s="674"/>
      <c r="K99" s="674"/>
      <c r="L99" s="674"/>
      <c r="M99" s="674"/>
      <c r="N99" s="674"/>
      <c r="O99" s="674"/>
      <c r="P99" s="674"/>
      <c r="Q99" s="674"/>
      <c r="R99" s="674"/>
      <c r="S99" s="674"/>
      <c r="T99" s="674"/>
      <c r="U99" s="674"/>
      <c r="V99" s="674"/>
      <c r="W99" s="674"/>
      <c r="X99" s="674"/>
      <c r="Y99" s="674"/>
      <c r="Z99" s="674"/>
      <c r="AA99" s="674"/>
      <c r="AB99" s="674"/>
      <c r="AC99" s="674"/>
      <c r="AD99" s="674"/>
      <c r="AE99" s="674"/>
      <c r="AF99" s="674"/>
      <c r="AG99" s="674"/>
      <c r="AH99" s="674"/>
      <c r="AI99" s="674"/>
      <c r="AJ99" s="674"/>
      <c r="AK99" s="674"/>
      <c r="AL99" s="675"/>
      <c r="AM99" s="675"/>
      <c r="AN99" s="675"/>
      <c r="AO99" s="675"/>
      <c r="AP99" s="675"/>
      <c r="AQ99" s="675"/>
      <c r="AR99" s="675"/>
      <c r="AS99" s="675"/>
      <c r="AT99" s="675"/>
      <c r="AU99" s="675"/>
      <c r="AV99" s="675"/>
      <c r="AW99" s="675"/>
    </row>
    <row r="100" spans="1:76">
      <c r="A100" s="673">
        <v>20</v>
      </c>
      <c r="B100" s="674"/>
      <c r="C100" s="674"/>
      <c r="D100" s="674"/>
      <c r="E100" s="674"/>
      <c r="F100" s="674"/>
      <c r="G100" s="674"/>
      <c r="H100" s="674"/>
      <c r="I100" s="674"/>
      <c r="J100" s="674"/>
      <c r="K100" s="674"/>
      <c r="L100" s="674"/>
      <c r="M100" s="674"/>
      <c r="N100" s="674"/>
      <c r="O100" s="674"/>
      <c r="P100" s="674"/>
      <c r="Q100" s="674"/>
      <c r="R100" s="674"/>
      <c r="S100" s="674"/>
      <c r="T100" s="674"/>
      <c r="U100" s="674"/>
      <c r="V100" s="674"/>
      <c r="W100" s="674"/>
      <c r="X100" s="674"/>
      <c r="Y100" s="674"/>
      <c r="Z100" s="674"/>
      <c r="AA100" s="674"/>
      <c r="AB100" s="674"/>
      <c r="AC100" s="674"/>
      <c r="AD100" s="674"/>
      <c r="AE100" s="674"/>
      <c r="AF100" s="674"/>
      <c r="AG100" s="674"/>
      <c r="AH100" s="674"/>
      <c r="AI100" s="674"/>
      <c r="AJ100" s="674"/>
      <c r="AK100" s="674"/>
      <c r="AL100" s="675"/>
      <c r="AM100" s="675"/>
      <c r="AN100" s="675"/>
      <c r="AO100" s="675"/>
      <c r="AP100" s="675"/>
      <c r="AQ100" s="675"/>
      <c r="AR100" s="675"/>
      <c r="AS100" s="675"/>
      <c r="AT100" s="675"/>
      <c r="AU100" s="675"/>
      <c r="AV100" s="675"/>
      <c r="AW100" s="675"/>
      <c r="BX100" s="469"/>
    </row>
    <row r="101" spans="1:76">
      <c r="A101" s="673">
        <v>21</v>
      </c>
      <c r="B101" s="674"/>
      <c r="C101" s="674"/>
      <c r="D101" s="674"/>
      <c r="E101" s="674"/>
      <c r="F101" s="674"/>
      <c r="G101" s="674"/>
      <c r="H101" s="674"/>
      <c r="I101" s="674"/>
      <c r="J101" s="674"/>
      <c r="K101" s="674"/>
      <c r="L101" s="674"/>
      <c r="M101" s="674"/>
      <c r="N101" s="674"/>
      <c r="O101" s="674"/>
      <c r="P101" s="674"/>
      <c r="Q101" s="674"/>
      <c r="R101" s="674"/>
      <c r="S101" s="674"/>
      <c r="T101" s="674"/>
      <c r="U101" s="674"/>
      <c r="V101" s="674"/>
      <c r="W101" s="674"/>
      <c r="X101" s="674"/>
      <c r="Y101" s="674"/>
      <c r="Z101" s="674"/>
      <c r="AA101" s="674"/>
      <c r="AB101" s="674"/>
      <c r="AC101" s="674"/>
      <c r="AD101" s="674"/>
      <c r="AE101" s="674"/>
      <c r="AF101" s="674"/>
      <c r="AG101" s="674"/>
      <c r="AH101" s="674"/>
      <c r="AI101" s="674"/>
      <c r="AJ101" s="674"/>
      <c r="AK101" s="674"/>
      <c r="AL101" s="675"/>
      <c r="AM101" s="675"/>
      <c r="AN101" s="675"/>
      <c r="AO101" s="675"/>
      <c r="AP101" s="675"/>
      <c r="AQ101" s="675"/>
      <c r="AR101" s="675"/>
      <c r="AS101" s="675"/>
      <c r="AT101" s="675"/>
      <c r="AU101" s="675"/>
      <c r="AV101" s="675"/>
      <c r="AW101" s="675"/>
      <c r="BX101" s="469"/>
    </row>
    <row r="102" spans="1:76">
      <c r="A102" s="673">
        <v>22</v>
      </c>
      <c r="B102" s="674"/>
      <c r="C102" s="674"/>
      <c r="D102" s="674"/>
      <c r="E102" s="674"/>
      <c r="F102" s="674"/>
      <c r="G102" s="674"/>
      <c r="H102" s="674"/>
      <c r="I102" s="674"/>
      <c r="J102" s="674"/>
      <c r="K102" s="674"/>
      <c r="L102" s="674"/>
      <c r="M102" s="674"/>
      <c r="N102" s="674"/>
      <c r="O102" s="674"/>
      <c r="P102" s="674"/>
      <c r="Q102" s="674"/>
      <c r="R102" s="674"/>
      <c r="S102" s="674"/>
      <c r="T102" s="674"/>
      <c r="U102" s="674"/>
      <c r="V102" s="674"/>
      <c r="W102" s="674"/>
      <c r="X102" s="674"/>
      <c r="Y102" s="674"/>
      <c r="Z102" s="674"/>
      <c r="AA102" s="674"/>
      <c r="AB102" s="674"/>
      <c r="AC102" s="674"/>
      <c r="AD102" s="674"/>
      <c r="AE102" s="674"/>
      <c r="AF102" s="674"/>
      <c r="AG102" s="674"/>
      <c r="AH102" s="674"/>
      <c r="AI102" s="674"/>
      <c r="AJ102" s="674"/>
      <c r="AK102" s="674"/>
      <c r="AL102" s="675"/>
      <c r="AM102" s="675"/>
      <c r="AN102" s="675"/>
      <c r="AO102" s="675"/>
      <c r="AP102" s="675"/>
      <c r="AQ102" s="675"/>
      <c r="AR102" s="675"/>
      <c r="AS102" s="675"/>
      <c r="AT102" s="675"/>
      <c r="AU102" s="675"/>
      <c r="AV102" s="675"/>
      <c r="AW102" s="675"/>
      <c r="BX102" s="469"/>
    </row>
    <row r="103" spans="1:76">
      <c r="A103" s="673">
        <v>23</v>
      </c>
      <c r="B103" s="674"/>
      <c r="C103" s="674"/>
      <c r="D103" s="674"/>
      <c r="E103" s="674"/>
      <c r="F103" s="674"/>
      <c r="G103" s="674"/>
      <c r="H103" s="674"/>
      <c r="I103" s="674"/>
      <c r="J103" s="674"/>
      <c r="K103" s="674"/>
      <c r="L103" s="674"/>
      <c r="M103" s="674"/>
      <c r="N103" s="674"/>
      <c r="O103" s="674"/>
      <c r="P103" s="674"/>
      <c r="Q103" s="674"/>
      <c r="R103" s="674"/>
      <c r="S103" s="674"/>
      <c r="T103" s="674"/>
      <c r="U103" s="674"/>
      <c r="V103" s="674"/>
      <c r="W103" s="674"/>
      <c r="X103" s="674"/>
      <c r="Y103" s="674"/>
      <c r="Z103" s="674"/>
      <c r="AA103" s="674"/>
      <c r="AB103" s="674"/>
      <c r="AC103" s="674"/>
      <c r="AD103" s="674"/>
      <c r="AE103" s="674"/>
      <c r="AF103" s="674"/>
      <c r="AG103" s="674"/>
      <c r="AH103" s="674"/>
      <c r="AI103" s="674"/>
      <c r="AJ103" s="674"/>
      <c r="AK103" s="674"/>
      <c r="AL103" s="675"/>
      <c r="AM103" s="675"/>
      <c r="AN103" s="675"/>
      <c r="AO103" s="675"/>
      <c r="AP103" s="675"/>
      <c r="AQ103" s="675"/>
      <c r="AR103" s="675"/>
      <c r="AS103" s="675"/>
      <c r="AT103" s="675"/>
      <c r="AU103" s="675"/>
      <c r="AV103" s="675"/>
      <c r="AW103" s="675"/>
      <c r="BX103" s="469"/>
    </row>
    <row r="104" spans="1:76">
      <c r="A104" s="673">
        <v>24</v>
      </c>
      <c r="B104" s="674"/>
      <c r="C104" s="674"/>
      <c r="D104" s="674"/>
      <c r="E104" s="674"/>
      <c r="F104" s="674"/>
      <c r="G104" s="674"/>
      <c r="H104" s="674"/>
      <c r="I104" s="674"/>
      <c r="J104" s="674"/>
      <c r="K104" s="674"/>
      <c r="L104" s="674"/>
      <c r="M104" s="674"/>
      <c r="N104" s="674"/>
      <c r="O104" s="674"/>
      <c r="P104" s="674"/>
      <c r="Q104" s="674"/>
      <c r="R104" s="674"/>
      <c r="S104" s="674"/>
      <c r="T104" s="674"/>
      <c r="U104" s="674"/>
      <c r="V104" s="674"/>
      <c r="W104" s="674"/>
      <c r="X104" s="674"/>
      <c r="Y104" s="674"/>
      <c r="Z104" s="674"/>
      <c r="AA104" s="674"/>
      <c r="AB104" s="674"/>
      <c r="AC104" s="674"/>
      <c r="AD104" s="674"/>
      <c r="AE104" s="674"/>
      <c r="AF104" s="674"/>
      <c r="AG104" s="674"/>
      <c r="AH104" s="674"/>
      <c r="AI104" s="674"/>
      <c r="AJ104" s="674"/>
      <c r="AK104" s="674"/>
      <c r="AL104" s="675"/>
      <c r="AM104" s="675"/>
      <c r="AN104" s="675"/>
      <c r="AO104" s="675"/>
      <c r="AP104" s="675"/>
      <c r="AQ104" s="675"/>
      <c r="AR104" s="675"/>
      <c r="AS104" s="675"/>
      <c r="AT104" s="675"/>
      <c r="AU104" s="675"/>
      <c r="AV104" s="675"/>
      <c r="AW104" s="675"/>
      <c r="BX104" s="469" t="s">
        <v>306</v>
      </c>
    </row>
    <row r="105" spans="1:76">
      <c r="A105" s="673">
        <v>25</v>
      </c>
      <c r="B105" s="674"/>
      <c r="C105" s="674"/>
      <c r="D105" s="674"/>
      <c r="E105" s="674"/>
      <c r="F105" s="674"/>
      <c r="G105" s="674"/>
      <c r="H105" s="674"/>
      <c r="I105" s="674"/>
      <c r="J105" s="674"/>
      <c r="K105" s="674"/>
      <c r="L105" s="674"/>
      <c r="M105" s="674"/>
      <c r="N105" s="674"/>
      <c r="O105" s="674"/>
      <c r="P105" s="674"/>
      <c r="Q105" s="674"/>
      <c r="R105" s="674"/>
      <c r="S105" s="674"/>
      <c r="T105" s="674"/>
      <c r="U105" s="674"/>
      <c r="V105" s="674"/>
      <c r="W105" s="674"/>
      <c r="X105" s="674"/>
      <c r="Y105" s="674"/>
      <c r="Z105" s="674"/>
      <c r="AA105" s="674"/>
      <c r="AB105" s="674"/>
      <c r="AC105" s="674"/>
      <c r="AD105" s="674"/>
      <c r="AE105" s="674"/>
      <c r="AF105" s="674"/>
      <c r="AG105" s="674"/>
      <c r="AH105" s="674"/>
      <c r="AI105" s="674"/>
      <c r="AJ105" s="674"/>
      <c r="AK105" s="674"/>
      <c r="AL105" s="675"/>
      <c r="AM105" s="675"/>
      <c r="AN105" s="675"/>
      <c r="AO105" s="675"/>
      <c r="AP105" s="675"/>
      <c r="AQ105" s="675"/>
      <c r="AR105" s="675"/>
      <c r="AS105" s="675"/>
      <c r="AT105" s="675"/>
      <c r="AU105" s="675"/>
      <c r="AV105" s="675"/>
      <c r="AW105" s="675"/>
      <c r="BX105" s="469" t="s">
        <v>306</v>
      </c>
    </row>
    <row r="106" spans="1:76">
      <c r="A106" s="673">
        <v>26</v>
      </c>
      <c r="B106" s="674"/>
      <c r="C106" s="674"/>
      <c r="D106" s="674"/>
      <c r="E106" s="674"/>
      <c r="F106" s="674"/>
      <c r="G106" s="674"/>
      <c r="H106" s="674"/>
      <c r="I106" s="674"/>
      <c r="J106" s="674"/>
      <c r="K106" s="674"/>
      <c r="L106" s="674"/>
      <c r="M106" s="674"/>
      <c r="N106" s="674"/>
      <c r="O106" s="674"/>
      <c r="P106" s="674"/>
      <c r="Q106" s="674"/>
      <c r="R106" s="674"/>
      <c r="S106" s="674"/>
      <c r="T106" s="674"/>
      <c r="U106" s="674"/>
      <c r="V106" s="674"/>
      <c r="W106" s="674"/>
      <c r="X106" s="674"/>
      <c r="Y106" s="674"/>
      <c r="Z106" s="674"/>
      <c r="AA106" s="674"/>
      <c r="AB106" s="674"/>
      <c r="AC106" s="674"/>
      <c r="AD106" s="674"/>
      <c r="AE106" s="674"/>
      <c r="AF106" s="674"/>
      <c r="AG106" s="674"/>
      <c r="AH106" s="674"/>
      <c r="AI106" s="674"/>
      <c r="AJ106" s="674"/>
      <c r="AK106" s="674"/>
      <c r="AL106" s="675"/>
      <c r="AM106" s="675"/>
      <c r="AN106" s="675"/>
      <c r="AO106" s="675"/>
      <c r="AP106" s="675"/>
      <c r="AQ106" s="675"/>
      <c r="AR106" s="675"/>
      <c r="AS106" s="675"/>
      <c r="AT106" s="675"/>
      <c r="AU106" s="675"/>
      <c r="AV106" s="675"/>
      <c r="AW106" s="675"/>
      <c r="BX106" s="469" t="s">
        <v>306</v>
      </c>
    </row>
    <row r="107" spans="1:76">
      <c r="A107" s="673">
        <v>27</v>
      </c>
      <c r="B107" s="674"/>
      <c r="C107" s="674"/>
      <c r="D107" s="674"/>
      <c r="E107" s="674"/>
      <c r="F107" s="674"/>
      <c r="G107" s="674"/>
      <c r="H107" s="674"/>
      <c r="I107" s="674"/>
      <c r="J107" s="674"/>
      <c r="K107" s="674"/>
      <c r="L107" s="674"/>
      <c r="M107" s="674"/>
      <c r="N107" s="674"/>
      <c r="O107" s="674"/>
      <c r="P107" s="674"/>
      <c r="Q107" s="674"/>
      <c r="R107" s="674"/>
      <c r="S107" s="674"/>
      <c r="T107" s="674"/>
      <c r="U107" s="674"/>
      <c r="V107" s="674"/>
      <c r="W107" s="674"/>
      <c r="X107" s="674"/>
      <c r="Y107" s="674"/>
      <c r="Z107" s="674"/>
      <c r="AA107" s="674"/>
      <c r="AB107" s="674"/>
      <c r="AC107" s="674"/>
      <c r="AD107" s="674"/>
      <c r="AE107" s="674"/>
      <c r="AF107" s="674"/>
      <c r="AG107" s="674"/>
      <c r="AH107" s="674"/>
      <c r="AI107" s="674"/>
      <c r="AJ107" s="674"/>
      <c r="AK107" s="674"/>
      <c r="AL107" s="675"/>
      <c r="AM107" s="675"/>
      <c r="AN107" s="675"/>
      <c r="AO107" s="675"/>
      <c r="AP107" s="675"/>
      <c r="AQ107" s="675"/>
      <c r="AR107" s="675"/>
      <c r="AS107" s="675"/>
      <c r="AT107" s="675"/>
      <c r="AU107" s="675"/>
      <c r="AV107" s="675"/>
      <c r="AW107" s="675"/>
      <c r="BX107" s="469" t="s">
        <v>306</v>
      </c>
    </row>
    <row r="108" spans="1:76">
      <c r="A108" s="673">
        <v>28</v>
      </c>
      <c r="B108" s="674"/>
      <c r="C108" s="674"/>
      <c r="D108" s="674"/>
      <c r="E108" s="674"/>
      <c r="F108" s="674"/>
      <c r="G108" s="674"/>
      <c r="H108" s="674"/>
      <c r="I108" s="674"/>
      <c r="J108" s="674"/>
      <c r="K108" s="674"/>
      <c r="L108" s="674"/>
      <c r="M108" s="674"/>
      <c r="N108" s="674"/>
      <c r="O108" s="674"/>
      <c r="P108" s="674"/>
      <c r="Q108" s="674"/>
      <c r="R108" s="674"/>
      <c r="S108" s="674"/>
      <c r="T108" s="674"/>
      <c r="U108" s="674"/>
      <c r="V108" s="674"/>
      <c r="W108" s="674"/>
      <c r="X108" s="674"/>
      <c r="Y108" s="674"/>
      <c r="Z108" s="674"/>
      <c r="AA108" s="674"/>
      <c r="AB108" s="674"/>
      <c r="AC108" s="674"/>
      <c r="AD108" s="674"/>
      <c r="AE108" s="674"/>
      <c r="AF108" s="674"/>
      <c r="AG108" s="674"/>
      <c r="AH108" s="674"/>
      <c r="AI108" s="674"/>
      <c r="AJ108" s="674"/>
      <c r="AK108" s="674"/>
      <c r="AL108" s="675"/>
      <c r="AM108" s="675"/>
      <c r="AN108" s="675"/>
      <c r="AO108" s="675"/>
      <c r="AP108" s="675"/>
      <c r="AQ108" s="675"/>
      <c r="AR108" s="675"/>
      <c r="AS108" s="675"/>
      <c r="AT108" s="675"/>
      <c r="AU108" s="675"/>
      <c r="AV108" s="675"/>
      <c r="AW108" s="675"/>
      <c r="BX108" s="469" t="s">
        <v>306</v>
      </c>
    </row>
    <row r="109" spans="1:76">
      <c r="A109" s="673">
        <v>29</v>
      </c>
      <c r="B109" s="674"/>
      <c r="C109" s="674"/>
      <c r="D109" s="674"/>
      <c r="E109" s="674"/>
      <c r="F109" s="674"/>
      <c r="G109" s="674"/>
      <c r="H109" s="674"/>
      <c r="I109" s="674"/>
      <c r="J109" s="674"/>
      <c r="K109" s="674"/>
      <c r="L109" s="674"/>
      <c r="M109" s="674"/>
      <c r="N109" s="674"/>
      <c r="O109" s="674"/>
      <c r="P109" s="674"/>
      <c r="Q109" s="674"/>
      <c r="R109" s="674"/>
      <c r="S109" s="674"/>
      <c r="T109" s="674"/>
      <c r="U109" s="674"/>
      <c r="V109" s="674"/>
      <c r="W109" s="674"/>
      <c r="X109" s="674"/>
      <c r="Y109" s="674"/>
      <c r="Z109" s="674"/>
      <c r="AA109" s="674"/>
      <c r="AB109" s="674"/>
      <c r="AC109" s="674"/>
      <c r="AD109" s="674"/>
      <c r="AE109" s="674"/>
      <c r="AF109" s="674"/>
      <c r="AG109" s="674"/>
      <c r="AH109" s="674"/>
      <c r="AI109" s="674"/>
      <c r="AJ109" s="674"/>
      <c r="AK109" s="674"/>
      <c r="AL109" s="675"/>
      <c r="AM109" s="675"/>
      <c r="AN109" s="675"/>
      <c r="AO109" s="675"/>
      <c r="AP109" s="675"/>
      <c r="AQ109" s="675"/>
      <c r="AR109" s="675"/>
      <c r="AS109" s="675"/>
      <c r="AT109" s="675"/>
      <c r="AU109" s="675"/>
      <c r="AV109" s="675"/>
      <c r="AW109" s="675"/>
      <c r="BX109" s="469" t="s">
        <v>306</v>
      </c>
    </row>
    <row r="110" spans="1:76">
      <c r="A110" s="673">
        <v>30</v>
      </c>
      <c r="B110" s="674"/>
      <c r="C110" s="674"/>
      <c r="D110" s="674"/>
      <c r="E110" s="674"/>
      <c r="F110" s="674"/>
      <c r="G110" s="674"/>
      <c r="H110" s="674"/>
      <c r="I110" s="674"/>
      <c r="J110" s="674"/>
      <c r="K110" s="674"/>
      <c r="L110" s="674"/>
      <c r="M110" s="674"/>
      <c r="N110" s="674"/>
      <c r="O110" s="674"/>
      <c r="P110" s="674"/>
      <c r="Q110" s="674"/>
      <c r="R110" s="674"/>
      <c r="S110" s="674"/>
      <c r="T110" s="674"/>
      <c r="U110" s="674"/>
      <c r="V110" s="674"/>
      <c r="W110" s="674"/>
      <c r="X110" s="674"/>
      <c r="Y110" s="674"/>
      <c r="Z110" s="674"/>
      <c r="AA110" s="674"/>
      <c r="AB110" s="674"/>
      <c r="AC110" s="674"/>
      <c r="AD110" s="674"/>
      <c r="AE110" s="674"/>
      <c r="AF110" s="674"/>
      <c r="AG110" s="674"/>
      <c r="AH110" s="674"/>
      <c r="AI110" s="674"/>
      <c r="AJ110" s="674"/>
      <c r="AK110" s="674"/>
      <c r="AL110" s="675"/>
      <c r="AM110" s="675"/>
      <c r="AN110" s="675"/>
      <c r="AO110" s="675"/>
      <c r="AP110" s="675"/>
      <c r="AQ110" s="675"/>
      <c r="AR110" s="675"/>
      <c r="AS110" s="675"/>
      <c r="AT110" s="675"/>
      <c r="AU110" s="675"/>
      <c r="AV110" s="675"/>
      <c r="AW110" s="675"/>
      <c r="BX110" s="469"/>
    </row>
    <row r="111" spans="1:76">
      <c r="A111" s="673">
        <v>31</v>
      </c>
      <c r="B111" s="674"/>
      <c r="C111" s="674"/>
      <c r="D111" s="674"/>
      <c r="E111" s="674"/>
      <c r="F111" s="674"/>
      <c r="G111" s="674"/>
      <c r="H111" s="674"/>
      <c r="I111" s="674"/>
      <c r="J111" s="674"/>
      <c r="K111" s="674"/>
      <c r="L111" s="674"/>
      <c r="M111" s="674"/>
      <c r="N111" s="674"/>
      <c r="O111" s="674"/>
      <c r="P111" s="674"/>
      <c r="Q111" s="674"/>
      <c r="R111" s="674"/>
      <c r="S111" s="674"/>
      <c r="T111" s="674"/>
      <c r="U111" s="674"/>
      <c r="V111" s="674"/>
      <c r="W111" s="674"/>
      <c r="X111" s="674"/>
      <c r="Y111" s="674"/>
      <c r="Z111" s="674"/>
      <c r="AA111" s="674"/>
      <c r="AB111" s="674"/>
      <c r="AC111" s="674"/>
      <c r="AD111" s="674"/>
      <c r="AE111" s="674"/>
      <c r="AF111" s="674"/>
      <c r="AG111" s="674"/>
      <c r="AH111" s="674"/>
      <c r="AI111" s="674"/>
      <c r="AJ111" s="674"/>
      <c r="AK111" s="674"/>
      <c r="AL111" s="675"/>
      <c r="AM111" s="675"/>
      <c r="AN111" s="675"/>
      <c r="AO111" s="675"/>
      <c r="AP111" s="675"/>
      <c r="AQ111" s="675"/>
      <c r="AR111" s="675"/>
      <c r="AS111" s="675"/>
      <c r="AT111" s="675"/>
      <c r="AU111" s="675"/>
      <c r="AV111" s="675"/>
      <c r="AW111" s="675"/>
      <c r="BX111" s="469"/>
    </row>
    <row r="112" spans="1:76">
      <c r="A112" s="673">
        <v>32</v>
      </c>
      <c r="B112" s="674"/>
      <c r="C112" s="674"/>
      <c r="D112" s="674"/>
      <c r="E112" s="674"/>
      <c r="F112" s="674"/>
      <c r="G112" s="674"/>
      <c r="H112" s="674"/>
      <c r="I112" s="674"/>
      <c r="J112" s="674"/>
      <c r="K112" s="674"/>
      <c r="L112" s="674"/>
      <c r="M112" s="674"/>
      <c r="N112" s="674"/>
      <c r="O112" s="674"/>
      <c r="P112" s="674"/>
      <c r="Q112" s="674"/>
      <c r="R112" s="674"/>
      <c r="S112" s="674"/>
      <c r="T112" s="674"/>
      <c r="U112" s="674"/>
      <c r="V112" s="674"/>
      <c r="W112" s="674"/>
      <c r="X112" s="674"/>
      <c r="Y112" s="674"/>
      <c r="Z112" s="674"/>
      <c r="AA112" s="674"/>
      <c r="AB112" s="674"/>
      <c r="AC112" s="674"/>
      <c r="AD112" s="674"/>
      <c r="AE112" s="674"/>
      <c r="AF112" s="674"/>
      <c r="AG112" s="674"/>
      <c r="AH112" s="674"/>
      <c r="AI112" s="674"/>
      <c r="AJ112" s="674"/>
      <c r="AK112" s="674"/>
      <c r="AL112" s="675"/>
      <c r="AM112" s="675"/>
      <c r="AN112" s="675"/>
      <c r="AO112" s="675"/>
      <c r="AP112" s="675"/>
      <c r="AQ112" s="675"/>
      <c r="AR112" s="675"/>
      <c r="AS112" s="675"/>
      <c r="AT112" s="675"/>
      <c r="AU112" s="675"/>
      <c r="AV112" s="675"/>
      <c r="AW112" s="675"/>
    </row>
    <row r="113" spans="1:49">
      <c r="A113" s="673">
        <v>33</v>
      </c>
      <c r="B113" s="674"/>
      <c r="C113" s="674"/>
      <c r="D113" s="674"/>
      <c r="E113" s="674"/>
      <c r="F113" s="674"/>
      <c r="G113" s="674"/>
      <c r="H113" s="674"/>
      <c r="I113" s="674"/>
      <c r="J113" s="674"/>
      <c r="K113" s="674"/>
      <c r="L113" s="674"/>
      <c r="M113" s="674"/>
      <c r="N113" s="674"/>
      <c r="O113" s="674"/>
      <c r="P113" s="674"/>
      <c r="Q113" s="674"/>
      <c r="R113" s="674"/>
      <c r="S113" s="674"/>
      <c r="T113" s="674"/>
      <c r="U113" s="674"/>
      <c r="V113" s="674"/>
      <c r="W113" s="674"/>
      <c r="X113" s="674"/>
      <c r="Y113" s="674"/>
      <c r="Z113" s="674"/>
      <c r="AA113" s="674"/>
      <c r="AB113" s="674"/>
      <c r="AC113" s="674"/>
      <c r="AD113" s="674"/>
      <c r="AE113" s="674"/>
      <c r="AF113" s="674"/>
      <c r="AG113" s="674"/>
      <c r="AH113" s="674"/>
      <c r="AI113" s="674"/>
      <c r="AJ113" s="674"/>
      <c r="AK113" s="674"/>
      <c r="AL113" s="675"/>
      <c r="AM113" s="675"/>
      <c r="AN113" s="675"/>
      <c r="AO113" s="675"/>
      <c r="AP113" s="675"/>
      <c r="AQ113" s="675"/>
      <c r="AR113" s="675"/>
      <c r="AS113" s="675"/>
      <c r="AT113" s="675"/>
      <c r="AU113" s="675"/>
      <c r="AV113" s="675"/>
      <c r="AW113" s="675"/>
    </row>
    <row r="114" spans="1:49">
      <c r="A114" s="673">
        <v>34</v>
      </c>
      <c r="B114" s="674"/>
      <c r="C114" s="674"/>
      <c r="D114" s="674"/>
      <c r="E114" s="674"/>
      <c r="F114" s="674"/>
      <c r="G114" s="674"/>
      <c r="H114" s="674"/>
      <c r="I114" s="674"/>
      <c r="J114" s="674"/>
      <c r="K114" s="674"/>
      <c r="L114" s="674"/>
      <c r="M114" s="674"/>
      <c r="N114" s="674"/>
      <c r="O114" s="674"/>
      <c r="P114" s="674"/>
      <c r="Q114" s="674"/>
      <c r="R114" s="674"/>
      <c r="S114" s="674"/>
      <c r="T114" s="674"/>
      <c r="U114" s="674"/>
      <c r="V114" s="674"/>
      <c r="W114" s="674"/>
      <c r="X114" s="674"/>
      <c r="Y114" s="674"/>
      <c r="Z114" s="674"/>
      <c r="AA114" s="674"/>
      <c r="AB114" s="674"/>
      <c r="AC114" s="674"/>
      <c r="AD114" s="674"/>
      <c r="AE114" s="674"/>
      <c r="AF114" s="674"/>
      <c r="AG114" s="674"/>
      <c r="AH114" s="674"/>
      <c r="AI114" s="674"/>
      <c r="AJ114" s="674"/>
      <c r="AK114" s="674"/>
      <c r="AL114" s="675"/>
      <c r="AM114" s="675"/>
      <c r="AN114" s="675"/>
      <c r="AO114" s="675"/>
      <c r="AP114" s="675"/>
      <c r="AQ114" s="675"/>
      <c r="AR114" s="675"/>
      <c r="AS114" s="675"/>
      <c r="AT114" s="675"/>
      <c r="AU114" s="675"/>
      <c r="AV114" s="675"/>
      <c r="AW114" s="675"/>
    </row>
    <row r="115" spans="1:49">
      <c r="A115" s="673">
        <v>35</v>
      </c>
      <c r="B115" s="674"/>
      <c r="C115" s="674"/>
      <c r="D115" s="674"/>
      <c r="E115" s="674"/>
      <c r="F115" s="674"/>
      <c r="G115" s="674"/>
      <c r="H115" s="674"/>
      <c r="I115" s="674"/>
      <c r="J115" s="674"/>
      <c r="K115" s="674"/>
      <c r="L115" s="674"/>
      <c r="M115" s="674"/>
      <c r="N115" s="674"/>
      <c r="O115" s="674"/>
      <c r="P115" s="674"/>
      <c r="Q115" s="674"/>
      <c r="R115" s="674"/>
      <c r="S115" s="674"/>
      <c r="T115" s="674"/>
      <c r="U115" s="674"/>
      <c r="V115" s="674"/>
      <c r="W115" s="674"/>
      <c r="X115" s="674"/>
      <c r="Y115" s="674"/>
      <c r="Z115" s="674"/>
      <c r="AA115" s="674"/>
      <c r="AB115" s="674"/>
      <c r="AC115" s="674"/>
      <c r="AD115" s="674"/>
      <c r="AE115" s="674"/>
      <c r="AF115" s="674"/>
      <c r="AG115" s="674"/>
      <c r="AH115" s="674"/>
      <c r="AI115" s="674"/>
      <c r="AJ115" s="674"/>
      <c r="AK115" s="674"/>
      <c r="AL115" s="675"/>
      <c r="AM115" s="675"/>
      <c r="AN115" s="675"/>
      <c r="AO115" s="675"/>
      <c r="AP115" s="675"/>
      <c r="AQ115" s="675"/>
      <c r="AR115" s="675"/>
      <c r="AS115" s="675"/>
      <c r="AT115" s="675"/>
      <c r="AU115" s="675"/>
      <c r="AV115" s="675"/>
      <c r="AW115" s="675"/>
    </row>
    <row r="116" spans="1:49">
      <c r="A116" s="673">
        <v>36</v>
      </c>
      <c r="B116" s="674"/>
      <c r="C116" s="674"/>
      <c r="D116" s="674"/>
      <c r="E116" s="674"/>
      <c r="F116" s="674"/>
      <c r="G116" s="674"/>
      <c r="H116" s="674"/>
      <c r="I116" s="674"/>
      <c r="J116" s="674"/>
      <c r="K116" s="674"/>
      <c r="L116" s="674"/>
      <c r="M116" s="674"/>
      <c r="N116" s="674"/>
      <c r="O116" s="674"/>
      <c r="P116" s="674"/>
      <c r="Q116" s="674"/>
      <c r="R116" s="674"/>
      <c r="S116" s="674"/>
      <c r="T116" s="674"/>
      <c r="U116" s="674"/>
      <c r="V116" s="674"/>
      <c r="W116" s="674"/>
      <c r="X116" s="674"/>
      <c r="Y116" s="674"/>
      <c r="Z116" s="674"/>
      <c r="AA116" s="674"/>
      <c r="AB116" s="674"/>
      <c r="AC116" s="674"/>
      <c r="AD116" s="674"/>
      <c r="AE116" s="674"/>
      <c r="AF116" s="674"/>
      <c r="AG116" s="674"/>
      <c r="AH116" s="674"/>
      <c r="AI116" s="674"/>
      <c r="AJ116" s="674"/>
      <c r="AK116" s="674"/>
      <c r="AL116" s="675"/>
      <c r="AM116" s="675"/>
      <c r="AN116" s="675"/>
      <c r="AO116" s="675"/>
      <c r="AP116" s="675"/>
      <c r="AQ116" s="675"/>
      <c r="AR116" s="675"/>
      <c r="AS116" s="675"/>
      <c r="AT116" s="675"/>
      <c r="AU116" s="675"/>
      <c r="AV116" s="675"/>
      <c r="AW116" s="675"/>
    </row>
    <row r="117" spans="1:49">
      <c r="A117" s="673">
        <v>37</v>
      </c>
      <c r="B117" s="674"/>
      <c r="C117" s="674"/>
      <c r="D117" s="674"/>
      <c r="E117" s="674"/>
      <c r="F117" s="674"/>
      <c r="G117" s="674"/>
      <c r="H117" s="674"/>
      <c r="I117" s="674"/>
      <c r="J117" s="674"/>
      <c r="K117" s="674"/>
      <c r="L117" s="674"/>
      <c r="M117" s="674"/>
      <c r="N117" s="674"/>
      <c r="O117" s="674"/>
      <c r="P117" s="674"/>
      <c r="Q117" s="674"/>
      <c r="R117" s="674"/>
      <c r="S117" s="674"/>
      <c r="T117" s="674"/>
      <c r="U117" s="674"/>
      <c r="V117" s="674"/>
      <c r="W117" s="674"/>
      <c r="X117" s="674"/>
      <c r="Y117" s="674"/>
      <c r="Z117" s="674"/>
      <c r="AA117" s="674"/>
      <c r="AB117" s="674"/>
      <c r="AC117" s="674"/>
      <c r="AD117" s="674"/>
      <c r="AE117" s="674"/>
      <c r="AF117" s="674"/>
      <c r="AG117" s="674"/>
      <c r="AH117" s="674"/>
      <c r="AI117" s="674"/>
      <c r="AJ117" s="674"/>
      <c r="AK117" s="674"/>
      <c r="AL117" s="675"/>
      <c r="AM117" s="675"/>
      <c r="AN117" s="675"/>
      <c r="AO117" s="675"/>
      <c r="AP117" s="675"/>
      <c r="AQ117" s="675"/>
      <c r="AR117" s="675"/>
      <c r="AS117" s="675"/>
      <c r="AT117" s="675"/>
      <c r="AU117" s="675"/>
      <c r="AV117" s="675"/>
      <c r="AW117" s="675"/>
    </row>
    <row r="118" spans="1:49">
      <c r="A118" s="673">
        <v>38</v>
      </c>
      <c r="B118" s="674"/>
      <c r="C118" s="674"/>
      <c r="D118" s="674"/>
      <c r="E118" s="674"/>
      <c r="F118" s="674"/>
      <c r="G118" s="674"/>
      <c r="H118" s="674"/>
      <c r="I118" s="674"/>
      <c r="J118" s="674"/>
      <c r="K118" s="674"/>
      <c r="L118" s="674"/>
      <c r="M118" s="674"/>
      <c r="N118" s="674"/>
      <c r="O118" s="674"/>
      <c r="P118" s="674"/>
      <c r="Q118" s="674"/>
      <c r="R118" s="674"/>
      <c r="S118" s="674"/>
      <c r="T118" s="674"/>
      <c r="U118" s="674"/>
      <c r="V118" s="674"/>
      <c r="W118" s="674"/>
      <c r="X118" s="674"/>
      <c r="Y118" s="674"/>
      <c r="Z118" s="674"/>
      <c r="AA118" s="674"/>
      <c r="AB118" s="674"/>
      <c r="AC118" s="674"/>
      <c r="AD118" s="674"/>
      <c r="AE118" s="674"/>
      <c r="AF118" s="674"/>
      <c r="AG118" s="674"/>
      <c r="AH118" s="674"/>
      <c r="AI118" s="674"/>
      <c r="AJ118" s="674"/>
      <c r="AK118" s="674"/>
      <c r="AL118" s="675"/>
      <c r="AM118" s="675"/>
      <c r="AN118" s="675"/>
      <c r="AO118" s="675"/>
      <c r="AP118" s="675"/>
      <c r="AQ118" s="675"/>
      <c r="AR118" s="675"/>
      <c r="AS118" s="675"/>
      <c r="AT118" s="675"/>
      <c r="AU118" s="675"/>
      <c r="AV118" s="675"/>
      <c r="AW118" s="675"/>
    </row>
    <row r="119" spans="1:49">
      <c r="A119" s="673">
        <v>39</v>
      </c>
      <c r="B119" s="674"/>
      <c r="C119" s="674"/>
      <c r="D119" s="674"/>
      <c r="E119" s="674"/>
      <c r="F119" s="674"/>
      <c r="G119" s="674"/>
      <c r="H119" s="674"/>
      <c r="I119" s="674"/>
      <c r="J119" s="674"/>
      <c r="K119" s="674"/>
      <c r="L119" s="674"/>
      <c r="M119" s="674"/>
      <c r="N119" s="674"/>
      <c r="O119" s="674"/>
      <c r="P119" s="674"/>
      <c r="Q119" s="674"/>
      <c r="R119" s="674"/>
      <c r="S119" s="674"/>
      <c r="T119" s="674"/>
      <c r="U119" s="674"/>
      <c r="V119" s="674"/>
      <c r="W119" s="674"/>
      <c r="X119" s="674"/>
      <c r="Y119" s="674"/>
      <c r="Z119" s="674"/>
      <c r="AA119" s="674"/>
      <c r="AB119" s="674"/>
      <c r="AC119" s="674"/>
      <c r="AD119" s="674"/>
      <c r="AE119" s="674"/>
      <c r="AF119" s="674"/>
      <c r="AG119" s="674"/>
      <c r="AH119" s="674"/>
      <c r="AI119" s="674"/>
      <c r="AJ119" s="674"/>
      <c r="AK119" s="674"/>
      <c r="AL119" s="675"/>
      <c r="AM119" s="675"/>
      <c r="AN119" s="675"/>
      <c r="AO119" s="675"/>
      <c r="AP119" s="675"/>
      <c r="AQ119" s="675"/>
      <c r="AR119" s="675"/>
      <c r="AS119" s="675"/>
      <c r="AT119" s="675"/>
      <c r="AU119" s="675"/>
      <c r="AV119" s="675"/>
      <c r="AW119" s="675"/>
    </row>
    <row r="120" spans="1:49">
      <c r="A120" s="673">
        <v>40</v>
      </c>
      <c r="B120" s="674"/>
      <c r="C120" s="674"/>
      <c r="D120" s="674"/>
      <c r="E120" s="674"/>
      <c r="F120" s="674"/>
      <c r="G120" s="674"/>
      <c r="H120" s="674"/>
      <c r="I120" s="674"/>
      <c r="J120" s="674"/>
      <c r="K120" s="674"/>
      <c r="L120" s="674"/>
      <c r="M120" s="674"/>
      <c r="N120" s="674"/>
      <c r="O120" s="674"/>
      <c r="P120" s="674"/>
      <c r="Q120" s="674"/>
      <c r="R120" s="674"/>
      <c r="S120" s="674"/>
      <c r="T120" s="674"/>
      <c r="U120" s="674"/>
      <c r="V120" s="674"/>
      <c r="W120" s="674"/>
      <c r="X120" s="674"/>
      <c r="Y120" s="674"/>
      <c r="Z120" s="674"/>
      <c r="AA120" s="674"/>
      <c r="AB120" s="674"/>
      <c r="AC120" s="674"/>
      <c r="AD120" s="674"/>
      <c r="AE120" s="674"/>
      <c r="AF120" s="674"/>
      <c r="AG120" s="674"/>
      <c r="AH120" s="674"/>
      <c r="AI120" s="674"/>
      <c r="AJ120" s="674"/>
      <c r="AK120" s="674"/>
      <c r="AL120" s="675"/>
      <c r="AM120" s="675"/>
      <c r="AN120" s="675"/>
      <c r="AO120" s="675"/>
      <c r="AP120" s="675"/>
      <c r="AQ120" s="675"/>
      <c r="AR120" s="675"/>
      <c r="AS120" s="675"/>
      <c r="AT120" s="675"/>
      <c r="AU120" s="675"/>
      <c r="AV120" s="675"/>
      <c r="AW120" s="675"/>
    </row>
    <row r="148" spans="76:76">
      <c r="BX148" s="469" t="s">
        <v>306</v>
      </c>
    </row>
    <row r="149" spans="76:76">
      <c r="BX149" s="469" t="s">
        <v>306</v>
      </c>
    </row>
    <row r="150" spans="76:76">
      <c r="BX150" s="469" t="s">
        <v>306</v>
      </c>
    </row>
    <row r="151" spans="76:76">
      <c r="BX151" s="469" t="s">
        <v>306</v>
      </c>
    </row>
    <row r="153" spans="76:76">
      <c r="BX153" s="469" t="s">
        <v>306</v>
      </c>
    </row>
    <row r="154" spans="76:76">
      <c r="BX154" s="469" t="s">
        <v>306</v>
      </c>
    </row>
    <row r="155" spans="76:76">
      <c r="BX155" s="469" t="s">
        <v>306</v>
      </c>
    </row>
    <row r="156" spans="76:76">
      <c r="BX156" s="469" t="s">
        <v>306</v>
      </c>
    </row>
    <row r="157" spans="76:76">
      <c r="BX157" s="469" t="s">
        <v>306</v>
      </c>
    </row>
    <row r="158" spans="76:76">
      <c r="BX158" s="469" t="s">
        <v>306</v>
      </c>
    </row>
    <row r="159" spans="76:76">
      <c r="BX159" s="469" t="s">
        <v>306</v>
      </c>
    </row>
    <row r="160" spans="76:76">
      <c r="BX160" s="469" t="s">
        <v>306</v>
      </c>
    </row>
    <row r="161" spans="76:76">
      <c r="BX161" s="469" t="s">
        <v>306</v>
      </c>
    </row>
    <row r="162" spans="76:76">
      <c r="BX162" s="469" t="s">
        <v>306</v>
      </c>
    </row>
    <row r="163" spans="76:76">
      <c r="BX163" s="469"/>
    </row>
    <row r="165" spans="76:76">
      <c r="BX165" s="469"/>
    </row>
    <row r="166" spans="76:76">
      <c r="BX166" s="469"/>
    </row>
    <row r="167" spans="76:76">
      <c r="BX167" s="469"/>
    </row>
    <row r="168" spans="76:76">
      <c r="BX168" s="469"/>
    </row>
    <row r="170" spans="76:76">
      <c r="BX170" s="469" t="s">
        <v>306</v>
      </c>
    </row>
    <row r="171" spans="76:76">
      <c r="BX171" s="469" t="s">
        <v>306</v>
      </c>
    </row>
    <row r="172" spans="76:76">
      <c r="BX172" s="469" t="s">
        <v>306</v>
      </c>
    </row>
    <row r="173" spans="76:76">
      <c r="BX173" s="469" t="s">
        <v>306</v>
      </c>
    </row>
    <row r="175" spans="76:76">
      <c r="BX175" s="469" t="s">
        <v>306</v>
      </c>
    </row>
    <row r="176" spans="76:76">
      <c r="BX176" s="469" t="s">
        <v>306</v>
      </c>
    </row>
    <row r="177" spans="76:76">
      <c r="BX177" s="469" t="s">
        <v>306</v>
      </c>
    </row>
    <row r="178" spans="76:76">
      <c r="BX178" s="469" t="s">
        <v>306</v>
      </c>
    </row>
    <row r="179" spans="76:76">
      <c r="BX179" s="469" t="s">
        <v>306</v>
      </c>
    </row>
    <row r="180" spans="76:76">
      <c r="BX180" s="469" t="s">
        <v>306</v>
      </c>
    </row>
    <row r="181" spans="76:76">
      <c r="BX181" s="469" t="s">
        <v>306</v>
      </c>
    </row>
    <row r="182" spans="76:76">
      <c r="BX182" s="469" t="s">
        <v>306</v>
      </c>
    </row>
    <row r="183" spans="76:76">
      <c r="BX183" s="469" t="s">
        <v>306</v>
      </c>
    </row>
    <row r="184" spans="76:76">
      <c r="BX184" s="469" t="s">
        <v>306</v>
      </c>
    </row>
  </sheetData>
  <mergeCells count="348">
    <mergeCell ref="AL9:AW9"/>
    <mergeCell ref="BK9:BV9"/>
    <mergeCell ref="BJ4:BN5"/>
    <mergeCell ref="BO4:BV5"/>
    <mergeCell ref="C5:G5"/>
    <mergeCell ref="H5:V5"/>
    <mergeCell ref="W5:AE8"/>
    <mergeCell ref="C6:G6"/>
    <mergeCell ref="H6:V6"/>
    <mergeCell ref="BO6:BU6"/>
    <mergeCell ref="AL8:AW8"/>
    <mergeCell ref="BF8:BG8"/>
    <mergeCell ref="BH8:BJ8"/>
    <mergeCell ref="BK8:BV8"/>
    <mergeCell ref="AG4:AH4"/>
    <mergeCell ref="AJ11:AO13"/>
    <mergeCell ref="AP11:BO13"/>
    <mergeCell ref="BP11:BV13"/>
    <mergeCell ref="D13:I14"/>
    <mergeCell ref="Y13:AI14"/>
    <mergeCell ref="R14:X16"/>
    <mergeCell ref="AJ14:AO16"/>
    <mergeCell ref="AP14:AW16"/>
    <mergeCell ref="AX14:BF16"/>
    <mergeCell ref="BG14:BO16"/>
    <mergeCell ref="D11:I12"/>
    <mergeCell ref="J11:M16"/>
    <mergeCell ref="N11:Q16"/>
    <mergeCell ref="R11:X13"/>
    <mergeCell ref="Y11:AI12"/>
    <mergeCell ref="BP14:BV16"/>
    <mergeCell ref="D15:I16"/>
    <mergeCell ref="Y15:AI16"/>
    <mergeCell ref="B17:C22"/>
    <mergeCell ref="D17:I18"/>
    <mergeCell ref="J17:M22"/>
    <mergeCell ref="N17:N18"/>
    <mergeCell ref="O17:O18"/>
    <mergeCell ref="P17:P18"/>
    <mergeCell ref="Q17:Q18"/>
    <mergeCell ref="B11:C16"/>
    <mergeCell ref="R17:X19"/>
    <mergeCell ref="Y17:AD18"/>
    <mergeCell ref="AE17:AI18"/>
    <mergeCell ref="AL17:AM19"/>
    <mergeCell ref="AP17:AW18"/>
    <mergeCell ref="AX17:BF18"/>
    <mergeCell ref="BG17:BO18"/>
    <mergeCell ref="BP17:BV19"/>
    <mergeCell ref="D19:I20"/>
    <mergeCell ref="N19:N20"/>
    <mergeCell ref="O19:O20"/>
    <mergeCell ref="P19:P20"/>
    <mergeCell ref="Q19:Q20"/>
    <mergeCell ref="Y19:AD20"/>
    <mergeCell ref="BP20:BV22"/>
    <mergeCell ref="D21:I22"/>
    <mergeCell ref="N21:N22"/>
    <mergeCell ref="O21:O22"/>
    <mergeCell ref="P21:P22"/>
    <mergeCell ref="Q21:Q22"/>
    <mergeCell ref="Y21:AD22"/>
    <mergeCell ref="AE21:AI22"/>
    <mergeCell ref="AP21:AW22"/>
    <mergeCell ref="AX21:BF22"/>
    <mergeCell ref="AE19:AI20"/>
    <mergeCell ref="AP19:AW20"/>
    <mergeCell ref="AX19:BF20"/>
    <mergeCell ref="BG19:BO20"/>
    <mergeCell ref="R20:X22"/>
    <mergeCell ref="AL20:AM22"/>
    <mergeCell ref="BG21:BO22"/>
    <mergeCell ref="AX23:BF24"/>
    <mergeCell ref="BG23:BO24"/>
    <mergeCell ref="BP23:BV25"/>
    <mergeCell ref="AL23:AM25"/>
    <mergeCell ref="AP23:AW24"/>
    <mergeCell ref="AP25:AW26"/>
    <mergeCell ref="AX25:BF26"/>
    <mergeCell ref="BG25:BO26"/>
    <mergeCell ref="AL26:AM28"/>
    <mergeCell ref="BP26:BV28"/>
    <mergeCell ref="AP27:AW28"/>
    <mergeCell ref="AX27:BF28"/>
    <mergeCell ref="BG27:BO28"/>
    <mergeCell ref="D25:I26"/>
    <mergeCell ref="N25:N26"/>
    <mergeCell ref="O25:O26"/>
    <mergeCell ref="P25:P26"/>
    <mergeCell ref="Q25:Q26"/>
    <mergeCell ref="Y25:AD26"/>
    <mergeCell ref="AE25:AI26"/>
    <mergeCell ref="Q23:Q24"/>
    <mergeCell ref="R23:X25"/>
    <mergeCell ref="Y23:AD24"/>
    <mergeCell ref="AE23:AI24"/>
    <mergeCell ref="J23:M28"/>
    <mergeCell ref="N23:N24"/>
    <mergeCell ref="D23:I24"/>
    <mergeCell ref="O23:O24"/>
    <mergeCell ref="P23:P24"/>
    <mergeCell ref="R26:X28"/>
    <mergeCell ref="D27:I28"/>
    <mergeCell ref="N27:N28"/>
    <mergeCell ref="O27:O28"/>
    <mergeCell ref="P27:P28"/>
    <mergeCell ref="Q27:Q28"/>
    <mergeCell ref="Y27:AD28"/>
    <mergeCell ref="AE27:AI28"/>
    <mergeCell ref="B29:C34"/>
    <mergeCell ref="D29:I30"/>
    <mergeCell ref="J29:M34"/>
    <mergeCell ref="N29:N30"/>
    <mergeCell ref="O29:O30"/>
    <mergeCell ref="BG33:BO34"/>
    <mergeCell ref="AP31:AW32"/>
    <mergeCell ref="AX31:BF32"/>
    <mergeCell ref="BG31:BO32"/>
    <mergeCell ref="P33:P34"/>
    <mergeCell ref="Q33:Q34"/>
    <mergeCell ref="Y33:AD34"/>
    <mergeCell ref="AE33:AI34"/>
    <mergeCell ref="AP33:AW34"/>
    <mergeCell ref="AX33:BF34"/>
    <mergeCell ref="B23:C28"/>
    <mergeCell ref="AP29:AW30"/>
    <mergeCell ref="AX29:BF30"/>
    <mergeCell ref="BG29:BO30"/>
    <mergeCell ref="BP29:BV31"/>
    <mergeCell ref="D31:I32"/>
    <mergeCell ref="N31:N32"/>
    <mergeCell ref="O31:O32"/>
    <mergeCell ref="P31:P32"/>
    <mergeCell ref="Q31:Q32"/>
    <mergeCell ref="Y31:AD32"/>
    <mergeCell ref="P29:P30"/>
    <mergeCell ref="Q29:Q30"/>
    <mergeCell ref="R29:X31"/>
    <mergeCell ref="Y29:AD30"/>
    <mergeCell ref="AE29:AI30"/>
    <mergeCell ref="AL29:AM31"/>
    <mergeCell ref="AE31:AI32"/>
    <mergeCell ref="R32:X34"/>
    <mergeCell ref="AL32:AM34"/>
    <mergeCell ref="BP32:BV34"/>
    <mergeCell ref="D33:I34"/>
    <mergeCell ref="N33:N34"/>
    <mergeCell ref="O33:O34"/>
    <mergeCell ref="P35:P36"/>
    <mergeCell ref="Q35:Q36"/>
    <mergeCell ref="R35:X37"/>
    <mergeCell ref="Y35:AD36"/>
    <mergeCell ref="AX35:BF36"/>
    <mergeCell ref="BG35:BO36"/>
    <mergeCell ref="BP35:BV37"/>
    <mergeCell ref="AE37:AI38"/>
    <mergeCell ref="AP37:AW38"/>
    <mergeCell ref="AX37:BF38"/>
    <mergeCell ref="BG37:BO38"/>
    <mergeCell ref="BP38:BV40"/>
    <mergeCell ref="AX39:BF40"/>
    <mergeCell ref="BG39:BO40"/>
    <mergeCell ref="AP39:AW40"/>
    <mergeCell ref="AE35:AI36"/>
    <mergeCell ref="AL35:AM37"/>
    <mergeCell ref="AP35:AW36"/>
    <mergeCell ref="R41:X43"/>
    <mergeCell ref="AL38:AM40"/>
    <mergeCell ref="Y41:AD42"/>
    <mergeCell ref="AE41:AI42"/>
    <mergeCell ref="AL41:AM43"/>
    <mergeCell ref="Y45:AD46"/>
    <mergeCell ref="AE45:AI46"/>
    <mergeCell ref="D39:I40"/>
    <mergeCell ref="N39:N40"/>
    <mergeCell ref="O39:O40"/>
    <mergeCell ref="P39:P40"/>
    <mergeCell ref="Q39:Q40"/>
    <mergeCell ref="Y39:AD40"/>
    <mergeCell ref="AE39:AI40"/>
    <mergeCell ref="D37:I38"/>
    <mergeCell ref="N37:N38"/>
    <mergeCell ref="O37:O38"/>
    <mergeCell ref="P37:P38"/>
    <mergeCell ref="Q37:Q38"/>
    <mergeCell ref="Y37:AD38"/>
    <mergeCell ref="R38:X40"/>
    <mergeCell ref="J35:M40"/>
    <mergeCell ref="N35:N36"/>
    <mergeCell ref="O35:O36"/>
    <mergeCell ref="AP41:AW42"/>
    <mergeCell ref="AP43:AW44"/>
    <mergeCell ref="B35:C40"/>
    <mergeCell ref="D35:I36"/>
    <mergeCell ref="AX41:BF42"/>
    <mergeCell ref="BG41:BO42"/>
    <mergeCell ref="BP41:BV43"/>
    <mergeCell ref="D43:I44"/>
    <mergeCell ref="N43:N44"/>
    <mergeCell ref="O43:O44"/>
    <mergeCell ref="P43:P44"/>
    <mergeCell ref="Q43:Q44"/>
    <mergeCell ref="Y43:AD44"/>
    <mergeCell ref="AE43:AI44"/>
    <mergeCell ref="AX43:BF44"/>
    <mergeCell ref="BG43:BO44"/>
    <mergeCell ref="R44:X46"/>
    <mergeCell ref="AL44:AM46"/>
    <mergeCell ref="BP44:BV46"/>
    <mergeCell ref="D45:I46"/>
    <mergeCell ref="N45:N46"/>
    <mergeCell ref="O45:O46"/>
    <mergeCell ref="P45:P46"/>
    <mergeCell ref="Q45:Q46"/>
    <mergeCell ref="AP45:AW46"/>
    <mergeCell ref="AX45:BF46"/>
    <mergeCell ref="BG45:BO46"/>
    <mergeCell ref="B47:C52"/>
    <mergeCell ref="D47:I48"/>
    <mergeCell ref="J47:M52"/>
    <mergeCell ref="N47:N48"/>
    <mergeCell ref="O47:O48"/>
    <mergeCell ref="D51:I52"/>
    <mergeCell ref="N51:N52"/>
    <mergeCell ref="O51:O52"/>
    <mergeCell ref="AX51:BF52"/>
    <mergeCell ref="AP49:AW50"/>
    <mergeCell ref="AX49:BF50"/>
    <mergeCell ref="BG49:BO50"/>
    <mergeCell ref="R50:X52"/>
    <mergeCell ref="AL50:AM52"/>
    <mergeCell ref="B41:C46"/>
    <mergeCell ref="D41:I42"/>
    <mergeCell ref="J41:M46"/>
    <mergeCell ref="N41:N42"/>
    <mergeCell ref="O41:O42"/>
    <mergeCell ref="P41:P42"/>
    <mergeCell ref="Q41:Q42"/>
    <mergeCell ref="BP50:BV52"/>
    <mergeCell ref="BG51:BO52"/>
    <mergeCell ref="AP47:AW48"/>
    <mergeCell ref="AX47:BF48"/>
    <mergeCell ref="BG47:BO48"/>
    <mergeCell ref="BP47:BV49"/>
    <mergeCell ref="D49:I50"/>
    <mergeCell ref="N49:N50"/>
    <mergeCell ref="O49:O50"/>
    <mergeCell ref="P49:P50"/>
    <mergeCell ref="Q49:Q50"/>
    <mergeCell ref="Y49:AD50"/>
    <mergeCell ref="P47:P48"/>
    <mergeCell ref="Q47:Q48"/>
    <mergeCell ref="R47:X49"/>
    <mergeCell ref="Y47:AD48"/>
    <mergeCell ref="AE47:AI48"/>
    <mergeCell ref="AL47:AM49"/>
    <mergeCell ref="AE49:AI50"/>
    <mergeCell ref="P51:P52"/>
    <mergeCell ref="Q51:Q52"/>
    <mergeCell ref="Y51:AD52"/>
    <mergeCell ref="AE51:AI52"/>
    <mergeCell ref="AP51:AW52"/>
    <mergeCell ref="Q55:Q56"/>
    <mergeCell ref="O53:O54"/>
    <mergeCell ref="P53:P54"/>
    <mergeCell ref="Q53:Q54"/>
    <mergeCell ref="R53:X55"/>
    <mergeCell ref="D53:I54"/>
    <mergeCell ref="J53:M58"/>
    <mergeCell ref="N53:N54"/>
    <mergeCell ref="Q57:Q58"/>
    <mergeCell ref="D57:I58"/>
    <mergeCell ref="N57:N58"/>
    <mergeCell ref="O57:O58"/>
    <mergeCell ref="P57:P58"/>
    <mergeCell ref="Y57:AD58"/>
    <mergeCell ref="AP55:AW56"/>
    <mergeCell ref="AX55:BF56"/>
    <mergeCell ref="BG55:BO56"/>
    <mergeCell ref="R56:X58"/>
    <mergeCell ref="AL56:AM58"/>
    <mergeCell ref="BP56:BV58"/>
    <mergeCell ref="AE57:AI58"/>
    <mergeCell ref="AP57:AW58"/>
    <mergeCell ref="AX57:BF58"/>
    <mergeCell ref="BG57:BO58"/>
    <mergeCell ref="AL53:AM55"/>
    <mergeCell ref="AP53:AW54"/>
    <mergeCell ref="AX53:BF54"/>
    <mergeCell ref="BG53:BO54"/>
    <mergeCell ref="BP53:BV55"/>
    <mergeCell ref="Y53:AD54"/>
    <mergeCell ref="AE53:AI54"/>
    <mergeCell ref="Y55:AD56"/>
    <mergeCell ref="AE55:AI56"/>
    <mergeCell ref="B53:C58"/>
    <mergeCell ref="D63:I64"/>
    <mergeCell ref="N63:N64"/>
    <mergeCell ref="O63:O64"/>
    <mergeCell ref="P63:P64"/>
    <mergeCell ref="D55:I56"/>
    <mergeCell ref="N55:N56"/>
    <mergeCell ref="O55:O56"/>
    <mergeCell ref="P55:P56"/>
    <mergeCell ref="BP59:BV61"/>
    <mergeCell ref="D61:I62"/>
    <mergeCell ref="N61:N62"/>
    <mergeCell ref="O61:O62"/>
    <mergeCell ref="P61:P62"/>
    <mergeCell ref="Q61:Q62"/>
    <mergeCell ref="Y61:AD62"/>
    <mergeCell ref="AE61:AI62"/>
    <mergeCell ref="Q59:Q60"/>
    <mergeCell ref="R59:X61"/>
    <mergeCell ref="Y59:AD60"/>
    <mergeCell ref="AE59:AI60"/>
    <mergeCell ref="AL59:AM61"/>
    <mergeCell ref="AP59:AW60"/>
    <mergeCell ref="AP61:AW62"/>
    <mergeCell ref="D59:I60"/>
    <mergeCell ref="J59:M64"/>
    <mergeCell ref="N59:N60"/>
    <mergeCell ref="O59:O60"/>
    <mergeCell ref="P59:P60"/>
    <mergeCell ref="AQ66:BU66"/>
    <mergeCell ref="AX61:BF62"/>
    <mergeCell ref="BG61:BO62"/>
    <mergeCell ref="R62:X64"/>
    <mergeCell ref="AL62:AM64"/>
    <mergeCell ref="BP62:BV64"/>
    <mergeCell ref="B76:AL77"/>
    <mergeCell ref="AQ76:BU77"/>
    <mergeCell ref="AQ78:BU78"/>
    <mergeCell ref="AQ67:BU67"/>
    <mergeCell ref="AQ68:BU69"/>
    <mergeCell ref="AQ70:BU70"/>
    <mergeCell ref="AQ71:BU72"/>
    <mergeCell ref="AQ73:BU73"/>
    <mergeCell ref="AQ74:BU75"/>
    <mergeCell ref="Q63:Q64"/>
    <mergeCell ref="Y63:AD64"/>
    <mergeCell ref="AE63:AI64"/>
    <mergeCell ref="AP63:AW64"/>
    <mergeCell ref="AX63:BF64"/>
    <mergeCell ref="BG63:BO64"/>
    <mergeCell ref="B59:C64"/>
    <mergeCell ref="AX59:BF60"/>
    <mergeCell ref="BG59:BO60"/>
  </mergeCells>
  <phoneticPr fontId="1"/>
  <hyperlinks>
    <hyperlink ref="BX2" location="一覧表!A1" display="一覧表に戻る" xr:uid="{00000000-0004-0000-1A00-000000000000}"/>
  </hyperlinks>
  <printOptions horizontalCentered="1"/>
  <pageMargins left="0.70866141732283472" right="0.70866141732283472" top="0.83" bottom="0.51" header="0.31496062992125984" footer="0.31496062992125984"/>
  <pageSetup paperSize="8" scale="90" orientation="landscape"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1A00-000000000000}">
          <x14:formula1>
            <xm:f>検索!$B$6:$B$7</xm:f>
          </x14:formula1>
          <xm:sqref>AL17:AM64</xm:sqref>
        </x14:dataValidation>
        <x14:dataValidation type="list" allowBlank="1" showInputMessage="1" showErrorMessage="1" xr:uid="{00000000-0002-0000-1A00-000001000000}">
          <x14:formula1>
            <xm:f>検索!$C$2:$C$5</xm:f>
          </x14:formula1>
          <xm:sqref>BF8:BG8</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6">
    <tabColor rgb="FF00B050"/>
  </sheetPr>
  <dimension ref="A2:AR71"/>
  <sheetViews>
    <sheetView zoomScaleNormal="100" workbookViewId="0"/>
  </sheetViews>
  <sheetFormatPr defaultColWidth="8.875" defaultRowHeight="17.25"/>
  <cols>
    <col min="1" max="1" width="8.875" style="348"/>
    <col min="2" max="42" width="2.625" style="348" customWidth="1"/>
    <col min="43" max="43" width="2.625" style="476" customWidth="1"/>
    <col min="44" max="16384" width="8.875" style="348"/>
  </cols>
  <sheetData>
    <row r="2" spans="2:44" ht="18" customHeight="1">
      <c r="B2" s="2471" t="s">
        <v>17</v>
      </c>
      <c r="C2" s="2471"/>
      <c r="D2" s="2472"/>
      <c r="E2" s="2473" t="str">
        <f>本工事内容!$C$2</f>
        <v>一宮市水道事業等管理者</v>
      </c>
      <c r="F2" s="2473"/>
      <c r="G2" s="2473"/>
      <c r="H2" s="2473"/>
      <c r="I2" s="2473"/>
      <c r="J2" s="2473"/>
      <c r="K2" s="2473"/>
      <c r="L2" s="2473"/>
      <c r="M2" s="2471" t="s">
        <v>18</v>
      </c>
      <c r="N2" s="2472"/>
      <c r="P2" s="349"/>
      <c r="Q2" s="349"/>
      <c r="R2" s="22"/>
      <c r="S2" s="22"/>
      <c r="T2" s="22"/>
      <c r="U2" s="22"/>
      <c r="V2" s="22"/>
      <c r="W2" s="22"/>
      <c r="X2" s="22"/>
      <c r="Y2" s="22"/>
      <c r="Z2" s="15"/>
      <c r="AA2" s="15"/>
      <c r="AB2" s="15"/>
      <c r="AC2" s="15"/>
      <c r="AD2" s="15"/>
      <c r="AE2" s="15"/>
      <c r="AF2" s="15"/>
      <c r="AG2" s="15"/>
      <c r="AH2" s="15"/>
      <c r="AI2" s="15"/>
      <c r="AR2" s="483" t="s">
        <v>755</v>
      </c>
    </row>
    <row r="3" spans="2:44" ht="6.95" customHeight="1">
      <c r="B3" s="15"/>
      <c r="C3" s="15"/>
      <c r="D3" s="15"/>
      <c r="E3" s="15"/>
      <c r="F3" s="15"/>
      <c r="G3" s="15"/>
      <c r="H3" s="15"/>
      <c r="I3" s="15"/>
      <c r="J3" s="15"/>
      <c r="K3" s="15"/>
      <c r="L3" s="15"/>
      <c r="M3" s="22"/>
      <c r="N3" s="22"/>
      <c r="O3" s="22"/>
      <c r="P3" s="22"/>
      <c r="Q3" s="22"/>
      <c r="R3" s="22"/>
      <c r="S3" s="22"/>
      <c r="T3" s="22"/>
      <c r="U3" s="22"/>
      <c r="V3" s="22"/>
      <c r="W3" s="22"/>
      <c r="X3" s="22"/>
      <c r="Y3" s="22"/>
      <c r="Z3" s="15"/>
      <c r="AA3" s="15"/>
      <c r="AB3" s="15"/>
      <c r="AC3" s="15"/>
      <c r="AD3" s="15"/>
      <c r="AE3" s="15"/>
      <c r="AF3" s="15"/>
      <c r="AG3" s="15"/>
      <c r="AH3" s="15"/>
      <c r="AI3" s="15"/>
    </row>
    <row r="4" spans="2:44" ht="18" customHeight="1">
      <c r="B4" s="2474" t="s">
        <v>19</v>
      </c>
      <c r="C4" s="2474"/>
      <c r="D4" s="2474"/>
      <c r="E4" s="2474"/>
      <c r="F4" s="2474"/>
      <c r="G4" s="2474"/>
      <c r="H4" s="2474"/>
      <c r="I4" s="2474"/>
      <c r="J4" s="2474"/>
      <c r="K4" s="2475"/>
      <c r="L4" s="2475"/>
      <c r="M4" s="2484" t="str">
        <f>本工事内容!$C$5&amp;本工事内容!$D$5&amp;本工事内容!$E$5&amp;"　"&amp;本工事内容!$C$8</f>
        <v>水第100号　○○○地内配水管改良工事</v>
      </c>
      <c r="N4" s="2484"/>
      <c r="O4" s="2484"/>
      <c r="P4" s="2485"/>
      <c r="Q4" s="2485"/>
      <c r="R4" s="2485"/>
      <c r="S4" s="2485"/>
      <c r="T4" s="2485"/>
      <c r="U4" s="2485"/>
      <c r="V4" s="2485"/>
      <c r="W4" s="2485"/>
      <c r="X4" s="2485"/>
      <c r="Y4" s="2485"/>
      <c r="Z4" s="2485"/>
      <c r="AA4" s="2485"/>
      <c r="AB4" s="2485"/>
      <c r="AC4" s="2485"/>
      <c r="AD4" s="2485"/>
      <c r="AE4" s="2485"/>
      <c r="AF4" s="2485"/>
      <c r="AG4" s="2485"/>
      <c r="AH4" s="2485"/>
      <c r="AI4" s="2485"/>
      <c r="AJ4" s="2485"/>
      <c r="AK4" s="2485"/>
      <c r="AL4" s="2485"/>
      <c r="AM4" s="2485"/>
      <c r="AN4" s="2485"/>
      <c r="AO4" s="2485"/>
    </row>
    <row r="5" spans="2:44" ht="6.95" customHeight="1">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row>
    <row r="6" spans="2:44" s="350" customFormat="1" ht="18" customHeight="1">
      <c r="B6" s="2476" t="s">
        <v>20</v>
      </c>
      <c r="C6" s="2477"/>
      <c r="D6" s="2477"/>
      <c r="E6" s="2477"/>
      <c r="F6" s="2477"/>
      <c r="G6" s="2477"/>
      <c r="H6" s="2477"/>
      <c r="I6" s="2477"/>
      <c r="J6" s="2477"/>
      <c r="K6" s="2477"/>
      <c r="L6" s="2477"/>
      <c r="M6" s="2478" t="str">
        <f>本工事内容!$C$9</f>
        <v>一宮市○○○地内</v>
      </c>
      <c r="N6" s="2478"/>
      <c r="O6" s="2478"/>
      <c r="P6" s="2478"/>
      <c r="Q6" s="2478"/>
      <c r="R6" s="2478"/>
      <c r="S6" s="2478"/>
      <c r="T6" s="2478"/>
      <c r="U6" s="2478"/>
      <c r="V6" s="2479"/>
      <c r="W6" s="2479"/>
      <c r="X6" s="2479"/>
      <c r="Y6" s="2479"/>
      <c r="Z6" s="2479"/>
      <c r="AA6" s="2479"/>
      <c r="AB6" s="2480"/>
      <c r="AD6" s="2476" t="s">
        <v>21</v>
      </c>
      <c r="AE6" s="2477"/>
      <c r="AF6" s="2477"/>
      <c r="AG6" s="2477"/>
      <c r="AH6" s="2481">
        <f>本工事内容!$C$15</f>
        <v>2000000</v>
      </c>
      <c r="AI6" s="2482"/>
      <c r="AJ6" s="2482"/>
      <c r="AK6" s="2482"/>
      <c r="AL6" s="2482"/>
      <c r="AM6" s="2482"/>
      <c r="AN6" s="2482"/>
      <c r="AO6" s="2482"/>
      <c r="AP6" s="2483"/>
      <c r="AQ6" s="477"/>
    </row>
    <row r="7" spans="2:44" ht="6.95" customHeight="1">
      <c r="B7" s="351"/>
      <c r="C7" s="351"/>
      <c r="D7" s="351"/>
      <c r="E7" s="351"/>
      <c r="F7" s="351"/>
      <c r="G7" s="351"/>
      <c r="H7" s="351"/>
      <c r="I7" s="351"/>
      <c r="J7" s="351"/>
      <c r="K7" s="351"/>
      <c r="L7" s="351"/>
      <c r="R7" s="351"/>
      <c r="S7" s="351"/>
      <c r="T7" s="351"/>
      <c r="U7" s="351"/>
      <c r="V7" s="351"/>
      <c r="W7" s="351"/>
      <c r="X7" s="351"/>
      <c r="Y7" s="351"/>
      <c r="Z7" s="351"/>
      <c r="AA7" s="351"/>
      <c r="AB7" s="351"/>
      <c r="AC7" s="351"/>
      <c r="AD7" s="351"/>
      <c r="AE7" s="351"/>
      <c r="AF7" s="351"/>
      <c r="AG7" s="351"/>
      <c r="AH7" s="351"/>
      <c r="AI7" s="351"/>
    </row>
    <row r="8" spans="2:44" ht="18" customHeight="1">
      <c r="B8" s="352"/>
      <c r="C8" s="352"/>
      <c r="D8" s="352"/>
      <c r="E8" s="352"/>
      <c r="F8" s="352"/>
      <c r="G8" s="352"/>
      <c r="H8" s="352"/>
      <c r="I8" s="352"/>
      <c r="P8" s="2514" t="s">
        <v>22</v>
      </c>
      <c r="Q8" s="2515"/>
      <c r="R8" s="2515"/>
      <c r="S8" s="2515"/>
      <c r="T8" s="2515"/>
      <c r="U8" s="352"/>
      <c r="V8" s="352"/>
      <c r="W8" s="352"/>
      <c r="AK8" s="352"/>
      <c r="AL8" s="352"/>
      <c r="AM8" s="352"/>
    </row>
    <row r="9" spans="2:44" ht="6.95" customHeight="1">
      <c r="B9" s="15"/>
      <c r="C9" s="15"/>
      <c r="D9" s="15"/>
      <c r="E9" s="15"/>
      <c r="F9" s="15"/>
      <c r="G9" s="15"/>
      <c r="H9" s="15"/>
      <c r="I9" s="15"/>
      <c r="T9" s="353"/>
      <c r="U9" s="353"/>
      <c r="V9" s="353"/>
      <c r="W9" s="353"/>
      <c r="X9" s="353"/>
      <c r="Y9" s="353"/>
      <c r="Z9" s="353"/>
      <c r="AA9" s="353"/>
      <c r="AB9" s="353"/>
      <c r="AC9" s="353"/>
      <c r="AD9" s="353"/>
      <c r="AE9" s="353"/>
      <c r="AF9" s="353"/>
      <c r="AG9" s="353"/>
      <c r="AH9" s="353"/>
      <c r="AI9" s="353"/>
      <c r="AJ9" s="353"/>
      <c r="AK9" s="353"/>
      <c r="AL9" s="353"/>
      <c r="AM9" s="353"/>
    </row>
    <row r="10" spans="2:44" ht="18" customHeight="1">
      <c r="B10" s="15"/>
      <c r="P10" s="2491" t="s">
        <v>23</v>
      </c>
      <c r="Q10" s="2492"/>
      <c r="R10" s="2492"/>
      <c r="S10" s="2493" t="str">
        <f>請負者詳細!$C$4</f>
        <v>一宮市尾西町木曽川1-1-1</v>
      </c>
      <c r="T10" s="2494"/>
      <c r="U10" s="2494"/>
      <c r="V10" s="2494"/>
      <c r="W10" s="2494"/>
      <c r="X10" s="2494"/>
      <c r="Y10" s="2494"/>
      <c r="Z10" s="2494"/>
      <c r="AA10" s="2494"/>
      <c r="AB10" s="2494"/>
      <c r="AC10" s="2494"/>
      <c r="AD10" s="2494"/>
      <c r="AE10" s="2494"/>
      <c r="AF10" s="2494"/>
      <c r="AG10" s="2494"/>
      <c r="AH10" s="2494"/>
      <c r="AI10" s="2494"/>
      <c r="AJ10" s="2494"/>
      <c r="AK10" s="2494"/>
      <c r="AL10" s="2494"/>
      <c r="AM10" s="2494"/>
      <c r="AN10" s="2495"/>
      <c r="AO10" s="2495"/>
    </row>
    <row r="11" spans="2:44" ht="6.95" customHeight="1">
      <c r="B11" s="15"/>
      <c r="C11" s="15"/>
      <c r="D11" s="15"/>
      <c r="E11" s="15"/>
      <c r="F11" s="15"/>
      <c r="G11" s="15"/>
      <c r="H11" s="15"/>
      <c r="I11" s="15"/>
      <c r="P11" s="15"/>
      <c r="Q11" s="15"/>
      <c r="R11" s="15"/>
      <c r="T11" s="354"/>
      <c r="U11" s="354"/>
      <c r="V11" s="354"/>
      <c r="W11" s="354"/>
      <c r="X11" s="354"/>
      <c r="Y11" s="354"/>
      <c r="Z11" s="354"/>
      <c r="AA11" s="354"/>
      <c r="AB11" s="354"/>
      <c r="AC11" s="354"/>
      <c r="AD11" s="354"/>
      <c r="AE11" s="354"/>
      <c r="AF11" s="354"/>
      <c r="AG11" s="354"/>
      <c r="AH11" s="354"/>
      <c r="AI11" s="354"/>
      <c r="AJ11" s="354"/>
      <c r="AK11" s="354"/>
      <c r="AL11" s="354"/>
      <c r="AM11" s="354"/>
    </row>
    <row r="12" spans="2:44" ht="18" customHeight="1">
      <c r="B12" s="15"/>
      <c r="C12" s="15"/>
      <c r="D12" s="15"/>
      <c r="E12" s="15"/>
      <c r="F12" s="15"/>
      <c r="G12" s="15"/>
      <c r="H12" s="15"/>
      <c r="I12" s="15"/>
      <c r="P12" s="2496" t="s">
        <v>24</v>
      </c>
      <c r="Q12" s="2496"/>
      <c r="R12" s="2496"/>
      <c r="S12" s="2497" t="str">
        <f>請負者詳細!$C$2</f>
        <v>△△△△建設株式会社</v>
      </c>
      <c r="T12" s="2497"/>
      <c r="U12" s="2497"/>
      <c r="V12" s="2497"/>
      <c r="W12" s="2497"/>
      <c r="X12" s="2497"/>
      <c r="Y12" s="2497"/>
      <c r="Z12" s="2497"/>
      <c r="AA12" s="2497"/>
      <c r="AB12" s="2497"/>
      <c r="AC12" s="2497"/>
      <c r="AD12" s="2497"/>
      <c r="AE12" s="2497"/>
      <c r="AF12" s="2497"/>
      <c r="AG12" s="2497"/>
      <c r="AH12" s="2497"/>
      <c r="AI12" s="2497"/>
      <c r="AJ12" s="2497"/>
      <c r="AK12" s="2497"/>
      <c r="AL12" s="2497"/>
      <c r="AM12" s="2497"/>
      <c r="AN12" s="2498"/>
      <c r="AO12" s="2498"/>
    </row>
    <row r="13" spans="2:44" ht="6.95" customHeight="1">
      <c r="B13" s="15"/>
      <c r="C13" s="15"/>
      <c r="D13" s="15"/>
      <c r="E13" s="15"/>
      <c r="F13" s="15"/>
      <c r="G13" s="15"/>
      <c r="H13" s="15"/>
      <c r="I13" s="15"/>
      <c r="P13" s="15"/>
      <c r="Q13" s="15"/>
      <c r="R13" s="15"/>
      <c r="S13" s="15"/>
      <c r="T13" s="15"/>
      <c r="U13" s="15"/>
      <c r="V13" s="355"/>
      <c r="W13" s="355"/>
      <c r="X13" s="355"/>
      <c r="Y13" s="355"/>
      <c r="Z13" s="355"/>
      <c r="AA13" s="355"/>
      <c r="AB13" s="355"/>
      <c r="AC13" s="355"/>
      <c r="AD13" s="356"/>
      <c r="AE13" s="355"/>
      <c r="AF13" s="355"/>
      <c r="AG13" s="355"/>
      <c r="AH13" s="355"/>
      <c r="AI13" s="355"/>
      <c r="AJ13" s="355"/>
      <c r="AK13" s="355"/>
      <c r="AL13" s="15"/>
      <c r="AM13" s="15"/>
    </row>
    <row r="14" spans="2:44" ht="18" customHeight="1">
      <c r="B14" s="15"/>
      <c r="C14" s="15"/>
      <c r="D14" s="15"/>
      <c r="E14" s="15"/>
      <c r="F14" s="15"/>
      <c r="G14" s="15"/>
      <c r="H14" s="15"/>
      <c r="I14" s="15"/>
      <c r="P14" s="2499" t="s">
        <v>25</v>
      </c>
      <c r="Q14" s="2500"/>
      <c r="R14" s="2500"/>
      <c r="S14" s="2500"/>
      <c r="T14" s="2500"/>
      <c r="U14" s="2500"/>
      <c r="V14" s="2500"/>
      <c r="W14" s="357"/>
      <c r="X14" s="2501" t="str">
        <f>請負者詳細!$H$24&amp;"　-　"&amp;請負者詳細!$J$24</f>
        <v>51　-　11111</v>
      </c>
      <c r="Y14" s="2501"/>
      <c r="Z14" s="2501"/>
      <c r="AA14" s="2501"/>
      <c r="AB14" s="2501"/>
      <c r="AC14" s="2501"/>
      <c r="AD14" s="2501"/>
      <c r="AE14" s="2501"/>
      <c r="AF14" s="2501"/>
      <c r="AG14" s="2501"/>
      <c r="AH14" s="2501"/>
      <c r="AI14" s="2501"/>
      <c r="AJ14" s="2501"/>
      <c r="AK14" s="2501"/>
      <c r="AL14" s="2501"/>
      <c r="AM14" s="2501"/>
      <c r="AN14" s="2502"/>
      <c r="AO14" s="2503"/>
    </row>
    <row r="15" spans="2:44" ht="6.95" customHeight="1">
      <c r="B15" s="15"/>
      <c r="C15" s="15"/>
      <c r="D15" s="15"/>
      <c r="E15" s="15"/>
      <c r="F15" s="15"/>
      <c r="G15" s="15"/>
      <c r="H15" s="15"/>
      <c r="I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row>
    <row r="16" spans="2:44" ht="18" customHeight="1">
      <c r="B16" s="15"/>
      <c r="C16" s="15"/>
      <c r="D16" s="15"/>
      <c r="E16" s="15"/>
      <c r="F16" s="15"/>
      <c r="G16" s="15"/>
      <c r="H16" s="15"/>
      <c r="I16" s="15"/>
      <c r="P16" s="2504" t="s">
        <v>26</v>
      </c>
      <c r="Q16" s="2505"/>
      <c r="R16" s="2505"/>
      <c r="S16" s="2505"/>
      <c r="T16" s="2505"/>
      <c r="U16" s="2505"/>
      <c r="V16" s="2505"/>
      <c r="W16" s="2505"/>
      <c r="X16" s="2505"/>
      <c r="Y16" s="2505"/>
      <c r="Z16" s="2505"/>
      <c r="AA16" s="2506"/>
      <c r="AB16" s="358"/>
      <c r="AC16" s="2507" t="str">
        <f>""&amp;請負者詳細!$K$26</f>
        <v/>
      </c>
      <c r="AD16" s="2507"/>
      <c r="AE16" s="2507"/>
      <c r="AF16" s="2507"/>
      <c r="AG16" s="2507"/>
      <c r="AH16" s="2507"/>
      <c r="AI16" s="2507"/>
      <c r="AJ16" s="2507"/>
      <c r="AK16" s="2507"/>
      <c r="AL16" s="2507"/>
      <c r="AM16" s="2507"/>
      <c r="AN16" s="2508"/>
      <c r="AO16" s="2509"/>
    </row>
    <row r="17" spans="2:43" ht="6.95" customHeight="1">
      <c r="B17" s="15"/>
      <c r="C17" s="15"/>
      <c r="D17" s="352"/>
      <c r="E17" s="352"/>
      <c r="F17" s="352"/>
      <c r="G17" s="352"/>
      <c r="H17" s="352"/>
      <c r="I17" s="352"/>
      <c r="P17" s="352"/>
      <c r="Q17" s="352"/>
      <c r="R17" s="352"/>
      <c r="S17" s="352"/>
      <c r="T17" s="352"/>
      <c r="U17" s="352"/>
      <c r="V17" s="352"/>
      <c r="W17" s="352"/>
      <c r="X17" s="352"/>
      <c r="Y17" s="352"/>
      <c r="Z17" s="352"/>
      <c r="AA17" s="352"/>
      <c r="AB17" s="352"/>
      <c r="AC17" s="352"/>
      <c r="AD17" s="352"/>
      <c r="AE17" s="352"/>
      <c r="AF17" s="352"/>
      <c r="AG17" s="352"/>
      <c r="AH17" s="352"/>
      <c r="AI17" s="352"/>
      <c r="AJ17" s="352"/>
      <c r="AK17" s="352"/>
      <c r="AL17" s="15"/>
      <c r="AM17" s="15"/>
    </row>
    <row r="18" spans="2:43" ht="18" customHeight="1">
      <c r="B18" s="15"/>
      <c r="C18" s="15"/>
      <c r="D18" s="352"/>
      <c r="E18" s="352"/>
      <c r="F18" s="352"/>
      <c r="G18" s="352"/>
      <c r="H18" s="352"/>
      <c r="I18" s="352"/>
      <c r="P18" s="2499" t="s">
        <v>27</v>
      </c>
      <c r="Q18" s="2500"/>
      <c r="R18" s="2500"/>
      <c r="S18" s="2500"/>
      <c r="T18" s="2500"/>
      <c r="U18" s="2500"/>
      <c r="V18" s="2500"/>
      <c r="W18" s="357"/>
      <c r="X18" s="2510"/>
      <c r="Y18" s="2510"/>
      <c r="Z18" s="2510"/>
      <c r="AA18" s="2510"/>
      <c r="AB18" s="2510"/>
      <c r="AC18" s="2510"/>
      <c r="AD18" s="2510"/>
      <c r="AE18" s="2510"/>
      <c r="AF18" s="2510"/>
      <c r="AG18" s="2510"/>
      <c r="AH18" s="2510"/>
      <c r="AI18" s="2510"/>
      <c r="AJ18" s="2510"/>
      <c r="AK18" s="2510"/>
      <c r="AL18" s="2511"/>
      <c r="AM18" s="2511"/>
      <c r="AN18" s="2512" t="s">
        <v>28</v>
      </c>
      <c r="AO18" s="2513"/>
    </row>
    <row r="19" spans="2:43" ht="6.95" customHeight="1">
      <c r="B19" s="15"/>
      <c r="C19" s="15"/>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15"/>
      <c r="AI19" s="15"/>
    </row>
    <row r="20" spans="2:43" ht="15" customHeight="1">
      <c r="B20" s="15"/>
      <c r="C20" s="15"/>
      <c r="D20" s="359"/>
      <c r="E20" s="359"/>
      <c r="F20" s="359"/>
      <c r="G20" s="359"/>
      <c r="H20" s="359"/>
      <c r="I20" s="359"/>
      <c r="J20" s="359"/>
      <c r="K20" s="359"/>
      <c r="L20" s="2486" t="s">
        <v>29</v>
      </c>
      <c r="M20" s="2487"/>
      <c r="N20" s="2487"/>
      <c r="O20" s="2487"/>
      <c r="P20" s="2487"/>
      <c r="Q20" s="2487"/>
      <c r="R20" s="2487"/>
      <c r="S20" s="2487"/>
      <c r="T20" s="2487"/>
      <c r="U20" s="2487"/>
      <c r="V20" s="2487"/>
      <c r="W20" s="2487"/>
      <c r="X20" s="2487"/>
      <c r="Y20" s="2487"/>
      <c r="Z20" s="2488"/>
      <c r="AA20" s="2488"/>
      <c r="AB20" s="2488"/>
      <c r="AC20" s="2488"/>
      <c r="AD20" s="359"/>
      <c r="AE20" s="359"/>
      <c r="AF20" s="359"/>
      <c r="AG20" s="359"/>
      <c r="AH20" s="15"/>
      <c r="AI20" s="15"/>
    </row>
    <row r="21" spans="2:43" ht="15" customHeight="1">
      <c r="B21" s="15"/>
      <c r="C21" s="15"/>
      <c r="D21" s="359"/>
      <c r="E21" s="359"/>
      <c r="F21" s="359"/>
      <c r="G21" s="359"/>
      <c r="H21" s="359"/>
      <c r="I21" s="359"/>
      <c r="J21" s="359"/>
      <c r="K21" s="359"/>
      <c r="L21" s="2489"/>
      <c r="M21" s="2489"/>
      <c r="N21" s="2489"/>
      <c r="O21" s="2489"/>
      <c r="P21" s="2489"/>
      <c r="Q21" s="2489"/>
      <c r="R21" s="2489"/>
      <c r="S21" s="2489"/>
      <c r="T21" s="2489"/>
      <c r="U21" s="2489"/>
      <c r="V21" s="2489"/>
      <c r="W21" s="2489"/>
      <c r="X21" s="2489"/>
      <c r="Y21" s="2489"/>
      <c r="Z21" s="2490"/>
      <c r="AA21" s="2490"/>
      <c r="AB21" s="2490"/>
      <c r="AC21" s="2490"/>
      <c r="AD21" s="15"/>
      <c r="AE21" s="15"/>
      <c r="AF21" s="15"/>
      <c r="AG21" s="15"/>
      <c r="AH21" s="15"/>
      <c r="AI21" s="15"/>
    </row>
    <row r="22" spans="2:43" ht="18" customHeight="1">
      <c r="B22" s="15"/>
      <c r="C22" s="2523" t="s">
        <v>30</v>
      </c>
      <c r="D22" s="2524"/>
      <c r="E22" s="2524"/>
      <c r="F22" s="2524"/>
      <c r="G22" s="2524"/>
      <c r="H22" s="2524"/>
      <c r="I22" s="2524"/>
      <c r="J22" s="2524"/>
      <c r="K22" s="2524"/>
      <c r="L22" s="2524"/>
      <c r="M22" s="2524"/>
      <c r="N22" s="2524"/>
      <c r="O22" s="2524"/>
      <c r="P22" s="2524"/>
      <c r="Q22" s="2524"/>
      <c r="R22" s="2524"/>
      <c r="S22" s="2524"/>
      <c r="T22" s="2524"/>
      <c r="U22" s="2524"/>
      <c r="V22" s="2524"/>
      <c r="W22" s="2524"/>
      <c r="X22" s="2524"/>
      <c r="Y22" s="2524"/>
      <c r="Z22" s="2524"/>
      <c r="AA22" s="2524"/>
      <c r="AB22" s="2524"/>
      <c r="AC22" s="2524"/>
      <c r="AD22" s="2524"/>
      <c r="AE22" s="2524"/>
      <c r="AF22" s="2524"/>
      <c r="AG22" s="2524"/>
      <c r="AH22" s="2524"/>
      <c r="AI22" s="2524"/>
      <c r="AJ22" s="2524"/>
      <c r="AK22" s="2524"/>
      <c r="AL22" s="2524"/>
      <c r="AM22" s="2524"/>
      <c r="AN22" s="2524"/>
      <c r="AO22" s="2525"/>
      <c r="AQ22" s="478"/>
    </row>
    <row r="23" spans="2:43" ht="18" customHeight="1">
      <c r="B23" s="15"/>
      <c r="C23" s="2526"/>
      <c r="D23" s="2527"/>
      <c r="E23" s="2527"/>
      <c r="F23" s="2527"/>
      <c r="G23" s="2527"/>
      <c r="H23" s="2527"/>
      <c r="I23" s="2527"/>
      <c r="J23" s="2527"/>
      <c r="K23" s="2527"/>
      <c r="L23" s="2527"/>
      <c r="M23" s="2527"/>
      <c r="N23" s="2527"/>
      <c r="O23" s="2527"/>
      <c r="P23" s="2527"/>
      <c r="Q23" s="2527"/>
      <c r="R23" s="2527"/>
      <c r="S23" s="2527"/>
      <c r="T23" s="2527"/>
      <c r="U23" s="2527"/>
      <c r="V23" s="2527"/>
      <c r="W23" s="2527"/>
      <c r="X23" s="2527"/>
      <c r="Y23" s="2527"/>
      <c r="Z23" s="2527"/>
      <c r="AA23" s="2527"/>
      <c r="AB23" s="2527"/>
      <c r="AC23" s="2527"/>
      <c r="AD23" s="2527"/>
      <c r="AE23" s="2527"/>
      <c r="AF23" s="2527"/>
      <c r="AG23" s="2527"/>
      <c r="AH23" s="2527"/>
      <c r="AI23" s="2527"/>
      <c r="AJ23" s="2527"/>
      <c r="AK23" s="2527"/>
      <c r="AL23" s="2527"/>
      <c r="AM23" s="2528"/>
      <c r="AN23" s="2528"/>
      <c r="AO23" s="2529"/>
      <c r="AQ23" s="479"/>
    </row>
    <row r="24" spans="2:43" ht="18" customHeight="1">
      <c r="B24" s="15"/>
      <c r="C24" s="2526"/>
      <c r="D24" s="2527"/>
      <c r="E24" s="2527"/>
      <c r="F24" s="2527"/>
      <c r="G24" s="2527"/>
      <c r="H24" s="2527"/>
      <c r="I24" s="2527"/>
      <c r="J24" s="2527"/>
      <c r="K24" s="2527"/>
      <c r="L24" s="2527"/>
      <c r="M24" s="2527"/>
      <c r="N24" s="2527"/>
      <c r="O24" s="2527"/>
      <c r="P24" s="2527"/>
      <c r="Q24" s="2527"/>
      <c r="R24" s="2527"/>
      <c r="S24" s="2527"/>
      <c r="T24" s="2527"/>
      <c r="U24" s="2527"/>
      <c r="V24" s="2527"/>
      <c r="W24" s="2527"/>
      <c r="X24" s="2527"/>
      <c r="Y24" s="2527"/>
      <c r="Z24" s="2527"/>
      <c r="AA24" s="2527"/>
      <c r="AB24" s="2527"/>
      <c r="AC24" s="2527"/>
      <c r="AD24" s="2527"/>
      <c r="AE24" s="2527"/>
      <c r="AF24" s="2527"/>
      <c r="AG24" s="2527"/>
      <c r="AH24" s="2527"/>
      <c r="AI24" s="2527"/>
      <c r="AJ24" s="2527"/>
      <c r="AK24" s="2527"/>
      <c r="AL24" s="2527"/>
      <c r="AM24" s="2528"/>
      <c r="AN24" s="2528"/>
      <c r="AO24" s="2529"/>
      <c r="AQ24" s="479"/>
    </row>
    <row r="25" spans="2:43" ht="18" customHeight="1">
      <c r="B25" s="15"/>
      <c r="C25" s="2526"/>
      <c r="D25" s="2527"/>
      <c r="E25" s="2527"/>
      <c r="F25" s="2527"/>
      <c r="G25" s="2527"/>
      <c r="H25" s="2527"/>
      <c r="I25" s="2527"/>
      <c r="J25" s="2527"/>
      <c r="K25" s="2527"/>
      <c r="L25" s="2527"/>
      <c r="M25" s="2527"/>
      <c r="N25" s="2527"/>
      <c r="O25" s="2527"/>
      <c r="P25" s="2527"/>
      <c r="Q25" s="2527"/>
      <c r="R25" s="2527"/>
      <c r="S25" s="2527"/>
      <c r="T25" s="2527"/>
      <c r="U25" s="2527"/>
      <c r="V25" s="2527"/>
      <c r="W25" s="2527"/>
      <c r="X25" s="2527"/>
      <c r="Y25" s="2527"/>
      <c r="Z25" s="2527"/>
      <c r="AA25" s="2527"/>
      <c r="AB25" s="2527"/>
      <c r="AC25" s="2527"/>
      <c r="AD25" s="2527"/>
      <c r="AE25" s="2527"/>
      <c r="AF25" s="2527"/>
      <c r="AG25" s="2527"/>
      <c r="AH25" s="2527"/>
      <c r="AI25" s="2527"/>
      <c r="AJ25" s="2527"/>
      <c r="AK25" s="2527"/>
      <c r="AL25" s="2527"/>
      <c r="AM25" s="2528"/>
      <c r="AN25" s="2528"/>
      <c r="AO25" s="2529"/>
      <c r="AQ25" s="479"/>
    </row>
    <row r="26" spans="2:43" ht="18" customHeight="1">
      <c r="B26" s="15"/>
      <c r="C26" s="2526"/>
      <c r="D26" s="2527"/>
      <c r="E26" s="2527"/>
      <c r="F26" s="2527"/>
      <c r="G26" s="2527"/>
      <c r="H26" s="2527"/>
      <c r="I26" s="2527"/>
      <c r="J26" s="2527"/>
      <c r="K26" s="2527"/>
      <c r="L26" s="2527"/>
      <c r="M26" s="2527"/>
      <c r="N26" s="2527"/>
      <c r="O26" s="2527"/>
      <c r="P26" s="2527"/>
      <c r="Q26" s="2527"/>
      <c r="R26" s="2527"/>
      <c r="S26" s="2527"/>
      <c r="T26" s="2527"/>
      <c r="U26" s="2527"/>
      <c r="V26" s="2527"/>
      <c r="W26" s="2527"/>
      <c r="X26" s="2527"/>
      <c r="Y26" s="2527"/>
      <c r="Z26" s="2527"/>
      <c r="AA26" s="2527"/>
      <c r="AB26" s="2527"/>
      <c r="AC26" s="2527"/>
      <c r="AD26" s="2527"/>
      <c r="AE26" s="2527"/>
      <c r="AF26" s="2527"/>
      <c r="AG26" s="2527"/>
      <c r="AH26" s="2527"/>
      <c r="AI26" s="2527"/>
      <c r="AJ26" s="2527"/>
      <c r="AK26" s="2527"/>
      <c r="AL26" s="2527"/>
      <c r="AM26" s="2528"/>
      <c r="AN26" s="2528"/>
      <c r="AO26" s="2529"/>
      <c r="AQ26" s="479"/>
    </row>
    <row r="27" spans="2:43" ht="18" customHeight="1">
      <c r="B27" s="15"/>
      <c r="C27" s="2526"/>
      <c r="D27" s="2527"/>
      <c r="E27" s="2527"/>
      <c r="F27" s="2527"/>
      <c r="G27" s="2527"/>
      <c r="H27" s="2527"/>
      <c r="I27" s="2527"/>
      <c r="J27" s="2527"/>
      <c r="K27" s="2527"/>
      <c r="L27" s="2527"/>
      <c r="M27" s="2527"/>
      <c r="N27" s="2527"/>
      <c r="O27" s="2527"/>
      <c r="P27" s="2527"/>
      <c r="Q27" s="2527"/>
      <c r="R27" s="2527"/>
      <c r="S27" s="2527"/>
      <c r="T27" s="2527"/>
      <c r="U27" s="2527"/>
      <c r="V27" s="2527"/>
      <c r="W27" s="2527"/>
      <c r="X27" s="2527"/>
      <c r="Y27" s="2527"/>
      <c r="Z27" s="2527"/>
      <c r="AA27" s="2527"/>
      <c r="AB27" s="2527"/>
      <c r="AC27" s="2527"/>
      <c r="AD27" s="2527"/>
      <c r="AE27" s="2527"/>
      <c r="AF27" s="2527"/>
      <c r="AG27" s="2527"/>
      <c r="AH27" s="2527"/>
      <c r="AI27" s="2527"/>
      <c r="AJ27" s="2527"/>
      <c r="AK27" s="2527"/>
      <c r="AL27" s="2527"/>
      <c r="AM27" s="2528"/>
      <c r="AN27" s="2528"/>
      <c r="AO27" s="2529"/>
      <c r="AQ27" s="479"/>
    </row>
    <row r="28" spans="2:43" ht="18" customHeight="1">
      <c r="B28" s="15"/>
      <c r="C28" s="2526"/>
      <c r="D28" s="2527"/>
      <c r="E28" s="2527"/>
      <c r="F28" s="2527"/>
      <c r="G28" s="2527"/>
      <c r="H28" s="2527"/>
      <c r="I28" s="2527"/>
      <c r="J28" s="2527"/>
      <c r="K28" s="2527"/>
      <c r="L28" s="2527"/>
      <c r="M28" s="2527"/>
      <c r="N28" s="2527"/>
      <c r="O28" s="2527"/>
      <c r="P28" s="2527"/>
      <c r="Q28" s="2527"/>
      <c r="R28" s="2527"/>
      <c r="S28" s="2527"/>
      <c r="T28" s="2527"/>
      <c r="U28" s="2527"/>
      <c r="V28" s="2527"/>
      <c r="W28" s="2527"/>
      <c r="X28" s="2527"/>
      <c r="Y28" s="2527"/>
      <c r="Z28" s="2527"/>
      <c r="AA28" s="2527"/>
      <c r="AB28" s="2527"/>
      <c r="AC28" s="2527"/>
      <c r="AD28" s="2527"/>
      <c r="AE28" s="2527"/>
      <c r="AF28" s="2527"/>
      <c r="AG28" s="2527"/>
      <c r="AH28" s="2527"/>
      <c r="AI28" s="2527"/>
      <c r="AJ28" s="2527"/>
      <c r="AK28" s="2527"/>
      <c r="AL28" s="2527"/>
      <c r="AM28" s="2528"/>
      <c r="AN28" s="2528"/>
      <c r="AO28" s="2529"/>
      <c r="AQ28" s="479"/>
    </row>
    <row r="29" spans="2:43" ht="18" customHeight="1">
      <c r="B29" s="15"/>
      <c r="C29" s="2526"/>
      <c r="D29" s="2527"/>
      <c r="E29" s="2527"/>
      <c r="F29" s="2527"/>
      <c r="G29" s="2527"/>
      <c r="H29" s="2527"/>
      <c r="I29" s="2527"/>
      <c r="J29" s="2527"/>
      <c r="K29" s="2527"/>
      <c r="L29" s="2527"/>
      <c r="M29" s="2527"/>
      <c r="N29" s="2527"/>
      <c r="O29" s="2527"/>
      <c r="P29" s="2527"/>
      <c r="Q29" s="2527"/>
      <c r="R29" s="2527"/>
      <c r="S29" s="2527"/>
      <c r="T29" s="2527"/>
      <c r="U29" s="2527"/>
      <c r="V29" s="2527"/>
      <c r="W29" s="2527"/>
      <c r="X29" s="2527"/>
      <c r="Y29" s="2527"/>
      <c r="Z29" s="2527"/>
      <c r="AA29" s="2527"/>
      <c r="AB29" s="2527"/>
      <c r="AC29" s="2527"/>
      <c r="AD29" s="2527"/>
      <c r="AE29" s="2527"/>
      <c r="AF29" s="2527"/>
      <c r="AG29" s="2527"/>
      <c r="AH29" s="2527"/>
      <c r="AI29" s="2527"/>
      <c r="AJ29" s="2527"/>
      <c r="AK29" s="2527"/>
      <c r="AL29" s="2527"/>
      <c r="AM29" s="2528"/>
      <c r="AN29" s="2528"/>
      <c r="AO29" s="2529"/>
      <c r="AQ29" s="479"/>
    </row>
    <row r="30" spans="2:43" ht="18" customHeight="1">
      <c r="B30" s="15"/>
      <c r="C30" s="2526"/>
      <c r="D30" s="2527"/>
      <c r="E30" s="2527"/>
      <c r="F30" s="2527"/>
      <c r="G30" s="2527"/>
      <c r="H30" s="2527"/>
      <c r="I30" s="2527"/>
      <c r="J30" s="2527"/>
      <c r="K30" s="2527"/>
      <c r="L30" s="2527"/>
      <c r="M30" s="2527"/>
      <c r="N30" s="2527"/>
      <c r="O30" s="2527"/>
      <c r="P30" s="2527"/>
      <c r="Q30" s="2527"/>
      <c r="R30" s="2527"/>
      <c r="S30" s="2527"/>
      <c r="T30" s="2527"/>
      <c r="U30" s="2527"/>
      <c r="V30" s="2527"/>
      <c r="W30" s="2527"/>
      <c r="X30" s="2527"/>
      <c r="Y30" s="2527"/>
      <c r="Z30" s="2527"/>
      <c r="AA30" s="2527"/>
      <c r="AB30" s="2527"/>
      <c r="AC30" s="2527"/>
      <c r="AD30" s="2527"/>
      <c r="AE30" s="2527"/>
      <c r="AF30" s="2527"/>
      <c r="AG30" s="2527"/>
      <c r="AH30" s="2527"/>
      <c r="AI30" s="2527"/>
      <c r="AJ30" s="2527"/>
      <c r="AK30" s="2527"/>
      <c r="AL30" s="2527"/>
      <c r="AM30" s="2528"/>
      <c r="AN30" s="2528"/>
      <c r="AO30" s="2529"/>
      <c r="AQ30" s="479"/>
    </row>
    <row r="31" spans="2:43" ht="18" customHeight="1">
      <c r="B31" s="15"/>
      <c r="C31" s="2526"/>
      <c r="D31" s="2527"/>
      <c r="E31" s="2527"/>
      <c r="F31" s="2527"/>
      <c r="G31" s="2527"/>
      <c r="H31" s="2527"/>
      <c r="I31" s="2527"/>
      <c r="J31" s="2527"/>
      <c r="K31" s="2527"/>
      <c r="L31" s="2527"/>
      <c r="M31" s="2527"/>
      <c r="N31" s="2527"/>
      <c r="O31" s="2527"/>
      <c r="P31" s="2527"/>
      <c r="Q31" s="2527"/>
      <c r="R31" s="2527"/>
      <c r="S31" s="2527"/>
      <c r="T31" s="2527"/>
      <c r="U31" s="2527"/>
      <c r="V31" s="2527"/>
      <c r="W31" s="2527"/>
      <c r="X31" s="2527"/>
      <c r="Y31" s="2527"/>
      <c r="Z31" s="2527"/>
      <c r="AA31" s="2527"/>
      <c r="AB31" s="2527"/>
      <c r="AC31" s="2527"/>
      <c r="AD31" s="2527"/>
      <c r="AE31" s="2527"/>
      <c r="AF31" s="2527"/>
      <c r="AG31" s="2527"/>
      <c r="AH31" s="2527"/>
      <c r="AI31" s="2527"/>
      <c r="AJ31" s="2527"/>
      <c r="AK31" s="2527"/>
      <c r="AL31" s="2527"/>
      <c r="AM31" s="2528"/>
      <c r="AN31" s="2528"/>
      <c r="AO31" s="2529"/>
      <c r="AQ31" s="479"/>
    </row>
    <row r="32" spans="2:43" ht="18" customHeight="1">
      <c r="B32" s="15"/>
      <c r="C32" s="2526"/>
      <c r="D32" s="2527"/>
      <c r="E32" s="2527"/>
      <c r="F32" s="2527"/>
      <c r="G32" s="2527"/>
      <c r="H32" s="2527"/>
      <c r="I32" s="2527"/>
      <c r="J32" s="2527"/>
      <c r="K32" s="2527"/>
      <c r="L32" s="2527"/>
      <c r="M32" s="2527"/>
      <c r="N32" s="2527"/>
      <c r="O32" s="2527"/>
      <c r="P32" s="2527"/>
      <c r="Q32" s="2527"/>
      <c r="R32" s="2527"/>
      <c r="S32" s="2527"/>
      <c r="T32" s="2527"/>
      <c r="U32" s="2527"/>
      <c r="V32" s="2527"/>
      <c r="W32" s="2527"/>
      <c r="X32" s="2527"/>
      <c r="Y32" s="2527"/>
      <c r="Z32" s="2527"/>
      <c r="AA32" s="2527"/>
      <c r="AB32" s="2527"/>
      <c r="AC32" s="2527"/>
      <c r="AD32" s="2527"/>
      <c r="AE32" s="2527"/>
      <c r="AF32" s="2527"/>
      <c r="AG32" s="2527"/>
      <c r="AH32" s="2527"/>
      <c r="AI32" s="2527"/>
      <c r="AJ32" s="2527"/>
      <c r="AK32" s="2527"/>
      <c r="AL32" s="2527"/>
      <c r="AM32" s="2528"/>
      <c r="AN32" s="2528"/>
      <c r="AO32" s="2529"/>
      <c r="AQ32" s="479"/>
    </row>
    <row r="33" spans="2:43" ht="18" customHeight="1">
      <c r="B33" s="15"/>
      <c r="C33" s="2526"/>
      <c r="D33" s="2527"/>
      <c r="E33" s="2527"/>
      <c r="F33" s="2527"/>
      <c r="G33" s="2527"/>
      <c r="H33" s="2527"/>
      <c r="I33" s="2527"/>
      <c r="J33" s="2527"/>
      <c r="K33" s="2527"/>
      <c r="L33" s="2527"/>
      <c r="M33" s="2527"/>
      <c r="N33" s="2527"/>
      <c r="O33" s="2527"/>
      <c r="P33" s="2527"/>
      <c r="Q33" s="2527"/>
      <c r="R33" s="2527"/>
      <c r="S33" s="2527"/>
      <c r="T33" s="2527"/>
      <c r="U33" s="2527"/>
      <c r="V33" s="2527"/>
      <c r="W33" s="2527"/>
      <c r="X33" s="2527"/>
      <c r="Y33" s="2527"/>
      <c r="Z33" s="2527"/>
      <c r="AA33" s="2527"/>
      <c r="AB33" s="2527"/>
      <c r="AC33" s="2527"/>
      <c r="AD33" s="2527"/>
      <c r="AE33" s="2527"/>
      <c r="AF33" s="2527"/>
      <c r="AG33" s="2527"/>
      <c r="AH33" s="2527"/>
      <c r="AI33" s="2527"/>
      <c r="AJ33" s="2527"/>
      <c r="AK33" s="2527"/>
      <c r="AL33" s="2527"/>
      <c r="AM33" s="2528"/>
      <c r="AN33" s="2528"/>
      <c r="AO33" s="2529"/>
      <c r="AQ33" s="479"/>
    </row>
    <row r="34" spans="2:43" ht="18" customHeight="1">
      <c r="B34" s="15"/>
      <c r="C34" s="2526"/>
      <c r="D34" s="2527"/>
      <c r="E34" s="2527"/>
      <c r="F34" s="2527"/>
      <c r="G34" s="2527"/>
      <c r="H34" s="2527"/>
      <c r="I34" s="2527"/>
      <c r="J34" s="2527"/>
      <c r="K34" s="2527"/>
      <c r="L34" s="2527"/>
      <c r="M34" s="2527"/>
      <c r="N34" s="2527"/>
      <c r="O34" s="2527"/>
      <c r="P34" s="2527"/>
      <c r="Q34" s="2527"/>
      <c r="R34" s="2527"/>
      <c r="S34" s="2527"/>
      <c r="T34" s="2527"/>
      <c r="U34" s="2527"/>
      <c r="V34" s="2527"/>
      <c r="W34" s="2527"/>
      <c r="X34" s="2527"/>
      <c r="Y34" s="2527"/>
      <c r="Z34" s="2527"/>
      <c r="AA34" s="2527"/>
      <c r="AB34" s="2527"/>
      <c r="AC34" s="2527"/>
      <c r="AD34" s="2527"/>
      <c r="AE34" s="2527"/>
      <c r="AF34" s="2527"/>
      <c r="AG34" s="2527"/>
      <c r="AH34" s="2527"/>
      <c r="AI34" s="2527"/>
      <c r="AJ34" s="2527"/>
      <c r="AK34" s="2527"/>
      <c r="AL34" s="2527"/>
      <c r="AM34" s="2528"/>
      <c r="AN34" s="2528"/>
      <c r="AO34" s="2529"/>
      <c r="AQ34" s="479"/>
    </row>
    <row r="35" spans="2:43" ht="18" customHeight="1">
      <c r="B35" s="15"/>
      <c r="C35" s="2526"/>
      <c r="D35" s="2527"/>
      <c r="E35" s="2527"/>
      <c r="F35" s="2527"/>
      <c r="G35" s="2527"/>
      <c r="H35" s="2527"/>
      <c r="I35" s="2527"/>
      <c r="J35" s="2527"/>
      <c r="K35" s="2527"/>
      <c r="L35" s="2527"/>
      <c r="M35" s="2527"/>
      <c r="N35" s="2527"/>
      <c r="O35" s="2527"/>
      <c r="P35" s="2527"/>
      <c r="Q35" s="2527"/>
      <c r="R35" s="2527"/>
      <c r="S35" s="2527"/>
      <c r="T35" s="2527"/>
      <c r="U35" s="2527"/>
      <c r="V35" s="2527"/>
      <c r="W35" s="2527"/>
      <c r="X35" s="2527"/>
      <c r="Y35" s="2527"/>
      <c r="Z35" s="2527"/>
      <c r="AA35" s="2527"/>
      <c r="AB35" s="2527"/>
      <c r="AC35" s="2527"/>
      <c r="AD35" s="2527"/>
      <c r="AE35" s="2527"/>
      <c r="AF35" s="2527"/>
      <c r="AG35" s="2527"/>
      <c r="AH35" s="2527"/>
      <c r="AI35" s="2527"/>
      <c r="AJ35" s="2527"/>
      <c r="AK35" s="2527"/>
      <c r="AL35" s="2527"/>
      <c r="AM35" s="2528"/>
      <c r="AN35" s="2528"/>
      <c r="AO35" s="2529"/>
      <c r="AQ35" s="479"/>
    </row>
    <row r="36" spans="2:43" ht="18" customHeight="1">
      <c r="B36" s="15"/>
      <c r="C36" s="2526"/>
      <c r="D36" s="2527"/>
      <c r="E36" s="2527"/>
      <c r="F36" s="2527"/>
      <c r="G36" s="2527"/>
      <c r="H36" s="2527"/>
      <c r="I36" s="2527"/>
      <c r="J36" s="2527"/>
      <c r="K36" s="2527"/>
      <c r="L36" s="2527"/>
      <c r="M36" s="2527"/>
      <c r="N36" s="2527"/>
      <c r="O36" s="2527"/>
      <c r="P36" s="2527"/>
      <c r="Q36" s="2527"/>
      <c r="R36" s="2527"/>
      <c r="S36" s="2527"/>
      <c r="T36" s="2527"/>
      <c r="U36" s="2527"/>
      <c r="V36" s="2527"/>
      <c r="W36" s="2527"/>
      <c r="X36" s="2527"/>
      <c r="Y36" s="2527"/>
      <c r="Z36" s="2527"/>
      <c r="AA36" s="2527"/>
      <c r="AB36" s="2527"/>
      <c r="AC36" s="2527"/>
      <c r="AD36" s="2527"/>
      <c r="AE36" s="2527"/>
      <c r="AF36" s="2527"/>
      <c r="AG36" s="2527"/>
      <c r="AH36" s="2527"/>
      <c r="AI36" s="2527"/>
      <c r="AJ36" s="2527"/>
      <c r="AK36" s="2527"/>
      <c r="AL36" s="2527"/>
      <c r="AM36" s="2528"/>
      <c r="AN36" s="2528"/>
      <c r="AO36" s="2529"/>
      <c r="AQ36" s="479"/>
    </row>
    <row r="37" spans="2:43" ht="18" customHeight="1">
      <c r="B37" s="15"/>
      <c r="C37" s="2526"/>
      <c r="D37" s="2527"/>
      <c r="E37" s="2527"/>
      <c r="F37" s="2527"/>
      <c r="G37" s="2527"/>
      <c r="H37" s="2527"/>
      <c r="I37" s="2527"/>
      <c r="J37" s="2527"/>
      <c r="K37" s="2527"/>
      <c r="L37" s="2527"/>
      <c r="M37" s="2527"/>
      <c r="N37" s="2527"/>
      <c r="O37" s="2527"/>
      <c r="P37" s="2527"/>
      <c r="Q37" s="2527"/>
      <c r="R37" s="2527"/>
      <c r="S37" s="2527"/>
      <c r="T37" s="2527"/>
      <c r="U37" s="2527"/>
      <c r="V37" s="2527"/>
      <c r="W37" s="2527"/>
      <c r="X37" s="2527"/>
      <c r="Y37" s="2527"/>
      <c r="Z37" s="2527"/>
      <c r="AA37" s="2527"/>
      <c r="AB37" s="2527"/>
      <c r="AC37" s="2527"/>
      <c r="AD37" s="2527"/>
      <c r="AE37" s="2527"/>
      <c r="AF37" s="2527"/>
      <c r="AG37" s="2527"/>
      <c r="AH37" s="2527"/>
      <c r="AI37" s="2527"/>
      <c r="AJ37" s="2527"/>
      <c r="AK37" s="2527"/>
      <c r="AL37" s="2527"/>
      <c r="AM37" s="2528"/>
      <c r="AN37" s="2528"/>
      <c r="AO37" s="2529"/>
      <c r="AQ37" s="480"/>
    </row>
    <row r="38" spans="2:43" ht="18" customHeight="1">
      <c r="B38" s="15"/>
      <c r="C38" s="2526"/>
      <c r="D38" s="2527"/>
      <c r="E38" s="2527"/>
      <c r="F38" s="2527"/>
      <c r="G38" s="2527"/>
      <c r="H38" s="2527"/>
      <c r="I38" s="2527"/>
      <c r="J38" s="2527"/>
      <c r="K38" s="2527"/>
      <c r="L38" s="2527"/>
      <c r="M38" s="2527"/>
      <c r="N38" s="2527"/>
      <c r="O38" s="2527"/>
      <c r="P38" s="2527"/>
      <c r="Q38" s="2527"/>
      <c r="R38" s="2527"/>
      <c r="S38" s="2527"/>
      <c r="T38" s="2527"/>
      <c r="U38" s="2527"/>
      <c r="V38" s="2527"/>
      <c r="W38" s="2527"/>
      <c r="X38" s="2527"/>
      <c r="Y38" s="2527"/>
      <c r="Z38" s="2527"/>
      <c r="AA38" s="2527"/>
      <c r="AB38" s="2527"/>
      <c r="AC38" s="2527"/>
      <c r="AD38" s="2527"/>
      <c r="AE38" s="2527"/>
      <c r="AF38" s="2527"/>
      <c r="AG38" s="2527"/>
      <c r="AH38" s="2527"/>
      <c r="AI38" s="2527"/>
      <c r="AJ38" s="2527"/>
      <c r="AK38" s="2527"/>
      <c r="AL38" s="2527"/>
      <c r="AM38" s="2528"/>
      <c r="AN38" s="2528"/>
      <c r="AO38" s="2529"/>
      <c r="AQ38" s="480"/>
    </row>
    <row r="39" spans="2:43" ht="18" customHeight="1">
      <c r="B39" s="15"/>
      <c r="C39" s="2526"/>
      <c r="D39" s="2527"/>
      <c r="E39" s="2527"/>
      <c r="F39" s="2527"/>
      <c r="G39" s="2527"/>
      <c r="H39" s="2527"/>
      <c r="I39" s="2527"/>
      <c r="J39" s="2527"/>
      <c r="K39" s="2527"/>
      <c r="L39" s="2527"/>
      <c r="M39" s="2527"/>
      <c r="N39" s="2527"/>
      <c r="O39" s="2527"/>
      <c r="P39" s="2527"/>
      <c r="Q39" s="2527"/>
      <c r="R39" s="2527"/>
      <c r="S39" s="2527"/>
      <c r="T39" s="2527"/>
      <c r="U39" s="2527"/>
      <c r="V39" s="2527"/>
      <c r="W39" s="2527"/>
      <c r="X39" s="2527"/>
      <c r="Y39" s="2527"/>
      <c r="Z39" s="2527"/>
      <c r="AA39" s="2527"/>
      <c r="AB39" s="2527"/>
      <c r="AC39" s="2527"/>
      <c r="AD39" s="2527"/>
      <c r="AE39" s="2527"/>
      <c r="AF39" s="2527"/>
      <c r="AG39" s="2527"/>
      <c r="AH39" s="2527"/>
      <c r="AI39" s="2527"/>
      <c r="AJ39" s="2527"/>
      <c r="AK39" s="2527"/>
      <c r="AL39" s="2527"/>
      <c r="AM39" s="2528"/>
      <c r="AN39" s="2528"/>
      <c r="AO39" s="2529"/>
    </row>
    <row r="40" spans="2:43" ht="18" customHeight="1">
      <c r="B40" s="15"/>
      <c r="C40" s="2526"/>
      <c r="D40" s="2527"/>
      <c r="E40" s="2527"/>
      <c r="F40" s="2527"/>
      <c r="G40" s="2527"/>
      <c r="H40" s="2527"/>
      <c r="I40" s="2527"/>
      <c r="J40" s="2527"/>
      <c r="K40" s="2527"/>
      <c r="L40" s="2527"/>
      <c r="M40" s="2527"/>
      <c r="N40" s="2527"/>
      <c r="O40" s="2527"/>
      <c r="P40" s="2527"/>
      <c r="Q40" s="2527"/>
      <c r="R40" s="2527"/>
      <c r="S40" s="2527"/>
      <c r="T40" s="2527"/>
      <c r="U40" s="2527"/>
      <c r="V40" s="2527"/>
      <c r="W40" s="2527"/>
      <c r="X40" s="2527"/>
      <c r="Y40" s="2527"/>
      <c r="Z40" s="2527"/>
      <c r="AA40" s="2527"/>
      <c r="AB40" s="2527"/>
      <c r="AC40" s="2527"/>
      <c r="AD40" s="2527"/>
      <c r="AE40" s="2527"/>
      <c r="AF40" s="2527"/>
      <c r="AG40" s="2527"/>
      <c r="AH40" s="2527"/>
      <c r="AI40" s="2527"/>
      <c r="AJ40" s="2527"/>
      <c r="AK40" s="2527"/>
      <c r="AL40" s="2527"/>
      <c r="AM40" s="2528"/>
      <c r="AN40" s="2528"/>
      <c r="AO40" s="2529"/>
    </row>
    <row r="41" spans="2:43" ht="18" customHeight="1">
      <c r="B41" s="15"/>
      <c r="C41" s="2526"/>
      <c r="D41" s="2527"/>
      <c r="E41" s="2527"/>
      <c r="F41" s="2527"/>
      <c r="G41" s="2527"/>
      <c r="H41" s="2527"/>
      <c r="I41" s="2527"/>
      <c r="J41" s="2527"/>
      <c r="K41" s="2527"/>
      <c r="L41" s="2527"/>
      <c r="M41" s="2527"/>
      <c r="N41" s="2527"/>
      <c r="O41" s="2527"/>
      <c r="P41" s="2527"/>
      <c r="Q41" s="2527"/>
      <c r="R41" s="2527"/>
      <c r="S41" s="2527"/>
      <c r="T41" s="2527"/>
      <c r="U41" s="2527"/>
      <c r="V41" s="2527"/>
      <c r="W41" s="2527"/>
      <c r="X41" s="2527"/>
      <c r="Y41" s="2527"/>
      <c r="Z41" s="2527"/>
      <c r="AA41" s="2527"/>
      <c r="AB41" s="2527"/>
      <c r="AC41" s="2527"/>
      <c r="AD41" s="2527"/>
      <c r="AE41" s="2527"/>
      <c r="AF41" s="2527"/>
      <c r="AG41" s="2527"/>
      <c r="AH41" s="2527"/>
      <c r="AI41" s="2527"/>
      <c r="AJ41" s="2527"/>
      <c r="AK41" s="2527"/>
      <c r="AL41" s="2527"/>
      <c r="AM41" s="2528"/>
      <c r="AN41" s="2528"/>
      <c r="AO41" s="2529"/>
    </row>
    <row r="42" spans="2:43" ht="18" customHeight="1">
      <c r="B42" s="15"/>
      <c r="C42" s="2526"/>
      <c r="D42" s="2527"/>
      <c r="E42" s="2527"/>
      <c r="F42" s="2527"/>
      <c r="G42" s="2527"/>
      <c r="H42" s="2527"/>
      <c r="I42" s="2527"/>
      <c r="J42" s="2527"/>
      <c r="K42" s="2527"/>
      <c r="L42" s="2527"/>
      <c r="M42" s="2527"/>
      <c r="N42" s="2527"/>
      <c r="O42" s="2527"/>
      <c r="P42" s="2527"/>
      <c r="Q42" s="2527"/>
      <c r="R42" s="2527"/>
      <c r="S42" s="2527"/>
      <c r="T42" s="2527"/>
      <c r="U42" s="2527"/>
      <c r="V42" s="2527"/>
      <c r="W42" s="2527"/>
      <c r="X42" s="2527"/>
      <c r="Y42" s="2527"/>
      <c r="Z42" s="2527"/>
      <c r="AA42" s="2527"/>
      <c r="AB42" s="2527"/>
      <c r="AC42" s="2527"/>
      <c r="AD42" s="2527"/>
      <c r="AE42" s="2527"/>
      <c r="AF42" s="2527"/>
      <c r="AG42" s="2527"/>
      <c r="AH42" s="2527"/>
      <c r="AI42" s="2527"/>
      <c r="AJ42" s="2527"/>
      <c r="AK42" s="2527"/>
      <c r="AL42" s="2527"/>
      <c r="AM42" s="2528"/>
      <c r="AN42" s="2528"/>
      <c r="AO42" s="2529"/>
    </row>
    <row r="43" spans="2:43" ht="18" customHeight="1">
      <c r="B43" s="15"/>
      <c r="C43" s="2526"/>
      <c r="D43" s="2527"/>
      <c r="E43" s="2527"/>
      <c r="F43" s="2527"/>
      <c r="G43" s="2527"/>
      <c r="H43" s="2527"/>
      <c r="I43" s="2527"/>
      <c r="J43" s="2527"/>
      <c r="K43" s="2527"/>
      <c r="L43" s="2527"/>
      <c r="M43" s="2527"/>
      <c r="N43" s="2527"/>
      <c r="O43" s="2527"/>
      <c r="P43" s="2527"/>
      <c r="Q43" s="2527"/>
      <c r="R43" s="2527"/>
      <c r="S43" s="2527"/>
      <c r="T43" s="2527"/>
      <c r="U43" s="2527"/>
      <c r="V43" s="2527"/>
      <c r="W43" s="2527"/>
      <c r="X43" s="2527"/>
      <c r="Y43" s="2527"/>
      <c r="Z43" s="2527"/>
      <c r="AA43" s="2527"/>
      <c r="AB43" s="2527"/>
      <c r="AC43" s="2527"/>
      <c r="AD43" s="2527"/>
      <c r="AE43" s="2527"/>
      <c r="AF43" s="2527"/>
      <c r="AG43" s="2527"/>
      <c r="AH43" s="2527"/>
      <c r="AI43" s="2527"/>
      <c r="AJ43" s="2527"/>
      <c r="AK43" s="2527"/>
      <c r="AL43" s="2527"/>
      <c r="AM43" s="2528"/>
      <c r="AN43" s="2528"/>
      <c r="AO43" s="2529"/>
    </row>
    <row r="44" spans="2:43" ht="18" customHeight="1">
      <c r="B44" s="15"/>
      <c r="C44" s="2526"/>
      <c r="D44" s="2527"/>
      <c r="E44" s="2527"/>
      <c r="F44" s="2527"/>
      <c r="G44" s="2527"/>
      <c r="H44" s="2527"/>
      <c r="I44" s="2527"/>
      <c r="J44" s="2527"/>
      <c r="K44" s="2527"/>
      <c r="L44" s="2527"/>
      <c r="M44" s="2527"/>
      <c r="N44" s="2527"/>
      <c r="O44" s="2527"/>
      <c r="P44" s="2527"/>
      <c r="Q44" s="2527"/>
      <c r="R44" s="2527"/>
      <c r="S44" s="2527"/>
      <c r="T44" s="2527"/>
      <c r="U44" s="2527"/>
      <c r="V44" s="2527"/>
      <c r="W44" s="2527"/>
      <c r="X44" s="2527"/>
      <c r="Y44" s="2527"/>
      <c r="Z44" s="2527"/>
      <c r="AA44" s="2527"/>
      <c r="AB44" s="2527"/>
      <c r="AC44" s="2527"/>
      <c r="AD44" s="2527"/>
      <c r="AE44" s="2527"/>
      <c r="AF44" s="2527"/>
      <c r="AG44" s="2527"/>
      <c r="AH44" s="2527"/>
      <c r="AI44" s="2527"/>
      <c r="AJ44" s="2527"/>
      <c r="AK44" s="2527"/>
      <c r="AL44" s="2527"/>
      <c r="AM44" s="2528"/>
      <c r="AN44" s="2528"/>
      <c r="AO44" s="2529"/>
    </row>
    <row r="45" spans="2:43" ht="18" customHeight="1">
      <c r="B45" s="15"/>
      <c r="C45" s="2526"/>
      <c r="D45" s="2527"/>
      <c r="E45" s="2527"/>
      <c r="F45" s="2527"/>
      <c r="G45" s="2527"/>
      <c r="H45" s="2527"/>
      <c r="I45" s="2527"/>
      <c r="J45" s="2527"/>
      <c r="K45" s="2527"/>
      <c r="L45" s="2527"/>
      <c r="M45" s="2527"/>
      <c r="N45" s="2527"/>
      <c r="O45" s="2527"/>
      <c r="P45" s="2527"/>
      <c r="Q45" s="2527"/>
      <c r="R45" s="2527"/>
      <c r="S45" s="2527"/>
      <c r="T45" s="2527"/>
      <c r="U45" s="2527"/>
      <c r="V45" s="2527"/>
      <c r="W45" s="2527"/>
      <c r="X45" s="2527"/>
      <c r="Y45" s="2527"/>
      <c r="Z45" s="2527"/>
      <c r="AA45" s="2527"/>
      <c r="AB45" s="2527"/>
      <c r="AC45" s="2527"/>
      <c r="AD45" s="2527"/>
      <c r="AE45" s="2527"/>
      <c r="AF45" s="2527"/>
      <c r="AG45" s="2527"/>
      <c r="AH45" s="2527"/>
      <c r="AI45" s="2527"/>
      <c r="AJ45" s="2527"/>
      <c r="AK45" s="2527"/>
      <c r="AL45" s="2527"/>
      <c r="AM45" s="2528"/>
      <c r="AN45" s="2528"/>
      <c r="AO45" s="2529"/>
    </row>
    <row r="46" spans="2:43" ht="18" customHeight="1">
      <c r="B46" s="15"/>
      <c r="C46" s="2530"/>
      <c r="D46" s="2531"/>
      <c r="E46" s="2531"/>
      <c r="F46" s="2531"/>
      <c r="G46" s="2531"/>
      <c r="H46" s="2531"/>
      <c r="I46" s="2531"/>
      <c r="J46" s="2531"/>
      <c r="K46" s="2531"/>
      <c r="L46" s="2531"/>
      <c r="M46" s="2531"/>
      <c r="N46" s="2531"/>
      <c r="O46" s="2531"/>
      <c r="P46" s="2531"/>
      <c r="Q46" s="2531"/>
      <c r="R46" s="2531"/>
      <c r="S46" s="2531"/>
      <c r="T46" s="2531"/>
      <c r="U46" s="2531"/>
      <c r="V46" s="2531"/>
      <c r="W46" s="2531"/>
      <c r="X46" s="2531"/>
      <c r="Y46" s="2531"/>
      <c r="Z46" s="2531"/>
      <c r="AA46" s="2531"/>
      <c r="AB46" s="2531"/>
      <c r="AC46" s="2531"/>
      <c r="AD46" s="2531"/>
      <c r="AE46" s="2531"/>
      <c r="AF46" s="2531"/>
      <c r="AG46" s="2531"/>
      <c r="AH46" s="2531"/>
      <c r="AI46" s="2531"/>
      <c r="AJ46" s="2531"/>
      <c r="AK46" s="2531"/>
      <c r="AL46" s="2531"/>
      <c r="AM46" s="2531"/>
      <c r="AN46" s="2531"/>
      <c r="AO46" s="2532"/>
    </row>
    <row r="47" spans="2:43" ht="6.95" customHeight="1">
      <c r="B47" s="15"/>
      <c r="C47" s="15"/>
      <c r="D47" s="15"/>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15"/>
      <c r="AH47" s="15"/>
      <c r="AI47" s="15"/>
    </row>
    <row r="48" spans="2:43" ht="18" customHeight="1">
      <c r="B48" s="2533" t="s">
        <v>31</v>
      </c>
      <c r="C48" s="2534"/>
      <c r="D48" s="2534"/>
      <c r="E48" s="2534"/>
      <c r="F48" s="2534"/>
      <c r="G48" s="2534"/>
      <c r="H48" s="2534"/>
      <c r="I48" s="2534"/>
      <c r="J48" s="2534"/>
      <c r="K48" s="2534"/>
      <c r="L48" s="2534"/>
      <c r="M48" s="2534"/>
      <c r="N48" s="2534"/>
      <c r="O48" s="2534"/>
      <c r="P48" s="2534"/>
      <c r="Q48" s="2534"/>
      <c r="R48" s="2534"/>
      <c r="S48" s="2534"/>
      <c r="T48" s="2534"/>
      <c r="U48" s="2534"/>
      <c r="V48" s="2534"/>
      <c r="W48" s="2534"/>
      <c r="X48" s="2534"/>
      <c r="Y48" s="2534"/>
      <c r="Z48" s="2534"/>
      <c r="AA48" s="2534"/>
      <c r="AB48" s="2534"/>
      <c r="AC48" s="2534"/>
      <c r="AD48" s="2534"/>
      <c r="AE48" s="2534"/>
      <c r="AF48" s="2534"/>
      <c r="AG48" s="2534"/>
      <c r="AH48" s="2534"/>
      <c r="AI48" s="2534"/>
    </row>
    <row r="49" spans="1:43" ht="18" customHeight="1">
      <c r="B49" s="15"/>
      <c r="C49" s="15"/>
      <c r="D49" s="15" t="s">
        <v>32</v>
      </c>
      <c r="E49" s="22"/>
      <c r="F49" s="22"/>
      <c r="G49" s="22"/>
      <c r="H49" s="22"/>
      <c r="I49" s="22"/>
      <c r="J49" s="22"/>
      <c r="K49" s="22"/>
      <c r="L49" s="22"/>
      <c r="M49" s="22"/>
      <c r="N49" s="22"/>
      <c r="O49" s="22"/>
      <c r="P49" s="22"/>
      <c r="Q49" s="22"/>
      <c r="R49" s="22"/>
      <c r="S49" s="22"/>
      <c r="T49" s="22"/>
      <c r="U49" s="22"/>
      <c r="V49" s="22"/>
      <c r="W49" s="22"/>
      <c r="X49" s="22"/>
      <c r="Y49" s="22"/>
      <c r="Z49" s="22"/>
      <c r="AA49" s="22"/>
      <c r="AB49" s="22"/>
    </row>
    <row r="50" spans="1:43" ht="18" customHeight="1">
      <c r="A50" s="496" t="b">
        <v>0</v>
      </c>
      <c r="B50" s="15"/>
      <c r="C50" s="15"/>
      <c r="D50" s="15" t="s">
        <v>33</v>
      </c>
      <c r="E50" s="22"/>
      <c r="F50" s="22"/>
      <c r="G50" s="22"/>
      <c r="H50" s="22"/>
      <c r="I50" s="22"/>
      <c r="J50" s="22"/>
      <c r="K50" s="22"/>
      <c r="L50" s="22"/>
      <c r="M50" s="22"/>
      <c r="N50" s="22"/>
      <c r="O50" s="22"/>
      <c r="P50" s="22"/>
      <c r="Q50" s="22"/>
      <c r="R50" s="360"/>
      <c r="S50" s="360"/>
      <c r="T50" s="360"/>
      <c r="U50" s="360"/>
      <c r="V50" s="360"/>
      <c r="W50" s="360"/>
      <c r="X50" s="360"/>
      <c r="Y50" s="360"/>
      <c r="Z50" s="360"/>
      <c r="AA50" s="360"/>
      <c r="AB50" s="360"/>
    </row>
    <row r="51" spans="1:43" s="363" customFormat="1" ht="12" customHeight="1">
      <c r="A51" s="475"/>
      <c r="B51" s="361"/>
      <c r="C51" s="361"/>
      <c r="D51" s="361"/>
      <c r="E51" s="362"/>
      <c r="F51" s="2535" t="s">
        <v>34</v>
      </c>
      <c r="G51" s="2535"/>
      <c r="H51" s="2535"/>
      <c r="I51" s="2535"/>
      <c r="J51" s="2535"/>
      <c r="K51" s="362"/>
      <c r="L51" s="362"/>
      <c r="M51" s="362"/>
      <c r="Q51" s="2536" t="s">
        <v>35</v>
      </c>
      <c r="R51" s="2536"/>
      <c r="S51" s="2536"/>
      <c r="T51" s="2536"/>
      <c r="U51" s="2536"/>
      <c r="V51" s="2536"/>
      <c r="X51" s="14"/>
      <c r="Y51" s="14"/>
      <c r="Z51" s="14"/>
      <c r="AA51" s="14"/>
      <c r="AB51" s="14"/>
      <c r="AC51" s="14"/>
      <c r="AD51" s="14"/>
      <c r="AE51" s="14"/>
      <c r="AG51" s="361"/>
      <c r="AH51" s="361"/>
      <c r="AI51" s="361"/>
      <c r="AQ51" s="481"/>
    </row>
    <row r="52" spans="1:43" s="363" customFormat="1" ht="18" customHeight="1">
      <c r="A52" s="475"/>
      <c r="B52" s="361"/>
      <c r="C52" s="361"/>
      <c r="D52" s="361"/>
      <c r="E52" s="362"/>
      <c r="F52" s="2549"/>
      <c r="G52" s="2550"/>
      <c r="H52" s="2550"/>
      <c r="I52" s="2518"/>
      <c r="J52" s="2518"/>
      <c r="K52" s="2518"/>
      <c r="L52" s="2519" t="s">
        <v>36</v>
      </c>
      <c r="M52" s="2520"/>
      <c r="N52" s="350"/>
      <c r="O52" s="17" t="s">
        <v>37</v>
      </c>
      <c r="P52" s="350"/>
      <c r="Q52" s="2516"/>
      <c r="R52" s="2517"/>
      <c r="S52" s="2517"/>
      <c r="T52" s="2517"/>
      <c r="U52" s="2518"/>
      <c r="V52" s="2519" t="s">
        <v>28</v>
      </c>
      <c r="W52" s="2520"/>
      <c r="X52" s="350"/>
      <c r="Y52" s="364" t="s">
        <v>38</v>
      </c>
      <c r="Z52" s="350"/>
      <c r="AA52" s="2521" t="str">
        <f>IF(AND(F52="",Q52=""),"",F52*Q52)</f>
        <v/>
      </c>
      <c r="AB52" s="2522"/>
      <c r="AC52" s="2522"/>
      <c r="AD52" s="2522"/>
      <c r="AE52" s="2522"/>
      <c r="AF52" s="2522"/>
      <c r="AG52" s="2522"/>
      <c r="AH52" s="2519" t="s">
        <v>28</v>
      </c>
      <c r="AI52" s="2520"/>
      <c r="AJ52" s="350"/>
      <c r="AQ52" s="481"/>
    </row>
    <row r="53" spans="1:43" ht="18" customHeight="1">
      <c r="A53" s="496" t="b">
        <v>0</v>
      </c>
      <c r="B53" s="15"/>
      <c r="C53" s="15"/>
      <c r="D53" s="15" t="s">
        <v>39</v>
      </c>
      <c r="E53" s="22"/>
      <c r="F53" s="22"/>
      <c r="G53" s="22"/>
      <c r="H53" s="22"/>
      <c r="I53" s="22"/>
      <c r="J53" s="22"/>
      <c r="K53" s="22"/>
      <c r="L53" s="22"/>
      <c r="M53" s="22"/>
      <c r="N53" s="22"/>
      <c r="O53" s="22"/>
      <c r="P53" s="22"/>
      <c r="Q53" s="22"/>
      <c r="R53" s="22"/>
      <c r="S53" s="22"/>
      <c r="T53" s="22"/>
      <c r="U53" s="21"/>
      <c r="V53" s="21"/>
      <c r="W53" s="21"/>
      <c r="X53" s="21"/>
      <c r="Y53" s="21"/>
      <c r="Z53" s="21"/>
      <c r="AA53" s="21"/>
      <c r="AB53" s="21"/>
      <c r="AC53" s="21"/>
      <c r="AD53" s="21"/>
      <c r="AE53" s="21"/>
      <c r="AF53" s="21"/>
      <c r="AG53" s="15"/>
      <c r="AH53" s="15"/>
      <c r="AI53" s="15"/>
    </row>
    <row r="54" spans="1:43" ht="12" customHeight="1">
      <c r="A54" s="474"/>
      <c r="B54" s="15"/>
      <c r="C54" s="15"/>
      <c r="D54" s="361"/>
      <c r="E54" s="362"/>
      <c r="F54" s="2535" t="s">
        <v>40</v>
      </c>
      <c r="G54" s="2535"/>
      <c r="H54" s="2535"/>
      <c r="I54" s="2535"/>
      <c r="J54" s="2535"/>
      <c r="K54" s="2544"/>
      <c r="L54" s="2544"/>
      <c r="M54" s="2544"/>
      <c r="N54" s="13"/>
      <c r="O54" s="13"/>
      <c r="Q54" s="2535" t="s">
        <v>41</v>
      </c>
      <c r="R54" s="2544"/>
      <c r="S54" s="2544"/>
      <c r="T54" s="14"/>
      <c r="U54" s="13"/>
      <c r="W54" s="2535" t="s">
        <v>42</v>
      </c>
      <c r="X54" s="2544"/>
      <c r="Y54" s="2544"/>
      <c r="Z54" s="14"/>
      <c r="AA54" s="14"/>
      <c r="AC54" s="14"/>
      <c r="AD54" s="14"/>
      <c r="AE54" s="14"/>
      <c r="AF54" s="14"/>
      <c r="AG54" s="15"/>
      <c r="AH54" s="15"/>
      <c r="AI54" s="15"/>
    </row>
    <row r="55" spans="1:43" s="363" customFormat="1" ht="18" customHeight="1">
      <c r="A55" s="475"/>
      <c r="B55" s="361"/>
      <c r="C55" s="361"/>
      <c r="D55" s="361"/>
      <c r="E55" s="362"/>
      <c r="F55" s="2545" t="str">
        <f>IF(A53=TRUE,AH6,"")</f>
        <v/>
      </c>
      <c r="G55" s="2546"/>
      <c r="H55" s="2546"/>
      <c r="I55" s="2546"/>
      <c r="J55" s="2546"/>
      <c r="K55" s="2546"/>
      <c r="L55" s="2519" t="s">
        <v>28</v>
      </c>
      <c r="M55" s="2520"/>
      <c r="N55" s="16"/>
      <c r="O55" s="17" t="s">
        <v>43</v>
      </c>
      <c r="P55" s="350"/>
      <c r="Q55" s="2516"/>
      <c r="R55" s="2547"/>
      <c r="S55" s="2548"/>
      <c r="T55" s="17"/>
      <c r="U55" s="17" t="s">
        <v>43</v>
      </c>
      <c r="V55" s="350"/>
      <c r="W55" s="2516"/>
      <c r="X55" s="2547"/>
      <c r="Y55" s="365" t="s">
        <v>44</v>
      </c>
      <c r="Z55" s="16"/>
      <c r="AA55" s="364" t="s">
        <v>45</v>
      </c>
      <c r="AB55" s="350"/>
      <c r="AC55" s="2545" t="str">
        <f>IF(AND(F55="",Q55="",W55=""),"",ROUNDDOWN(F55*(Q55/1000)*(W55/70),0))</f>
        <v/>
      </c>
      <c r="AD55" s="2546"/>
      <c r="AE55" s="2546"/>
      <c r="AF55" s="2546"/>
      <c r="AG55" s="2546"/>
      <c r="AH55" s="2519" t="s">
        <v>28</v>
      </c>
      <c r="AI55" s="2520"/>
      <c r="AJ55" s="350"/>
      <c r="AQ55" s="481"/>
    </row>
    <row r="56" spans="1:43" ht="6.95" customHeight="1">
      <c r="A56" s="474"/>
      <c r="B56" s="15"/>
      <c r="C56" s="15"/>
      <c r="D56" s="15"/>
      <c r="E56" s="22"/>
      <c r="F56" s="17"/>
      <c r="G56" s="17"/>
      <c r="H56" s="17"/>
      <c r="I56" s="17"/>
      <c r="J56" s="17"/>
      <c r="K56" s="17"/>
      <c r="L56" s="17"/>
      <c r="M56" s="17"/>
      <c r="N56" s="17"/>
      <c r="O56" s="17"/>
      <c r="P56" s="350"/>
      <c r="Q56" s="350"/>
      <c r="R56" s="350"/>
      <c r="S56" s="350"/>
      <c r="T56" s="350"/>
      <c r="U56" s="350"/>
      <c r="V56" s="350"/>
      <c r="W56" s="350"/>
      <c r="X56" s="350"/>
      <c r="Y56" s="350"/>
      <c r="Z56" s="18"/>
      <c r="AA56" s="18"/>
      <c r="AB56" s="350"/>
      <c r="AC56" s="18"/>
      <c r="AD56" s="18"/>
      <c r="AE56" s="18"/>
      <c r="AF56" s="18"/>
      <c r="AG56" s="19"/>
      <c r="AH56" s="19"/>
      <c r="AI56" s="19"/>
      <c r="AJ56" s="350"/>
    </row>
    <row r="57" spans="1:43" ht="18" customHeight="1">
      <c r="A57" s="474"/>
      <c r="B57" s="15"/>
      <c r="C57" s="15"/>
      <c r="D57" s="15"/>
      <c r="E57" s="22"/>
      <c r="F57" s="17"/>
      <c r="G57" s="17"/>
      <c r="H57" s="17"/>
      <c r="I57" s="17"/>
      <c r="J57" s="17"/>
      <c r="K57" s="17"/>
      <c r="L57" s="350"/>
      <c r="M57" s="350"/>
      <c r="N57" s="17"/>
      <c r="O57" s="350"/>
      <c r="P57" s="17"/>
      <c r="Q57" s="2537">
        <v>1000</v>
      </c>
      <c r="R57" s="2538"/>
      <c r="S57" s="2538"/>
      <c r="T57" s="18"/>
      <c r="U57" s="17"/>
      <c r="V57" s="350"/>
      <c r="W57" s="2537">
        <v>70</v>
      </c>
      <c r="X57" s="2538"/>
      <c r="Y57" s="366" t="s">
        <v>44</v>
      </c>
      <c r="Z57" s="17"/>
      <c r="AA57" s="17"/>
      <c r="AB57" s="350"/>
      <c r="AC57" s="17"/>
      <c r="AD57" s="17"/>
      <c r="AE57" s="17"/>
      <c r="AF57" s="17"/>
      <c r="AG57" s="19"/>
      <c r="AH57" s="19"/>
      <c r="AI57" s="19"/>
      <c r="AJ57" s="350"/>
    </row>
    <row r="58" spans="1:43" ht="18" customHeight="1">
      <c r="A58" s="474"/>
      <c r="B58" s="15"/>
      <c r="C58" s="15"/>
      <c r="D58" s="15"/>
      <c r="E58" s="22"/>
      <c r="F58" s="22"/>
      <c r="G58" s="22"/>
      <c r="H58" s="22"/>
      <c r="I58" s="22"/>
      <c r="J58" s="22"/>
      <c r="K58" s="22"/>
      <c r="N58" s="22"/>
      <c r="P58" s="367" t="s">
        <v>46</v>
      </c>
      <c r="Q58" s="20"/>
      <c r="R58" s="368"/>
      <c r="S58" s="368"/>
      <c r="T58" s="21"/>
      <c r="U58" s="22"/>
      <c r="W58" s="20"/>
      <c r="X58" s="368"/>
      <c r="Y58" s="368"/>
      <c r="Z58" s="22"/>
      <c r="AA58" s="22"/>
      <c r="AC58" s="22"/>
      <c r="AD58" s="22"/>
      <c r="AE58" s="22"/>
      <c r="AF58" s="22"/>
      <c r="AG58" s="15"/>
      <c r="AH58" s="15"/>
      <c r="AI58" s="15"/>
    </row>
    <row r="59" spans="1:43" ht="18" customHeight="1">
      <c r="A59" s="496" t="b">
        <v>0</v>
      </c>
      <c r="B59" s="15"/>
      <c r="C59" s="15"/>
      <c r="D59" s="15" t="s">
        <v>47</v>
      </c>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15"/>
      <c r="AH59" s="15"/>
      <c r="AI59" s="15"/>
    </row>
    <row r="60" spans="1:43" ht="18" customHeight="1">
      <c r="A60" s="474"/>
      <c r="B60" s="15"/>
      <c r="C60" s="15"/>
      <c r="D60" s="15"/>
      <c r="E60" s="15"/>
      <c r="F60" s="2539" t="s">
        <v>48</v>
      </c>
      <c r="G60" s="2540"/>
      <c r="H60" s="2540"/>
      <c r="I60" s="2540"/>
      <c r="J60" s="2540"/>
      <c r="K60" s="2540"/>
      <c r="L60" s="2541"/>
      <c r="M60" s="2541"/>
      <c r="N60" s="2541"/>
      <c r="O60" s="2541"/>
      <c r="P60" s="2541"/>
      <c r="Q60" s="2541"/>
      <c r="R60" s="2541"/>
      <c r="S60" s="2541"/>
      <c r="T60" s="2541"/>
      <c r="U60" s="2541"/>
      <c r="V60" s="2541"/>
      <c r="W60" s="2541"/>
      <c r="X60" s="2541"/>
      <c r="Y60" s="2541"/>
      <c r="Z60" s="2541"/>
      <c r="AA60" s="2541"/>
      <c r="AB60" s="2541"/>
      <c r="AC60" s="2541"/>
      <c r="AD60" s="2541"/>
      <c r="AE60" s="2541"/>
      <c r="AF60" s="2541"/>
      <c r="AG60" s="2541"/>
      <c r="AH60" s="2541"/>
      <c r="AI60" s="2541"/>
      <c r="AJ60" s="2542"/>
      <c r="AK60" s="2542"/>
      <c r="AL60" s="2542"/>
      <c r="AM60" s="2542"/>
      <c r="AN60" s="2542"/>
      <c r="AO60" s="2543"/>
    </row>
    <row r="61" spans="1:43" ht="10.5" customHeight="1">
      <c r="A61" s="474"/>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row>
    <row r="62" spans="1:43" ht="15" customHeight="1">
      <c r="A62" s="474"/>
      <c r="B62" s="15"/>
      <c r="C62" s="15"/>
      <c r="D62" s="15" t="s">
        <v>49</v>
      </c>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row>
    <row r="63" spans="1:43" s="370" customFormat="1" ht="18" customHeight="1">
      <c r="A63" s="497"/>
      <c r="B63" s="369"/>
      <c r="C63" s="369"/>
      <c r="D63" s="369" t="s">
        <v>50</v>
      </c>
      <c r="F63" s="369"/>
      <c r="G63" s="369"/>
      <c r="H63" s="369"/>
      <c r="I63" s="369"/>
      <c r="J63" s="369"/>
      <c r="K63" s="369"/>
      <c r="L63" s="369"/>
      <c r="M63" s="369"/>
      <c r="N63" s="369"/>
      <c r="O63" s="369"/>
      <c r="P63" s="369"/>
      <c r="Q63" s="369"/>
      <c r="R63" s="369"/>
      <c r="S63" s="369"/>
      <c r="T63" s="369"/>
      <c r="U63" s="369"/>
      <c r="V63" s="369"/>
      <c r="W63" s="369"/>
      <c r="X63" s="369"/>
      <c r="Y63" s="369"/>
      <c r="Z63" s="369"/>
      <c r="AA63" s="369"/>
      <c r="AB63" s="369"/>
      <c r="AC63" s="369"/>
      <c r="AD63" s="369"/>
      <c r="AE63" s="369"/>
      <c r="AF63" s="369"/>
      <c r="AG63" s="369"/>
      <c r="AH63" s="369"/>
      <c r="AI63" s="369"/>
      <c r="AQ63" s="482"/>
    </row>
    <row r="64" spans="1:43" s="370" customFormat="1" ht="18" customHeight="1">
      <c r="A64" s="497" t="b">
        <v>0</v>
      </c>
      <c r="B64" s="369"/>
      <c r="C64" s="369"/>
      <c r="D64" s="369"/>
      <c r="E64" s="369" t="s">
        <v>51</v>
      </c>
      <c r="F64" s="369"/>
      <c r="G64" s="369"/>
      <c r="H64" s="369"/>
      <c r="I64" s="369"/>
      <c r="J64" s="369"/>
      <c r="K64" s="369"/>
      <c r="L64" s="369"/>
      <c r="M64" s="369"/>
      <c r="N64" s="369"/>
      <c r="O64" s="369"/>
      <c r="P64" s="369"/>
      <c r="Q64" s="369"/>
      <c r="R64" s="369"/>
      <c r="S64" s="369"/>
      <c r="T64" s="369"/>
      <c r="U64" s="369"/>
      <c r="V64" s="369"/>
      <c r="W64" s="369"/>
      <c r="X64" s="369"/>
      <c r="Y64" s="369"/>
      <c r="Z64" s="369"/>
      <c r="AA64" s="369"/>
      <c r="AB64" s="369"/>
      <c r="AC64" s="369"/>
      <c r="AD64" s="369"/>
      <c r="AE64" s="369"/>
      <c r="AF64" s="484" t="s">
        <v>756</v>
      </c>
      <c r="AG64" s="485"/>
      <c r="AH64" s="485" t="s">
        <v>758</v>
      </c>
      <c r="AI64" s="485"/>
      <c r="AK64" s="370" t="s">
        <v>757</v>
      </c>
      <c r="AQ64" s="482"/>
    </row>
    <row r="65" spans="1:43" s="370" customFormat="1" ht="6.95" customHeight="1">
      <c r="A65" s="497" t="b">
        <v>0</v>
      </c>
      <c r="B65" s="369"/>
      <c r="C65" s="369"/>
      <c r="D65" s="369"/>
      <c r="E65" s="369"/>
      <c r="F65" s="369"/>
      <c r="G65" s="369"/>
      <c r="H65" s="369"/>
      <c r="I65" s="369"/>
      <c r="J65" s="369"/>
      <c r="K65" s="369"/>
      <c r="L65" s="369"/>
      <c r="M65" s="369"/>
      <c r="N65" s="369"/>
      <c r="O65" s="369"/>
      <c r="P65" s="369"/>
      <c r="Q65" s="369"/>
      <c r="R65" s="369"/>
      <c r="S65" s="369"/>
      <c r="T65" s="369"/>
      <c r="U65" s="369"/>
      <c r="V65" s="369"/>
      <c r="W65" s="369"/>
      <c r="X65" s="369"/>
      <c r="Y65" s="369"/>
      <c r="Z65" s="369"/>
      <c r="AA65" s="369"/>
      <c r="AB65" s="369"/>
      <c r="AC65" s="369"/>
      <c r="AD65" s="369"/>
      <c r="AE65" s="369"/>
      <c r="AF65" s="486"/>
      <c r="AG65" s="487"/>
      <c r="AH65" s="487"/>
      <c r="AI65" s="487"/>
      <c r="AQ65" s="482"/>
    </row>
    <row r="66" spans="1:43" s="370" customFormat="1" ht="18" customHeight="1">
      <c r="B66" s="369"/>
      <c r="C66" s="369"/>
      <c r="D66" s="369"/>
      <c r="E66" s="369" t="s">
        <v>52</v>
      </c>
      <c r="F66" s="369"/>
      <c r="G66" s="369"/>
      <c r="H66" s="369"/>
      <c r="I66" s="369"/>
      <c r="J66" s="369"/>
      <c r="K66" s="369"/>
      <c r="L66" s="369"/>
      <c r="M66" s="369"/>
      <c r="N66" s="369"/>
      <c r="O66" s="369"/>
      <c r="P66" s="369"/>
      <c r="Q66" s="369"/>
      <c r="R66" s="369"/>
      <c r="S66" s="369"/>
      <c r="T66" s="369"/>
      <c r="U66" s="369"/>
      <c r="V66" s="369"/>
      <c r="W66" s="369"/>
      <c r="X66" s="369"/>
      <c r="Y66" s="369"/>
      <c r="Z66" s="369"/>
      <c r="AA66" s="369"/>
      <c r="AB66" s="369"/>
      <c r="AC66" s="369"/>
      <c r="AD66" s="369"/>
      <c r="AE66" s="369"/>
      <c r="AF66" s="484" t="s">
        <v>756</v>
      </c>
      <c r="AG66" s="485"/>
      <c r="AH66" s="485" t="s">
        <v>758</v>
      </c>
      <c r="AI66" s="485"/>
      <c r="AK66" s="370" t="s">
        <v>757</v>
      </c>
      <c r="AQ66" s="482"/>
    </row>
    <row r="67" spans="1:43" s="370" customFormat="1" ht="6.95" customHeight="1">
      <c r="B67" s="369"/>
      <c r="C67" s="369"/>
      <c r="D67" s="369"/>
      <c r="E67" s="369"/>
      <c r="F67" s="369"/>
      <c r="G67" s="369"/>
      <c r="H67" s="369"/>
      <c r="I67" s="369"/>
      <c r="J67" s="369"/>
      <c r="K67" s="369"/>
      <c r="L67" s="369"/>
      <c r="M67" s="369"/>
      <c r="N67" s="369"/>
      <c r="O67" s="369"/>
      <c r="P67" s="369"/>
      <c r="Q67" s="369"/>
      <c r="R67" s="369"/>
      <c r="S67" s="369"/>
      <c r="T67" s="369"/>
      <c r="U67" s="369"/>
      <c r="V67" s="369"/>
      <c r="W67" s="369"/>
      <c r="X67" s="369"/>
      <c r="Y67" s="369"/>
      <c r="Z67" s="369"/>
      <c r="AA67" s="369"/>
      <c r="AB67" s="369"/>
      <c r="AC67" s="369"/>
      <c r="AD67" s="369"/>
      <c r="AE67" s="369"/>
      <c r="AF67" s="486"/>
      <c r="AG67" s="487"/>
      <c r="AH67" s="487"/>
      <c r="AI67" s="487"/>
      <c r="AQ67" s="482"/>
    </row>
    <row r="68" spans="1:43" s="370" customFormat="1" ht="18" customHeight="1">
      <c r="B68" s="369"/>
      <c r="C68" s="369"/>
      <c r="D68" s="369"/>
      <c r="E68" s="369" t="s">
        <v>53</v>
      </c>
      <c r="F68" s="369"/>
      <c r="G68" s="369"/>
      <c r="H68" s="369"/>
      <c r="I68" s="369"/>
      <c r="J68" s="369"/>
      <c r="K68" s="369"/>
      <c r="L68" s="369"/>
      <c r="M68" s="369"/>
      <c r="N68" s="369"/>
      <c r="O68" s="369"/>
      <c r="P68" s="369"/>
      <c r="Q68" s="369"/>
      <c r="R68" s="369"/>
      <c r="S68" s="369"/>
      <c r="T68" s="369"/>
      <c r="U68" s="369"/>
      <c r="V68" s="369"/>
      <c r="W68" s="369"/>
      <c r="X68" s="369"/>
      <c r="Y68" s="369"/>
      <c r="Z68" s="369"/>
      <c r="AA68" s="369"/>
      <c r="AB68" s="369"/>
      <c r="AC68" s="369"/>
      <c r="AD68" s="369"/>
      <c r="AE68" s="369"/>
      <c r="AF68" s="484" t="s">
        <v>756</v>
      </c>
      <c r="AG68" s="485"/>
      <c r="AH68" s="485" t="s">
        <v>758</v>
      </c>
      <c r="AI68" s="485"/>
      <c r="AK68" s="370" t="s">
        <v>757</v>
      </c>
      <c r="AQ68" s="482"/>
    </row>
    <row r="69" spans="1:43" s="370" customFormat="1" ht="13.5" customHeight="1">
      <c r="B69" s="369"/>
      <c r="C69" s="369"/>
      <c r="D69" s="369"/>
      <c r="E69" s="369"/>
      <c r="F69" s="369"/>
      <c r="G69" s="369"/>
      <c r="H69" s="369"/>
      <c r="I69" s="369"/>
      <c r="J69" s="369"/>
      <c r="K69" s="369"/>
      <c r="L69" s="369"/>
      <c r="M69" s="369"/>
      <c r="N69" s="369"/>
      <c r="O69" s="369"/>
      <c r="P69" s="369"/>
      <c r="Q69" s="369"/>
      <c r="R69" s="369"/>
      <c r="S69" s="369"/>
      <c r="T69" s="369"/>
      <c r="U69" s="369"/>
      <c r="V69" s="369"/>
      <c r="W69" s="369"/>
      <c r="X69" s="369"/>
      <c r="Y69" s="369"/>
      <c r="Z69" s="369"/>
      <c r="AA69" s="369"/>
      <c r="AB69" s="369"/>
      <c r="AC69" s="369"/>
      <c r="AD69" s="369"/>
      <c r="AE69" s="369"/>
      <c r="AF69" s="369"/>
      <c r="AG69" s="369"/>
      <c r="AH69" s="369"/>
      <c r="AI69" s="369"/>
      <c r="AQ69" s="482"/>
    </row>
    <row r="70" spans="1:43" s="370" customFormat="1" ht="13.5" customHeight="1">
      <c r="B70" s="369"/>
      <c r="C70" s="369"/>
      <c r="D70" s="369"/>
      <c r="E70" s="369"/>
      <c r="F70" s="369"/>
      <c r="G70" s="369"/>
      <c r="H70" s="369"/>
      <c r="I70" s="369"/>
      <c r="J70" s="369"/>
      <c r="K70" s="369"/>
      <c r="L70" s="369"/>
      <c r="M70" s="369"/>
      <c r="N70" s="369"/>
      <c r="O70" s="369"/>
      <c r="P70" s="369"/>
      <c r="Q70" s="369"/>
      <c r="R70" s="369"/>
      <c r="S70" s="369"/>
      <c r="T70" s="369"/>
      <c r="U70" s="369"/>
      <c r="V70" s="369"/>
      <c r="W70" s="369"/>
      <c r="X70" s="369"/>
      <c r="Y70" s="369"/>
      <c r="Z70" s="369"/>
      <c r="AA70" s="369"/>
      <c r="AB70" s="369"/>
      <c r="AC70" s="369"/>
      <c r="AD70" s="369"/>
      <c r="AE70" s="369"/>
      <c r="AF70" s="369"/>
      <c r="AG70" s="369"/>
      <c r="AH70" s="369"/>
      <c r="AI70" s="369"/>
      <c r="AQ70" s="482"/>
    </row>
    <row r="71" spans="1:43" s="370" customFormat="1" ht="13.5" customHeight="1">
      <c r="B71" s="369"/>
      <c r="C71" s="369"/>
      <c r="D71" s="369"/>
      <c r="E71" s="369"/>
      <c r="F71" s="369"/>
      <c r="G71" s="369"/>
      <c r="H71" s="369"/>
      <c r="I71" s="369"/>
      <c r="J71" s="369"/>
      <c r="K71" s="369"/>
      <c r="L71" s="369"/>
      <c r="M71" s="369"/>
      <c r="N71" s="369"/>
      <c r="O71" s="369"/>
      <c r="P71" s="369"/>
      <c r="Q71" s="369"/>
      <c r="R71" s="369"/>
      <c r="S71" s="369"/>
      <c r="T71" s="369"/>
      <c r="U71" s="369"/>
      <c r="V71" s="369"/>
      <c r="W71" s="369"/>
      <c r="X71" s="369"/>
      <c r="Y71" s="369"/>
      <c r="Z71" s="369"/>
      <c r="AA71" s="369"/>
      <c r="AB71" s="369"/>
      <c r="AC71" s="369"/>
      <c r="AD71" s="369"/>
      <c r="AE71" s="369"/>
      <c r="AF71" s="369"/>
      <c r="AG71" s="369"/>
      <c r="AH71" s="369"/>
      <c r="AI71" s="369"/>
      <c r="AQ71" s="482"/>
    </row>
  </sheetData>
  <mergeCells count="45">
    <mergeCell ref="Q57:S57"/>
    <mergeCell ref="W57:X57"/>
    <mergeCell ref="F60:K60"/>
    <mergeCell ref="L60:AO60"/>
    <mergeCell ref="AH52:AI52"/>
    <mergeCell ref="F54:M54"/>
    <mergeCell ref="Q54:S54"/>
    <mergeCell ref="W54:Y54"/>
    <mergeCell ref="F55:K55"/>
    <mergeCell ref="L55:M55"/>
    <mergeCell ref="Q55:S55"/>
    <mergeCell ref="W55:X55"/>
    <mergeCell ref="AC55:AG55"/>
    <mergeCell ref="AH55:AI55"/>
    <mergeCell ref="F52:K52"/>
    <mergeCell ref="L52:M52"/>
    <mergeCell ref="Q52:U52"/>
    <mergeCell ref="V52:W52"/>
    <mergeCell ref="AA52:AG52"/>
    <mergeCell ref="C22:AO46"/>
    <mergeCell ref="B48:AI48"/>
    <mergeCell ref="F51:J51"/>
    <mergeCell ref="Q51:V51"/>
    <mergeCell ref="AD6:AG6"/>
    <mergeCell ref="AH6:AP6"/>
    <mergeCell ref="M4:AO4"/>
    <mergeCell ref="L20:AC21"/>
    <mergeCell ref="P10:R10"/>
    <mergeCell ref="S10:AO10"/>
    <mergeCell ref="P12:R12"/>
    <mergeCell ref="S12:AO12"/>
    <mergeCell ref="P14:V14"/>
    <mergeCell ref="X14:AO14"/>
    <mergeCell ref="P16:AA16"/>
    <mergeCell ref="AC16:AO16"/>
    <mergeCell ref="P18:V18"/>
    <mergeCell ref="X18:AM18"/>
    <mergeCell ref="AN18:AO18"/>
    <mergeCell ref="P8:T8"/>
    <mergeCell ref="B2:D2"/>
    <mergeCell ref="E2:L2"/>
    <mergeCell ref="M2:N2"/>
    <mergeCell ref="B4:L4"/>
    <mergeCell ref="B6:L6"/>
    <mergeCell ref="M6:AB6"/>
  </mergeCells>
  <phoneticPr fontId="1"/>
  <conditionalFormatting sqref="F52">
    <cfRule type="expression" dxfId="23" priority="7">
      <formula>AND($A$50=TRUE,$F$52="")</formula>
    </cfRule>
  </conditionalFormatting>
  <conditionalFormatting sqref="L60">
    <cfRule type="expression" dxfId="22" priority="2">
      <formula>AND($A$59=TRUE,$L$60="")</formula>
    </cfRule>
  </conditionalFormatting>
  <conditionalFormatting sqref="Q52">
    <cfRule type="expression" dxfId="21" priority="6">
      <formula>AND($A$50=TRUE,$Q$52="")</formula>
    </cfRule>
  </conditionalFormatting>
  <conditionalFormatting sqref="Q55">
    <cfRule type="expression" dxfId="20" priority="4">
      <formula>AND($A$53=TRUE,$Q$55="")</formula>
    </cfRule>
  </conditionalFormatting>
  <conditionalFormatting sqref="W55">
    <cfRule type="expression" dxfId="19" priority="3">
      <formula>AND($A$53=TRUE,$W$55="")</formula>
    </cfRule>
  </conditionalFormatting>
  <conditionalFormatting sqref="X18:AM18">
    <cfRule type="containsBlanks" dxfId="18" priority="1">
      <formula>LEN(TRIM(X18))=0</formula>
    </cfRule>
  </conditionalFormatting>
  <hyperlinks>
    <hyperlink ref="AR2" location="一覧表!A1" display="一覧表に戻る" xr:uid="{00000000-0004-0000-1B00-000000000000}"/>
  </hyperlinks>
  <pageMargins left="0.78740157480314965" right="0.23622047244094491" top="0.47244094488188981" bottom="0.23622047244094491" header="0.31496062992125984" footer="0.11811023622047245"/>
  <pageSetup paperSize="9" scale="81" orientation="portrait" r:id="rId1"/>
  <rowBreaks count="1" manualBreakCount="1">
    <brk id="69" min="1" max="41"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161925</xdr:colOff>
                    <xdr:row>47</xdr:row>
                    <xdr:rowOff>219075</xdr:rowOff>
                  </from>
                  <to>
                    <xdr:col>5</xdr:col>
                    <xdr:colOff>123825</xdr:colOff>
                    <xdr:row>49</xdr:row>
                    <xdr:rowOff>66675</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161925</xdr:colOff>
                    <xdr:row>51</xdr:row>
                    <xdr:rowOff>209550</xdr:rowOff>
                  </from>
                  <to>
                    <xdr:col>5</xdr:col>
                    <xdr:colOff>123825</xdr:colOff>
                    <xdr:row>53</xdr:row>
                    <xdr:rowOff>66675</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xdr:col>
                    <xdr:colOff>161925</xdr:colOff>
                    <xdr:row>57</xdr:row>
                    <xdr:rowOff>219075</xdr:rowOff>
                  </from>
                  <to>
                    <xdr:col>5</xdr:col>
                    <xdr:colOff>123825</xdr:colOff>
                    <xdr:row>59</xdr:row>
                    <xdr:rowOff>66675</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1</xdr:col>
                    <xdr:colOff>161925</xdr:colOff>
                    <xdr:row>48</xdr:row>
                    <xdr:rowOff>219075</xdr:rowOff>
                  </from>
                  <to>
                    <xdr:col>5</xdr:col>
                    <xdr:colOff>123825</xdr:colOff>
                    <xdr:row>50</xdr:row>
                    <xdr:rowOff>66675</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32</xdr:col>
                    <xdr:colOff>19050</xdr:colOff>
                    <xdr:row>62</xdr:row>
                    <xdr:rowOff>190500</xdr:rowOff>
                  </from>
                  <to>
                    <xdr:col>33</xdr:col>
                    <xdr:colOff>95250</xdr:colOff>
                    <xdr:row>64</xdr:row>
                    <xdr:rowOff>19050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35</xdr:col>
                    <xdr:colOff>28575</xdr:colOff>
                    <xdr:row>62</xdr:row>
                    <xdr:rowOff>209550</xdr:rowOff>
                  </from>
                  <to>
                    <xdr:col>36</xdr:col>
                    <xdr:colOff>95250</xdr:colOff>
                    <xdr:row>64</xdr:row>
                    <xdr:rowOff>9525</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32</xdr:col>
                    <xdr:colOff>19050</xdr:colOff>
                    <xdr:row>64</xdr:row>
                    <xdr:rowOff>57150</xdr:rowOff>
                  </from>
                  <to>
                    <xdr:col>33</xdr:col>
                    <xdr:colOff>95250</xdr:colOff>
                    <xdr:row>66</xdr:row>
                    <xdr:rowOff>19050</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35</xdr:col>
                    <xdr:colOff>28575</xdr:colOff>
                    <xdr:row>64</xdr:row>
                    <xdr:rowOff>57150</xdr:rowOff>
                  </from>
                  <to>
                    <xdr:col>36</xdr:col>
                    <xdr:colOff>95250</xdr:colOff>
                    <xdr:row>66</xdr:row>
                    <xdr:rowOff>0</xdr:rowOff>
                  </to>
                </anchor>
              </controlPr>
            </control>
          </mc:Choice>
        </mc:AlternateContent>
        <mc:AlternateContent xmlns:mc="http://schemas.openxmlformats.org/markup-compatibility/2006">
          <mc:Choice Requires="x14">
            <control shapeId="35849" r:id="rId12" name="Check Box 9">
              <controlPr defaultSize="0" autoFill="0" autoLine="0" autoPict="0">
                <anchor moveWithCells="1">
                  <from>
                    <xdr:col>32</xdr:col>
                    <xdr:colOff>19050</xdr:colOff>
                    <xdr:row>66</xdr:row>
                    <xdr:rowOff>57150</xdr:rowOff>
                  </from>
                  <to>
                    <xdr:col>33</xdr:col>
                    <xdr:colOff>95250</xdr:colOff>
                    <xdr:row>68</xdr:row>
                    <xdr:rowOff>28575</xdr:rowOff>
                  </to>
                </anchor>
              </controlPr>
            </control>
          </mc:Choice>
        </mc:AlternateContent>
        <mc:AlternateContent xmlns:mc="http://schemas.openxmlformats.org/markup-compatibility/2006">
          <mc:Choice Requires="x14">
            <control shapeId="35850" r:id="rId13" name="Check Box 10">
              <controlPr defaultSize="0" autoFill="0" autoLine="0" autoPict="0">
                <anchor moveWithCells="1">
                  <from>
                    <xdr:col>35</xdr:col>
                    <xdr:colOff>28575</xdr:colOff>
                    <xdr:row>66</xdr:row>
                    <xdr:rowOff>66675</xdr:rowOff>
                  </from>
                  <to>
                    <xdr:col>36</xdr:col>
                    <xdr:colOff>95250</xdr:colOff>
                    <xdr:row>68</xdr:row>
                    <xdr:rowOff>9525</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tabColor rgb="FF00B050"/>
  </sheetPr>
  <dimension ref="B1:BA29"/>
  <sheetViews>
    <sheetView zoomScale="70" zoomScaleNormal="70" workbookViewId="0"/>
  </sheetViews>
  <sheetFormatPr defaultColWidth="8.875" defaultRowHeight="10.5"/>
  <cols>
    <col min="1" max="1" width="5.5" style="571" customWidth="1"/>
    <col min="2" max="51" width="2.75" style="571" customWidth="1"/>
    <col min="52" max="16384" width="8.875" style="571"/>
  </cols>
  <sheetData>
    <row r="1" spans="2:53" ht="22.9" customHeight="1">
      <c r="B1" s="571" t="s">
        <v>943</v>
      </c>
    </row>
    <row r="2" spans="2:53" s="144" customFormat="1" ht="14.25">
      <c r="AN2" s="2551" t="s">
        <v>1443</v>
      </c>
      <c r="AO2" s="2552"/>
      <c r="AP2" s="2552"/>
      <c r="AQ2" s="2552"/>
      <c r="AR2" s="2552"/>
      <c r="AS2" s="2552"/>
      <c r="AT2" s="2552"/>
      <c r="AU2" s="2552"/>
      <c r="AV2" s="2552"/>
      <c r="AW2" s="2552"/>
      <c r="AX2" s="2552"/>
      <c r="BA2" s="465" t="s">
        <v>754</v>
      </c>
    </row>
    <row r="3" spans="2:53" s="144" customFormat="1" ht="14.25">
      <c r="BA3" s="571"/>
    </row>
    <row r="4" spans="2:53" s="144" customFormat="1" ht="22.15" customHeight="1">
      <c r="C4" s="156"/>
      <c r="D4" s="380"/>
      <c r="E4" s="380"/>
      <c r="F4" s="380"/>
      <c r="G4" s="380"/>
      <c r="H4" s="380"/>
      <c r="I4" s="380"/>
      <c r="J4" s="380"/>
      <c r="K4" s="380"/>
      <c r="L4" s="380"/>
      <c r="M4" s="380"/>
      <c r="N4" s="380"/>
      <c r="O4" s="380"/>
      <c r="P4" s="380"/>
      <c r="Q4" s="380"/>
      <c r="BA4" s="571"/>
    </row>
    <row r="5" spans="2:53" s="144" customFormat="1" ht="22.15" customHeight="1">
      <c r="AE5" s="187" t="s">
        <v>1060</v>
      </c>
      <c r="AF5" s="1729" t="str">
        <f>請負者詳細!$C$2</f>
        <v>△△△△建設株式会社</v>
      </c>
      <c r="AG5" s="2553"/>
      <c r="AH5" s="2553"/>
      <c r="AI5" s="2553"/>
      <c r="AJ5" s="2553"/>
      <c r="AK5" s="2553"/>
      <c r="AL5" s="2553"/>
      <c r="AM5" s="2553"/>
      <c r="AN5" s="2553"/>
      <c r="AO5" s="2553"/>
      <c r="AP5" s="2553"/>
      <c r="AQ5" s="2553"/>
      <c r="AR5" s="2553"/>
      <c r="AS5" s="2553"/>
      <c r="AT5" s="2553"/>
      <c r="AU5" s="2553"/>
      <c r="AV5" s="2553"/>
      <c r="AW5" s="2553"/>
      <c r="BA5" s="571"/>
    </row>
    <row r="6" spans="2:53" s="144" customFormat="1" ht="22.15" customHeight="1">
      <c r="BA6" s="571"/>
    </row>
    <row r="7" spans="2:53" s="144" customFormat="1" ht="22.15" customHeight="1">
      <c r="B7" s="48" t="s">
        <v>876</v>
      </c>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BA7" s="571"/>
    </row>
    <row r="8" spans="2:53" s="144" customFormat="1" ht="22.15" customHeight="1">
      <c r="BA8" s="571"/>
    </row>
    <row r="9" spans="2:53" s="144" customFormat="1" ht="22.15" customHeight="1">
      <c r="L9" s="187" t="s">
        <v>877</v>
      </c>
      <c r="M9" s="1729" t="str">
        <f>本工事内容!$C$5&amp;本工事内容!$D$5&amp;本工事内容!$E$5&amp;"　"&amp;本工事内容!$C$8</f>
        <v>水第100号　○○○地内配水管改良工事</v>
      </c>
      <c r="N9" s="2553"/>
      <c r="O9" s="2553"/>
      <c r="P9" s="2553"/>
      <c r="Q9" s="2553"/>
      <c r="R9" s="2553"/>
      <c r="S9" s="2553"/>
      <c r="T9" s="2553"/>
      <c r="U9" s="2553"/>
      <c r="V9" s="2553"/>
      <c r="W9" s="2553"/>
      <c r="X9" s="2553"/>
      <c r="Y9" s="2553"/>
      <c r="Z9" s="2553"/>
      <c r="AA9" s="2553"/>
      <c r="AB9" s="2553"/>
      <c r="AC9" s="2553"/>
      <c r="AD9" s="2553"/>
      <c r="AE9" s="2553"/>
      <c r="AF9" s="2553"/>
      <c r="AG9" s="2553"/>
      <c r="AH9" s="2553"/>
      <c r="AI9" s="2553"/>
      <c r="AJ9" s="2553"/>
      <c r="AK9" s="2553"/>
      <c r="AL9" s="2553"/>
      <c r="AM9" s="2553"/>
      <c r="AN9" s="2553"/>
      <c r="AO9" s="2553"/>
      <c r="AP9" s="2553"/>
      <c r="AQ9" s="2553"/>
      <c r="AR9" s="144" t="s">
        <v>878</v>
      </c>
      <c r="BA9" s="571"/>
    </row>
    <row r="10" spans="2:53" s="144" customFormat="1" ht="22.15" customHeight="1">
      <c r="D10" s="144" t="s">
        <v>879</v>
      </c>
      <c r="BA10" s="571"/>
    </row>
    <row r="11" spans="2:53" s="144" customFormat="1" ht="25.15" customHeight="1">
      <c r="D11" s="618" t="str">
        <f>IF(請負者詳細!K22="有","■","□")</f>
        <v>■</v>
      </c>
      <c r="E11" s="82" t="s">
        <v>880</v>
      </c>
      <c r="BA11" s="571"/>
    </row>
    <row r="12" spans="2:53" s="144" customFormat="1" ht="25.15" customHeight="1">
      <c r="D12" s="618" t="str">
        <f>IF(D11="□","■","□")</f>
        <v>□</v>
      </c>
      <c r="E12" s="82" t="s">
        <v>881</v>
      </c>
      <c r="S12" s="184" t="s">
        <v>882</v>
      </c>
      <c r="T12" s="184"/>
      <c r="U12" s="184"/>
      <c r="V12" s="184"/>
      <c r="W12" s="184"/>
      <c r="X12" s="184"/>
      <c r="Y12" s="184"/>
      <c r="Z12" s="184"/>
      <c r="AA12" s="2554"/>
      <c r="AB12" s="2555"/>
      <c r="AC12" s="2555"/>
      <c r="AD12" s="2555"/>
      <c r="AE12" s="184" t="s">
        <v>883</v>
      </c>
      <c r="AF12" s="184"/>
      <c r="BA12" s="571"/>
    </row>
    <row r="13" spans="2:53" s="144" customFormat="1" ht="22.15" customHeight="1">
      <c r="BA13" s="571"/>
    </row>
    <row r="14" spans="2:53" s="144" customFormat="1" ht="22.15" customHeight="1">
      <c r="D14" s="144" t="s">
        <v>884</v>
      </c>
      <c r="BA14" s="571"/>
    </row>
    <row r="15" spans="2:53" s="144" customFormat="1" ht="15" customHeight="1">
      <c r="D15" s="82" t="s">
        <v>885</v>
      </c>
      <c r="BA15" s="571"/>
    </row>
    <row r="16" spans="2:53" s="144" customFormat="1" ht="15" customHeight="1">
      <c r="D16" s="82" t="s">
        <v>886</v>
      </c>
      <c r="BA16" s="571"/>
    </row>
    <row r="17" spans="3:53" s="144" customFormat="1" ht="19.899999999999999" customHeight="1">
      <c r="BA17" s="571"/>
    </row>
    <row r="18" spans="3:53" s="144" customFormat="1" ht="16.149999999999999" customHeight="1">
      <c r="D18" s="619" t="s">
        <v>782</v>
      </c>
      <c r="E18" s="620"/>
      <c r="F18" s="620"/>
      <c r="G18" s="620"/>
      <c r="H18" s="620"/>
      <c r="I18" s="620"/>
      <c r="J18" s="620"/>
      <c r="K18" s="620"/>
      <c r="L18" s="620"/>
      <c r="M18" s="620"/>
      <c r="N18" s="620"/>
      <c r="O18" s="621"/>
      <c r="P18" s="619" t="s">
        <v>887</v>
      </c>
      <c r="Q18" s="620"/>
      <c r="R18" s="620"/>
      <c r="S18" s="620"/>
      <c r="T18" s="620"/>
      <c r="U18" s="620"/>
      <c r="V18" s="620"/>
      <c r="W18" s="620"/>
      <c r="X18" s="620"/>
      <c r="Y18" s="620"/>
      <c r="Z18" s="621"/>
      <c r="AA18" s="619" t="s">
        <v>888</v>
      </c>
      <c r="AB18" s="620"/>
      <c r="AC18" s="620"/>
      <c r="AD18" s="620"/>
      <c r="AE18" s="620"/>
      <c r="AF18" s="620"/>
      <c r="AG18" s="621"/>
      <c r="AH18" s="619" t="s">
        <v>889</v>
      </c>
      <c r="AI18" s="620"/>
      <c r="AJ18" s="620"/>
      <c r="AK18" s="620"/>
      <c r="AL18" s="620"/>
      <c r="AM18" s="620"/>
      <c r="AN18" s="621"/>
      <c r="AO18" s="619" t="s">
        <v>890</v>
      </c>
      <c r="AP18" s="620"/>
      <c r="AQ18" s="620"/>
      <c r="AR18" s="620"/>
      <c r="AS18" s="620"/>
      <c r="AT18" s="620"/>
      <c r="AU18" s="620"/>
      <c r="AV18" s="621"/>
      <c r="BA18" s="571"/>
    </row>
    <row r="19" spans="3:53" s="144" customFormat="1" ht="22.15" customHeight="1">
      <c r="D19" s="2556" t="str">
        <f>""&amp;請負者詳細!H24</f>
        <v>51</v>
      </c>
      <c r="E19" s="1701"/>
      <c r="F19" s="1701"/>
      <c r="G19" s="1701"/>
      <c r="H19" s="1701"/>
      <c r="I19" s="622" t="s">
        <v>138</v>
      </c>
      <c r="J19" s="2557" t="str">
        <f>""&amp;請負者詳細!J24</f>
        <v>11111</v>
      </c>
      <c r="K19" s="1701"/>
      <c r="L19" s="1701"/>
      <c r="M19" s="1701"/>
      <c r="N19" s="1701"/>
      <c r="O19" s="1702"/>
      <c r="P19" s="2558"/>
      <c r="Q19" s="2559"/>
      <c r="R19" s="2559"/>
      <c r="S19" s="2559"/>
      <c r="T19" s="2559"/>
      <c r="U19" s="2559"/>
      <c r="V19" s="2559"/>
      <c r="W19" s="2559"/>
      <c r="X19" s="2559"/>
      <c r="Y19" s="2559"/>
      <c r="Z19" s="2560"/>
      <c r="AA19" s="178"/>
      <c r="AB19" s="180"/>
      <c r="AC19" s="2561"/>
      <c r="AD19" s="2562"/>
      <c r="AE19" s="2562"/>
      <c r="AF19" s="623" t="s">
        <v>794</v>
      </c>
      <c r="AG19" s="181"/>
      <c r="AH19" s="178"/>
      <c r="AI19" s="180"/>
      <c r="AJ19" s="2561"/>
      <c r="AK19" s="2562"/>
      <c r="AL19" s="2562"/>
      <c r="AM19" s="623" t="s">
        <v>794</v>
      </c>
      <c r="AN19" s="181"/>
      <c r="AO19" s="178"/>
      <c r="AP19" s="180"/>
      <c r="AQ19" s="180"/>
      <c r="AR19" s="2561"/>
      <c r="AS19" s="2562"/>
      <c r="AT19" s="2562"/>
      <c r="AU19" s="623" t="s">
        <v>794</v>
      </c>
      <c r="AV19" s="181"/>
      <c r="BA19" s="571"/>
    </row>
    <row r="20" spans="3:53" s="144" customFormat="1" ht="22.15" customHeight="1">
      <c r="U20" s="397" t="s">
        <v>891</v>
      </c>
      <c r="BA20" s="571"/>
    </row>
    <row r="21" spans="3:53" s="144" customFormat="1" ht="13.9" customHeight="1">
      <c r="U21" s="624" t="s">
        <v>892</v>
      </c>
      <c r="V21" s="625"/>
      <c r="W21" s="625"/>
      <c r="X21" s="625"/>
      <c r="Y21" s="625"/>
      <c r="Z21" s="625"/>
      <c r="AA21" s="626"/>
      <c r="AB21" s="624" t="s">
        <v>893</v>
      </c>
      <c r="AC21" s="625"/>
      <c r="AD21" s="625"/>
      <c r="AE21" s="625"/>
      <c r="AF21" s="625"/>
      <c r="AG21" s="625"/>
      <c r="AH21" s="626"/>
      <c r="AI21" s="624" t="s">
        <v>894</v>
      </c>
      <c r="AJ21" s="625"/>
      <c r="AK21" s="625"/>
      <c r="AL21" s="625"/>
      <c r="AM21" s="625"/>
      <c r="AN21" s="625"/>
      <c r="AO21" s="626"/>
      <c r="AP21" s="624" t="s">
        <v>895</v>
      </c>
      <c r="AQ21" s="625"/>
      <c r="AR21" s="625"/>
      <c r="AS21" s="625"/>
      <c r="AT21" s="625"/>
      <c r="AU21" s="625"/>
      <c r="AV21" s="626"/>
      <c r="BA21" s="571"/>
    </row>
    <row r="22" spans="3:53" s="144" customFormat="1" ht="13.9" customHeight="1">
      <c r="U22" s="627"/>
      <c r="V22" s="628"/>
      <c r="W22" s="628"/>
      <c r="X22" s="628"/>
      <c r="Y22" s="628"/>
      <c r="Z22" s="628"/>
      <c r="AA22" s="629"/>
      <c r="AB22" s="627" t="s">
        <v>896</v>
      </c>
      <c r="AC22" s="628"/>
      <c r="AD22" s="628"/>
      <c r="AE22" s="628"/>
      <c r="AF22" s="628"/>
      <c r="AG22" s="628"/>
      <c r="AH22" s="629"/>
      <c r="AI22" s="627" t="s">
        <v>897</v>
      </c>
      <c r="AJ22" s="628"/>
      <c r="AK22" s="628"/>
      <c r="AL22" s="628"/>
      <c r="AM22" s="628"/>
      <c r="AN22" s="628"/>
      <c r="AO22" s="629"/>
      <c r="AP22" s="2563" t="s">
        <v>898</v>
      </c>
      <c r="AQ22" s="2564"/>
      <c r="AR22" s="2564"/>
      <c r="AS22" s="2564"/>
      <c r="AT22" s="2564"/>
      <c r="AU22" s="2564"/>
      <c r="AV22" s="2565"/>
      <c r="BA22" s="571"/>
    </row>
    <row r="23" spans="3:53" s="144" customFormat="1" ht="22.15" customHeight="1">
      <c r="U23" s="178"/>
      <c r="V23" s="180"/>
      <c r="W23" s="2561"/>
      <c r="X23" s="2562"/>
      <c r="Y23" s="2562"/>
      <c r="Z23" s="623" t="s">
        <v>794</v>
      </c>
      <c r="AA23" s="181"/>
      <c r="AB23" s="178"/>
      <c r="AC23" s="180"/>
      <c r="AD23" s="2561"/>
      <c r="AE23" s="2562"/>
      <c r="AF23" s="2562"/>
      <c r="AG23" s="623" t="s">
        <v>794</v>
      </c>
      <c r="AH23" s="181"/>
      <c r="AI23" s="178"/>
      <c r="AJ23" s="180"/>
      <c r="AK23" s="2561"/>
      <c r="AL23" s="2562"/>
      <c r="AM23" s="2562"/>
      <c r="AN23" s="623" t="s">
        <v>794</v>
      </c>
      <c r="AO23" s="181"/>
      <c r="AP23" s="178"/>
      <c r="AQ23" s="180"/>
      <c r="AR23" s="2561"/>
      <c r="AS23" s="2562"/>
      <c r="AT23" s="2562"/>
      <c r="AU23" s="623" t="s">
        <v>794</v>
      </c>
      <c r="AV23" s="181"/>
      <c r="BA23" s="571"/>
    </row>
    <row r="24" spans="3:53" s="144" customFormat="1" ht="22.15" customHeight="1">
      <c r="U24" s="153"/>
      <c r="V24" s="153"/>
      <c r="W24" s="630"/>
      <c r="X24" s="631"/>
      <c r="Y24" s="631"/>
      <c r="Z24" s="632"/>
      <c r="AA24" s="153"/>
      <c r="AB24" s="153"/>
      <c r="AC24" s="153"/>
      <c r="AD24" s="630"/>
      <c r="AE24" s="631"/>
      <c r="AF24" s="631"/>
      <c r="AG24" s="632"/>
      <c r="AH24" s="153"/>
      <c r="AI24" s="153"/>
      <c r="AJ24" s="153"/>
      <c r="AK24" s="630"/>
      <c r="AL24" s="631"/>
      <c r="AM24" s="631"/>
      <c r="AN24" s="632"/>
      <c r="AO24" s="153"/>
      <c r="AP24" s="153"/>
      <c r="AQ24" s="153"/>
      <c r="AR24" s="630"/>
      <c r="AS24" s="631"/>
      <c r="AT24" s="631"/>
      <c r="AU24" s="632"/>
      <c r="AV24" s="153"/>
      <c r="BA24" s="571"/>
    </row>
    <row r="25" spans="3:53" s="144" customFormat="1" ht="22.15" customHeight="1">
      <c r="U25" s="153"/>
      <c r="V25" s="153"/>
      <c r="W25" s="630"/>
      <c r="X25" s="631"/>
      <c r="Y25" s="631"/>
      <c r="Z25" s="632"/>
      <c r="AA25" s="153"/>
      <c r="AB25" s="153"/>
      <c r="AC25" s="153"/>
      <c r="AD25" s="630"/>
      <c r="AE25" s="631"/>
      <c r="AF25" s="631"/>
      <c r="AG25" s="632"/>
      <c r="AH25" s="153"/>
      <c r="AI25" s="153"/>
      <c r="AJ25" s="153"/>
      <c r="AK25" s="630"/>
      <c r="AL25" s="631"/>
      <c r="AM25" s="631"/>
      <c r="AN25" s="632"/>
      <c r="AO25" s="153"/>
      <c r="AP25" s="153"/>
      <c r="AQ25" s="153"/>
      <c r="AR25" s="630"/>
      <c r="AS25" s="631"/>
      <c r="AT25" s="631"/>
      <c r="AU25" s="632"/>
      <c r="AV25" s="153"/>
      <c r="BA25" s="571"/>
    </row>
    <row r="26" spans="3:53" s="144" customFormat="1" ht="18" customHeight="1">
      <c r="C26" s="112" t="s">
        <v>899</v>
      </c>
      <c r="D26" s="112"/>
      <c r="E26" s="112"/>
      <c r="F26" s="112"/>
      <c r="G26" s="112"/>
      <c r="H26" s="112"/>
      <c r="I26" s="112"/>
      <c r="J26" s="112"/>
      <c r="K26" s="112"/>
      <c r="L26" s="112"/>
      <c r="M26" s="112"/>
      <c r="N26" s="112"/>
      <c r="O26" s="112"/>
      <c r="P26" s="112"/>
      <c r="Q26" s="112"/>
      <c r="R26" s="112"/>
      <c r="S26" s="632"/>
      <c r="T26" s="632"/>
      <c r="U26" s="633"/>
      <c r="V26" s="633"/>
      <c r="W26" s="633"/>
      <c r="X26" s="632"/>
      <c r="Y26" s="632"/>
      <c r="Z26" s="632"/>
      <c r="AA26" s="632"/>
      <c r="AB26" s="633"/>
      <c r="AC26" s="633"/>
      <c r="AD26" s="633"/>
      <c r="AE26" s="632"/>
      <c r="AF26" s="632"/>
      <c r="AG26" s="632"/>
      <c r="AH26" s="632"/>
      <c r="AI26" s="633"/>
      <c r="AJ26" s="633"/>
      <c r="AK26" s="633"/>
      <c r="AL26" s="632"/>
      <c r="AM26" s="632"/>
      <c r="AN26" s="632"/>
      <c r="AO26" s="632"/>
      <c r="AP26" s="633"/>
      <c r="AQ26" s="633"/>
      <c r="AR26" s="633"/>
      <c r="AS26" s="632"/>
      <c r="AT26" s="632"/>
      <c r="AU26" s="112"/>
      <c r="AV26" s="112"/>
      <c r="AW26" s="112"/>
      <c r="BA26" s="571"/>
    </row>
    <row r="27" spans="3:53" s="144" customFormat="1" ht="18" customHeight="1">
      <c r="C27" s="112" t="s">
        <v>900</v>
      </c>
      <c r="D27" s="112"/>
      <c r="E27" s="112"/>
      <c r="F27" s="112"/>
      <c r="G27" s="112"/>
      <c r="H27" s="112"/>
      <c r="I27" s="112"/>
      <c r="J27" s="112"/>
      <c r="K27" s="112"/>
      <c r="L27" s="112"/>
      <c r="M27" s="112"/>
      <c r="N27" s="112"/>
      <c r="O27" s="112"/>
      <c r="P27" s="632"/>
      <c r="Q27" s="632"/>
      <c r="R27" s="633"/>
      <c r="S27" s="633"/>
      <c r="T27" s="633"/>
      <c r="U27" s="632"/>
      <c r="V27" s="632"/>
      <c r="W27" s="632"/>
      <c r="X27" s="632"/>
      <c r="Y27" s="633"/>
      <c r="Z27" s="633"/>
      <c r="AA27" s="633"/>
      <c r="AB27" s="632"/>
      <c r="AC27" s="632"/>
      <c r="AD27" s="632"/>
      <c r="AE27" s="632"/>
      <c r="AF27" s="633"/>
      <c r="AG27" s="633"/>
      <c r="AH27" s="633"/>
      <c r="AI27" s="632"/>
      <c r="AJ27" s="632"/>
      <c r="AK27" s="632"/>
      <c r="AL27" s="632"/>
      <c r="AM27" s="633"/>
      <c r="AN27" s="633"/>
      <c r="AO27" s="633"/>
      <c r="AP27" s="632"/>
      <c r="AQ27" s="632"/>
      <c r="AR27" s="112"/>
      <c r="AS27" s="112"/>
      <c r="AT27" s="112"/>
      <c r="AU27" s="112"/>
      <c r="AV27" s="112"/>
      <c r="AW27" s="112"/>
      <c r="BA27" s="571"/>
    </row>
    <row r="28" spans="3:53" s="144" customFormat="1" ht="18" customHeight="1">
      <c r="C28" s="112" t="s">
        <v>901</v>
      </c>
      <c r="D28" s="112"/>
      <c r="E28" s="112"/>
      <c r="F28" s="112"/>
      <c r="G28" s="112"/>
      <c r="H28" s="112"/>
      <c r="I28" s="112"/>
      <c r="J28" s="112"/>
      <c r="K28" s="112"/>
      <c r="L28" s="112"/>
      <c r="M28" s="112"/>
      <c r="N28" s="112"/>
      <c r="O28" s="112"/>
      <c r="P28" s="632"/>
      <c r="Q28" s="632"/>
      <c r="R28" s="633"/>
      <c r="S28" s="633"/>
      <c r="T28" s="633"/>
      <c r="U28" s="632"/>
      <c r="V28" s="632"/>
      <c r="W28" s="632"/>
      <c r="X28" s="632"/>
      <c r="Y28" s="633"/>
      <c r="Z28" s="633"/>
      <c r="AA28" s="633"/>
      <c r="AB28" s="632"/>
      <c r="AC28" s="632"/>
      <c r="AD28" s="632"/>
      <c r="AE28" s="632"/>
      <c r="AF28" s="633"/>
      <c r="AG28" s="633"/>
      <c r="AH28" s="633"/>
      <c r="AI28" s="632"/>
      <c r="AJ28" s="632"/>
      <c r="AK28" s="632"/>
      <c r="AL28" s="632"/>
      <c r="AM28" s="633"/>
      <c r="AN28" s="633"/>
      <c r="AO28" s="633"/>
      <c r="AP28" s="632"/>
      <c r="AQ28" s="632"/>
      <c r="AR28" s="112"/>
      <c r="AS28" s="112"/>
      <c r="AT28" s="112"/>
      <c r="AU28" s="112"/>
      <c r="AV28" s="112"/>
      <c r="AW28" s="112"/>
      <c r="BA28" s="571"/>
    </row>
    <row r="29" spans="3:53" s="144" customFormat="1" ht="18" customHeight="1">
      <c r="C29" s="112" t="s">
        <v>902</v>
      </c>
      <c r="D29" s="112"/>
      <c r="E29" s="112"/>
      <c r="F29" s="112"/>
      <c r="G29" s="112"/>
      <c r="H29" s="112"/>
      <c r="I29" s="112"/>
      <c r="J29" s="112"/>
      <c r="K29" s="112"/>
      <c r="L29" s="112"/>
      <c r="M29" s="112"/>
      <c r="N29" s="112"/>
      <c r="O29" s="112"/>
      <c r="P29" s="632"/>
      <c r="Q29" s="632"/>
      <c r="R29" s="633"/>
      <c r="S29" s="633"/>
      <c r="T29" s="633"/>
      <c r="U29" s="632"/>
      <c r="V29" s="632"/>
      <c r="W29" s="632"/>
      <c r="X29" s="632"/>
      <c r="Y29" s="633"/>
      <c r="Z29" s="633"/>
      <c r="AA29" s="633"/>
      <c r="AB29" s="632"/>
      <c r="AC29" s="632"/>
      <c r="AD29" s="632"/>
      <c r="AE29" s="632"/>
      <c r="AF29" s="633"/>
      <c r="AG29" s="633"/>
      <c r="AH29" s="633"/>
      <c r="AI29" s="632"/>
      <c r="AJ29" s="632"/>
      <c r="AK29" s="632"/>
      <c r="AL29" s="632"/>
      <c r="AM29" s="633"/>
      <c r="AN29" s="633"/>
      <c r="AO29" s="633"/>
      <c r="AP29" s="632"/>
      <c r="AQ29" s="632"/>
      <c r="AR29" s="112"/>
      <c r="AS29" s="112"/>
      <c r="AT29" s="112"/>
      <c r="AU29" s="112"/>
      <c r="AV29" s="112"/>
      <c r="AW29" s="112"/>
      <c r="BA29" s="571"/>
    </row>
  </sheetData>
  <mergeCells count="15">
    <mergeCell ref="AP22:AV22"/>
    <mergeCell ref="W23:Y23"/>
    <mergeCell ref="AD23:AF23"/>
    <mergeCell ref="AK23:AM23"/>
    <mergeCell ref="AR23:AT23"/>
    <mergeCell ref="AN2:AX2"/>
    <mergeCell ref="AF5:AW5"/>
    <mergeCell ref="M9:AQ9"/>
    <mergeCell ref="AA12:AD12"/>
    <mergeCell ref="D19:H19"/>
    <mergeCell ref="J19:O19"/>
    <mergeCell ref="P19:Z19"/>
    <mergeCell ref="AC19:AE19"/>
    <mergeCell ref="AJ19:AL19"/>
    <mergeCell ref="AR19:AT19"/>
  </mergeCells>
  <phoneticPr fontId="1"/>
  <hyperlinks>
    <hyperlink ref="BA2" location="一覧表!A1" display="一覧表に戻る" xr:uid="{00000000-0004-0000-1C00-000000000000}"/>
  </hyperlinks>
  <printOptions horizontalCentered="1"/>
  <pageMargins left="0.70866141732283472" right="0.70866141732283472" top="0.74803149606299213" bottom="0.57999999999999996"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rgb="FFFFFF00"/>
  </sheetPr>
  <dimension ref="A1:H751"/>
  <sheetViews>
    <sheetView zoomScale="85" zoomScaleNormal="85" workbookViewId="0"/>
  </sheetViews>
  <sheetFormatPr defaultRowHeight="13.5"/>
  <cols>
    <col min="1" max="1" width="8.875" style="499"/>
    <col min="2" max="2" width="10.875" customWidth="1"/>
    <col min="3" max="3" width="25.5" customWidth="1"/>
    <col min="4" max="5" width="15.375" customWidth="1"/>
    <col min="7" max="7" width="8.875" style="499"/>
    <col min="8" max="8" width="8.875" style="500"/>
  </cols>
  <sheetData>
    <row r="1" spans="1:7">
      <c r="A1" s="499">
        <v>1</v>
      </c>
    </row>
    <row r="2" spans="1:7">
      <c r="A2" s="499">
        <v>2</v>
      </c>
      <c r="B2" s="838">
        <v>1</v>
      </c>
      <c r="C2" s="839" t="s">
        <v>669</v>
      </c>
      <c r="D2" s="842" t="s">
        <v>769</v>
      </c>
      <c r="E2" s="847"/>
      <c r="G2" s="499" t="str">
        <f t="shared" ref="G2:G30" si="0">""&amp;VLOOKUP(A1,B:C,2)</f>
        <v>○○　××</v>
      </c>
    </row>
    <row r="3" spans="1:7">
      <c r="A3" s="499">
        <v>3</v>
      </c>
      <c r="B3" s="292" t="s">
        <v>482</v>
      </c>
      <c r="C3" s="840">
        <v>27153</v>
      </c>
      <c r="D3" s="845"/>
      <c r="E3" s="846"/>
      <c r="G3" s="499" t="str">
        <f t="shared" si="0"/>
        <v>○○　△△</v>
      </c>
    </row>
    <row r="4" spans="1:7">
      <c r="A4" s="499">
        <v>4</v>
      </c>
      <c r="B4" s="292" t="s">
        <v>223</v>
      </c>
      <c r="C4" s="841" t="s">
        <v>670</v>
      </c>
      <c r="D4" s="843"/>
      <c r="E4" s="844"/>
      <c r="G4" s="499" t="str">
        <f t="shared" si="0"/>
        <v/>
      </c>
    </row>
    <row r="5" spans="1:7">
      <c r="A5" s="499">
        <v>5</v>
      </c>
      <c r="B5" s="292" t="s">
        <v>643</v>
      </c>
      <c r="C5" s="841" t="s">
        <v>673</v>
      </c>
      <c r="D5" s="848"/>
      <c r="E5" s="849"/>
      <c r="G5" s="499" t="str">
        <f t="shared" si="0"/>
        <v/>
      </c>
    </row>
    <row r="6" spans="1:7">
      <c r="A6" s="499">
        <v>6</v>
      </c>
      <c r="B6" s="292" t="s">
        <v>668</v>
      </c>
      <c r="C6" s="852" t="s">
        <v>671</v>
      </c>
      <c r="D6" s="850"/>
      <c r="E6" s="850"/>
      <c r="G6" s="499" t="str">
        <f t="shared" si="0"/>
        <v/>
      </c>
    </row>
    <row r="7" spans="1:7">
      <c r="A7" s="499">
        <v>7</v>
      </c>
      <c r="B7" s="292" t="s">
        <v>526</v>
      </c>
      <c r="C7" s="852" t="s">
        <v>672</v>
      </c>
      <c r="D7" s="851"/>
      <c r="E7" s="856"/>
      <c r="G7" s="499" t="str">
        <f t="shared" si="0"/>
        <v/>
      </c>
    </row>
    <row r="8" spans="1:7">
      <c r="A8" s="499">
        <v>8</v>
      </c>
      <c r="B8" s="292"/>
      <c r="C8" s="347" t="s">
        <v>645</v>
      </c>
      <c r="D8" s="853" t="s">
        <v>646</v>
      </c>
      <c r="E8" s="858"/>
      <c r="G8" s="499" t="str">
        <f t="shared" si="0"/>
        <v/>
      </c>
    </row>
    <row r="9" spans="1:7">
      <c r="A9" s="499">
        <v>9</v>
      </c>
      <c r="B9" s="292" t="s">
        <v>644</v>
      </c>
      <c r="C9" s="796" t="s">
        <v>1103</v>
      </c>
      <c r="D9" s="854" t="s">
        <v>1106</v>
      </c>
      <c r="E9" s="858"/>
      <c r="G9" s="499" t="str">
        <f t="shared" si="0"/>
        <v/>
      </c>
    </row>
    <row r="10" spans="1:7">
      <c r="A10" s="499">
        <v>10</v>
      </c>
      <c r="B10" s="292" t="s">
        <v>647</v>
      </c>
      <c r="C10" s="796" t="s">
        <v>765</v>
      </c>
      <c r="D10" s="854"/>
      <c r="E10" s="858"/>
      <c r="G10" s="499" t="str">
        <f t="shared" si="0"/>
        <v/>
      </c>
    </row>
    <row r="11" spans="1:7">
      <c r="A11" s="499">
        <v>11</v>
      </c>
      <c r="B11" s="292" t="s">
        <v>648</v>
      </c>
      <c r="C11" s="347" t="s">
        <v>649</v>
      </c>
      <c r="D11" s="855" t="s">
        <v>650</v>
      </c>
      <c r="E11" s="858"/>
      <c r="G11" s="499" t="str">
        <f t="shared" si="0"/>
        <v/>
      </c>
    </row>
    <row r="12" spans="1:7">
      <c r="A12" s="499">
        <v>12</v>
      </c>
      <c r="B12" s="433" t="s">
        <v>651</v>
      </c>
      <c r="C12" s="796" t="s">
        <v>1102</v>
      </c>
      <c r="D12" s="854">
        <v>1111111111</v>
      </c>
      <c r="E12" s="858"/>
      <c r="G12" s="499" t="str">
        <f t="shared" si="0"/>
        <v/>
      </c>
    </row>
    <row r="13" spans="1:7">
      <c r="A13" s="499">
        <v>13</v>
      </c>
      <c r="B13" s="433" t="s">
        <v>652</v>
      </c>
      <c r="C13" s="796"/>
      <c r="D13" s="854"/>
      <c r="E13" s="858"/>
      <c r="G13" s="499" t="str">
        <f t="shared" si="0"/>
        <v/>
      </c>
    </row>
    <row r="14" spans="1:7">
      <c r="A14" s="499">
        <v>14</v>
      </c>
      <c r="B14" s="433" t="s">
        <v>653</v>
      </c>
      <c r="C14" s="796"/>
      <c r="D14" s="854"/>
      <c r="E14" s="858"/>
      <c r="G14" s="499" t="str">
        <f t="shared" si="0"/>
        <v/>
      </c>
    </row>
    <row r="15" spans="1:7">
      <c r="A15" s="499">
        <v>15</v>
      </c>
      <c r="B15" s="433" t="s">
        <v>654</v>
      </c>
      <c r="C15" s="796"/>
      <c r="D15" s="854"/>
      <c r="E15" s="859"/>
      <c r="G15" s="499" t="str">
        <f t="shared" si="0"/>
        <v/>
      </c>
    </row>
    <row r="16" spans="1:7">
      <c r="A16" s="499">
        <v>16</v>
      </c>
      <c r="B16" s="292" t="s">
        <v>655</v>
      </c>
      <c r="C16" s="347" t="s">
        <v>227</v>
      </c>
      <c r="D16" s="347" t="s">
        <v>656</v>
      </c>
      <c r="E16" s="857" t="s">
        <v>657</v>
      </c>
      <c r="G16" s="499" t="str">
        <f t="shared" si="0"/>
        <v/>
      </c>
    </row>
    <row r="17" spans="1:7">
      <c r="A17" s="499">
        <v>17</v>
      </c>
      <c r="B17" s="433" t="s">
        <v>658</v>
      </c>
      <c r="C17" s="796" t="s">
        <v>1105</v>
      </c>
      <c r="D17" s="797">
        <v>41365</v>
      </c>
      <c r="E17" s="798">
        <v>41639</v>
      </c>
      <c r="G17" s="499" t="str">
        <f t="shared" si="0"/>
        <v/>
      </c>
    </row>
    <row r="18" spans="1:7">
      <c r="A18" s="499">
        <v>18</v>
      </c>
      <c r="B18" s="433" t="s">
        <v>659</v>
      </c>
      <c r="C18" s="796" t="s">
        <v>1105</v>
      </c>
      <c r="D18" s="797">
        <v>41730</v>
      </c>
      <c r="E18" s="798">
        <v>42004</v>
      </c>
      <c r="G18" s="499" t="str">
        <f t="shared" si="0"/>
        <v/>
      </c>
    </row>
    <row r="19" spans="1:7">
      <c r="A19" s="499">
        <v>19</v>
      </c>
      <c r="B19" s="433" t="s">
        <v>660</v>
      </c>
      <c r="C19" s="796" t="s">
        <v>1105</v>
      </c>
      <c r="D19" s="797">
        <v>42095</v>
      </c>
      <c r="E19" s="798">
        <v>42369</v>
      </c>
      <c r="G19" s="499" t="str">
        <f t="shared" si="0"/>
        <v/>
      </c>
    </row>
    <row r="20" spans="1:7">
      <c r="A20" s="499">
        <v>20</v>
      </c>
      <c r="B20" s="433" t="s">
        <v>661</v>
      </c>
      <c r="C20" s="796" t="s">
        <v>1105</v>
      </c>
      <c r="D20" s="797">
        <v>42461</v>
      </c>
      <c r="E20" s="798">
        <v>42735</v>
      </c>
      <c r="G20" s="499" t="str">
        <f t="shared" si="0"/>
        <v/>
      </c>
    </row>
    <row r="21" spans="1:7">
      <c r="A21" s="499">
        <v>21</v>
      </c>
      <c r="B21" s="433" t="s">
        <v>662</v>
      </c>
      <c r="C21" s="796" t="s">
        <v>1105</v>
      </c>
      <c r="D21" s="797">
        <v>42826</v>
      </c>
      <c r="E21" s="798">
        <v>43100</v>
      </c>
      <c r="G21" s="499" t="str">
        <f t="shared" si="0"/>
        <v/>
      </c>
    </row>
    <row r="22" spans="1:7">
      <c r="A22" s="499">
        <v>22</v>
      </c>
      <c r="B22" s="433" t="s">
        <v>663</v>
      </c>
      <c r="C22" s="796" t="s">
        <v>1105</v>
      </c>
      <c r="D22" s="797">
        <v>43191</v>
      </c>
      <c r="E22" s="798">
        <v>43465</v>
      </c>
      <c r="G22" s="499" t="str">
        <f t="shared" si="0"/>
        <v/>
      </c>
    </row>
    <row r="23" spans="1:7">
      <c r="A23" s="499">
        <v>23</v>
      </c>
      <c r="B23" s="433" t="s">
        <v>664</v>
      </c>
      <c r="C23" s="796" t="s">
        <v>1105</v>
      </c>
      <c r="D23" s="797">
        <v>43556</v>
      </c>
      <c r="E23" s="798">
        <v>43830</v>
      </c>
      <c r="G23" s="499" t="str">
        <f t="shared" si="0"/>
        <v/>
      </c>
    </row>
    <row r="24" spans="1:7">
      <c r="A24" s="499">
        <v>24</v>
      </c>
      <c r="B24" s="433" t="s">
        <v>665</v>
      </c>
      <c r="C24" s="796" t="s">
        <v>1105</v>
      </c>
      <c r="D24" s="797">
        <v>43922</v>
      </c>
      <c r="E24" s="798">
        <v>44196</v>
      </c>
      <c r="G24" s="499" t="str">
        <f t="shared" si="0"/>
        <v/>
      </c>
    </row>
    <row r="25" spans="1:7">
      <c r="A25" s="499">
        <v>25</v>
      </c>
      <c r="B25" s="433" t="s">
        <v>666</v>
      </c>
      <c r="C25" s="796" t="s">
        <v>1105</v>
      </c>
      <c r="D25" s="797">
        <v>44287</v>
      </c>
      <c r="E25" s="798">
        <v>44561</v>
      </c>
      <c r="G25" s="499" t="str">
        <f t="shared" si="0"/>
        <v/>
      </c>
    </row>
    <row r="26" spans="1:7">
      <c r="A26" s="499">
        <v>26</v>
      </c>
      <c r="B26" s="434" t="s">
        <v>667</v>
      </c>
      <c r="C26" s="796" t="s">
        <v>1105</v>
      </c>
      <c r="D26" s="797">
        <v>44652</v>
      </c>
      <c r="E26" s="798">
        <v>44926</v>
      </c>
      <c r="G26" s="499" t="str">
        <f t="shared" si="0"/>
        <v/>
      </c>
    </row>
    <row r="27" spans="1:7">
      <c r="A27" s="499">
        <v>27</v>
      </c>
      <c r="B27" s="838">
        <v>2</v>
      </c>
      <c r="C27" s="839" t="s">
        <v>762</v>
      </c>
      <c r="D27" s="842" t="s">
        <v>769</v>
      </c>
      <c r="E27" s="847"/>
      <c r="G27" s="499" t="str">
        <f t="shared" si="0"/>
        <v/>
      </c>
    </row>
    <row r="28" spans="1:7">
      <c r="A28" s="499">
        <v>28</v>
      </c>
      <c r="B28" s="292" t="s">
        <v>482</v>
      </c>
      <c r="C28" s="840">
        <v>39755</v>
      </c>
      <c r="D28" s="845"/>
      <c r="E28" s="846"/>
      <c r="G28" s="499" t="str">
        <f t="shared" si="0"/>
        <v/>
      </c>
    </row>
    <row r="29" spans="1:7">
      <c r="A29" s="499">
        <v>29</v>
      </c>
      <c r="B29" s="292" t="s">
        <v>223</v>
      </c>
      <c r="C29" s="841" t="s">
        <v>766</v>
      </c>
      <c r="D29" s="843"/>
      <c r="E29" s="844"/>
      <c r="G29" s="499" t="str">
        <f t="shared" si="0"/>
        <v/>
      </c>
    </row>
    <row r="30" spans="1:7">
      <c r="A30" s="499">
        <v>30</v>
      </c>
      <c r="B30" s="292" t="s">
        <v>643</v>
      </c>
      <c r="C30" s="841" t="s">
        <v>767</v>
      </c>
      <c r="D30" s="848"/>
      <c r="E30" s="849"/>
      <c r="G30" s="499" t="str">
        <f t="shared" si="0"/>
        <v/>
      </c>
    </row>
    <row r="31" spans="1:7">
      <c r="A31" s="499">
        <v>31</v>
      </c>
      <c r="B31" s="292" t="s">
        <v>668</v>
      </c>
      <c r="C31" s="852" t="s">
        <v>671</v>
      </c>
      <c r="D31" s="850"/>
      <c r="E31" s="850"/>
    </row>
    <row r="32" spans="1:7">
      <c r="A32" s="499">
        <v>32</v>
      </c>
      <c r="B32" s="292" t="s">
        <v>526</v>
      </c>
      <c r="C32" s="852" t="s">
        <v>763</v>
      </c>
      <c r="D32" s="851"/>
      <c r="E32" s="856"/>
    </row>
    <row r="33" spans="1:5">
      <c r="A33" s="499">
        <v>33</v>
      </c>
      <c r="B33" s="292"/>
      <c r="C33" s="818" t="s">
        <v>645</v>
      </c>
      <c r="D33" s="853" t="s">
        <v>646</v>
      </c>
      <c r="E33" s="858"/>
    </row>
    <row r="34" spans="1:5">
      <c r="A34" s="499">
        <v>34</v>
      </c>
      <c r="B34" s="292" t="s">
        <v>644</v>
      </c>
      <c r="C34" s="796" t="s">
        <v>1104</v>
      </c>
      <c r="D34" s="854" t="s">
        <v>764</v>
      </c>
      <c r="E34" s="858"/>
    </row>
    <row r="35" spans="1:5">
      <c r="A35" s="499">
        <v>35</v>
      </c>
      <c r="B35" s="292" t="s">
        <v>647</v>
      </c>
      <c r="C35" s="796" t="s">
        <v>765</v>
      </c>
      <c r="D35" s="854"/>
      <c r="E35" s="858"/>
    </row>
    <row r="36" spans="1:5">
      <c r="A36" s="499">
        <v>36</v>
      </c>
      <c r="B36" s="292" t="s">
        <v>648</v>
      </c>
      <c r="C36" s="818" t="s">
        <v>649</v>
      </c>
      <c r="D36" s="855" t="s">
        <v>650</v>
      </c>
      <c r="E36" s="858"/>
    </row>
    <row r="37" spans="1:5">
      <c r="A37" s="499">
        <v>37</v>
      </c>
      <c r="B37" s="433" t="s">
        <v>651</v>
      </c>
      <c r="C37" s="796" t="s">
        <v>1102</v>
      </c>
      <c r="D37" s="854">
        <v>2222222222</v>
      </c>
      <c r="E37" s="858"/>
    </row>
    <row r="38" spans="1:5">
      <c r="A38" s="499">
        <v>38</v>
      </c>
      <c r="B38" s="433" t="s">
        <v>652</v>
      </c>
      <c r="C38" s="796"/>
      <c r="D38" s="854"/>
      <c r="E38" s="858"/>
    </row>
    <row r="39" spans="1:5">
      <c r="A39" s="499">
        <v>39</v>
      </c>
      <c r="B39" s="433" t="s">
        <v>653</v>
      </c>
      <c r="C39" s="796"/>
      <c r="D39" s="854"/>
      <c r="E39" s="858"/>
    </row>
    <row r="40" spans="1:5">
      <c r="A40" s="499">
        <v>40</v>
      </c>
      <c r="B40" s="433" t="s">
        <v>654</v>
      </c>
      <c r="C40" s="796"/>
      <c r="D40" s="854"/>
      <c r="E40" s="859"/>
    </row>
    <row r="41" spans="1:5">
      <c r="A41" s="499">
        <v>41</v>
      </c>
      <c r="B41" s="292" t="s">
        <v>655</v>
      </c>
      <c r="C41" s="818" t="s">
        <v>227</v>
      </c>
      <c r="D41" s="818" t="s">
        <v>656</v>
      </c>
      <c r="E41" s="857" t="s">
        <v>657</v>
      </c>
    </row>
    <row r="42" spans="1:5">
      <c r="A42" s="499">
        <v>42</v>
      </c>
      <c r="B42" s="433" t="s">
        <v>658</v>
      </c>
      <c r="C42" s="796" t="s">
        <v>1105</v>
      </c>
      <c r="D42" s="797">
        <v>41365</v>
      </c>
      <c r="E42" s="798">
        <v>41639</v>
      </c>
    </row>
    <row r="43" spans="1:5">
      <c r="A43" s="499">
        <v>43</v>
      </c>
      <c r="B43" s="433" t="s">
        <v>659</v>
      </c>
      <c r="C43" s="796" t="s">
        <v>1105</v>
      </c>
      <c r="D43" s="797">
        <v>41730</v>
      </c>
      <c r="E43" s="798">
        <v>42004</v>
      </c>
    </row>
    <row r="44" spans="1:5">
      <c r="A44" s="499">
        <v>44</v>
      </c>
      <c r="B44" s="433" t="s">
        <v>660</v>
      </c>
      <c r="C44" s="796" t="s">
        <v>1105</v>
      </c>
      <c r="D44" s="797">
        <v>42095</v>
      </c>
      <c r="E44" s="798">
        <v>42369</v>
      </c>
    </row>
    <row r="45" spans="1:5">
      <c r="A45" s="499">
        <v>45</v>
      </c>
      <c r="B45" s="433" t="s">
        <v>661</v>
      </c>
      <c r="C45" s="796" t="s">
        <v>1105</v>
      </c>
      <c r="D45" s="797">
        <v>42461</v>
      </c>
      <c r="E45" s="798">
        <v>42735</v>
      </c>
    </row>
    <row r="46" spans="1:5">
      <c r="A46" s="499">
        <v>46</v>
      </c>
      <c r="B46" s="433" t="s">
        <v>662</v>
      </c>
      <c r="C46" s="796" t="s">
        <v>1105</v>
      </c>
      <c r="D46" s="797">
        <v>42826</v>
      </c>
      <c r="E46" s="798">
        <v>43100</v>
      </c>
    </row>
    <row r="47" spans="1:5">
      <c r="A47" s="499">
        <v>47</v>
      </c>
      <c r="B47" s="433" t="s">
        <v>663</v>
      </c>
      <c r="C47" s="796" t="s">
        <v>1105</v>
      </c>
      <c r="D47" s="797">
        <v>43191</v>
      </c>
      <c r="E47" s="798">
        <v>43465</v>
      </c>
    </row>
    <row r="48" spans="1:5">
      <c r="A48" s="499">
        <v>48</v>
      </c>
      <c r="B48" s="433" t="s">
        <v>664</v>
      </c>
      <c r="C48" s="796" t="s">
        <v>1105</v>
      </c>
      <c r="D48" s="797">
        <v>43556</v>
      </c>
      <c r="E48" s="798">
        <v>43830</v>
      </c>
    </row>
    <row r="49" spans="1:5">
      <c r="A49" s="499">
        <v>49</v>
      </c>
      <c r="B49" s="433" t="s">
        <v>665</v>
      </c>
      <c r="C49" s="796" t="s">
        <v>1105</v>
      </c>
      <c r="D49" s="797">
        <v>43922</v>
      </c>
      <c r="E49" s="798">
        <v>44196</v>
      </c>
    </row>
    <row r="50" spans="1:5">
      <c r="A50" s="499">
        <v>50</v>
      </c>
      <c r="B50" s="433" t="s">
        <v>666</v>
      </c>
      <c r="C50" s="796" t="s">
        <v>1105</v>
      </c>
      <c r="D50" s="797">
        <v>44287</v>
      </c>
      <c r="E50" s="798">
        <v>44561</v>
      </c>
    </row>
    <row r="51" spans="1:5">
      <c r="A51" s="499">
        <v>51</v>
      </c>
      <c r="B51" s="434" t="s">
        <v>667</v>
      </c>
      <c r="C51" s="796" t="s">
        <v>1105</v>
      </c>
      <c r="D51" s="797">
        <v>44652</v>
      </c>
      <c r="E51" s="798">
        <v>44926</v>
      </c>
    </row>
    <row r="52" spans="1:5">
      <c r="A52" s="499">
        <v>52</v>
      </c>
      <c r="B52" s="838">
        <v>3</v>
      </c>
      <c r="C52" s="839"/>
      <c r="D52" s="842" t="s">
        <v>769</v>
      </c>
      <c r="E52" s="847"/>
    </row>
    <row r="53" spans="1:5">
      <c r="A53" s="499">
        <v>53</v>
      </c>
      <c r="B53" s="292" t="s">
        <v>482</v>
      </c>
      <c r="C53" s="840"/>
      <c r="D53" s="845"/>
      <c r="E53" s="846"/>
    </row>
    <row r="54" spans="1:5">
      <c r="A54" s="499">
        <v>54</v>
      </c>
      <c r="B54" s="292" t="s">
        <v>223</v>
      </c>
      <c r="C54" s="841"/>
      <c r="D54" s="843"/>
      <c r="E54" s="844"/>
    </row>
    <row r="55" spans="1:5">
      <c r="A55" s="499">
        <v>55</v>
      </c>
      <c r="B55" s="292" t="s">
        <v>643</v>
      </c>
      <c r="C55" s="841"/>
      <c r="D55" s="848"/>
      <c r="E55" s="849"/>
    </row>
    <row r="56" spans="1:5">
      <c r="A56" s="499">
        <v>56</v>
      </c>
      <c r="B56" s="292" t="s">
        <v>668</v>
      </c>
      <c r="C56" s="852"/>
      <c r="D56" s="850"/>
      <c r="E56" s="850"/>
    </row>
    <row r="57" spans="1:5">
      <c r="A57" s="499">
        <v>57</v>
      </c>
      <c r="B57" s="292" t="s">
        <v>526</v>
      </c>
      <c r="C57" s="852"/>
      <c r="D57" s="851"/>
      <c r="E57" s="856"/>
    </row>
    <row r="58" spans="1:5">
      <c r="A58" s="499">
        <v>58</v>
      </c>
      <c r="B58" s="292"/>
      <c r="C58" s="818" t="s">
        <v>645</v>
      </c>
      <c r="D58" s="853" t="s">
        <v>646</v>
      </c>
      <c r="E58" s="858"/>
    </row>
    <row r="59" spans="1:5">
      <c r="A59" s="499">
        <v>59</v>
      </c>
      <c r="B59" s="292" t="s">
        <v>644</v>
      </c>
      <c r="C59" s="796"/>
      <c r="D59" s="854"/>
      <c r="E59" s="858"/>
    </row>
    <row r="60" spans="1:5">
      <c r="A60" s="499">
        <v>60</v>
      </c>
      <c r="B60" s="292" t="s">
        <v>647</v>
      </c>
      <c r="C60" s="796"/>
      <c r="D60" s="854"/>
      <c r="E60" s="858"/>
    </row>
    <row r="61" spans="1:5">
      <c r="A61" s="499">
        <v>61</v>
      </c>
      <c r="B61" s="292" t="s">
        <v>648</v>
      </c>
      <c r="C61" s="818" t="s">
        <v>649</v>
      </c>
      <c r="D61" s="855" t="s">
        <v>650</v>
      </c>
      <c r="E61" s="858"/>
    </row>
    <row r="62" spans="1:5">
      <c r="A62" s="499">
        <v>62</v>
      </c>
      <c r="B62" s="433" t="s">
        <v>651</v>
      </c>
      <c r="C62" s="796"/>
      <c r="D62" s="854"/>
      <c r="E62" s="858"/>
    </row>
    <row r="63" spans="1:5">
      <c r="A63" s="499">
        <v>63</v>
      </c>
      <c r="B63" s="433" t="s">
        <v>652</v>
      </c>
      <c r="C63" s="796"/>
      <c r="D63" s="854"/>
      <c r="E63" s="858"/>
    </row>
    <row r="64" spans="1:5">
      <c r="A64" s="499">
        <v>64</v>
      </c>
      <c r="B64" s="433" t="s">
        <v>653</v>
      </c>
      <c r="C64" s="796"/>
      <c r="D64" s="854"/>
      <c r="E64" s="858"/>
    </row>
    <row r="65" spans="1:5">
      <c r="A65" s="499">
        <v>65</v>
      </c>
      <c r="B65" s="433" t="s">
        <v>654</v>
      </c>
      <c r="C65" s="796"/>
      <c r="D65" s="854"/>
      <c r="E65" s="859"/>
    </row>
    <row r="66" spans="1:5">
      <c r="A66" s="499">
        <v>66</v>
      </c>
      <c r="B66" s="292" t="s">
        <v>655</v>
      </c>
      <c r="C66" s="818" t="s">
        <v>227</v>
      </c>
      <c r="D66" s="818" t="s">
        <v>656</v>
      </c>
      <c r="E66" s="857" t="s">
        <v>657</v>
      </c>
    </row>
    <row r="67" spans="1:5">
      <c r="A67" s="499">
        <v>67</v>
      </c>
      <c r="B67" s="433" t="s">
        <v>658</v>
      </c>
      <c r="C67" s="796"/>
      <c r="D67" s="797"/>
      <c r="E67" s="798"/>
    </row>
    <row r="68" spans="1:5">
      <c r="A68" s="499">
        <v>68</v>
      </c>
      <c r="B68" s="433" t="s">
        <v>659</v>
      </c>
      <c r="C68" s="796"/>
      <c r="D68" s="797"/>
      <c r="E68" s="798"/>
    </row>
    <row r="69" spans="1:5">
      <c r="A69" s="499">
        <v>69</v>
      </c>
      <c r="B69" s="433" t="s">
        <v>660</v>
      </c>
      <c r="C69" s="796"/>
      <c r="D69" s="797"/>
      <c r="E69" s="798"/>
    </row>
    <row r="70" spans="1:5">
      <c r="A70" s="499">
        <v>70</v>
      </c>
      <c r="B70" s="433" t="s">
        <v>661</v>
      </c>
      <c r="C70" s="796"/>
      <c r="D70" s="797"/>
      <c r="E70" s="798"/>
    </row>
    <row r="71" spans="1:5">
      <c r="A71" s="499">
        <v>71</v>
      </c>
      <c r="B71" s="433" t="s">
        <v>662</v>
      </c>
      <c r="C71" s="796"/>
      <c r="D71" s="797"/>
      <c r="E71" s="798"/>
    </row>
    <row r="72" spans="1:5">
      <c r="A72" s="499">
        <v>72</v>
      </c>
      <c r="B72" s="433" t="s">
        <v>663</v>
      </c>
      <c r="C72" s="796"/>
      <c r="D72" s="797"/>
      <c r="E72" s="798"/>
    </row>
    <row r="73" spans="1:5">
      <c r="A73" s="499">
        <v>73</v>
      </c>
      <c r="B73" s="433" t="s">
        <v>664</v>
      </c>
      <c r="C73" s="796"/>
      <c r="D73" s="797"/>
      <c r="E73" s="798"/>
    </row>
    <row r="74" spans="1:5">
      <c r="A74" s="499">
        <v>74</v>
      </c>
      <c r="B74" s="433" t="s">
        <v>665</v>
      </c>
      <c r="C74" s="796"/>
      <c r="D74" s="797"/>
      <c r="E74" s="798"/>
    </row>
    <row r="75" spans="1:5">
      <c r="A75" s="499">
        <v>75</v>
      </c>
      <c r="B75" s="433" t="s">
        <v>666</v>
      </c>
      <c r="C75" s="796"/>
      <c r="D75" s="797"/>
      <c r="E75" s="798"/>
    </row>
    <row r="76" spans="1:5">
      <c r="A76" s="499">
        <v>76</v>
      </c>
      <c r="B76" s="434" t="s">
        <v>667</v>
      </c>
      <c r="C76" s="799"/>
      <c r="D76" s="800"/>
      <c r="E76" s="801"/>
    </row>
    <row r="77" spans="1:5">
      <c r="A77" s="499">
        <v>77</v>
      </c>
      <c r="B77" s="838">
        <v>4</v>
      </c>
      <c r="C77" s="839"/>
      <c r="D77" s="842" t="s">
        <v>769</v>
      </c>
      <c r="E77" s="847"/>
    </row>
    <row r="78" spans="1:5">
      <c r="A78" s="499">
        <v>78</v>
      </c>
      <c r="B78" s="292" t="s">
        <v>482</v>
      </c>
      <c r="C78" s="840"/>
      <c r="D78" s="845"/>
      <c r="E78" s="846"/>
    </row>
    <row r="79" spans="1:5">
      <c r="A79" s="499">
        <v>79</v>
      </c>
      <c r="B79" s="292" t="s">
        <v>223</v>
      </c>
      <c r="C79" s="841"/>
      <c r="D79" s="843"/>
      <c r="E79" s="844"/>
    </row>
    <row r="80" spans="1:5">
      <c r="A80" s="499">
        <v>80</v>
      </c>
      <c r="B80" s="292" t="s">
        <v>643</v>
      </c>
      <c r="C80" s="841"/>
      <c r="D80" s="848"/>
      <c r="E80" s="849"/>
    </row>
    <row r="81" spans="1:5">
      <c r="A81" s="499">
        <v>81</v>
      </c>
      <c r="B81" s="292" t="s">
        <v>668</v>
      </c>
      <c r="C81" s="852"/>
      <c r="D81" s="850"/>
      <c r="E81" s="850"/>
    </row>
    <row r="82" spans="1:5">
      <c r="A82" s="499">
        <v>82</v>
      </c>
      <c r="B82" s="292" t="s">
        <v>526</v>
      </c>
      <c r="C82" s="852"/>
      <c r="D82" s="851"/>
      <c r="E82" s="856"/>
    </row>
    <row r="83" spans="1:5">
      <c r="A83" s="499">
        <v>83</v>
      </c>
      <c r="B83" s="292"/>
      <c r="C83" s="818" t="s">
        <v>645</v>
      </c>
      <c r="D83" s="853" t="s">
        <v>646</v>
      </c>
      <c r="E83" s="858"/>
    </row>
    <row r="84" spans="1:5">
      <c r="A84" s="499">
        <v>84</v>
      </c>
      <c r="B84" s="292" t="s">
        <v>644</v>
      </c>
      <c r="C84" s="796"/>
      <c r="D84" s="854"/>
      <c r="E84" s="858"/>
    </row>
    <row r="85" spans="1:5">
      <c r="A85" s="499">
        <v>85</v>
      </c>
      <c r="B85" s="292" t="s">
        <v>647</v>
      </c>
      <c r="C85" s="796"/>
      <c r="D85" s="854"/>
      <c r="E85" s="858"/>
    </row>
    <row r="86" spans="1:5">
      <c r="A86" s="499">
        <v>86</v>
      </c>
      <c r="B86" s="292" t="s">
        <v>648</v>
      </c>
      <c r="C86" s="818" t="s">
        <v>649</v>
      </c>
      <c r="D86" s="855" t="s">
        <v>650</v>
      </c>
      <c r="E86" s="858"/>
    </row>
    <row r="87" spans="1:5">
      <c r="A87" s="499">
        <v>87</v>
      </c>
      <c r="B87" s="433" t="s">
        <v>651</v>
      </c>
      <c r="C87" s="796"/>
      <c r="D87" s="854"/>
      <c r="E87" s="858"/>
    </row>
    <row r="88" spans="1:5">
      <c r="A88" s="499">
        <v>88</v>
      </c>
      <c r="B88" s="433" t="s">
        <v>652</v>
      </c>
      <c r="C88" s="796"/>
      <c r="D88" s="854"/>
      <c r="E88" s="858"/>
    </row>
    <row r="89" spans="1:5">
      <c r="A89" s="499">
        <v>89</v>
      </c>
      <c r="B89" s="433" t="s">
        <v>653</v>
      </c>
      <c r="C89" s="796"/>
      <c r="D89" s="854"/>
      <c r="E89" s="858"/>
    </row>
    <row r="90" spans="1:5">
      <c r="A90" s="499">
        <v>90</v>
      </c>
      <c r="B90" s="433" t="s">
        <v>654</v>
      </c>
      <c r="C90" s="796"/>
      <c r="D90" s="854"/>
      <c r="E90" s="859"/>
    </row>
    <row r="91" spans="1:5">
      <c r="A91" s="499">
        <v>91</v>
      </c>
      <c r="B91" s="292" t="s">
        <v>655</v>
      </c>
      <c r="C91" s="818" t="s">
        <v>227</v>
      </c>
      <c r="D91" s="818" t="s">
        <v>656</v>
      </c>
      <c r="E91" s="857" t="s">
        <v>657</v>
      </c>
    </row>
    <row r="92" spans="1:5">
      <c r="A92" s="499">
        <v>92</v>
      </c>
      <c r="B92" s="433" t="s">
        <v>658</v>
      </c>
      <c r="C92" s="796"/>
      <c r="D92" s="797"/>
      <c r="E92" s="798"/>
    </row>
    <row r="93" spans="1:5">
      <c r="A93" s="499">
        <v>93</v>
      </c>
      <c r="B93" s="433" t="s">
        <v>659</v>
      </c>
      <c r="C93" s="796"/>
      <c r="D93" s="797"/>
      <c r="E93" s="798"/>
    </row>
    <row r="94" spans="1:5">
      <c r="A94" s="499">
        <v>94</v>
      </c>
      <c r="B94" s="433" t="s">
        <v>660</v>
      </c>
      <c r="C94" s="796"/>
      <c r="D94" s="797"/>
      <c r="E94" s="798"/>
    </row>
    <row r="95" spans="1:5">
      <c r="A95" s="499">
        <v>95</v>
      </c>
      <c r="B95" s="433" t="s">
        <v>661</v>
      </c>
      <c r="C95" s="796"/>
      <c r="D95" s="797"/>
      <c r="E95" s="798"/>
    </row>
    <row r="96" spans="1:5">
      <c r="A96" s="499">
        <v>96</v>
      </c>
      <c r="B96" s="433" t="s">
        <v>662</v>
      </c>
      <c r="C96" s="796"/>
      <c r="D96" s="797"/>
      <c r="E96" s="798"/>
    </row>
    <row r="97" spans="1:5">
      <c r="A97" s="499">
        <v>97</v>
      </c>
      <c r="B97" s="433" t="s">
        <v>663</v>
      </c>
      <c r="C97" s="796"/>
      <c r="D97" s="797"/>
      <c r="E97" s="798"/>
    </row>
    <row r="98" spans="1:5">
      <c r="A98" s="499">
        <v>98</v>
      </c>
      <c r="B98" s="433" t="s">
        <v>664</v>
      </c>
      <c r="C98" s="796"/>
      <c r="D98" s="797"/>
      <c r="E98" s="798"/>
    </row>
    <row r="99" spans="1:5">
      <c r="A99" s="499">
        <v>99</v>
      </c>
      <c r="B99" s="433" t="s">
        <v>665</v>
      </c>
      <c r="C99" s="796"/>
      <c r="D99" s="797"/>
      <c r="E99" s="798"/>
    </row>
    <row r="100" spans="1:5">
      <c r="A100" s="499">
        <v>100</v>
      </c>
      <c r="B100" s="433" t="s">
        <v>666</v>
      </c>
      <c r="C100" s="796"/>
      <c r="D100" s="797"/>
      <c r="E100" s="798"/>
    </row>
    <row r="101" spans="1:5">
      <c r="A101" s="499">
        <v>101</v>
      </c>
      <c r="B101" s="434" t="s">
        <v>667</v>
      </c>
      <c r="C101" s="799"/>
      <c r="D101" s="800"/>
      <c r="E101" s="801"/>
    </row>
    <row r="102" spans="1:5">
      <c r="A102" s="499">
        <v>102</v>
      </c>
      <c r="B102" s="838">
        <v>5</v>
      </c>
      <c r="C102" s="839"/>
      <c r="D102" s="842" t="s">
        <v>769</v>
      </c>
      <c r="E102" s="847"/>
    </row>
    <row r="103" spans="1:5">
      <c r="A103" s="499">
        <v>103</v>
      </c>
      <c r="B103" s="292" t="s">
        <v>482</v>
      </c>
      <c r="C103" s="840"/>
      <c r="D103" s="845"/>
      <c r="E103" s="846"/>
    </row>
    <row r="104" spans="1:5">
      <c r="A104" s="499">
        <v>104</v>
      </c>
      <c r="B104" s="292" t="s">
        <v>223</v>
      </c>
      <c r="C104" s="841"/>
      <c r="D104" s="843"/>
      <c r="E104" s="844"/>
    </row>
    <row r="105" spans="1:5">
      <c r="A105" s="499">
        <v>105</v>
      </c>
      <c r="B105" s="292" t="s">
        <v>643</v>
      </c>
      <c r="C105" s="841"/>
      <c r="D105" s="848"/>
      <c r="E105" s="849"/>
    </row>
    <row r="106" spans="1:5">
      <c r="A106" s="499">
        <v>106</v>
      </c>
      <c r="B106" s="292" t="s">
        <v>668</v>
      </c>
      <c r="C106" s="852"/>
      <c r="D106" s="850"/>
      <c r="E106" s="850"/>
    </row>
    <row r="107" spans="1:5">
      <c r="A107" s="499">
        <v>107</v>
      </c>
      <c r="B107" s="292" t="s">
        <v>526</v>
      </c>
      <c r="C107" s="852"/>
      <c r="D107" s="851"/>
      <c r="E107" s="856"/>
    </row>
    <row r="108" spans="1:5">
      <c r="A108" s="499">
        <v>108</v>
      </c>
      <c r="B108" s="292"/>
      <c r="C108" s="818" t="s">
        <v>645</v>
      </c>
      <c r="D108" s="853" t="s">
        <v>646</v>
      </c>
      <c r="E108" s="858"/>
    </row>
    <row r="109" spans="1:5">
      <c r="A109" s="499">
        <v>109</v>
      </c>
      <c r="B109" s="292" t="s">
        <v>644</v>
      </c>
      <c r="C109" s="796"/>
      <c r="D109" s="854"/>
      <c r="E109" s="858"/>
    </row>
    <row r="110" spans="1:5">
      <c r="A110" s="499">
        <v>110</v>
      </c>
      <c r="B110" s="292" t="s">
        <v>647</v>
      </c>
      <c r="C110" s="796"/>
      <c r="D110" s="854"/>
      <c r="E110" s="858"/>
    </row>
    <row r="111" spans="1:5">
      <c r="A111" s="499">
        <v>111</v>
      </c>
      <c r="B111" s="292" t="s">
        <v>648</v>
      </c>
      <c r="C111" s="818" t="s">
        <v>649</v>
      </c>
      <c r="D111" s="855" t="s">
        <v>650</v>
      </c>
      <c r="E111" s="858"/>
    </row>
    <row r="112" spans="1:5">
      <c r="A112" s="499">
        <v>112</v>
      </c>
      <c r="B112" s="433" t="s">
        <v>651</v>
      </c>
      <c r="C112" s="796"/>
      <c r="D112" s="854"/>
      <c r="E112" s="858"/>
    </row>
    <row r="113" spans="1:5">
      <c r="A113" s="499">
        <v>113</v>
      </c>
      <c r="B113" s="433" t="s">
        <v>652</v>
      </c>
      <c r="C113" s="796"/>
      <c r="D113" s="854"/>
      <c r="E113" s="858"/>
    </row>
    <row r="114" spans="1:5">
      <c r="A114" s="499">
        <v>114</v>
      </c>
      <c r="B114" s="433" t="s">
        <v>653</v>
      </c>
      <c r="C114" s="796"/>
      <c r="D114" s="854"/>
      <c r="E114" s="858"/>
    </row>
    <row r="115" spans="1:5">
      <c r="A115" s="499">
        <v>115</v>
      </c>
      <c r="B115" s="433" t="s">
        <v>654</v>
      </c>
      <c r="C115" s="796"/>
      <c r="D115" s="854"/>
      <c r="E115" s="859"/>
    </row>
    <row r="116" spans="1:5">
      <c r="A116" s="499">
        <v>116</v>
      </c>
      <c r="B116" s="292" t="s">
        <v>655</v>
      </c>
      <c r="C116" s="818" t="s">
        <v>227</v>
      </c>
      <c r="D116" s="818" t="s">
        <v>656</v>
      </c>
      <c r="E116" s="857" t="s">
        <v>657</v>
      </c>
    </row>
    <row r="117" spans="1:5">
      <c r="A117" s="499">
        <v>117</v>
      </c>
      <c r="B117" s="433" t="s">
        <v>658</v>
      </c>
      <c r="C117" s="796"/>
      <c r="D117" s="797"/>
      <c r="E117" s="798"/>
    </row>
    <row r="118" spans="1:5">
      <c r="A118" s="499">
        <v>118</v>
      </c>
      <c r="B118" s="433" t="s">
        <v>659</v>
      </c>
      <c r="C118" s="796"/>
      <c r="D118" s="797"/>
      <c r="E118" s="798"/>
    </row>
    <row r="119" spans="1:5">
      <c r="A119" s="499">
        <v>119</v>
      </c>
      <c r="B119" s="433" t="s">
        <v>660</v>
      </c>
      <c r="C119" s="796"/>
      <c r="D119" s="797"/>
      <c r="E119" s="798"/>
    </row>
    <row r="120" spans="1:5">
      <c r="A120" s="499">
        <v>120</v>
      </c>
      <c r="B120" s="433" t="s">
        <v>661</v>
      </c>
      <c r="C120" s="796"/>
      <c r="D120" s="797"/>
      <c r="E120" s="798"/>
    </row>
    <row r="121" spans="1:5">
      <c r="A121" s="499">
        <v>121</v>
      </c>
      <c r="B121" s="433" t="s">
        <v>662</v>
      </c>
      <c r="C121" s="796"/>
      <c r="D121" s="797"/>
      <c r="E121" s="798"/>
    </row>
    <row r="122" spans="1:5">
      <c r="A122" s="499">
        <v>122</v>
      </c>
      <c r="B122" s="433" t="s">
        <v>663</v>
      </c>
      <c r="C122" s="796"/>
      <c r="D122" s="797"/>
      <c r="E122" s="798"/>
    </row>
    <row r="123" spans="1:5">
      <c r="A123" s="499">
        <v>123</v>
      </c>
      <c r="B123" s="433" t="s">
        <v>664</v>
      </c>
      <c r="C123" s="796"/>
      <c r="D123" s="797"/>
      <c r="E123" s="798"/>
    </row>
    <row r="124" spans="1:5">
      <c r="A124" s="499">
        <v>124</v>
      </c>
      <c r="B124" s="433" t="s">
        <v>665</v>
      </c>
      <c r="C124" s="796"/>
      <c r="D124" s="797"/>
      <c r="E124" s="798"/>
    </row>
    <row r="125" spans="1:5">
      <c r="A125" s="499">
        <v>125</v>
      </c>
      <c r="B125" s="433" t="s">
        <v>666</v>
      </c>
      <c r="C125" s="796"/>
      <c r="D125" s="797"/>
      <c r="E125" s="798"/>
    </row>
    <row r="126" spans="1:5">
      <c r="A126" s="499">
        <v>126</v>
      </c>
      <c r="B126" s="434" t="s">
        <v>667</v>
      </c>
      <c r="C126" s="799"/>
      <c r="D126" s="800"/>
      <c r="E126" s="801"/>
    </row>
    <row r="127" spans="1:5">
      <c r="A127" s="499">
        <v>127</v>
      </c>
      <c r="B127" s="838">
        <v>6</v>
      </c>
      <c r="C127" s="839"/>
      <c r="D127" s="842" t="s">
        <v>769</v>
      </c>
      <c r="E127" s="847"/>
    </row>
    <row r="128" spans="1:5">
      <c r="A128" s="499">
        <v>128</v>
      </c>
      <c r="B128" s="292" t="s">
        <v>482</v>
      </c>
      <c r="C128" s="840"/>
      <c r="D128" s="845"/>
      <c r="E128" s="846"/>
    </row>
    <row r="129" spans="1:5">
      <c r="A129" s="499">
        <v>129</v>
      </c>
      <c r="B129" s="292" t="s">
        <v>223</v>
      </c>
      <c r="C129" s="841"/>
      <c r="D129" s="843"/>
      <c r="E129" s="844"/>
    </row>
    <row r="130" spans="1:5">
      <c r="A130" s="499">
        <v>130</v>
      </c>
      <c r="B130" s="292" t="s">
        <v>643</v>
      </c>
      <c r="C130" s="841"/>
      <c r="D130" s="848"/>
      <c r="E130" s="849"/>
    </row>
    <row r="131" spans="1:5">
      <c r="A131" s="499">
        <v>131</v>
      </c>
      <c r="B131" s="292" t="s">
        <v>668</v>
      </c>
      <c r="C131" s="852"/>
      <c r="D131" s="850"/>
      <c r="E131" s="850"/>
    </row>
    <row r="132" spans="1:5">
      <c r="A132" s="499">
        <v>132</v>
      </c>
      <c r="B132" s="292" t="s">
        <v>526</v>
      </c>
      <c r="C132" s="852"/>
      <c r="D132" s="851"/>
      <c r="E132" s="856"/>
    </row>
    <row r="133" spans="1:5">
      <c r="A133" s="499">
        <v>133</v>
      </c>
      <c r="B133" s="292"/>
      <c r="C133" s="818" t="s">
        <v>645</v>
      </c>
      <c r="D133" s="853" t="s">
        <v>646</v>
      </c>
      <c r="E133" s="858"/>
    </row>
    <row r="134" spans="1:5">
      <c r="A134" s="499">
        <v>134</v>
      </c>
      <c r="B134" s="292" t="s">
        <v>644</v>
      </c>
      <c r="C134" s="796"/>
      <c r="D134" s="854"/>
      <c r="E134" s="858"/>
    </row>
    <row r="135" spans="1:5">
      <c r="A135" s="499">
        <v>135</v>
      </c>
      <c r="B135" s="292" t="s">
        <v>647</v>
      </c>
      <c r="C135" s="796"/>
      <c r="D135" s="854"/>
      <c r="E135" s="858"/>
    </row>
    <row r="136" spans="1:5">
      <c r="A136" s="499">
        <v>136</v>
      </c>
      <c r="B136" s="292" t="s">
        <v>648</v>
      </c>
      <c r="C136" s="818" t="s">
        <v>649</v>
      </c>
      <c r="D136" s="855" t="s">
        <v>650</v>
      </c>
      <c r="E136" s="858"/>
    </row>
    <row r="137" spans="1:5">
      <c r="A137" s="499">
        <v>137</v>
      </c>
      <c r="B137" s="433" t="s">
        <v>651</v>
      </c>
      <c r="C137" s="796"/>
      <c r="D137" s="854"/>
      <c r="E137" s="858"/>
    </row>
    <row r="138" spans="1:5">
      <c r="A138" s="499">
        <v>138</v>
      </c>
      <c r="B138" s="433" t="s">
        <v>652</v>
      </c>
      <c r="C138" s="796"/>
      <c r="D138" s="854"/>
      <c r="E138" s="858"/>
    </row>
    <row r="139" spans="1:5">
      <c r="A139" s="499">
        <v>139</v>
      </c>
      <c r="B139" s="433" t="s">
        <v>653</v>
      </c>
      <c r="C139" s="796"/>
      <c r="D139" s="854"/>
      <c r="E139" s="858"/>
    </row>
    <row r="140" spans="1:5">
      <c r="A140" s="499">
        <v>140</v>
      </c>
      <c r="B140" s="433" t="s">
        <v>654</v>
      </c>
      <c r="C140" s="796"/>
      <c r="D140" s="854"/>
      <c r="E140" s="859"/>
    </row>
    <row r="141" spans="1:5">
      <c r="A141" s="499">
        <v>141</v>
      </c>
      <c r="B141" s="292" t="s">
        <v>655</v>
      </c>
      <c r="C141" s="818" t="s">
        <v>227</v>
      </c>
      <c r="D141" s="818" t="s">
        <v>656</v>
      </c>
      <c r="E141" s="857" t="s">
        <v>657</v>
      </c>
    </row>
    <row r="142" spans="1:5">
      <c r="A142" s="499">
        <v>142</v>
      </c>
      <c r="B142" s="433" t="s">
        <v>658</v>
      </c>
      <c r="C142" s="796"/>
      <c r="D142" s="797"/>
      <c r="E142" s="798"/>
    </row>
    <row r="143" spans="1:5">
      <c r="A143" s="499">
        <v>143</v>
      </c>
      <c r="B143" s="433" t="s">
        <v>659</v>
      </c>
      <c r="C143" s="796"/>
      <c r="D143" s="797"/>
      <c r="E143" s="798"/>
    </row>
    <row r="144" spans="1:5">
      <c r="A144" s="499">
        <v>144</v>
      </c>
      <c r="B144" s="433" t="s">
        <v>660</v>
      </c>
      <c r="C144" s="796"/>
      <c r="D144" s="797"/>
      <c r="E144" s="798"/>
    </row>
    <row r="145" spans="1:5">
      <c r="A145" s="499">
        <v>145</v>
      </c>
      <c r="B145" s="433" t="s">
        <v>661</v>
      </c>
      <c r="C145" s="796"/>
      <c r="D145" s="797"/>
      <c r="E145" s="798"/>
    </row>
    <row r="146" spans="1:5">
      <c r="A146" s="499">
        <v>146</v>
      </c>
      <c r="B146" s="433" t="s">
        <v>662</v>
      </c>
      <c r="C146" s="796"/>
      <c r="D146" s="797"/>
      <c r="E146" s="798"/>
    </row>
    <row r="147" spans="1:5">
      <c r="A147" s="499">
        <v>147</v>
      </c>
      <c r="B147" s="433" t="s">
        <v>663</v>
      </c>
      <c r="C147" s="796"/>
      <c r="D147" s="797"/>
      <c r="E147" s="798"/>
    </row>
    <row r="148" spans="1:5">
      <c r="A148" s="499">
        <v>148</v>
      </c>
      <c r="B148" s="433" t="s">
        <v>664</v>
      </c>
      <c r="C148" s="796"/>
      <c r="D148" s="797"/>
      <c r="E148" s="798"/>
    </row>
    <row r="149" spans="1:5">
      <c r="A149" s="499">
        <v>149</v>
      </c>
      <c r="B149" s="433" t="s">
        <v>665</v>
      </c>
      <c r="C149" s="796"/>
      <c r="D149" s="797"/>
      <c r="E149" s="798"/>
    </row>
    <row r="150" spans="1:5">
      <c r="A150" s="499">
        <v>150</v>
      </c>
      <c r="B150" s="433" t="s">
        <v>666</v>
      </c>
      <c r="C150" s="796"/>
      <c r="D150" s="797"/>
      <c r="E150" s="798"/>
    </row>
    <row r="151" spans="1:5">
      <c r="A151" s="499">
        <v>151</v>
      </c>
      <c r="B151" s="434" t="s">
        <v>667</v>
      </c>
      <c r="C151" s="799"/>
      <c r="D151" s="800"/>
      <c r="E151" s="801"/>
    </row>
    <row r="152" spans="1:5">
      <c r="A152" s="499">
        <v>152</v>
      </c>
      <c r="B152" s="838">
        <v>7</v>
      </c>
      <c r="C152" s="839"/>
      <c r="D152" s="842" t="s">
        <v>769</v>
      </c>
      <c r="E152" s="847"/>
    </row>
    <row r="153" spans="1:5">
      <c r="A153" s="499">
        <v>153</v>
      </c>
      <c r="B153" s="292" t="s">
        <v>482</v>
      </c>
      <c r="C153" s="840"/>
      <c r="D153" s="845"/>
      <c r="E153" s="846"/>
    </row>
    <row r="154" spans="1:5">
      <c r="A154" s="499">
        <v>154</v>
      </c>
      <c r="B154" s="292" t="s">
        <v>223</v>
      </c>
      <c r="C154" s="841"/>
      <c r="D154" s="843"/>
      <c r="E154" s="844"/>
    </row>
    <row r="155" spans="1:5">
      <c r="A155" s="499">
        <v>155</v>
      </c>
      <c r="B155" s="292" t="s">
        <v>643</v>
      </c>
      <c r="C155" s="841"/>
      <c r="D155" s="848"/>
      <c r="E155" s="849"/>
    </row>
    <row r="156" spans="1:5">
      <c r="A156" s="499">
        <v>156</v>
      </c>
      <c r="B156" s="292" t="s">
        <v>668</v>
      </c>
      <c r="C156" s="852"/>
      <c r="D156" s="850"/>
      <c r="E156" s="850"/>
    </row>
    <row r="157" spans="1:5">
      <c r="A157" s="499">
        <v>157</v>
      </c>
      <c r="B157" s="292" t="s">
        <v>526</v>
      </c>
      <c r="C157" s="852"/>
      <c r="D157" s="851"/>
      <c r="E157" s="856"/>
    </row>
    <row r="158" spans="1:5">
      <c r="A158" s="499">
        <v>158</v>
      </c>
      <c r="B158" s="292"/>
      <c r="C158" s="818" t="s">
        <v>645</v>
      </c>
      <c r="D158" s="853" t="s">
        <v>646</v>
      </c>
      <c r="E158" s="858"/>
    </row>
    <row r="159" spans="1:5">
      <c r="A159" s="499">
        <v>159</v>
      </c>
      <c r="B159" s="292" t="s">
        <v>644</v>
      </c>
      <c r="C159" s="796"/>
      <c r="D159" s="854"/>
      <c r="E159" s="858"/>
    </row>
    <row r="160" spans="1:5">
      <c r="A160" s="499">
        <v>160</v>
      </c>
      <c r="B160" s="292" t="s">
        <v>647</v>
      </c>
      <c r="C160" s="796"/>
      <c r="D160" s="854"/>
      <c r="E160" s="858"/>
    </row>
    <row r="161" spans="1:5">
      <c r="A161" s="499">
        <v>161</v>
      </c>
      <c r="B161" s="292" t="s">
        <v>648</v>
      </c>
      <c r="C161" s="818" t="s">
        <v>649</v>
      </c>
      <c r="D161" s="855" t="s">
        <v>650</v>
      </c>
      <c r="E161" s="858"/>
    </row>
    <row r="162" spans="1:5">
      <c r="A162" s="499">
        <v>162</v>
      </c>
      <c r="B162" s="433" t="s">
        <v>651</v>
      </c>
      <c r="C162" s="796"/>
      <c r="D162" s="854"/>
      <c r="E162" s="858"/>
    </row>
    <row r="163" spans="1:5">
      <c r="A163" s="499">
        <v>163</v>
      </c>
      <c r="B163" s="433" t="s">
        <v>652</v>
      </c>
      <c r="C163" s="796"/>
      <c r="D163" s="854"/>
      <c r="E163" s="858"/>
    </row>
    <row r="164" spans="1:5">
      <c r="A164" s="499">
        <v>164</v>
      </c>
      <c r="B164" s="433" t="s">
        <v>653</v>
      </c>
      <c r="C164" s="796"/>
      <c r="D164" s="854"/>
      <c r="E164" s="858"/>
    </row>
    <row r="165" spans="1:5">
      <c r="A165" s="499">
        <v>165</v>
      </c>
      <c r="B165" s="433" t="s">
        <v>654</v>
      </c>
      <c r="C165" s="796"/>
      <c r="D165" s="854"/>
      <c r="E165" s="859"/>
    </row>
    <row r="166" spans="1:5">
      <c r="A166" s="499">
        <v>166</v>
      </c>
      <c r="B166" s="292" t="s">
        <v>655</v>
      </c>
      <c r="C166" s="818" t="s">
        <v>227</v>
      </c>
      <c r="D166" s="818" t="s">
        <v>656</v>
      </c>
      <c r="E166" s="857" t="s">
        <v>657</v>
      </c>
    </row>
    <row r="167" spans="1:5">
      <c r="A167" s="499">
        <v>167</v>
      </c>
      <c r="B167" s="433" t="s">
        <v>658</v>
      </c>
      <c r="C167" s="796"/>
      <c r="D167" s="797"/>
      <c r="E167" s="798"/>
    </row>
    <row r="168" spans="1:5">
      <c r="A168" s="499">
        <v>168</v>
      </c>
      <c r="B168" s="433" t="s">
        <v>659</v>
      </c>
      <c r="C168" s="796"/>
      <c r="D168" s="797"/>
      <c r="E168" s="798"/>
    </row>
    <row r="169" spans="1:5">
      <c r="A169" s="499">
        <v>169</v>
      </c>
      <c r="B169" s="433" t="s">
        <v>660</v>
      </c>
      <c r="C169" s="796"/>
      <c r="D169" s="797"/>
      <c r="E169" s="798"/>
    </row>
    <row r="170" spans="1:5">
      <c r="A170" s="499">
        <v>170</v>
      </c>
      <c r="B170" s="433" t="s">
        <v>661</v>
      </c>
      <c r="C170" s="796"/>
      <c r="D170" s="797"/>
      <c r="E170" s="798"/>
    </row>
    <row r="171" spans="1:5">
      <c r="A171" s="499">
        <v>171</v>
      </c>
      <c r="B171" s="433" t="s">
        <v>662</v>
      </c>
      <c r="C171" s="796"/>
      <c r="D171" s="797"/>
      <c r="E171" s="798"/>
    </row>
    <row r="172" spans="1:5">
      <c r="A172" s="499">
        <v>172</v>
      </c>
      <c r="B172" s="433" t="s">
        <v>663</v>
      </c>
      <c r="C172" s="796"/>
      <c r="D172" s="797"/>
      <c r="E172" s="798"/>
    </row>
    <row r="173" spans="1:5">
      <c r="A173" s="499">
        <v>173</v>
      </c>
      <c r="B173" s="433" t="s">
        <v>664</v>
      </c>
      <c r="C173" s="796"/>
      <c r="D173" s="797"/>
      <c r="E173" s="798"/>
    </row>
    <row r="174" spans="1:5">
      <c r="A174" s="499">
        <v>174</v>
      </c>
      <c r="B174" s="433" t="s">
        <v>665</v>
      </c>
      <c r="C174" s="796"/>
      <c r="D174" s="797"/>
      <c r="E174" s="798"/>
    </row>
    <row r="175" spans="1:5">
      <c r="A175" s="499">
        <v>175</v>
      </c>
      <c r="B175" s="433" t="s">
        <v>666</v>
      </c>
      <c r="C175" s="796"/>
      <c r="D175" s="797"/>
      <c r="E175" s="798"/>
    </row>
    <row r="176" spans="1:5">
      <c r="A176" s="499">
        <v>176</v>
      </c>
      <c r="B176" s="434" t="s">
        <v>667</v>
      </c>
      <c r="C176" s="799"/>
      <c r="D176" s="800"/>
      <c r="E176" s="801"/>
    </row>
    <row r="177" spans="1:5">
      <c r="A177" s="499">
        <v>177</v>
      </c>
      <c r="B177" s="838">
        <v>8</v>
      </c>
      <c r="C177" s="839"/>
      <c r="D177" s="842" t="s">
        <v>769</v>
      </c>
      <c r="E177" s="847"/>
    </row>
    <row r="178" spans="1:5">
      <c r="A178" s="499">
        <v>178</v>
      </c>
      <c r="B178" s="292" t="s">
        <v>482</v>
      </c>
      <c r="C178" s="840"/>
      <c r="D178" s="845"/>
      <c r="E178" s="846"/>
    </row>
    <row r="179" spans="1:5">
      <c r="A179" s="499">
        <v>179</v>
      </c>
      <c r="B179" s="292" t="s">
        <v>223</v>
      </c>
      <c r="C179" s="841"/>
      <c r="D179" s="843"/>
      <c r="E179" s="844"/>
    </row>
    <row r="180" spans="1:5">
      <c r="A180" s="499">
        <v>180</v>
      </c>
      <c r="B180" s="292" t="s">
        <v>643</v>
      </c>
      <c r="C180" s="841"/>
      <c r="D180" s="848"/>
      <c r="E180" s="849"/>
    </row>
    <row r="181" spans="1:5">
      <c r="A181" s="499">
        <v>181</v>
      </c>
      <c r="B181" s="292" t="s">
        <v>668</v>
      </c>
      <c r="C181" s="852"/>
      <c r="D181" s="850"/>
      <c r="E181" s="850"/>
    </row>
    <row r="182" spans="1:5">
      <c r="A182" s="499">
        <v>182</v>
      </c>
      <c r="B182" s="292" t="s">
        <v>526</v>
      </c>
      <c r="C182" s="852"/>
      <c r="D182" s="851"/>
      <c r="E182" s="856"/>
    </row>
    <row r="183" spans="1:5">
      <c r="A183" s="499">
        <v>183</v>
      </c>
      <c r="B183" s="292"/>
      <c r="C183" s="818" t="s">
        <v>645</v>
      </c>
      <c r="D183" s="853" t="s">
        <v>646</v>
      </c>
      <c r="E183" s="858"/>
    </row>
    <row r="184" spans="1:5">
      <c r="A184" s="499">
        <v>184</v>
      </c>
      <c r="B184" s="292" t="s">
        <v>644</v>
      </c>
      <c r="C184" s="796"/>
      <c r="D184" s="854"/>
      <c r="E184" s="858"/>
    </row>
    <row r="185" spans="1:5">
      <c r="A185" s="499">
        <v>185</v>
      </c>
      <c r="B185" s="292" t="s">
        <v>647</v>
      </c>
      <c r="C185" s="796"/>
      <c r="D185" s="854"/>
      <c r="E185" s="858"/>
    </row>
    <row r="186" spans="1:5">
      <c r="A186" s="499">
        <v>186</v>
      </c>
      <c r="B186" s="292" t="s">
        <v>648</v>
      </c>
      <c r="C186" s="818" t="s">
        <v>649</v>
      </c>
      <c r="D186" s="855" t="s">
        <v>650</v>
      </c>
      <c r="E186" s="858"/>
    </row>
    <row r="187" spans="1:5">
      <c r="A187" s="499">
        <v>187</v>
      </c>
      <c r="B187" s="433" t="s">
        <v>651</v>
      </c>
      <c r="C187" s="796"/>
      <c r="D187" s="854"/>
      <c r="E187" s="858"/>
    </row>
    <row r="188" spans="1:5">
      <c r="A188" s="499">
        <v>188</v>
      </c>
      <c r="B188" s="433" t="s">
        <v>652</v>
      </c>
      <c r="C188" s="796"/>
      <c r="D188" s="854"/>
      <c r="E188" s="858"/>
    </row>
    <row r="189" spans="1:5">
      <c r="A189" s="499">
        <v>189</v>
      </c>
      <c r="B189" s="433" t="s">
        <v>653</v>
      </c>
      <c r="C189" s="796"/>
      <c r="D189" s="854"/>
      <c r="E189" s="858"/>
    </row>
    <row r="190" spans="1:5">
      <c r="A190" s="499">
        <v>190</v>
      </c>
      <c r="B190" s="433" t="s">
        <v>654</v>
      </c>
      <c r="C190" s="796"/>
      <c r="D190" s="854"/>
      <c r="E190" s="859"/>
    </row>
    <row r="191" spans="1:5">
      <c r="A191" s="499">
        <v>191</v>
      </c>
      <c r="B191" s="292" t="s">
        <v>655</v>
      </c>
      <c r="C191" s="818" t="s">
        <v>227</v>
      </c>
      <c r="D191" s="818" t="s">
        <v>656</v>
      </c>
      <c r="E191" s="857" t="s">
        <v>657</v>
      </c>
    </row>
    <row r="192" spans="1:5">
      <c r="A192" s="499">
        <v>192</v>
      </c>
      <c r="B192" s="433" t="s">
        <v>658</v>
      </c>
      <c r="C192" s="796"/>
      <c r="D192" s="797"/>
      <c r="E192" s="798"/>
    </row>
    <row r="193" spans="1:5">
      <c r="A193" s="499">
        <v>193</v>
      </c>
      <c r="B193" s="433" t="s">
        <v>659</v>
      </c>
      <c r="C193" s="796"/>
      <c r="D193" s="797"/>
      <c r="E193" s="798"/>
    </row>
    <row r="194" spans="1:5">
      <c r="A194" s="499">
        <v>194</v>
      </c>
      <c r="B194" s="433" t="s">
        <v>660</v>
      </c>
      <c r="C194" s="796"/>
      <c r="D194" s="797"/>
      <c r="E194" s="798"/>
    </row>
    <row r="195" spans="1:5">
      <c r="A195" s="499">
        <v>195</v>
      </c>
      <c r="B195" s="433" t="s">
        <v>661</v>
      </c>
      <c r="C195" s="796"/>
      <c r="D195" s="797"/>
      <c r="E195" s="798"/>
    </row>
    <row r="196" spans="1:5">
      <c r="A196" s="499">
        <v>196</v>
      </c>
      <c r="B196" s="433" t="s">
        <v>662</v>
      </c>
      <c r="C196" s="796"/>
      <c r="D196" s="797"/>
      <c r="E196" s="798"/>
    </row>
    <row r="197" spans="1:5">
      <c r="A197" s="499">
        <v>197</v>
      </c>
      <c r="B197" s="433" t="s">
        <v>663</v>
      </c>
      <c r="C197" s="796"/>
      <c r="D197" s="797"/>
      <c r="E197" s="798"/>
    </row>
    <row r="198" spans="1:5">
      <c r="A198" s="499">
        <v>198</v>
      </c>
      <c r="B198" s="433" t="s">
        <v>664</v>
      </c>
      <c r="C198" s="796"/>
      <c r="D198" s="797"/>
      <c r="E198" s="798"/>
    </row>
    <row r="199" spans="1:5">
      <c r="A199" s="499">
        <v>199</v>
      </c>
      <c r="B199" s="433" t="s">
        <v>665</v>
      </c>
      <c r="C199" s="796"/>
      <c r="D199" s="797"/>
      <c r="E199" s="798"/>
    </row>
    <row r="200" spans="1:5">
      <c r="A200" s="499">
        <v>200</v>
      </c>
      <c r="B200" s="433" t="s">
        <v>666</v>
      </c>
      <c r="C200" s="796"/>
      <c r="D200" s="797"/>
      <c r="E200" s="798"/>
    </row>
    <row r="201" spans="1:5">
      <c r="A201" s="499">
        <v>201</v>
      </c>
      <c r="B201" s="434" t="s">
        <v>667</v>
      </c>
      <c r="C201" s="799"/>
      <c r="D201" s="800"/>
      <c r="E201" s="801"/>
    </row>
    <row r="202" spans="1:5">
      <c r="A202" s="499">
        <v>202</v>
      </c>
      <c r="B202" s="838">
        <v>9</v>
      </c>
      <c r="C202" s="839"/>
      <c r="D202" s="842" t="s">
        <v>769</v>
      </c>
      <c r="E202" s="847"/>
    </row>
    <row r="203" spans="1:5">
      <c r="A203" s="499">
        <v>203</v>
      </c>
      <c r="B203" s="292" t="s">
        <v>482</v>
      </c>
      <c r="C203" s="840"/>
      <c r="D203" s="845"/>
      <c r="E203" s="846"/>
    </row>
    <row r="204" spans="1:5">
      <c r="A204" s="499">
        <v>204</v>
      </c>
      <c r="B204" s="292" t="s">
        <v>223</v>
      </c>
      <c r="C204" s="841"/>
      <c r="D204" s="843"/>
      <c r="E204" s="844"/>
    </row>
    <row r="205" spans="1:5">
      <c r="A205" s="499">
        <v>205</v>
      </c>
      <c r="B205" s="292" t="s">
        <v>643</v>
      </c>
      <c r="C205" s="841"/>
      <c r="D205" s="848"/>
      <c r="E205" s="849"/>
    </row>
    <row r="206" spans="1:5">
      <c r="A206" s="499">
        <v>206</v>
      </c>
      <c r="B206" s="292" t="s">
        <v>668</v>
      </c>
      <c r="C206" s="852"/>
      <c r="D206" s="850"/>
      <c r="E206" s="850"/>
    </row>
    <row r="207" spans="1:5">
      <c r="A207" s="499">
        <v>207</v>
      </c>
      <c r="B207" s="292" t="s">
        <v>526</v>
      </c>
      <c r="C207" s="852"/>
      <c r="D207" s="851"/>
      <c r="E207" s="856"/>
    </row>
    <row r="208" spans="1:5">
      <c r="A208" s="499">
        <v>208</v>
      </c>
      <c r="B208" s="292"/>
      <c r="C208" s="818" t="s">
        <v>645</v>
      </c>
      <c r="D208" s="853" t="s">
        <v>646</v>
      </c>
      <c r="E208" s="858"/>
    </row>
    <row r="209" spans="1:5">
      <c r="A209" s="499">
        <v>209</v>
      </c>
      <c r="B209" s="292" t="s">
        <v>644</v>
      </c>
      <c r="C209" s="796"/>
      <c r="D209" s="854"/>
      <c r="E209" s="858"/>
    </row>
    <row r="210" spans="1:5">
      <c r="A210" s="499">
        <v>210</v>
      </c>
      <c r="B210" s="292" t="s">
        <v>647</v>
      </c>
      <c r="C210" s="796"/>
      <c r="D210" s="854"/>
      <c r="E210" s="858"/>
    </row>
    <row r="211" spans="1:5">
      <c r="A211" s="499">
        <v>211</v>
      </c>
      <c r="B211" s="292" t="s">
        <v>648</v>
      </c>
      <c r="C211" s="818" t="s">
        <v>649</v>
      </c>
      <c r="D211" s="855" t="s">
        <v>650</v>
      </c>
      <c r="E211" s="858"/>
    </row>
    <row r="212" spans="1:5">
      <c r="A212" s="499">
        <v>212</v>
      </c>
      <c r="B212" s="433" t="s">
        <v>651</v>
      </c>
      <c r="C212" s="796"/>
      <c r="D212" s="854"/>
      <c r="E212" s="858"/>
    </row>
    <row r="213" spans="1:5">
      <c r="A213" s="499">
        <v>213</v>
      </c>
      <c r="B213" s="433" t="s">
        <v>652</v>
      </c>
      <c r="C213" s="796"/>
      <c r="D213" s="854"/>
      <c r="E213" s="858"/>
    </row>
    <row r="214" spans="1:5">
      <c r="A214" s="499">
        <v>214</v>
      </c>
      <c r="B214" s="433" t="s">
        <v>653</v>
      </c>
      <c r="C214" s="796"/>
      <c r="D214" s="854"/>
      <c r="E214" s="858"/>
    </row>
    <row r="215" spans="1:5">
      <c r="A215" s="499">
        <v>215</v>
      </c>
      <c r="B215" s="433" t="s">
        <v>654</v>
      </c>
      <c r="C215" s="796"/>
      <c r="D215" s="854"/>
      <c r="E215" s="859"/>
    </row>
    <row r="216" spans="1:5">
      <c r="A216" s="499">
        <v>216</v>
      </c>
      <c r="B216" s="292" t="s">
        <v>655</v>
      </c>
      <c r="C216" s="818" t="s">
        <v>227</v>
      </c>
      <c r="D216" s="818" t="s">
        <v>656</v>
      </c>
      <c r="E216" s="857" t="s">
        <v>657</v>
      </c>
    </row>
    <row r="217" spans="1:5">
      <c r="A217" s="499">
        <v>217</v>
      </c>
      <c r="B217" s="433" t="s">
        <v>658</v>
      </c>
      <c r="C217" s="796"/>
      <c r="D217" s="797"/>
      <c r="E217" s="798"/>
    </row>
    <row r="218" spans="1:5">
      <c r="A218" s="499">
        <v>218</v>
      </c>
      <c r="B218" s="433" t="s">
        <v>659</v>
      </c>
      <c r="C218" s="796"/>
      <c r="D218" s="797"/>
      <c r="E218" s="798"/>
    </row>
    <row r="219" spans="1:5">
      <c r="A219" s="499">
        <v>219</v>
      </c>
      <c r="B219" s="433" t="s">
        <v>660</v>
      </c>
      <c r="C219" s="796"/>
      <c r="D219" s="797"/>
      <c r="E219" s="798"/>
    </row>
    <row r="220" spans="1:5">
      <c r="A220" s="499">
        <v>220</v>
      </c>
      <c r="B220" s="433" t="s">
        <v>661</v>
      </c>
      <c r="C220" s="796"/>
      <c r="D220" s="797"/>
      <c r="E220" s="798"/>
    </row>
    <row r="221" spans="1:5">
      <c r="A221" s="499">
        <v>221</v>
      </c>
      <c r="B221" s="433" t="s">
        <v>662</v>
      </c>
      <c r="C221" s="796"/>
      <c r="D221" s="797"/>
      <c r="E221" s="798"/>
    </row>
    <row r="222" spans="1:5">
      <c r="A222" s="499">
        <v>222</v>
      </c>
      <c r="B222" s="433" t="s">
        <v>663</v>
      </c>
      <c r="C222" s="796"/>
      <c r="D222" s="797"/>
      <c r="E222" s="798"/>
    </row>
    <row r="223" spans="1:5">
      <c r="A223" s="499">
        <v>223</v>
      </c>
      <c r="B223" s="433" t="s">
        <v>664</v>
      </c>
      <c r="C223" s="796"/>
      <c r="D223" s="797"/>
      <c r="E223" s="798"/>
    </row>
    <row r="224" spans="1:5">
      <c r="A224" s="499">
        <v>224</v>
      </c>
      <c r="B224" s="433" t="s">
        <v>665</v>
      </c>
      <c r="C224" s="796"/>
      <c r="D224" s="797"/>
      <c r="E224" s="798"/>
    </row>
    <row r="225" spans="1:5">
      <c r="A225" s="499">
        <v>225</v>
      </c>
      <c r="B225" s="433" t="s">
        <v>666</v>
      </c>
      <c r="C225" s="796"/>
      <c r="D225" s="797"/>
      <c r="E225" s="798"/>
    </row>
    <row r="226" spans="1:5">
      <c r="A226" s="499">
        <v>226</v>
      </c>
      <c r="B226" s="434" t="s">
        <v>667</v>
      </c>
      <c r="C226" s="799"/>
      <c r="D226" s="800"/>
      <c r="E226" s="801"/>
    </row>
    <row r="227" spans="1:5">
      <c r="A227" s="499">
        <v>227</v>
      </c>
      <c r="B227" s="838">
        <v>10</v>
      </c>
      <c r="C227" s="839"/>
      <c r="D227" s="842" t="s">
        <v>769</v>
      </c>
      <c r="E227" s="847"/>
    </row>
    <row r="228" spans="1:5">
      <c r="A228" s="499">
        <v>228</v>
      </c>
      <c r="B228" s="292" t="s">
        <v>482</v>
      </c>
      <c r="C228" s="840"/>
      <c r="D228" s="845"/>
      <c r="E228" s="846"/>
    </row>
    <row r="229" spans="1:5">
      <c r="A229" s="499">
        <v>229</v>
      </c>
      <c r="B229" s="292" t="s">
        <v>223</v>
      </c>
      <c r="C229" s="841"/>
      <c r="D229" s="843"/>
      <c r="E229" s="844"/>
    </row>
    <row r="230" spans="1:5">
      <c r="A230" s="499">
        <v>230</v>
      </c>
      <c r="B230" s="292" t="s">
        <v>643</v>
      </c>
      <c r="C230" s="841"/>
      <c r="D230" s="848"/>
      <c r="E230" s="849"/>
    </row>
    <row r="231" spans="1:5">
      <c r="A231" s="499">
        <v>231</v>
      </c>
      <c r="B231" s="292" t="s">
        <v>668</v>
      </c>
      <c r="C231" s="852"/>
      <c r="D231" s="850"/>
      <c r="E231" s="850"/>
    </row>
    <row r="232" spans="1:5">
      <c r="A232" s="499">
        <v>232</v>
      </c>
      <c r="B232" s="292" t="s">
        <v>526</v>
      </c>
      <c r="C232" s="852"/>
      <c r="D232" s="851"/>
      <c r="E232" s="856"/>
    </row>
    <row r="233" spans="1:5">
      <c r="A233" s="499">
        <v>233</v>
      </c>
      <c r="B233" s="292"/>
      <c r="C233" s="818" t="s">
        <v>645</v>
      </c>
      <c r="D233" s="853" t="s">
        <v>646</v>
      </c>
      <c r="E233" s="858"/>
    </row>
    <row r="234" spans="1:5">
      <c r="A234" s="499">
        <v>234</v>
      </c>
      <c r="B234" s="292" t="s">
        <v>644</v>
      </c>
      <c r="C234" s="796"/>
      <c r="D234" s="854"/>
      <c r="E234" s="858"/>
    </row>
    <row r="235" spans="1:5">
      <c r="A235" s="499">
        <v>235</v>
      </c>
      <c r="B235" s="292" t="s">
        <v>647</v>
      </c>
      <c r="C235" s="796"/>
      <c r="D235" s="854"/>
      <c r="E235" s="858"/>
    </row>
    <row r="236" spans="1:5">
      <c r="A236" s="499">
        <v>236</v>
      </c>
      <c r="B236" s="292" t="s">
        <v>648</v>
      </c>
      <c r="C236" s="818" t="s">
        <v>649</v>
      </c>
      <c r="D236" s="855" t="s">
        <v>650</v>
      </c>
      <c r="E236" s="858"/>
    </row>
    <row r="237" spans="1:5">
      <c r="A237" s="499">
        <v>237</v>
      </c>
      <c r="B237" s="433" t="s">
        <v>651</v>
      </c>
      <c r="C237" s="796"/>
      <c r="D237" s="854"/>
      <c r="E237" s="858"/>
    </row>
    <row r="238" spans="1:5">
      <c r="A238" s="499">
        <v>238</v>
      </c>
      <c r="B238" s="433" t="s">
        <v>652</v>
      </c>
      <c r="C238" s="796"/>
      <c r="D238" s="854"/>
      <c r="E238" s="858"/>
    </row>
    <row r="239" spans="1:5">
      <c r="A239" s="499">
        <v>239</v>
      </c>
      <c r="B239" s="433" t="s">
        <v>653</v>
      </c>
      <c r="C239" s="796"/>
      <c r="D239" s="854"/>
      <c r="E239" s="858"/>
    </row>
    <row r="240" spans="1:5">
      <c r="A240" s="499">
        <v>240</v>
      </c>
      <c r="B240" s="433" t="s">
        <v>654</v>
      </c>
      <c r="C240" s="796"/>
      <c r="D240" s="854"/>
      <c r="E240" s="859"/>
    </row>
    <row r="241" spans="1:5">
      <c r="A241" s="499">
        <v>241</v>
      </c>
      <c r="B241" s="292" t="s">
        <v>655</v>
      </c>
      <c r="C241" s="818" t="s">
        <v>227</v>
      </c>
      <c r="D241" s="818" t="s">
        <v>656</v>
      </c>
      <c r="E241" s="857" t="s">
        <v>657</v>
      </c>
    </row>
    <row r="242" spans="1:5">
      <c r="A242" s="499">
        <v>242</v>
      </c>
      <c r="B242" s="433" t="s">
        <v>658</v>
      </c>
      <c r="C242" s="796"/>
      <c r="D242" s="797"/>
      <c r="E242" s="798"/>
    </row>
    <row r="243" spans="1:5">
      <c r="A243" s="499">
        <v>243</v>
      </c>
      <c r="B243" s="433" t="s">
        <v>659</v>
      </c>
      <c r="C243" s="796"/>
      <c r="D243" s="797"/>
      <c r="E243" s="798"/>
    </row>
    <row r="244" spans="1:5">
      <c r="A244" s="499">
        <v>244</v>
      </c>
      <c r="B244" s="433" t="s">
        <v>660</v>
      </c>
      <c r="C244" s="796"/>
      <c r="D244" s="797"/>
      <c r="E244" s="798"/>
    </row>
    <row r="245" spans="1:5">
      <c r="A245" s="499">
        <v>245</v>
      </c>
      <c r="B245" s="433" t="s">
        <v>661</v>
      </c>
      <c r="C245" s="796"/>
      <c r="D245" s="797"/>
      <c r="E245" s="798"/>
    </row>
    <row r="246" spans="1:5">
      <c r="A246" s="499">
        <v>246</v>
      </c>
      <c r="B246" s="433" t="s">
        <v>662</v>
      </c>
      <c r="C246" s="796"/>
      <c r="D246" s="797"/>
      <c r="E246" s="798"/>
    </row>
    <row r="247" spans="1:5">
      <c r="A247" s="499">
        <v>247</v>
      </c>
      <c r="B247" s="433" t="s">
        <v>663</v>
      </c>
      <c r="C247" s="796"/>
      <c r="D247" s="797"/>
      <c r="E247" s="798"/>
    </row>
    <row r="248" spans="1:5">
      <c r="A248" s="499">
        <v>248</v>
      </c>
      <c r="B248" s="433" t="s">
        <v>664</v>
      </c>
      <c r="C248" s="796"/>
      <c r="D248" s="797"/>
      <c r="E248" s="798"/>
    </row>
    <row r="249" spans="1:5">
      <c r="A249" s="499">
        <v>249</v>
      </c>
      <c r="B249" s="433" t="s">
        <v>665</v>
      </c>
      <c r="C249" s="796"/>
      <c r="D249" s="797"/>
      <c r="E249" s="798"/>
    </row>
    <row r="250" spans="1:5">
      <c r="A250" s="499">
        <v>250</v>
      </c>
      <c r="B250" s="433" t="s">
        <v>666</v>
      </c>
      <c r="C250" s="796"/>
      <c r="D250" s="797"/>
      <c r="E250" s="798"/>
    </row>
    <row r="251" spans="1:5">
      <c r="A251" s="499">
        <v>251</v>
      </c>
      <c r="B251" s="434" t="s">
        <v>667</v>
      </c>
      <c r="C251" s="799"/>
      <c r="D251" s="800"/>
      <c r="E251" s="801"/>
    </row>
    <row r="252" spans="1:5">
      <c r="A252" s="499">
        <v>252</v>
      </c>
      <c r="B252" s="838">
        <v>11</v>
      </c>
      <c r="C252" s="839"/>
      <c r="D252" s="842" t="s">
        <v>769</v>
      </c>
      <c r="E252" s="847"/>
    </row>
    <row r="253" spans="1:5">
      <c r="A253" s="499">
        <v>253</v>
      </c>
      <c r="B253" s="292" t="s">
        <v>482</v>
      </c>
      <c r="C253" s="840"/>
      <c r="D253" s="845"/>
      <c r="E253" s="846"/>
    </row>
    <row r="254" spans="1:5">
      <c r="A254" s="499">
        <v>254</v>
      </c>
      <c r="B254" s="292" t="s">
        <v>223</v>
      </c>
      <c r="C254" s="841"/>
      <c r="D254" s="843"/>
      <c r="E254" s="844"/>
    </row>
    <row r="255" spans="1:5">
      <c r="A255" s="499">
        <v>255</v>
      </c>
      <c r="B255" s="292" t="s">
        <v>643</v>
      </c>
      <c r="C255" s="841"/>
      <c r="D255" s="848"/>
      <c r="E255" s="849"/>
    </row>
    <row r="256" spans="1:5">
      <c r="A256" s="499">
        <v>256</v>
      </c>
      <c r="B256" s="292" t="s">
        <v>668</v>
      </c>
      <c r="C256" s="852"/>
      <c r="D256" s="850"/>
      <c r="E256" s="850"/>
    </row>
    <row r="257" spans="1:5">
      <c r="A257" s="499">
        <v>257</v>
      </c>
      <c r="B257" s="292" t="s">
        <v>526</v>
      </c>
      <c r="C257" s="852"/>
      <c r="D257" s="851"/>
      <c r="E257" s="856"/>
    </row>
    <row r="258" spans="1:5">
      <c r="A258" s="499">
        <v>258</v>
      </c>
      <c r="B258" s="292"/>
      <c r="C258" s="818" t="s">
        <v>645</v>
      </c>
      <c r="D258" s="853" t="s">
        <v>646</v>
      </c>
      <c r="E258" s="858"/>
    </row>
    <row r="259" spans="1:5">
      <c r="A259" s="499">
        <v>259</v>
      </c>
      <c r="B259" s="292" t="s">
        <v>644</v>
      </c>
      <c r="C259" s="796"/>
      <c r="D259" s="854"/>
      <c r="E259" s="858"/>
    </row>
    <row r="260" spans="1:5">
      <c r="A260" s="499">
        <v>260</v>
      </c>
      <c r="B260" s="292" t="s">
        <v>647</v>
      </c>
      <c r="C260" s="796"/>
      <c r="D260" s="854"/>
      <c r="E260" s="858"/>
    </row>
    <row r="261" spans="1:5">
      <c r="A261" s="499">
        <v>261</v>
      </c>
      <c r="B261" s="292" t="s">
        <v>648</v>
      </c>
      <c r="C261" s="818" t="s">
        <v>649</v>
      </c>
      <c r="D261" s="855" t="s">
        <v>650</v>
      </c>
      <c r="E261" s="858"/>
    </row>
    <row r="262" spans="1:5">
      <c r="A262" s="499">
        <v>262</v>
      </c>
      <c r="B262" s="433" t="s">
        <v>651</v>
      </c>
      <c r="C262" s="796"/>
      <c r="D262" s="854"/>
      <c r="E262" s="858"/>
    </row>
    <row r="263" spans="1:5">
      <c r="A263" s="499">
        <v>263</v>
      </c>
      <c r="B263" s="433" t="s">
        <v>652</v>
      </c>
      <c r="C263" s="796"/>
      <c r="D263" s="854"/>
      <c r="E263" s="858"/>
    </row>
    <row r="264" spans="1:5">
      <c r="A264" s="499">
        <v>264</v>
      </c>
      <c r="B264" s="433" t="s">
        <v>653</v>
      </c>
      <c r="C264" s="796"/>
      <c r="D264" s="854"/>
      <c r="E264" s="858"/>
    </row>
    <row r="265" spans="1:5">
      <c r="A265" s="499">
        <v>265</v>
      </c>
      <c r="B265" s="433" t="s">
        <v>654</v>
      </c>
      <c r="C265" s="796"/>
      <c r="D265" s="854"/>
      <c r="E265" s="859"/>
    </row>
    <row r="266" spans="1:5">
      <c r="A266" s="499">
        <v>266</v>
      </c>
      <c r="B266" s="292" t="s">
        <v>655</v>
      </c>
      <c r="C266" s="818" t="s">
        <v>227</v>
      </c>
      <c r="D266" s="818" t="s">
        <v>656</v>
      </c>
      <c r="E266" s="857" t="s">
        <v>657</v>
      </c>
    </row>
    <row r="267" spans="1:5">
      <c r="A267" s="499">
        <v>267</v>
      </c>
      <c r="B267" s="433" t="s">
        <v>658</v>
      </c>
      <c r="C267" s="796"/>
      <c r="D267" s="797"/>
      <c r="E267" s="798"/>
    </row>
    <row r="268" spans="1:5">
      <c r="A268" s="499">
        <v>268</v>
      </c>
      <c r="B268" s="433" t="s">
        <v>659</v>
      </c>
      <c r="C268" s="796"/>
      <c r="D268" s="797"/>
      <c r="E268" s="798"/>
    </row>
    <row r="269" spans="1:5">
      <c r="A269" s="499">
        <v>269</v>
      </c>
      <c r="B269" s="433" t="s">
        <v>660</v>
      </c>
      <c r="C269" s="796"/>
      <c r="D269" s="797"/>
      <c r="E269" s="798"/>
    </row>
    <row r="270" spans="1:5">
      <c r="A270" s="499">
        <v>270</v>
      </c>
      <c r="B270" s="433" t="s">
        <v>661</v>
      </c>
      <c r="C270" s="796"/>
      <c r="D270" s="797"/>
      <c r="E270" s="798"/>
    </row>
    <row r="271" spans="1:5">
      <c r="A271" s="499">
        <v>271</v>
      </c>
      <c r="B271" s="433" t="s">
        <v>662</v>
      </c>
      <c r="C271" s="796"/>
      <c r="D271" s="797"/>
      <c r="E271" s="798"/>
    </row>
    <row r="272" spans="1:5">
      <c r="A272" s="499">
        <v>272</v>
      </c>
      <c r="B272" s="433" t="s">
        <v>663</v>
      </c>
      <c r="C272" s="796"/>
      <c r="D272" s="797"/>
      <c r="E272" s="798"/>
    </row>
    <row r="273" spans="1:5">
      <c r="A273" s="499">
        <v>273</v>
      </c>
      <c r="B273" s="433" t="s">
        <v>664</v>
      </c>
      <c r="C273" s="796"/>
      <c r="D273" s="797"/>
      <c r="E273" s="798"/>
    </row>
    <row r="274" spans="1:5">
      <c r="A274" s="499">
        <v>274</v>
      </c>
      <c r="B274" s="433" t="s">
        <v>665</v>
      </c>
      <c r="C274" s="796"/>
      <c r="D274" s="797"/>
      <c r="E274" s="798"/>
    </row>
    <row r="275" spans="1:5">
      <c r="A275" s="499">
        <v>275</v>
      </c>
      <c r="B275" s="433" t="s">
        <v>666</v>
      </c>
      <c r="C275" s="796"/>
      <c r="D275" s="797"/>
      <c r="E275" s="798"/>
    </row>
    <row r="276" spans="1:5">
      <c r="A276" s="499">
        <v>276</v>
      </c>
      <c r="B276" s="434" t="s">
        <v>667</v>
      </c>
      <c r="C276" s="799"/>
      <c r="D276" s="800"/>
      <c r="E276" s="801"/>
    </row>
    <row r="277" spans="1:5">
      <c r="A277" s="499">
        <v>277</v>
      </c>
      <c r="B277" s="838">
        <v>12</v>
      </c>
      <c r="C277" s="839"/>
      <c r="D277" s="842" t="s">
        <v>769</v>
      </c>
      <c r="E277" s="847"/>
    </row>
    <row r="278" spans="1:5">
      <c r="A278" s="499">
        <v>278</v>
      </c>
      <c r="B278" s="292" t="s">
        <v>482</v>
      </c>
      <c r="C278" s="840"/>
      <c r="D278" s="845"/>
      <c r="E278" s="846"/>
    </row>
    <row r="279" spans="1:5">
      <c r="A279" s="499">
        <v>279</v>
      </c>
      <c r="B279" s="292" t="s">
        <v>223</v>
      </c>
      <c r="C279" s="841"/>
      <c r="D279" s="843"/>
      <c r="E279" s="844"/>
    </row>
    <row r="280" spans="1:5">
      <c r="A280" s="499">
        <v>280</v>
      </c>
      <c r="B280" s="292" t="s">
        <v>643</v>
      </c>
      <c r="C280" s="841"/>
      <c r="D280" s="848"/>
      <c r="E280" s="849"/>
    </row>
    <row r="281" spans="1:5">
      <c r="A281" s="499">
        <v>281</v>
      </c>
      <c r="B281" s="292" t="s">
        <v>668</v>
      </c>
      <c r="C281" s="852"/>
      <c r="D281" s="850"/>
      <c r="E281" s="850"/>
    </row>
    <row r="282" spans="1:5">
      <c r="A282" s="499">
        <v>282</v>
      </c>
      <c r="B282" s="292" t="s">
        <v>526</v>
      </c>
      <c r="C282" s="852"/>
      <c r="D282" s="851"/>
      <c r="E282" s="856"/>
    </row>
    <row r="283" spans="1:5">
      <c r="A283" s="499">
        <v>283</v>
      </c>
      <c r="B283" s="292"/>
      <c r="C283" s="818" t="s">
        <v>645</v>
      </c>
      <c r="D283" s="853" t="s">
        <v>646</v>
      </c>
      <c r="E283" s="858"/>
    </row>
    <row r="284" spans="1:5">
      <c r="A284" s="499">
        <v>284</v>
      </c>
      <c r="B284" s="292" t="s">
        <v>644</v>
      </c>
      <c r="C284" s="796"/>
      <c r="D284" s="854"/>
      <c r="E284" s="858"/>
    </row>
    <row r="285" spans="1:5">
      <c r="A285" s="499">
        <v>285</v>
      </c>
      <c r="B285" s="292" t="s">
        <v>647</v>
      </c>
      <c r="C285" s="796"/>
      <c r="D285" s="854"/>
      <c r="E285" s="858"/>
    </row>
    <row r="286" spans="1:5">
      <c r="A286" s="499">
        <v>286</v>
      </c>
      <c r="B286" s="292" t="s">
        <v>648</v>
      </c>
      <c r="C286" s="818" t="s">
        <v>649</v>
      </c>
      <c r="D286" s="855" t="s">
        <v>650</v>
      </c>
      <c r="E286" s="858"/>
    </row>
    <row r="287" spans="1:5">
      <c r="A287" s="499">
        <v>287</v>
      </c>
      <c r="B287" s="433" t="s">
        <v>651</v>
      </c>
      <c r="C287" s="796"/>
      <c r="D287" s="854"/>
      <c r="E287" s="858"/>
    </row>
    <row r="288" spans="1:5">
      <c r="A288" s="499">
        <v>288</v>
      </c>
      <c r="B288" s="433" t="s">
        <v>652</v>
      </c>
      <c r="C288" s="796"/>
      <c r="D288" s="854"/>
      <c r="E288" s="858"/>
    </row>
    <row r="289" spans="1:5">
      <c r="A289" s="499">
        <v>289</v>
      </c>
      <c r="B289" s="433" t="s">
        <v>653</v>
      </c>
      <c r="C289" s="796"/>
      <c r="D289" s="854"/>
      <c r="E289" s="858"/>
    </row>
    <row r="290" spans="1:5">
      <c r="A290" s="499">
        <v>290</v>
      </c>
      <c r="B290" s="433" t="s">
        <v>654</v>
      </c>
      <c r="C290" s="796"/>
      <c r="D290" s="854"/>
      <c r="E290" s="859"/>
    </row>
    <row r="291" spans="1:5">
      <c r="A291" s="499">
        <v>291</v>
      </c>
      <c r="B291" s="292" t="s">
        <v>655</v>
      </c>
      <c r="C291" s="818" t="s">
        <v>227</v>
      </c>
      <c r="D291" s="818" t="s">
        <v>656</v>
      </c>
      <c r="E291" s="857" t="s">
        <v>657</v>
      </c>
    </row>
    <row r="292" spans="1:5">
      <c r="A292" s="499">
        <v>292</v>
      </c>
      <c r="B292" s="433" t="s">
        <v>658</v>
      </c>
      <c r="C292" s="796"/>
      <c r="D292" s="797"/>
      <c r="E292" s="798"/>
    </row>
    <row r="293" spans="1:5">
      <c r="A293" s="499">
        <v>293</v>
      </c>
      <c r="B293" s="433" t="s">
        <v>659</v>
      </c>
      <c r="C293" s="796"/>
      <c r="D293" s="797"/>
      <c r="E293" s="798"/>
    </row>
    <row r="294" spans="1:5">
      <c r="A294" s="499">
        <v>294</v>
      </c>
      <c r="B294" s="433" t="s">
        <v>660</v>
      </c>
      <c r="C294" s="796"/>
      <c r="D294" s="797"/>
      <c r="E294" s="798"/>
    </row>
    <row r="295" spans="1:5">
      <c r="A295" s="499">
        <v>295</v>
      </c>
      <c r="B295" s="433" t="s">
        <v>661</v>
      </c>
      <c r="C295" s="796"/>
      <c r="D295" s="797"/>
      <c r="E295" s="798"/>
    </row>
    <row r="296" spans="1:5">
      <c r="A296" s="499">
        <v>296</v>
      </c>
      <c r="B296" s="433" t="s">
        <v>662</v>
      </c>
      <c r="C296" s="796"/>
      <c r="D296" s="797"/>
      <c r="E296" s="798"/>
    </row>
    <row r="297" spans="1:5">
      <c r="A297" s="499">
        <v>297</v>
      </c>
      <c r="B297" s="433" t="s">
        <v>663</v>
      </c>
      <c r="C297" s="796"/>
      <c r="D297" s="797"/>
      <c r="E297" s="798"/>
    </row>
    <row r="298" spans="1:5">
      <c r="A298" s="499">
        <v>298</v>
      </c>
      <c r="B298" s="433" t="s">
        <v>664</v>
      </c>
      <c r="C298" s="796"/>
      <c r="D298" s="797"/>
      <c r="E298" s="798"/>
    </row>
    <row r="299" spans="1:5">
      <c r="A299" s="499">
        <v>299</v>
      </c>
      <c r="B299" s="433" t="s">
        <v>665</v>
      </c>
      <c r="C299" s="796"/>
      <c r="D299" s="797"/>
      <c r="E299" s="798"/>
    </row>
    <row r="300" spans="1:5">
      <c r="A300" s="499">
        <v>300</v>
      </c>
      <c r="B300" s="433" t="s">
        <v>666</v>
      </c>
      <c r="C300" s="796"/>
      <c r="D300" s="797"/>
      <c r="E300" s="798"/>
    </row>
    <row r="301" spans="1:5">
      <c r="A301" s="499">
        <v>301</v>
      </c>
      <c r="B301" s="434" t="s">
        <v>667</v>
      </c>
      <c r="C301" s="799"/>
      <c r="D301" s="800"/>
      <c r="E301" s="801"/>
    </row>
    <row r="302" spans="1:5">
      <c r="A302" s="499">
        <v>302</v>
      </c>
      <c r="B302" s="838">
        <v>13</v>
      </c>
      <c r="C302" s="839"/>
      <c r="D302" s="842" t="s">
        <v>769</v>
      </c>
      <c r="E302" s="847"/>
    </row>
    <row r="303" spans="1:5">
      <c r="A303" s="499">
        <v>303</v>
      </c>
      <c r="B303" s="292" t="s">
        <v>482</v>
      </c>
      <c r="C303" s="840"/>
      <c r="D303" s="845"/>
      <c r="E303" s="846"/>
    </row>
    <row r="304" spans="1:5">
      <c r="A304" s="499">
        <v>304</v>
      </c>
      <c r="B304" s="292" t="s">
        <v>223</v>
      </c>
      <c r="C304" s="841"/>
      <c r="D304" s="843"/>
      <c r="E304" s="844"/>
    </row>
    <row r="305" spans="1:5">
      <c r="A305" s="499">
        <v>305</v>
      </c>
      <c r="B305" s="292" t="s">
        <v>643</v>
      </c>
      <c r="C305" s="841"/>
      <c r="D305" s="848"/>
      <c r="E305" s="849"/>
    </row>
    <row r="306" spans="1:5">
      <c r="A306" s="499">
        <v>306</v>
      </c>
      <c r="B306" s="292" t="s">
        <v>668</v>
      </c>
      <c r="C306" s="852"/>
      <c r="D306" s="850"/>
      <c r="E306" s="850"/>
    </row>
    <row r="307" spans="1:5">
      <c r="A307" s="499">
        <v>307</v>
      </c>
      <c r="B307" s="292" t="s">
        <v>526</v>
      </c>
      <c r="C307" s="852"/>
      <c r="D307" s="851"/>
      <c r="E307" s="856"/>
    </row>
    <row r="308" spans="1:5">
      <c r="A308" s="499">
        <v>308</v>
      </c>
      <c r="B308" s="292"/>
      <c r="C308" s="818" t="s">
        <v>645</v>
      </c>
      <c r="D308" s="853" t="s">
        <v>646</v>
      </c>
      <c r="E308" s="858"/>
    </row>
    <row r="309" spans="1:5">
      <c r="A309" s="499">
        <v>309</v>
      </c>
      <c r="B309" s="292" t="s">
        <v>644</v>
      </c>
      <c r="C309" s="796"/>
      <c r="D309" s="854"/>
      <c r="E309" s="858"/>
    </row>
    <row r="310" spans="1:5">
      <c r="A310" s="499">
        <v>310</v>
      </c>
      <c r="B310" s="292" t="s">
        <v>647</v>
      </c>
      <c r="C310" s="796"/>
      <c r="D310" s="854"/>
      <c r="E310" s="858"/>
    </row>
    <row r="311" spans="1:5">
      <c r="A311" s="499">
        <v>311</v>
      </c>
      <c r="B311" s="292" t="s">
        <v>648</v>
      </c>
      <c r="C311" s="818" t="s">
        <v>649</v>
      </c>
      <c r="D311" s="855" t="s">
        <v>650</v>
      </c>
      <c r="E311" s="858"/>
    </row>
    <row r="312" spans="1:5">
      <c r="A312" s="499">
        <v>312</v>
      </c>
      <c r="B312" s="433" t="s">
        <v>651</v>
      </c>
      <c r="C312" s="796"/>
      <c r="D312" s="854"/>
      <c r="E312" s="858"/>
    </row>
    <row r="313" spans="1:5">
      <c r="A313" s="499">
        <v>313</v>
      </c>
      <c r="B313" s="433" t="s">
        <v>652</v>
      </c>
      <c r="C313" s="796"/>
      <c r="D313" s="854"/>
      <c r="E313" s="858"/>
    </row>
    <row r="314" spans="1:5">
      <c r="A314" s="499">
        <v>314</v>
      </c>
      <c r="B314" s="433" t="s">
        <v>653</v>
      </c>
      <c r="C314" s="796"/>
      <c r="D314" s="854"/>
      <c r="E314" s="858"/>
    </row>
    <row r="315" spans="1:5">
      <c r="A315" s="499">
        <v>315</v>
      </c>
      <c r="B315" s="433" t="s">
        <v>654</v>
      </c>
      <c r="C315" s="796"/>
      <c r="D315" s="854"/>
      <c r="E315" s="859"/>
    </row>
    <row r="316" spans="1:5">
      <c r="A316" s="499">
        <v>316</v>
      </c>
      <c r="B316" s="292" t="s">
        <v>655</v>
      </c>
      <c r="C316" s="818" t="s">
        <v>227</v>
      </c>
      <c r="D316" s="818" t="s">
        <v>656</v>
      </c>
      <c r="E316" s="857" t="s">
        <v>657</v>
      </c>
    </row>
    <row r="317" spans="1:5">
      <c r="A317" s="499">
        <v>317</v>
      </c>
      <c r="B317" s="433" t="s">
        <v>658</v>
      </c>
      <c r="C317" s="796"/>
      <c r="D317" s="797"/>
      <c r="E317" s="798"/>
    </row>
    <row r="318" spans="1:5">
      <c r="A318" s="499">
        <v>318</v>
      </c>
      <c r="B318" s="433" t="s">
        <v>659</v>
      </c>
      <c r="C318" s="796"/>
      <c r="D318" s="797"/>
      <c r="E318" s="798"/>
    </row>
    <row r="319" spans="1:5">
      <c r="A319" s="499">
        <v>319</v>
      </c>
      <c r="B319" s="433" t="s">
        <v>660</v>
      </c>
      <c r="C319" s="796"/>
      <c r="D319" s="797"/>
      <c r="E319" s="798"/>
    </row>
    <row r="320" spans="1:5">
      <c r="A320" s="499">
        <v>320</v>
      </c>
      <c r="B320" s="433" t="s">
        <v>661</v>
      </c>
      <c r="C320" s="796"/>
      <c r="D320" s="797"/>
      <c r="E320" s="798"/>
    </row>
    <row r="321" spans="1:5">
      <c r="A321" s="499">
        <v>321</v>
      </c>
      <c r="B321" s="433" t="s">
        <v>662</v>
      </c>
      <c r="C321" s="796"/>
      <c r="D321" s="797"/>
      <c r="E321" s="798"/>
    </row>
    <row r="322" spans="1:5">
      <c r="A322" s="499">
        <v>322</v>
      </c>
      <c r="B322" s="433" t="s">
        <v>663</v>
      </c>
      <c r="C322" s="796"/>
      <c r="D322" s="797"/>
      <c r="E322" s="798"/>
    </row>
    <row r="323" spans="1:5">
      <c r="A323" s="499">
        <v>323</v>
      </c>
      <c r="B323" s="433" t="s">
        <v>664</v>
      </c>
      <c r="C323" s="796"/>
      <c r="D323" s="797"/>
      <c r="E323" s="798"/>
    </row>
    <row r="324" spans="1:5">
      <c r="A324" s="499">
        <v>324</v>
      </c>
      <c r="B324" s="433" t="s">
        <v>665</v>
      </c>
      <c r="C324" s="796"/>
      <c r="D324" s="797"/>
      <c r="E324" s="798"/>
    </row>
    <row r="325" spans="1:5">
      <c r="A325" s="499">
        <v>325</v>
      </c>
      <c r="B325" s="433" t="s">
        <v>666</v>
      </c>
      <c r="C325" s="796"/>
      <c r="D325" s="797"/>
      <c r="E325" s="798"/>
    </row>
    <row r="326" spans="1:5">
      <c r="A326" s="499">
        <v>326</v>
      </c>
      <c r="B326" s="434" t="s">
        <v>667</v>
      </c>
      <c r="C326" s="799"/>
      <c r="D326" s="800"/>
      <c r="E326" s="801"/>
    </row>
    <row r="327" spans="1:5">
      <c r="A327" s="499">
        <v>327</v>
      </c>
      <c r="B327" s="838">
        <v>14</v>
      </c>
      <c r="C327" s="839"/>
      <c r="D327" s="842" t="s">
        <v>769</v>
      </c>
      <c r="E327" s="847"/>
    </row>
    <row r="328" spans="1:5">
      <c r="A328" s="499">
        <v>328</v>
      </c>
      <c r="B328" s="292" t="s">
        <v>482</v>
      </c>
      <c r="C328" s="840"/>
      <c r="D328" s="845"/>
      <c r="E328" s="846"/>
    </row>
    <row r="329" spans="1:5">
      <c r="A329" s="499">
        <v>329</v>
      </c>
      <c r="B329" s="292" t="s">
        <v>223</v>
      </c>
      <c r="C329" s="841"/>
      <c r="D329" s="843"/>
      <c r="E329" s="844"/>
    </row>
    <row r="330" spans="1:5">
      <c r="A330" s="499">
        <v>330</v>
      </c>
      <c r="B330" s="292" t="s">
        <v>643</v>
      </c>
      <c r="C330" s="841"/>
      <c r="D330" s="848"/>
      <c r="E330" s="849"/>
    </row>
    <row r="331" spans="1:5">
      <c r="A331" s="499">
        <v>331</v>
      </c>
      <c r="B331" s="292" t="s">
        <v>668</v>
      </c>
      <c r="C331" s="852"/>
      <c r="D331" s="850"/>
      <c r="E331" s="850"/>
    </row>
    <row r="332" spans="1:5">
      <c r="A332" s="499">
        <v>332</v>
      </c>
      <c r="B332" s="292" t="s">
        <v>526</v>
      </c>
      <c r="C332" s="852"/>
      <c r="D332" s="851"/>
      <c r="E332" s="856"/>
    </row>
    <row r="333" spans="1:5">
      <c r="A333" s="499">
        <v>333</v>
      </c>
      <c r="B333" s="292"/>
      <c r="C333" s="818" t="s">
        <v>645</v>
      </c>
      <c r="D333" s="853" t="s">
        <v>646</v>
      </c>
      <c r="E333" s="858"/>
    </row>
    <row r="334" spans="1:5">
      <c r="A334" s="499">
        <v>334</v>
      </c>
      <c r="B334" s="292" t="s">
        <v>644</v>
      </c>
      <c r="C334" s="796"/>
      <c r="D334" s="854"/>
      <c r="E334" s="858"/>
    </row>
    <row r="335" spans="1:5">
      <c r="A335" s="499">
        <v>335</v>
      </c>
      <c r="B335" s="292" t="s">
        <v>647</v>
      </c>
      <c r="C335" s="796"/>
      <c r="D335" s="854"/>
      <c r="E335" s="858"/>
    </row>
    <row r="336" spans="1:5">
      <c r="A336" s="499">
        <v>336</v>
      </c>
      <c r="B336" s="292" t="s">
        <v>648</v>
      </c>
      <c r="C336" s="818" t="s">
        <v>649</v>
      </c>
      <c r="D336" s="855" t="s">
        <v>650</v>
      </c>
      <c r="E336" s="858"/>
    </row>
    <row r="337" spans="1:5">
      <c r="A337" s="499">
        <v>337</v>
      </c>
      <c r="B337" s="433" t="s">
        <v>651</v>
      </c>
      <c r="C337" s="796"/>
      <c r="D337" s="854"/>
      <c r="E337" s="858"/>
    </row>
    <row r="338" spans="1:5">
      <c r="A338" s="499">
        <v>338</v>
      </c>
      <c r="B338" s="433" t="s">
        <v>652</v>
      </c>
      <c r="C338" s="796"/>
      <c r="D338" s="854"/>
      <c r="E338" s="858"/>
    </row>
    <row r="339" spans="1:5">
      <c r="A339" s="499">
        <v>339</v>
      </c>
      <c r="B339" s="433" t="s">
        <v>653</v>
      </c>
      <c r="C339" s="796"/>
      <c r="D339" s="854"/>
      <c r="E339" s="858"/>
    </row>
    <row r="340" spans="1:5">
      <c r="A340" s="499">
        <v>340</v>
      </c>
      <c r="B340" s="433" t="s">
        <v>654</v>
      </c>
      <c r="C340" s="796"/>
      <c r="D340" s="854"/>
      <c r="E340" s="859"/>
    </row>
    <row r="341" spans="1:5">
      <c r="A341" s="499">
        <v>341</v>
      </c>
      <c r="B341" s="292" t="s">
        <v>655</v>
      </c>
      <c r="C341" s="818" t="s">
        <v>227</v>
      </c>
      <c r="D341" s="818" t="s">
        <v>656</v>
      </c>
      <c r="E341" s="857" t="s">
        <v>657</v>
      </c>
    </row>
    <row r="342" spans="1:5">
      <c r="A342" s="499">
        <v>342</v>
      </c>
      <c r="B342" s="433" t="s">
        <v>658</v>
      </c>
      <c r="C342" s="796"/>
      <c r="D342" s="797"/>
      <c r="E342" s="798"/>
    </row>
    <row r="343" spans="1:5">
      <c r="A343" s="499">
        <v>343</v>
      </c>
      <c r="B343" s="433" t="s">
        <v>659</v>
      </c>
      <c r="C343" s="796"/>
      <c r="D343" s="797"/>
      <c r="E343" s="798"/>
    </row>
    <row r="344" spans="1:5">
      <c r="A344" s="499">
        <v>344</v>
      </c>
      <c r="B344" s="433" t="s">
        <v>660</v>
      </c>
      <c r="C344" s="796"/>
      <c r="D344" s="797"/>
      <c r="E344" s="798"/>
    </row>
    <row r="345" spans="1:5">
      <c r="A345" s="499">
        <v>345</v>
      </c>
      <c r="B345" s="433" t="s">
        <v>661</v>
      </c>
      <c r="C345" s="796"/>
      <c r="D345" s="797"/>
      <c r="E345" s="798"/>
    </row>
    <row r="346" spans="1:5">
      <c r="A346" s="499">
        <v>346</v>
      </c>
      <c r="B346" s="433" t="s">
        <v>662</v>
      </c>
      <c r="C346" s="796"/>
      <c r="D346" s="797"/>
      <c r="E346" s="798"/>
    </row>
    <row r="347" spans="1:5">
      <c r="A347" s="499">
        <v>347</v>
      </c>
      <c r="B347" s="433" t="s">
        <v>663</v>
      </c>
      <c r="C347" s="796"/>
      <c r="D347" s="797"/>
      <c r="E347" s="798"/>
    </row>
    <row r="348" spans="1:5">
      <c r="A348" s="499">
        <v>348</v>
      </c>
      <c r="B348" s="433" t="s">
        <v>664</v>
      </c>
      <c r="C348" s="796"/>
      <c r="D348" s="797"/>
      <c r="E348" s="798"/>
    </row>
    <row r="349" spans="1:5">
      <c r="A349" s="499">
        <v>349</v>
      </c>
      <c r="B349" s="433" t="s">
        <v>665</v>
      </c>
      <c r="C349" s="796"/>
      <c r="D349" s="797"/>
      <c r="E349" s="798"/>
    </row>
    <row r="350" spans="1:5">
      <c r="A350" s="499">
        <v>350</v>
      </c>
      <c r="B350" s="433" t="s">
        <v>666</v>
      </c>
      <c r="C350" s="796"/>
      <c r="D350" s="797"/>
      <c r="E350" s="798"/>
    </row>
    <row r="351" spans="1:5">
      <c r="A351" s="499">
        <v>351</v>
      </c>
      <c r="B351" s="434" t="s">
        <v>667</v>
      </c>
      <c r="C351" s="799"/>
      <c r="D351" s="800"/>
      <c r="E351" s="801"/>
    </row>
    <row r="352" spans="1:5">
      <c r="A352" s="499">
        <v>352</v>
      </c>
      <c r="B352" s="838">
        <v>15</v>
      </c>
      <c r="C352" s="839"/>
      <c r="D352" s="842" t="s">
        <v>769</v>
      </c>
      <c r="E352" s="847"/>
    </row>
    <row r="353" spans="1:5">
      <c r="A353" s="499">
        <v>353</v>
      </c>
      <c r="B353" s="292" t="s">
        <v>482</v>
      </c>
      <c r="C353" s="840"/>
      <c r="D353" s="845"/>
      <c r="E353" s="846"/>
    </row>
    <row r="354" spans="1:5">
      <c r="A354" s="499">
        <v>354</v>
      </c>
      <c r="B354" s="292" t="s">
        <v>223</v>
      </c>
      <c r="C354" s="841"/>
      <c r="D354" s="843"/>
      <c r="E354" s="844"/>
    </row>
    <row r="355" spans="1:5">
      <c r="A355" s="499">
        <v>355</v>
      </c>
      <c r="B355" s="292" t="s">
        <v>643</v>
      </c>
      <c r="C355" s="841"/>
      <c r="D355" s="848"/>
      <c r="E355" s="849"/>
    </row>
    <row r="356" spans="1:5">
      <c r="A356" s="499">
        <v>356</v>
      </c>
      <c r="B356" s="292" t="s">
        <v>668</v>
      </c>
      <c r="C356" s="852"/>
      <c r="D356" s="850"/>
      <c r="E356" s="850"/>
    </row>
    <row r="357" spans="1:5">
      <c r="A357" s="499">
        <v>357</v>
      </c>
      <c r="B357" s="292" t="s">
        <v>526</v>
      </c>
      <c r="C357" s="852"/>
      <c r="D357" s="851"/>
      <c r="E357" s="856"/>
    </row>
    <row r="358" spans="1:5">
      <c r="A358" s="499">
        <v>358</v>
      </c>
      <c r="B358" s="292"/>
      <c r="C358" s="818" t="s">
        <v>645</v>
      </c>
      <c r="D358" s="853" t="s">
        <v>646</v>
      </c>
      <c r="E358" s="858"/>
    </row>
    <row r="359" spans="1:5">
      <c r="A359" s="499">
        <v>359</v>
      </c>
      <c r="B359" s="292" t="s">
        <v>644</v>
      </c>
      <c r="C359" s="796"/>
      <c r="D359" s="854"/>
      <c r="E359" s="858"/>
    </row>
    <row r="360" spans="1:5">
      <c r="A360" s="499">
        <v>360</v>
      </c>
      <c r="B360" s="292" t="s">
        <v>647</v>
      </c>
      <c r="C360" s="796"/>
      <c r="D360" s="854"/>
      <c r="E360" s="858"/>
    </row>
    <row r="361" spans="1:5">
      <c r="A361" s="499">
        <v>361</v>
      </c>
      <c r="B361" s="292" t="s">
        <v>648</v>
      </c>
      <c r="C361" s="818" t="s">
        <v>649</v>
      </c>
      <c r="D361" s="855" t="s">
        <v>650</v>
      </c>
      <c r="E361" s="858"/>
    </row>
    <row r="362" spans="1:5">
      <c r="A362" s="499">
        <v>362</v>
      </c>
      <c r="B362" s="433" t="s">
        <v>651</v>
      </c>
      <c r="C362" s="796"/>
      <c r="D362" s="854"/>
      <c r="E362" s="858"/>
    </row>
    <row r="363" spans="1:5">
      <c r="A363" s="499">
        <v>363</v>
      </c>
      <c r="B363" s="433" t="s">
        <v>652</v>
      </c>
      <c r="C363" s="796"/>
      <c r="D363" s="854"/>
      <c r="E363" s="858"/>
    </row>
    <row r="364" spans="1:5">
      <c r="A364" s="499">
        <v>364</v>
      </c>
      <c r="B364" s="433" t="s">
        <v>653</v>
      </c>
      <c r="C364" s="796"/>
      <c r="D364" s="854"/>
      <c r="E364" s="858"/>
    </row>
    <row r="365" spans="1:5">
      <c r="A365" s="499">
        <v>365</v>
      </c>
      <c r="B365" s="433" t="s">
        <v>654</v>
      </c>
      <c r="C365" s="796"/>
      <c r="D365" s="854"/>
      <c r="E365" s="859"/>
    </row>
    <row r="366" spans="1:5">
      <c r="A366" s="499">
        <v>366</v>
      </c>
      <c r="B366" s="292" t="s">
        <v>655</v>
      </c>
      <c r="C366" s="818" t="s">
        <v>227</v>
      </c>
      <c r="D366" s="818" t="s">
        <v>656</v>
      </c>
      <c r="E366" s="857" t="s">
        <v>657</v>
      </c>
    </row>
    <row r="367" spans="1:5">
      <c r="A367" s="499">
        <v>367</v>
      </c>
      <c r="B367" s="433" t="s">
        <v>658</v>
      </c>
      <c r="C367" s="796"/>
      <c r="D367" s="797"/>
      <c r="E367" s="798"/>
    </row>
    <row r="368" spans="1:5">
      <c r="A368" s="499">
        <v>368</v>
      </c>
      <c r="B368" s="433" t="s">
        <v>659</v>
      </c>
      <c r="C368" s="796"/>
      <c r="D368" s="797"/>
      <c r="E368" s="798"/>
    </row>
    <row r="369" spans="1:5">
      <c r="A369" s="499">
        <v>369</v>
      </c>
      <c r="B369" s="433" t="s">
        <v>660</v>
      </c>
      <c r="C369" s="796"/>
      <c r="D369" s="797"/>
      <c r="E369" s="798"/>
    </row>
    <row r="370" spans="1:5">
      <c r="A370" s="499">
        <v>370</v>
      </c>
      <c r="B370" s="433" t="s">
        <v>661</v>
      </c>
      <c r="C370" s="796"/>
      <c r="D370" s="797"/>
      <c r="E370" s="798"/>
    </row>
    <row r="371" spans="1:5">
      <c r="A371" s="499">
        <v>371</v>
      </c>
      <c r="B371" s="433" t="s">
        <v>662</v>
      </c>
      <c r="C371" s="796"/>
      <c r="D371" s="797"/>
      <c r="E371" s="798"/>
    </row>
    <row r="372" spans="1:5">
      <c r="A372" s="499">
        <v>372</v>
      </c>
      <c r="B372" s="433" t="s">
        <v>663</v>
      </c>
      <c r="C372" s="796"/>
      <c r="D372" s="797"/>
      <c r="E372" s="798"/>
    </row>
    <row r="373" spans="1:5">
      <c r="A373" s="499">
        <v>373</v>
      </c>
      <c r="B373" s="433" t="s">
        <v>664</v>
      </c>
      <c r="C373" s="796"/>
      <c r="D373" s="797"/>
      <c r="E373" s="798"/>
    </row>
    <row r="374" spans="1:5">
      <c r="A374" s="499">
        <v>374</v>
      </c>
      <c r="B374" s="433" t="s">
        <v>665</v>
      </c>
      <c r="C374" s="796"/>
      <c r="D374" s="797"/>
      <c r="E374" s="798"/>
    </row>
    <row r="375" spans="1:5">
      <c r="A375" s="499">
        <v>375</v>
      </c>
      <c r="B375" s="433" t="s">
        <v>666</v>
      </c>
      <c r="C375" s="796"/>
      <c r="D375" s="797"/>
      <c r="E375" s="798"/>
    </row>
    <row r="376" spans="1:5">
      <c r="A376" s="499">
        <v>376</v>
      </c>
      <c r="B376" s="434" t="s">
        <v>667</v>
      </c>
      <c r="C376" s="799"/>
      <c r="D376" s="800"/>
      <c r="E376" s="801"/>
    </row>
    <row r="377" spans="1:5">
      <c r="A377" s="499">
        <v>377</v>
      </c>
      <c r="B377" s="838">
        <v>16</v>
      </c>
      <c r="C377" s="839"/>
      <c r="D377" s="842" t="s">
        <v>769</v>
      </c>
      <c r="E377" s="847"/>
    </row>
    <row r="378" spans="1:5">
      <c r="A378" s="499">
        <v>378</v>
      </c>
      <c r="B378" s="292" t="s">
        <v>482</v>
      </c>
      <c r="C378" s="840"/>
      <c r="D378" s="845"/>
      <c r="E378" s="846"/>
    </row>
    <row r="379" spans="1:5">
      <c r="A379" s="499">
        <v>379</v>
      </c>
      <c r="B379" s="292" t="s">
        <v>223</v>
      </c>
      <c r="C379" s="841"/>
      <c r="D379" s="843"/>
      <c r="E379" s="844"/>
    </row>
    <row r="380" spans="1:5">
      <c r="A380" s="499">
        <v>380</v>
      </c>
      <c r="B380" s="292" t="s">
        <v>643</v>
      </c>
      <c r="C380" s="841"/>
      <c r="D380" s="848"/>
      <c r="E380" s="849"/>
    </row>
    <row r="381" spans="1:5">
      <c r="A381" s="499">
        <v>381</v>
      </c>
      <c r="B381" s="292" t="s">
        <v>668</v>
      </c>
      <c r="C381" s="852"/>
      <c r="D381" s="850"/>
      <c r="E381" s="850"/>
    </row>
    <row r="382" spans="1:5">
      <c r="A382" s="499">
        <v>382</v>
      </c>
      <c r="B382" s="292" t="s">
        <v>526</v>
      </c>
      <c r="C382" s="852"/>
      <c r="D382" s="851"/>
      <c r="E382" s="856"/>
    </row>
    <row r="383" spans="1:5">
      <c r="A383" s="499">
        <v>383</v>
      </c>
      <c r="B383" s="292"/>
      <c r="C383" s="818" t="s">
        <v>645</v>
      </c>
      <c r="D383" s="853" t="s">
        <v>646</v>
      </c>
      <c r="E383" s="858"/>
    </row>
    <row r="384" spans="1:5">
      <c r="A384" s="499">
        <v>384</v>
      </c>
      <c r="B384" s="292" t="s">
        <v>644</v>
      </c>
      <c r="C384" s="796"/>
      <c r="D384" s="854"/>
      <c r="E384" s="858"/>
    </row>
    <row r="385" spans="1:5">
      <c r="A385" s="499">
        <v>385</v>
      </c>
      <c r="B385" s="292" t="s">
        <v>647</v>
      </c>
      <c r="C385" s="796"/>
      <c r="D385" s="854"/>
      <c r="E385" s="858"/>
    </row>
    <row r="386" spans="1:5">
      <c r="A386" s="499">
        <v>386</v>
      </c>
      <c r="B386" s="292" t="s">
        <v>648</v>
      </c>
      <c r="C386" s="818" t="s">
        <v>649</v>
      </c>
      <c r="D386" s="855" t="s">
        <v>650</v>
      </c>
      <c r="E386" s="858"/>
    </row>
    <row r="387" spans="1:5">
      <c r="A387" s="499">
        <v>387</v>
      </c>
      <c r="B387" s="433" t="s">
        <v>651</v>
      </c>
      <c r="C387" s="796"/>
      <c r="D387" s="854"/>
      <c r="E387" s="858"/>
    </row>
    <row r="388" spans="1:5">
      <c r="A388" s="499">
        <v>388</v>
      </c>
      <c r="B388" s="433" t="s">
        <v>652</v>
      </c>
      <c r="C388" s="796"/>
      <c r="D388" s="854"/>
      <c r="E388" s="858"/>
    </row>
    <row r="389" spans="1:5">
      <c r="A389" s="499">
        <v>389</v>
      </c>
      <c r="B389" s="433" t="s">
        <v>653</v>
      </c>
      <c r="C389" s="796"/>
      <c r="D389" s="854"/>
      <c r="E389" s="858"/>
    </row>
    <row r="390" spans="1:5">
      <c r="A390" s="499">
        <v>390</v>
      </c>
      <c r="B390" s="433" t="s">
        <v>654</v>
      </c>
      <c r="C390" s="796"/>
      <c r="D390" s="854"/>
      <c r="E390" s="859"/>
    </row>
    <row r="391" spans="1:5">
      <c r="A391" s="499">
        <v>391</v>
      </c>
      <c r="B391" s="292" t="s">
        <v>655</v>
      </c>
      <c r="C391" s="818" t="s">
        <v>227</v>
      </c>
      <c r="D391" s="818" t="s">
        <v>656</v>
      </c>
      <c r="E391" s="857" t="s">
        <v>657</v>
      </c>
    </row>
    <row r="392" spans="1:5">
      <c r="A392" s="499">
        <v>392</v>
      </c>
      <c r="B392" s="433" t="s">
        <v>658</v>
      </c>
      <c r="C392" s="796"/>
      <c r="D392" s="797"/>
      <c r="E392" s="798"/>
    </row>
    <row r="393" spans="1:5">
      <c r="A393" s="499">
        <v>393</v>
      </c>
      <c r="B393" s="433" t="s">
        <v>659</v>
      </c>
      <c r="C393" s="796"/>
      <c r="D393" s="797"/>
      <c r="E393" s="798"/>
    </row>
    <row r="394" spans="1:5">
      <c r="A394" s="499">
        <v>394</v>
      </c>
      <c r="B394" s="433" t="s">
        <v>660</v>
      </c>
      <c r="C394" s="796"/>
      <c r="D394" s="797"/>
      <c r="E394" s="798"/>
    </row>
    <row r="395" spans="1:5">
      <c r="A395" s="499">
        <v>395</v>
      </c>
      <c r="B395" s="433" t="s">
        <v>661</v>
      </c>
      <c r="C395" s="796"/>
      <c r="D395" s="797"/>
      <c r="E395" s="798"/>
    </row>
    <row r="396" spans="1:5">
      <c r="A396" s="499">
        <v>396</v>
      </c>
      <c r="B396" s="433" t="s">
        <v>662</v>
      </c>
      <c r="C396" s="796"/>
      <c r="D396" s="797"/>
      <c r="E396" s="798"/>
    </row>
    <row r="397" spans="1:5">
      <c r="A397" s="499">
        <v>397</v>
      </c>
      <c r="B397" s="433" t="s">
        <v>663</v>
      </c>
      <c r="C397" s="796"/>
      <c r="D397" s="797"/>
      <c r="E397" s="798"/>
    </row>
    <row r="398" spans="1:5">
      <c r="A398" s="499">
        <v>398</v>
      </c>
      <c r="B398" s="433" t="s">
        <v>664</v>
      </c>
      <c r="C398" s="796"/>
      <c r="D398" s="797"/>
      <c r="E398" s="798"/>
    </row>
    <row r="399" spans="1:5">
      <c r="A399" s="499">
        <v>399</v>
      </c>
      <c r="B399" s="433" t="s">
        <v>665</v>
      </c>
      <c r="C399" s="796"/>
      <c r="D399" s="797"/>
      <c r="E399" s="798"/>
    </row>
    <row r="400" spans="1:5">
      <c r="A400" s="499">
        <v>400</v>
      </c>
      <c r="B400" s="433" t="s">
        <v>666</v>
      </c>
      <c r="C400" s="796"/>
      <c r="D400" s="797"/>
      <c r="E400" s="798"/>
    </row>
    <row r="401" spans="1:5">
      <c r="A401" s="499">
        <v>401</v>
      </c>
      <c r="B401" s="434" t="s">
        <v>667</v>
      </c>
      <c r="C401" s="799"/>
      <c r="D401" s="800"/>
      <c r="E401" s="801"/>
    </row>
    <row r="402" spans="1:5">
      <c r="A402" s="499">
        <v>402</v>
      </c>
      <c r="B402" s="838">
        <v>17</v>
      </c>
      <c r="C402" s="839"/>
      <c r="D402" s="842" t="s">
        <v>769</v>
      </c>
      <c r="E402" s="847"/>
    </row>
    <row r="403" spans="1:5">
      <c r="A403" s="499">
        <v>403</v>
      </c>
      <c r="B403" s="292" t="s">
        <v>482</v>
      </c>
      <c r="C403" s="840"/>
      <c r="D403" s="845"/>
      <c r="E403" s="846"/>
    </row>
    <row r="404" spans="1:5">
      <c r="A404" s="499">
        <v>404</v>
      </c>
      <c r="B404" s="292" t="s">
        <v>223</v>
      </c>
      <c r="C404" s="841"/>
      <c r="D404" s="843"/>
      <c r="E404" s="844"/>
    </row>
    <row r="405" spans="1:5">
      <c r="A405" s="499">
        <v>405</v>
      </c>
      <c r="B405" s="292" t="s">
        <v>643</v>
      </c>
      <c r="C405" s="841"/>
      <c r="D405" s="848"/>
      <c r="E405" s="849"/>
    </row>
    <row r="406" spans="1:5">
      <c r="A406" s="499">
        <v>406</v>
      </c>
      <c r="B406" s="292" t="s">
        <v>668</v>
      </c>
      <c r="C406" s="852"/>
      <c r="D406" s="850"/>
      <c r="E406" s="850"/>
    </row>
    <row r="407" spans="1:5">
      <c r="A407" s="499">
        <v>407</v>
      </c>
      <c r="B407" s="292" t="s">
        <v>526</v>
      </c>
      <c r="C407" s="852"/>
      <c r="D407" s="851"/>
      <c r="E407" s="856"/>
    </row>
    <row r="408" spans="1:5">
      <c r="A408" s="499">
        <v>408</v>
      </c>
      <c r="B408" s="292"/>
      <c r="C408" s="818" t="s">
        <v>645</v>
      </c>
      <c r="D408" s="853" t="s">
        <v>646</v>
      </c>
      <c r="E408" s="858"/>
    </row>
    <row r="409" spans="1:5">
      <c r="A409" s="499">
        <v>409</v>
      </c>
      <c r="B409" s="292" t="s">
        <v>644</v>
      </c>
      <c r="C409" s="796"/>
      <c r="D409" s="854"/>
      <c r="E409" s="858"/>
    </row>
    <row r="410" spans="1:5">
      <c r="A410" s="499">
        <v>410</v>
      </c>
      <c r="B410" s="292" t="s">
        <v>647</v>
      </c>
      <c r="C410" s="796"/>
      <c r="D410" s="854"/>
      <c r="E410" s="858"/>
    </row>
    <row r="411" spans="1:5">
      <c r="A411" s="499">
        <v>411</v>
      </c>
      <c r="B411" s="292" t="s">
        <v>648</v>
      </c>
      <c r="C411" s="818" t="s">
        <v>649</v>
      </c>
      <c r="D411" s="855" t="s">
        <v>650</v>
      </c>
      <c r="E411" s="858"/>
    </row>
    <row r="412" spans="1:5">
      <c r="A412" s="499">
        <v>412</v>
      </c>
      <c r="B412" s="433" t="s">
        <v>651</v>
      </c>
      <c r="C412" s="796"/>
      <c r="D412" s="854"/>
      <c r="E412" s="858"/>
    </row>
    <row r="413" spans="1:5">
      <c r="A413" s="499">
        <v>413</v>
      </c>
      <c r="B413" s="433" t="s">
        <v>652</v>
      </c>
      <c r="C413" s="796"/>
      <c r="D413" s="854"/>
      <c r="E413" s="858"/>
    </row>
    <row r="414" spans="1:5">
      <c r="A414" s="499">
        <v>414</v>
      </c>
      <c r="B414" s="433" t="s">
        <v>653</v>
      </c>
      <c r="C414" s="796"/>
      <c r="D414" s="854"/>
      <c r="E414" s="858"/>
    </row>
    <row r="415" spans="1:5">
      <c r="A415" s="499">
        <v>415</v>
      </c>
      <c r="B415" s="433" t="s">
        <v>654</v>
      </c>
      <c r="C415" s="796"/>
      <c r="D415" s="854"/>
      <c r="E415" s="859"/>
    </row>
    <row r="416" spans="1:5">
      <c r="A416" s="499">
        <v>416</v>
      </c>
      <c r="B416" s="292" t="s">
        <v>655</v>
      </c>
      <c r="C416" s="818" t="s">
        <v>227</v>
      </c>
      <c r="D416" s="818" t="s">
        <v>656</v>
      </c>
      <c r="E416" s="857" t="s">
        <v>657</v>
      </c>
    </row>
    <row r="417" spans="1:5">
      <c r="A417" s="499">
        <v>417</v>
      </c>
      <c r="B417" s="433" t="s">
        <v>658</v>
      </c>
      <c r="C417" s="796"/>
      <c r="D417" s="797"/>
      <c r="E417" s="798"/>
    </row>
    <row r="418" spans="1:5">
      <c r="A418" s="499">
        <v>418</v>
      </c>
      <c r="B418" s="433" t="s">
        <v>659</v>
      </c>
      <c r="C418" s="796"/>
      <c r="D418" s="797"/>
      <c r="E418" s="798"/>
    </row>
    <row r="419" spans="1:5">
      <c r="A419" s="499">
        <v>419</v>
      </c>
      <c r="B419" s="433" t="s">
        <v>660</v>
      </c>
      <c r="C419" s="796"/>
      <c r="D419" s="797"/>
      <c r="E419" s="798"/>
    </row>
    <row r="420" spans="1:5">
      <c r="A420" s="499">
        <v>420</v>
      </c>
      <c r="B420" s="433" t="s">
        <v>661</v>
      </c>
      <c r="C420" s="796"/>
      <c r="D420" s="797"/>
      <c r="E420" s="798"/>
    </row>
    <row r="421" spans="1:5">
      <c r="A421" s="499">
        <v>421</v>
      </c>
      <c r="B421" s="433" t="s">
        <v>662</v>
      </c>
      <c r="C421" s="796"/>
      <c r="D421" s="797"/>
      <c r="E421" s="798"/>
    </row>
    <row r="422" spans="1:5">
      <c r="A422" s="499">
        <v>422</v>
      </c>
      <c r="B422" s="433" t="s">
        <v>663</v>
      </c>
      <c r="C422" s="796"/>
      <c r="D422" s="797"/>
      <c r="E422" s="798"/>
    </row>
    <row r="423" spans="1:5">
      <c r="A423" s="499">
        <v>423</v>
      </c>
      <c r="B423" s="433" t="s">
        <v>664</v>
      </c>
      <c r="C423" s="796"/>
      <c r="D423" s="797"/>
      <c r="E423" s="798"/>
    </row>
    <row r="424" spans="1:5">
      <c r="A424" s="499">
        <v>424</v>
      </c>
      <c r="B424" s="433" t="s">
        <v>665</v>
      </c>
      <c r="C424" s="796"/>
      <c r="D424" s="797"/>
      <c r="E424" s="798"/>
    </row>
    <row r="425" spans="1:5">
      <c r="A425" s="499">
        <v>425</v>
      </c>
      <c r="B425" s="433" t="s">
        <v>666</v>
      </c>
      <c r="C425" s="796"/>
      <c r="D425" s="797"/>
      <c r="E425" s="798"/>
    </row>
    <row r="426" spans="1:5">
      <c r="A426" s="499">
        <v>426</v>
      </c>
      <c r="B426" s="434" t="s">
        <v>667</v>
      </c>
      <c r="C426" s="799"/>
      <c r="D426" s="800"/>
      <c r="E426" s="801"/>
    </row>
    <row r="427" spans="1:5">
      <c r="A427" s="499">
        <v>427</v>
      </c>
      <c r="B427" s="838">
        <v>18</v>
      </c>
      <c r="C427" s="839"/>
      <c r="D427" s="842" t="s">
        <v>769</v>
      </c>
      <c r="E427" s="847"/>
    </row>
    <row r="428" spans="1:5">
      <c r="A428" s="499">
        <v>428</v>
      </c>
      <c r="B428" s="292" t="s">
        <v>482</v>
      </c>
      <c r="C428" s="840"/>
      <c r="D428" s="845"/>
      <c r="E428" s="846"/>
    </row>
    <row r="429" spans="1:5">
      <c r="A429" s="499">
        <v>429</v>
      </c>
      <c r="B429" s="292" t="s">
        <v>223</v>
      </c>
      <c r="C429" s="841"/>
      <c r="D429" s="843"/>
      <c r="E429" s="844"/>
    </row>
    <row r="430" spans="1:5">
      <c r="A430" s="499">
        <v>430</v>
      </c>
      <c r="B430" s="292" t="s">
        <v>643</v>
      </c>
      <c r="C430" s="841"/>
      <c r="D430" s="848"/>
      <c r="E430" s="849"/>
    </row>
    <row r="431" spans="1:5">
      <c r="A431" s="499">
        <v>431</v>
      </c>
      <c r="B431" s="292" t="s">
        <v>668</v>
      </c>
      <c r="C431" s="852"/>
      <c r="D431" s="850"/>
      <c r="E431" s="850"/>
    </row>
    <row r="432" spans="1:5">
      <c r="A432" s="499">
        <v>432</v>
      </c>
      <c r="B432" s="292" t="s">
        <v>526</v>
      </c>
      <c r="C432" s="852"/>
      <c r="D432" s="851"/>
      <c r="E432" s="856"/>
    </row>
    <row r="433" spans="1:5">
      <c r="A433" s="499">
        <v>433</v>
      </c>
      <c r="B433" s="292"/>
      <c r="C433" s="818" t="s">
        <v>645</v>
      </c>
      <c r="D433" s="853" t="s">
        <v>646</v>
      </c>
      <c r="E433" s="858"/>
    </row>
    <row r="434" spans="1:5">
      <c r="A434" s="499">
        <v>434</v>
      </c>
      <c r="B434" s="292" t="s">
        <v>644</v>
      </c>
      <c r="C434" s="796"/>
      <c r="D434" s="854"/>
      <c r="E434" s="858"/>
    </row>
    <row r="435" spans="1:5">
      <c r="A435" s="499">
        <v>435</v>
      </c>
      <c r="B435" s="292" t="s">
        <v>647</v>
      </c>
      <c r="C435" s="796"/>
      <c r="D435" s="854"/>
      <c r="E435" s="858"/>
    </row>
    <row r="436" spans="1:5">
      <c r="A436" s="499">
        <v>436</v>
      </c>
      <c r="B436" s="292" t="s">
        <v>648</v>
      </c>
      <c r="C436" s="818" t="s">
        <v>649</v>
      </c>
      <c r="D436" s="855" t="s">
        <v>650</v>
      </c>
      <c r="E436" s="858"/>
    </row>
    <row r="437" spans="1:5">
      <c r="A437" s="499">
        <v>437</v>
      </c>
      <c r="B437" s="433" t="s">
        <v>651</v>
      </c>
      <c r="C437" s="796"/>
      <c r="D437" s="854"/>
      <c r="E437" s="858"/>
    </row>
    <row r="438" spans="1:5">
      <c r="A438" s="499">
        <v>438</v>
      </c>
      <c r="B438" s="433" t="s">
        <v>652</v>
      </c>
      <c r="C438" s="796"/>
      <c r="D438" s="854"/>
      <c r="E438" s="858"/>
    </row>
    <row r="439" spans="1:5">
      <c r="A439" s="499">
        <v>439</v>
      </c>
      <c r="B439" s="433" t="s">
        <v>653</v>
      </c>
      <c r="C439" s="796"/>
      <c r="D439" s="854"/>
      <c r="E439" s="858"/>
    </row>
    <row r="440" spans="1:5">
      <c r="A440" s="499">
        <v>440</v>
      </c>
      <c r="B440" s="433" t="s">
        <v>654</v>
      </c>
      <c r="C440" s="796"/>
      <c r="D440" s="854"/>
      <c r="E440" s="859"/>
    </row>
    <row r="441" spans="1:5">
      <c r="A441" s="499">
        <v>441</v>
      </c>
      <c r="B441" s="292" t="s">
        <v>655</v>
      </c>
      <c r="C441" s="818" t="s">
        <v>227</v>
      </c>
      <c r="D441" s="818" t="s">
        <v>656</v>
      </c>
      <c r="E441" s="857" t="s">
        <v>657</v>
      </c>
    </row>
    <row r="442" spans="1:5">
      <c r="A442" s="499">
        <v>442</v>
      </c>
      <c r="B442" s="433" t="s">
        <v>658</v>
      </c>
      <c r="C442" s="796"/>
      <c r="D442" s="797"/>
      <c r="E442" s="798"/>
    </row>
    <row r="443" spans="1:5">
      <c r="A443" s="499">
        <v>443</v>
      </c>
      <c r="B443" s="433" t="s">
        <v>659</v>
      </c>
      <c r="C443" s="796"/>
      <c r="D443" s="797"/>
      <c r="E443" s="798"/>
    </row>
    <row r="444" spans="1:5">
      <c r="A444" s="499">
        <v>444</v>
      </c>
      <c r="B444" s="433" t="s">
        <v>660</v>
      </c>
      <c r="C444" s="796"/>
      <c r="D444" s="797"/>
      <c r="E444" s="798"/>
    </row>
    <row r="445" spans="1:5">
      <c r="A445" s="499">
        <v>445</v>
      </c>
      <c r="B445" s="433" t="s">
        <v>661</v>
      </c>
      <c r="C445" s="796"/>
      <c r="D445" s="797"/>
      <c r="E445" s="798"/>
    </row>
    <row r="446" spans="1:5">
      <c r="A446" s="499">
        <v>446</v>
      </c>
      <c r="B446" s="433" t="s">
        <v>662</v>
      </c>
      <c r="C446" s="796"/>
      <c r="D446" s="797"/>
      <c r="E446" s="798"/>
    </row>
    <row r="447" spans="1:5">
      <c r="A447" s="499">
        <v>447</v>
      </c>
      <c r="B447" s="433" t="s">
        <v>663</v>
      </c>
      <c r="C447" s="796"/>
      <c r="D447" s="797"/>
      <c r="E447" s="798"/>
    </row>
    <row r="448" spans="1:5">
      <c r="A448" s="499">
        <v>448</v>
      </c>
      <c r="B448" s="433" t="s">
        <v>664</v>
      </c>
      <c r="C448" s="796"/>
      <c r="D448" s="797"/>
      <c r="E448" s="798"/>
    </row>
    <row r="449" spans="1:5">
      <c r="A449" s="499">
        <v>449</v>
      </c>
      <c r="B449" s="433" t="s">
        <v>665</v>
      </c>
      <c r="C449" s="796"/>
      <c r="D449" s="797"/>
      <c r="E449" s="798"/>
    </row>
    <row r="450" spans="1:5">
      <c r="A450" s="499">
        <v>450</v>
      </c>
      <c r="B450" s="433" t="s">
        <v>666</v>
      </c>
      <c r="C450" s="796"/>
      <c r="D450" s="797"/>
      <c r="E450" s="798"/>
    </row>
    <row r="451" spans="1:5">
      <c r="A451" s="499">
        <v>451</v>
      </c>
      <c r="B451" s="434" t="s">
        <v>667</v>
      </c>
      <c r="C451" s="799"/>
      <c r="D451" s="800"/>
      <c r="E451" s="801"/>
    </row>
    <row r="452" spans="1:5">
      <c r="A452" s="499">
        <v>452</v>
      </c>
      <c r="B452" s="838">
        <v>19</v>
      </c>
      <c r="C452" s="839"/>
      <c r="D452" s="842" t="s">
        <v>769</v>
      </c>
      <c r="E452" s="847"/>
    </row>
    <row r="453" spans="1:5">
      <c r="A453" s="499">
        <v>453</v>
      </c>
      <c r="B453" s="292" t="s">
        <v>482</v>
      </c>
      <c r="C453" s="840"/>
      <c r="D453" s="845"/>
      <c r="E453" s="846"/>
    </row>
    <row r="454" spans="1:5">
      <c r="A454" s="499">
        <v>454</v>
      </c>
      <c r="B454" s="292" t="s">
        <v>223</v>
      </c>
      <c r="C454" s="841"/>
      <c r="D454" s="843"/>
      <c r="E454" s="844"/>
    </row>
    <row r="455" spans="1:5">
      <c r="A455" s="499">
        <v>455</v>
      </c>
      <c r="B455" s="292" t="s">
        <v>643</v>
      </c>
      <c r="C455" s="841"/>
      <c r="D455" s="848"/>
      <c r="E455" s="849"/>
    </row>
    <row r="456" spans="1:5">
      <c r="A456" s="499">
        <v>456</v>
      </c>
      <c r="B456" s="292" t="s">
        <v>668</v>
      </c>
      <c r="C456" s="852"/>
      <c r="D456" s="850"/>
      <c r="E456" s="850"/>
    </row>
    <row r="457" spans="1:5">
      <c r="A457" s="499">
        <v>457</v>
      </c>
      <c r="B457" s="292" t="s">
        <v>526</v>
      </c>
      <c r="C457" s="852"/>
      <c r="D457" s="851"/>
      <c r="E457" s="856"/>
    </row>
    <row r="458" spans="1:5">
      <c r="A458" s="499">
        <v>458</v>
      </c>
      <c r="B458" s="292"/>
      <c r="C458" s="818" t="s">
        <v>645</v>
      </c>
      <c r="D458" s="853" t="s">
        <v>646</v>
      </c>
      <c r="E458" s="858"/>
    </row>
    <row r="459" spans="1:5">
      <c r="A459" s="499">
        <v>459</v>
      </c>
      <c r="B459" s="292" t="s">
        <v>644</v>
      </c>
      <c r="C459" s="796"/>
      <c r="D459" s="854"/>
      <c r="E459" s="858"/>
    </row>
    <row r="460" spans="1:5">
      <c r="A460" s="499">
        <v>460</v>
      </c>
      <c r="B460" s="292" t="s">
        <v>647</v>
      </c>
      <c r="C460" s="796"/>
      <c r="D460" s="854"/>
      <c r="E460" s="858"/>
    </row>
    <row r="461" spans="1:5">
      <c r="A461" s="499">
        <v>461</v>
      </c>
      <c r="B461" s="292" t="s">
        <v>648</v>
      </c>
      <c r="C461" s="818" t="s">
        <v>649</v>
      </c>
      <c r="D461" s="855" t="s">
        <v>650</v>
      </c>
      <c r="E461" s="858"/>
    </row>
    <row r="462" spans="1:5">
      <c r="A462" s="499">
        <v>462</v>
      </c>
      <c r="B462" s="433" t="s">
        <v>651</v>
      </c>
      <c r="C462" s="796"/>
      <c r="D462" s="854"/>
      <c r="E462" s="858"/>
    </row>
    <row r="463" spans="1:5">
      <c r="A463" s="499">
        <v>463</v>
      </c>
      <c r="B463" s="433" t="s">
        <v>652</v>
      </c>
      <c r="C463" s="796"/>
      <c r="D463" s="854"/>
      <c r="E463" s="858"/>
    </row>
    <row r="464" spans="1:5">
      <c r="A464" s="499">
        <v>464</v>
      </c>
      <c r="B464" s="433" t="s">
        <v>653</v>
      </c>
      <c r="C464" s="796"/>
      <c r="D464" s="854"/>
      <c r="E464" s="858"/>
    </row>
    <row r="465" spans="1:5">
      <c r="A465" s="499">
        <v>465</v>
      </c>
      <c r="B465" s="433" t="s">
        <v>654</v>
      </c>
      <c r="C465" s="796"/>
      <c r="D465" s="854"/>
      <c r="E465" s="859"/>
    </row>
    <row r="466" spans="1:5">
      <c r="A466" s="499">
        <v>466</v>
      </c>
      <c r="B466" s="292" t="s">
        <v>655</v>
      </c>
      <c r="C466" s="818" t="s">
        <v>227</v>
      </c>
      <c r="D466" s="818" t="s">
        <v>656</v>
      </c>
      <c r="E466" s="857" t="s">
        <v>657</v>
      </c>
    </row>
    <row r="467" spans="1:5">
      <c r="A467" s="499">
        <v>467</v>
      </c>
      <c r="B467" s="433" t="s">
        <v>658</v>
      </c>
      <c r="C467" s="796"/>
      <c r="D467" s="797"/>
      <c r="E467" s="798"/>
    </row>
    <row r="468" spans="1:5">
      <c r="A468" s="499">
        <v>468</v>
      </c>
      <c r="B468" s="433" t="s">
        <v>659</v>
      </c>
      <c r="C468" s="796"/>
      <c r="D468" s="797"/>
      <c r="E468" s="798"/>
    </row>
    <row r="469" spans="1:5">
      <c r="A469" s="499">
        <v>469</v>
      </c>
      <c r="B469" s="433" t="s">
        <v>660</v>
      </c>
      <c r="C469" s="796"/>
      <c r="D469" s="797"/>
      <c r="E469" s="798"/>
    </row>
    <row r="470" spans="1:5">
      <c r="A470" s="499">
        <v>470</v>
      </c>
      <c r="B470" s="433" t="s">
        <v>661</v>
      </c>
      <c r="C470" s="796"/>
      <c r="D470" s="797"/>
      <c r="E470" s="798"/>
    </row>
    <row r="471" spans="1:5">
      <c r="A471" s="499">
        <v>471</v>
      </c>
      <c r="B471" s="433" t="s">
        <v>662</v>
      </c>
      <c r="C471" s="796"/>
      <c r="D471" s="797"/>
      <c r="E471" s="798"/>
    </row>
    <row r="472" spans="1:5">
      <c r="A472" s="499">
        <v>472</v>
      </c>
      <c r="B472" s="433" t="s">
        <v>663</v>
      </c>
      <c r="C472" s="796"/>
      <c r="D472" s="797"/>
      <c r="E472" s="798"/>
    </row>
    <row r="473" spans="1:5">
      <c r="A473" s="499">
        <v>473</v>
      </c>
      <c r="B473" s="433" t="s">
        <v>664</v>
      </c>
      <c r="C473" s="796"/>
      <c r="D473" s="797"/>
      <c r="E473" s="798"/>
    </row>
    <row r="474" spans="1:5">
      <c r="A474" s="499">
        <v>474</v>
      </c>
      <c r="B474" s="433" t="s">
        <v>665</v>
      </c>
      <c r="C474" s="796"/>
      <c r="D474" s="797"/>
      <c r="E474" s="798"/>
    </row>
    <row r="475" spans="1:5">
      <c r="A475" s="499">
        <v>475</v>
      </c>
      <c r="B475" s="433" t="s">
        <v>666</v>
      </c>
      <c r="C475" s="796"/>
      <c r="D475" s="797"/>
      <c r="E475" s="798"/>
    </row>
    <row r="476" spans="1:5">
      <c r="A476" s="499">
        <v>476</v>
      </c>
      <c r="B476" s="434" t="s">
        <v>667</v>
      </c>
      <c r="C476" s="799"/>
      <c r="D476" s="800"/>
      <c r="E476" s="801"/>
    </row>
    <row r="477" spans="1:5">
      <c r="A477" s="499">
        <v>477</v>
      </c>
      <c r="B477" s="838">
        <v>20</v>
      </c>
      <c r="C477" s="839"/>
      <c r="D477" s="842" t="s">
        <v>769</v>
      </c>
      <c r="E477" s="847"/>
    </row>
    <row r="478" spans="1:5">
      <c r="A478" s="499">
        <v>478</v>
      </c>
      <c r="B478" s="292" t="s">
        <v>482</v>
      </c>
      <c r="C478" s="840"/>
      <c r="D478" s="845"/>
      <c r="E478" s="846"/>
    </row>
    <row r="479" spans="1:5">
      <c r="A479" s="499">
        <v>479</v>
      </c>
      <c r="B479" s="292" t="s">
        <v>223</v>
      </c>
      <c r="C479" s="841"/>
      <c r="D479" s="843"/>
      <c r="E479" s="844"/>
    </row>
    <row r="480" spans="1:5">
      <c r="A480" s="499">
        <v>480</v>
      </c>
      <c r="B480" s="292" t="s">
        <v>643</v>
      </c>
      <c r="C480" s="841"/>
      <c r="D480" s="848"/>
      <c r="E480" s="849"/>
    </row>
    <row r="481" spans="1:5">
      <c r="A481" s="499">
        <v>481</v>
      </c>
      <c r="B481" s="292" t="s">
        <v>668</v>
      </c>
      <c r="C481" s="852"/>
      <c r="D481" s="850"/>
      <c r="E481" s="850"/>
    </row>
    <row r="482" spans="1:5">
      <c r="A482" s="499">
        <v>482</v>
      </c>
      <c r="B482" s="292" t="s">
        <v>526</v>
      </c>
      <c r="C482" s="852"/>
      <c r="D482" s="851"/>
      <c r="E482" s="856"/>
    </row>
    <row r="483" spans="1:5">
      <c r="A483" s="499">
        <v>483</v>
      </c>
      <c r="B483" s="292"/>
      <c r="C483" s="818" t="s">
        <v>645</v>
      </c>
      <c r="D483" s="853" t="s">
        <v>646</v>
      </c>
      <c r="E483" s="858"/>
    </row>
    <row r="484" spans="1:5">
      <c r="A484" s="499">
        <v>484</v>
      </c>
      <c r="B484" s="292" t="s">
        <v>644</v>
      </c>
      <c r="C484" s="796"/>
      <c r="D484" s="854"/>
      <c r="E484" s="858"/>
    </row>
    <row r="485" spans="1:5">
      <c r="A485" s="499">
        <v>485</v>
      </c>
      <c r="B485" s="292" t="s">
        <v>647</v>
      </c>
      <c r="C485" s="796"/>
      <c r="D485" s="854"/>
      <c r="E485" s="858"/>
    </row>
    <row r="486" spans="1:5">
      <c r="A486" s="499">
        <v>486</v>
      </c>
      <c r="B486" s="292" t="s">
        <v>648</v>
      </c>
      <c r="C486" s="818" t="s">
        <v>649</v>
      </c>
      <c r="D486" s="855" t="s">
        <v>650</v>
      </c>
      <c r="E486" s="858"/>
    </row>
    <row r="487" spans="1:5">
      <c r="A487" s="499">
        <v>487</v>
      </c>
      <c r="B487" s="433" t="s">
        <v>651</v>
      </c>
      <c r="C487" s="796"/>
      <c r="D487" s="854"/>
      <c r="E487" s="858"/>
    </row>
    <row r="488" spans="1:5">
      <c r="A488" s="499">
        <v>488</v>
      </c>
      <c r="B488" s="433" t="s">
        <v>652</v>
      </c>
      <c r="C488" s="796"/>
      <c r="D488" s="854"/>
      <c r="E488" s="858"/>
    </row>
    <row r="489" spans="1:5">
      <c r="A489" s="499">
        <v>489</v>
      </c>
      <c r="B489" s="433" t="s">
        <v>653</v>
      </c>
      <c r="C489" s="796"/>
      <c r="D489" s="854"/>
      <c r="E489" s="858"/>
    </row>
    <row r="490" spans="1:5">
      <c r="A490" s="499">
        <v>490</v>
      </c>
      <c r="B490" s="433" t="s">
        <v>654</v>
      </c>
      <c r="C490" s="796"/>
      <c r="D490" s="854"/>
      <c r="E490" s="859"/>
    </row>
    <row r="491" spans="1:5">
      <c r="A491" s="499">
        <v>491</v>
      </c>
      <c r="B491" s="292" t="s">
        <v>655</v>
      </c>
      <c r="C491" s="818" t="s">
        <v>227</v>
      </c>
      <c r="D491" s="818" t="s">
        <v>656</v>
      </c>
      <c r="E491" s="857" t="s">
        <v>657</v>
      </c>
    </row>
    <row r="492" spans="1:5">
      <c r="A492" s="499">
        <v>492</v>
      </c>
      <c r="B492" s="433" t="s">
        <v>658</v>
      </c>
      <c r="C492" s="796"/>
      <c r="D492" s="797"/>
      <c r="E492" s="798"/>
    </row>
    <row r="493" spans="1:5">
      <c r="A493" s="499">
        <v>493</v>
      </c>
      <c r="B493" s="433" t="s">
        <v>659</v>
      </c>
      <c r="C493" s="796"/>
      <c r="D493" s="797"/>
      <c r="E493" s="798"/>
    </row>
    <row r="494" spans="1:5">
      <c r="A494" s="499">
        <v>494</v>
      </c>
      <c r="B494" s="433" t="s">
        <v>660</v>
      </c>
      <c r="C494" s="796"/>
      <c r="D494" s="797"/>
      <c r="E494" s="798"/>
    </row>
    <row r="495" spans="1:5">
      <c r="A495" s="499">
        <v>495</v>
      </c>
      <c r="B495" s="433" t="s">
        <v>661</v>
      </c>
      <c r="C495" s="796"/>
      <c r="D495" s="797"/>
      <c r="E495" s="798"/>
    </row>
    <row r="496" spans="1:5">
      <c r="A496" s="499">
        <v>496</v>
      </c>
      <c r="B496" s="433" t="s">
        <v>662</v>
      </c>
      <c r="C496" s="796"/>
      <c r="D496" s="797"/>
      <c r="E496" s="798"/>
    </row>
    <row r="497" spans="1:5">
      <c r="A497" s="499">
        <v>497</v>
      </c>
      <c r="B497" s="433" t="s">
        <v>663</v>
      </c>
      <c r="C497" s="796"/>
      <c r="D497" s="797"/>
      <c r="E497" s="798"/>
    </row>
    <row r="498" spans="1:5">
      <c r="A498" s="499">
        <v>498</v>
      </c>
      <c r="B498" s="433" t="s">
        <v>664</v>
      </c>
      <c r="C498" s="796"/>
      <c r="D498" s="797"/>
      <c r="E498" s="798"/>
    </row>
    <row r="499" spans="1:5">
      <c r="A499" s="499">
        <v>499</v>
      </c>
      <c r="B499" s="433" t="s">
        <v>665</v>
      </c>
      <c r="C499" s="796"/>
      <c r="D499" s="797"/>
      <c r="E499" s="798"/>
    </row>
    <row r="500" spans="1:5">
      <c r="A500" s="499">
        <v>500</v>
      </c>
      <c r="B500" s="433" t="s">
        <v>666</v>
      </c>
      <c r="C500" s="796"/>
      <c r="D500" s="797"/>
      <c r="E500" s="798"/>
    </row>
    <row r="501" spans="1:5">
      <c r="A501" s="499">
        <v>501</v>
      </c>
      <c r="B501" s="434" t="s">
        <v>667</v>
      </c>
      <c r="C501" s="799"/>
      <c r="D501" s="800"/>
      <c r="E501" s="801"/>
    </row>
    <row r="502" spans="1:5">
      <c r="A502" s="499">
        <v>502</v>
      </c>
      <c r="B502" s="838">
        <v>21</v>
      </c>
      <c r="C502" s="839"/>
      <c r="D502" s="842" t="s">
        <v>769</v>
      </c>
      <c r="E502" s="847"/>
    </row>
    <row r="503" spans="1:5">
      <c r="A503" s="499">
        <v>503</v>
      </c>
      <c r="B503" s="292" t="s">
        <v>482</v>
      </c>
      <c r="C503" s="840"/>
      <c r="D503" s="845"/>
      <c r="E503" s="846"/>
    </row>
    <row r="504" spans="1:5">
      <c r="A504" s="499">
        <v>504</v>
      </c>
      <c r="B504" s="292" t="s">
        <v>223</v>
      </c>
      <c r="C504" s="841"/>
      <c r="D504" s="843"/>
      <c r="E504" s="844"/>
    </row>
    <row r="505" spans="1:5">
      <c r="A505" s="499">
        <v>505</v>
      </c>
      <c r="B505" s="292" t="s">
        <v>643</v>
      </c>
      <c r="C505" s="841"/>
      <c r="D505" s="848"/>
      <c r="E505" s="849"/>
    </row>
    <row r="506" spans="1:5">
      <c r="A506" s="499">
        <v>506</v>
      </c>
      <c r="B506" s="292" t="s">
        <v>668</v>
      </c>
      <c r="C506" s="852"/>
      <c r="D506" s="850"/>
      <c r="E506" s="850"/>
    </row>
    <row r="507" spans="1:5">
      <c r="A507" s="499">
        <v>507</v>
      </c>
      <c r="B507" s="292" t="s">
        <v>526</v>
      </c>
      <c r="C507" s="852"/>
      <c r="D507" s="851"/>
      <c r="E507" s="856"/>
    </row>
    <row r="508" spans="1:5">
      <c r="A508" s="499">
        <v>508</v>
      </c>
      <c r="B508" s="292"/>
      <c r="C508" s="818" t="s">
        <v>645</v>
      </c>
      <c r="D508" s="853" t="s">
        <v>646</v>
      </c>
      <c r="E508" s="858"/>
    </row>
    <row r="509" spans="1:5">
      <c r="A509" s="499">
        <v>509</v>
      </c>
      <c r="B509" s="292" t="s">
        <v>644</v>
      </c>
      <c r="C509" s="796"/>
      <c r="D509" s="854"/>
      <c r="E509" s="858"/>
    </row>
    <row r="510" spans="1:5">
      <c r="A510" s="499">
        <v>510</v>
      </c>
      <c r="B510" s="292" t="s">
        <v>647</v>
      </c>
      <c r="C510" s="796"/>
      <c r="D510" s="854"/>
      <c r="E510" s="858"/>
    </row>
    <row r="511" spans="1:5">
      <c r="A511" s="499">
        <v>511</v>
      </c>
      <c r="B511" s="292" t="s">
        <v>648</v>
      </c>
      <c r="C511" s="818" t="s">
        <v>649</v>
      </c>
      <c r="D511" s="855" t="s">
        <v>650</v>
      </c>
      <c r="E511" s="858"/>
    </row>
    <row r="512" spans="1:5">
      <c r="A512" s="499">
        <v>512</v>
      </c>
      <c r="B512" s="433" t="s">
        <v>651</v>
      </c>
      <c r="C512" s="796"/>
      <c r="D512" s="854"/>
      <c r="E512" s="858"/>
    </row>
    <row r="513" spans="1:5">
      <c r="A513" s="499">
        <v>513</v>
      </c>
      <c r="B513" s="433" t="s">
        <v>652</v>
      </c>
      <c r="C513" s="796"/>
      <c r="D513" s="854"/>
      <c r="E513" s="858"/>
    </row>
    <row r="514" spans="1:5">
      <c r="A514" s="499">
        <v>514</v>
      </c>
      <c r="B514" s="433" t="s">
        <v>653</v>
      </c>
      <c r="C514" s="796"/>
      <c r="D514" s="854"/>
      <c r="E514" s="858"/>
    </row>
    <row r="515" spans="1:5">
      <c r="A515" s="499">
        <v>515</v>
      </c>
      <c r="B515" s="433" t="s">
        <v>654</v>
      </c>
      <c r="C515" s="796"/>
      <c r="D515" s="854"/>
      <c r="E515" s="859"/>
    </row>
    <row r="516" spans="1:5">
      <c r="A516" s="499">
        <v>516</v>
      </c>
      <c r="B516" s="292" t="s">
        <v>655</v>
      </c>
      <c r="C516" s="818" t="s">
        <v>227</v>
      </c>
      <c r="D516" s="818" t="s">
        <v>656</v>
      </c>
      <c r="E516" s="857" t="s">
        <v>657</v>
      </c>
    </row>
    <row r="517" spans="1:5">
      <c r="A517" s="499">
        <v>517</v>
      </c>
      <c r="B517" s="433" t="s">
        <v>658</v>
      </c>
      <c r="C517" s="796"/>
      <c r="D517" s="797"/>
      <c r="E517" s="798"/>
    </row>
    <row r="518" spans="1:5">
      <c r="A518" s="499">
        <v>518</v>
      </c>
      <c r="B518" s="433" t="s">
        <v>659</v>
      </c>
      <c r="C518" s="796"/>
      <c r="D518" s="797"/>
      <c r="E518" s="798"/>
    </row>
    <row r="519" spans="1:5">
      <c r="A519" s="499">
        <v>519</v>
      </c>
      <c r="B519" s="433" t="s">
        <v>660</v>
      </c>
      <c r="C519" s="796"/>
      <c r="D519" s="797"/>
      <c r="E519" s="798"/>
    </row>
    <row r="520" spans="1:5">
      <c r="A520" s="499">
        <v>520</v>
      </c>
      <c r="B520" s="433" t="s">
        <v>661</v>
      </c>
      <c r="C520" s="796"/>
      <c r="D520" s="797"/>
      <c r="E520" s="798"/>
    </row>
    <row r="521" spans="1:5">
      <c r="A521" s="499">
        <v>521</v>
      </c>
      <c r="B521" s="433" t="s">
        <v>662</v>
      </c>
      <c r="C521" s="796"/>
      <c r="D521" s="797"/>
      <c r="E521" s="798"/>
    </row>
    <row r="522" spans="1:5">
      <c r="A522" s="499">
        <v>522</v>
      </c>
      <c r="B522" s="433" t="s">
        <v>663</v>
      </c>
      <c r="C522" s="796"/>
      <c r="D522" s="797"/>
      <c r="E522" s="798"/>
    </row>
    <row r="523" spans="1:5">
      <c r="A523" s="499">
        <v>523</v>
      </c>
      <c r="B523" s="433" t="s">
        <v>664</v>
      </c>
      <c r="C523" s="796"/>
      <c r="D523" s="797"/>
      <c r="E523" s="798"/>
    </row>
    <row r="524" spans="1:5">
      <c r="A524" s="499">
        <v>524</v>
      </c>
      <c r="B524" s="433" t="s">
        <v>665</v>
      </c>
      <c r="C524" s="796"/>
      <c r="D524" s="797"/>
      <c r="E524" s="798"/>
    </row>
    <row r="525" spans="1:5">
      <c r="A525" s="499">
        <v>525</v>
      </c>
      <c r="B525" s="433" t="s">
        <v>666</v>
      </c>
      <c r="C525" s="796"/>
      <c r="D525" s="797"/>
      <c r="E525" s="798"/>
    </row>
    <row r="526" spans="1:5">
      <c r="A526" s="499">
        <v>526</v>
      </c>
      <c r="B526" s="434" t="s">
        <v>667</v>
      </c>
      <c r="C526" s="799"/>
      <c r="D526" s="800"/>
      <c r="E526" s="801"/>
    </row>
    <row r="527" spans="1:5">
      <c r="A527" s="499">
        <v>527</v>
      </c>
      <c r="B527" s="838">
        <v>22</v>
      </c>
      <c r="C527" s="839"/>
      <c r="D527" s="842" t="s">
        <v>769</v>
      </c>
      <c r="E527" s="847"/>
    </row>
    <row r="528" spans="1:5">
      <c r="A528" s="499">
        <v>528</v>
      </c>
      <c r="B528" s="292" t="s">
        <v>482</v>
      </c>
      <c r="C528" s="840"/>
      <c r="D528" s="845"/>
      <c r="E528" s="846"/>
    </row>
    <row r="529" spans="1:5">
      <c r="A529" s="499">
        <v>529</v>
      </c>
      <c r="B529" s="292" t="s">
        <v>223</v>
      </c>
      <c r="C529" s="841"/>
      <c r="D529" s="843"/>
      <c r="E529" s="844"/>
    </row>
    <row r="530" spans="1:5">
      <c r="A530" s="499">
        <v>530</v>
      </c>
      <c r="B530" s="292" t="s">
        <v>643</v>
      </c>
      <c r="C530" s="841"/>
      <c r="D530" s="848"/>
      <c r="E530" s="849"/>
    </row>
    <row r="531" spans="1:5">
      <c r="A531" s="499">
        <v>531</v>
      </c>
      <c r="B531" s="292" t="s">
        <v>668</v>
      </c>
      <c r="C531" s="852"/>
      <c r="D531" s="850"/>
      <c r="E531" s="850"/>
    </row>
    <row r="532" spans="1:5">
      <c r="A532" s="499">
        <v>532</v>
      </c>
      <c r="B532" s="292" t="s">
        <v>526</v>
      </c>
      <c r="C532" s="852"/>
      <c r="D532" s="851"/>
      <c r="E532" s="856"/>
    </row>
    <row r="533" spans="1:5">
      <c r="A533" s="499">
        <v>533</v>
      </c>
      <c r="B533" s="292"/>
      <c r="C533" s="818" t="s">
        <v>645</v>
      </c>
      <c r="D533" s="853" t="s">
        <v>646</v>
      </c>
      <c r="E533" s="858"/>
    </row>
    <row r="534" spans="1:5">
      <c r="A534" s="499">
        <v>534</v>
      </c>
      <c r="B534" s="292" t="s">
        <v>644</v>
      </c>
      <c r="C534" s="796"/>
      <c r="D534" s="854"/>
      <c r="E534" s="858"/>
    </row>
    <row r="535" spans="1:5">
      <c r="A535" s="499">
        <v>535</v>
      </c>
      <c r="B535" s="292" t="s">
        <v>647</v>
      </c>
      <c r="C535" s="796"/>
      <c r="D535" s="854"/>
      <c r="E535" s="858"/>
    </row>
    <row r="536" spans="1:5">
      <c r="A536" s="499">
        <v>536</v>
      </c>
      <c r="B536" s="292" t="s">
        <v>648</v>
      </c>
      <c r="C536" s="818" t="s">
        <v>649</v>
      </c>
      <c r="D536" s="855" t="s">
        <v>650</v>
      </c>
      <c r="E536" s="858"/>
    </row>
    <row r="537" spans="1:5">
      <c r="A537" s="499">
        <v>537</v>
      </c>
      <c r="B537" s="433" t="s">
        <v>651</v>
      </c>
      <c r="C537" s="796"/>
      <c r="D537" s="854"/>
      <c r="E537" s="858"/>
    </row>
    <row r="538" spans="1:5">
      <c r="A538" s="499">
        <v>538</v>
      </c>
      <c r="B538" s="433" t="s">
        <v>652</v>
      </c>
      <c r="C538" s="796"/>
      <c r="D538" s="854"/>
      <c r="E538" s="858"/>
    </row>
    <row r="539" spans="1:5">
      <c r="A539" s="499">
        <v>539</v>
      </c>
      <c r="B539" s="433" t="s">
        <v>653</v>
      </c>
      <c r="C539" s="796"/>
      <c r="D539" s="854"/>
      <c r="E539" s="858"/>
    </row>
    <row r="540" spans="1:5">
      <c r="A540" s="499">
        <v>540</v>
      </c>
      <c r="B540" s="433" t="s">
        <v>654</v>
      </c>
      <c r="C540" s="796"/>
      <c r="D540" s="854"/>
      <c r="E540" s="859"/>
    </row>
    <row r="541" spans="1:5">
      <c r="A541" s="499">
        <v>541</v>
      </c>
      <c r="B541" s="292" t="s">
        <v>655</v>
      </c>
      <c r="C541" s="818" t="s">
        <v>227</v>
      </c>
      <c r="D541" s="818" t="s">
        <v>656</v>
      </c>
      <c r="E541" s="857" t="s">
        <v>657</v>
      </c>
    </row>
    <row r="542" spans="1:5">
      <c r="A542" s="499">
        <v>542</v>
      </c>
      <c r="B542" s="433" t="s">
        <v>658</v>
      </c>
      <c r="C542" s="796"/>
      <c r="D542" s="797"/>
      <c r="E542" s="798"/>
    </row>
    <row r="543" spans="1:5">
      <c r="A543" s="499">
        <v>543</v>
      </c>
      <c r="B543" s="433" t="s">
        <v>659</v>
      </c>
      <c r="C543" s="796"/>
      <c r="D543" s="797"/>
      <c r="E543" s="798"/>
    </row>
    <row r="544" spans="1:5">
      <c r="A544" s="499">
        <v>544</v>
      </c>
      <c r="B544" s="433" t="s">
        <v>660</v>
      </c>
      <c r="C544" s="796"/>
      <c r="D544" s="797"/>
      <c r="E544" s="798"/>
    </row>
    <row r="545" spans="1:5">
      <c r="A545" s="499">
        <v>545</v>
      </c>
      <c r="B545" s="433" t="s">
        <v>661</v>
      </c>
      <c r="C545" s="796"/>
      <c r="D545" s="797"/>
      <c r="E545" s="798"/>
    </row>
    <row r="546" spans="1:5">
      <c r="A546" s="499">
        <v>546</v>
      </c>
      <c r="B546" s="433" t="s">
        <v>662</v>
      </c>
      <c r="C546" s="796"/>
      <c r="D546" s="797"/>
      <c r="E546" s="798"/>
    </row>
    <row r="547" spans="1:5">
      <c r="A547" s="499">
        <v>547</v>
      </c>
      <c r="B547" s="433" t="s">
        <v>663</v>
      </c>
      <c r="C547" s="796"/>
      <c r="D547" s="797"/>
      <c r="E547" s="798"/>
    </row>
    <row r="548" spans="1:5">
      <c r="A548" s="499">
        <v>548</v>
      </c>
      <c r="B548" s="433" t="s">
        <v>664</v>
      </c>
      <c r="C548" s="796"/>
      <c r="D548" s="797"/>
      <c r="E548" s="798"/>
    </row>
    <row r="549" spans="1:5">
      <c r="A549" s="499">
        <v>549</v>
      </c>
      <c r="B549" s="433" t="s">
        <v>665</v>
      </c>
      <c r="C549" s="796"/>
      <c r="D549" s="797"/>
      <c r="E549" s="798"/>
    </row>
    <row r="550" spans="1:5">
      <c r="A550" s="499">
        <v>550</v>
      </c>
      <c r="B550" s="433" t="s">
        <v>666</v>
      </c>
      <c r="C550" s="796"/>
      <c r="D550" s="797"/>
      <c r="E550" s="798"/>
    </row>
    <row r="551" spans="1:5">
      <c r="A551" s="499">
        <v>551</v>
      </c>
      <c r="B551" s="434" t="s">
        <v>667</v>
      </c>
      <c r="C551" s="799"/>
      <c r="D551" s="800"/>
      <c r="E551" s="801"/>
    </row>
    <row r="552" spans="1:5">
      <c r="A552" s="499">
        <v>552</v>
      </c>
      <c r="B552" s="838">
        <v>23</v>
      </c>
      <c r="C552" s="839"/>
      <c r="D552" s="842" t="s">
        <v>769</v>
      </c>
      <c r="E552" s="847"/>
    </row>
    <row r="553" spans="1:5">
      <c r="A553" s="499">
        <v>553</v>
      </c>
      <c r="B553" s="292" t="s">
        <v>482</v>
      </c>
      <c r="C553" s="840"/>
      <c r="D553" s="845"/>
      <c r="E553" s="846"/>
    </row>
    <row r="554" spans="1:5">
      <c r="A554" s="499">
        <v>554</v>
      </c>
      <c r="B554" s="292" t="s">
        <v>223</v>
      </c>
      <c r="C554" s="841"/>
      <c r="D554" s="843"/>
      <c r="E554" s="844"/>
    </row>
    <row r="555" spans="1:5">
      <c r="A555" s="499">
        <v>555</v>
      </c>
      <c r="B555" s="292" t="s">
        <v>643</v>
      </c>
      <c r="C555" s="841"/>
      <c r="D555" s="848"/>
      <c r="E555" s="849"/>
    </row>
    <row r="556" spans="1:5">
      <c r="A556" s="499">
        <v>556</v>
      </c>
      <c r="B556" s="292" t="s">
        <v>668</v>
      </c>
      <c r="C556" s="852"/>
      <c r="D556" s="850"/>
      <c r="E556" s="850"/>
    </row>
    <row r="557" spans="1:5">
      <c r="A557" s="499">
        <v>557</v>
      </c>
      <c r="B557" s="292" t="s">
        <v>526</v>
      </c>
      <c r="C557" s="852"/>
      <c r="D557" s="851"/>
      <c r="E557" s="856"/>
    </row>
    <row r="558" spans="1:5">
      <c r="A558" s="499">
        <v>558</v>
      </c>
      <c r="B558" s="292"/>
      <c r="C558" s="818" t="s">
        <v>645</v>
      </c>
      <c r="D558" s="853" t="s">
        <v>646</v>
      </c>
      <c r="E558" s="858"/>
    </row>
    <row r="559" spans="1:5">
      <c r="A559" s="499">
        <v>559</v>
      </c>
      <c r="B559" s="292" t="s">
        <v>644</v>
      </c>
      <c r="C559" s="796"/>
      <c r="D559" s="854"/>
      <c r="E559" s="858"/>
    </row>
    <row r="560" spans="1:5">
      <c r="A560" s="499">
        <v>560</v>
      </c>
      <c r="B560" s="292" t="s">
        <v>647</v>
      </c>
      <c r="C560" s="796"/>
      <c r="D560" s="854"/>
      <c r="E560" s="858"/>
    </row>
    <row r="561" spans="1:5">
      <c r="A561" s="499">
        <v>561</v>
      </c>
      <c r="B561" s="292" t="s">
        <v>648</v>
      </c>
      <c r="C561" s="818" t="s">
        <v>649</v>
      </c>
      <c r="D561" s="855" t="s">
        <v>650</v>
      </c>
      <c r="E561" s="858"/>
    </row>
    <row r="562" spans="1:5">
      <c r="A562" s="499">
        <v>562</v>
      </c>
      <c r="B562" s="433" t="s">
        <v>651</v>
      </c>
      <c r="C562" s="796"/>
      <c r="D562" s="854"/>
      <c r="E562" s="858"/>
    </row>
    <row r="563" spans="1:5">
      <c r="A563" s="499">
        <v>563</v>
      </c>
      <c r="B563" s="433" t="s">
        <v>652</v>
      </c>
      <c r="C563" s="796"/>
      <c r="D563" s="854"/>
      <c r="E563" s="858"/>
    </row>
    <row r="564" spans="1:5">
      <c r="A564" s="499">
        <v>564</v>
      </c>
      <c r="B564" s="433" t="s">
        <v>653</v>
      </c>
      <c r="C564" s="796"/>
      <c r="D564" s="854"/>
      <c r="E564" s="858"/>
    </row>
    <row r="565" spans="1:5">
      <c r="A565" s="499">
        <v>565</v>
      </c>
      <c r="B565" s="433" t="s">
        <v>654</v>
      </c>
      <c r="C565" s="796"/>
      <c r="D565" s="854"/>
      <c r="E565" s="859"/>
    </row>
    <row r="566" spans="1:5">
      <c r="A566" s="499">
        <v>566</v>
      </c>
      <c r="B566" s="292" t="s">
        <v>655</v>
      </c>
      <c r="C566" s="818" t="s">
        <v>227</v>
      </c>
      <c r="D566" s="818" t="s">
        <v>656</v>
      </c>
      <c r="E566" s="857" t="s">
        <v>657</v>
      </c>
    </row>
    <row r="567" spans="1:5">
      <c r="A567" s="499">
        <v>567</v>
      </c>
      <c r="B567" s="433" t="s">
        <v>658</v>
      </c>
      <c r="C567" s="796"/>
      <c r="D567" s="797"/>
      <c r="E567" s="798"/>
    </row>
    <row r="568" spans="1:5">
      <c r="A568" s="499">
        <v>568</v>
      </c>
      <c r="B568" s="433" t="s">
        <v>659</v>
      </c>
      <c r="C568" s="796"/>
      <c r="D568" s="797"/>
      <c r="E568" s="798"/>
    </row>
    <row r="569" spans="1:5">
      <c r="A569" s="499">
        <v>569</v>
      </c>
      <c r="B569" s="433" t="s">
        <v>660</v>
      </c>
      <c r="C569" s="796"/>
      <c r="D569" s="797"/>
      <c r="E569" s="798"/>
    </row>
    <row r="570" spans="1:5">
      <c r="A570" s="499">
        <v>570</v>
      </c>
      <c r="B570" s="433" t="s">
        <v>661</v>
      </c>
      <c r="C570" s="796"/>
      <c r="D570" s="797"/>
      <c r="E570" s="798"/>
    </row>
    <row r="571" spans="1:5">
      <c r="A571" s="499">
        <v>571</v>
      </c>
      <c r="B571" s="433" t="s">
        <v>662</v>
      </c>
      <c r="C571" s="796"/>
      <c r="D571" s="797"/>
      <c r="E571" s="798"/>
    </row>
    <row r="572" spans="1:5">
      <c r="A572" s="499">
        <v>572</v>
      </c>
      <c r="B572" s="433" t="s">
        <v>663</v>
      </c>
      <c r="C572" s="796"/>
      <c r="D572" s="797"/>
      <c r="E572" s="798"/>
    </row>
    <row r="573" spans="1:5">
      <c r="A573" s="499">
        <v>573</v>
      </c>
      <c r="B573" s="433" t="s">
        <v>664</v>
      </c>
      <c r="C573" s="796"/>
      <c r="D573" s="797"/>
      <c r="E573" s="798"/>
    </row>
    <row r="574" spans="1:5">
      <c r="A574" s="499">
        <v>574</v>
      </c>
      <c r="B574" s="433" t="s">
        <v>665</v>
      </c>
      <c r="C574" s="796"/>
      <c r="D574" s="797"/>
      <c r="E574" s="798"/>
    </row>
    <row r="575" spans="1:5">
      <c r="A575" s="499">
        <v>575</v>
      </c>
      <c r="B575" s="433" t="s">
        <v>666</v>
      </c>
      <c r="C575" s="796"/>
      <c r="D575" s="797"/>
      <c r="E575" s="798"/>
    </row>
    <row r="576" spans="1:5">
      <c r="A576" s="499">
        <v>576</v>
      </c>
      <c r="B576" s="434" t="s">
        <v>667</v>
      </c>
      <c r="C576" s="799"/>
      <c r="D576" s="800"/>
      <c r="E576" s="801"/>
    </row>
    <row r="577" spans="1:5">
      <c r="A577" s="499">
        <v>577</v>
      </c>
      <c r="B577" s="838">
        <v>24</v>
      </c>
      <c r="C577" s="839"/>
      <c r="D577" s="842" t="s">
        <v>769</v>
      </c>
      <c r="E577" s="847"/>
    </row>
    <row r="578" spans="1:5">
      <c r="A578" s="499">
        <v>578</v>
      </c>
      <c r="B578" s="292" t="s">
        <v>482</v>
      </c>
      <c r="C578" s="840"/>
      <c r="D578" s="845"/>
      <c r="E578" s="846"/>
    </row>
    <row r="579" spans="1:5">
      <c r="A579" s="499">
        <v>579</v>
      </c>
      <c r="B579" s="292" t="s">
        <v>223</v>
      </c>
      <c r="C579" s="841"/>
      <c r="D579" s="843"/>
      <c r="E579" s="844"/>
    </row>
    <row r="580" spans="1:5">
      <c r="A580" s="499">
        <v>580</v>
      </c>
      <c r="B580" s="292" t="s">
        <v>643</v>
      </c>
      <c r="C580" s="841"/>
      <c r="D580" s="848"/>
      <c r="E580" s="849"/>
    </row>
    <row r="581" spans="1:5">
      <c r="A581" s="499">
        <v>581</v>
      </c>
      <c r="B581" s="292" t="s">
        <v>668</v>
      </c>
      <c r="C581" s="852"/>
      <c r="D581" s="850"/>
      <c r="E581" s="850"/>
    </row>
    <row r="582" spans="1:5">
      <c r="A582" s="499">
        <v>582</v>
      </c>
      <c r="B582" s="292" t="s">
        <v>526</v>
      </c>
      <c r="C582" s="852"/>
      <c r="D582" s="851"/>
      <c r="E582" s="856"/>
    </row>
    <row r="583" spans="1:5">
      <c r="A583" s="499">
        <v>583</v>
      </c>
      <c r="B583" s="292"/>
      <c r="C583" s="818" t="s">
        <v>645</v>
      </c>
      <c r="D583" s="853" t="s">
        <v>646</v>
      </c>
      <c r="E583" s="858"/>
    </row>
    <row r="584" spans="1:5">
      <c r="A584" s="499">
        <v>584</v>
      </c>
      <c r="B584" s="292" t="s">
        <v>644</v>
      </c>
      <c r="C584" s="796"/>
      <c r="D584" s="854"/>
      <c r="E584" s="858"/>
    </row>
    <row r="585" spans="1:5">
      <c r="A585" s="499">
        <v>585</v>
      </c>
      <c r="B585" s="292" t="s">
        <v>647</v>
      </c>
      <c r="C585" s="796"/>
      <c r="D585" s="854"/>
      <c r="E585" s="858"/>
    </row>
    <row r="586" spans="1:5">
      <c r="A586" s="499">
        <v>586</v>
      </c>
      <c r="B586" s="292" t="s">
        <v>648</v>
      </c>
      <c r="C586" s="818" t="s">
        <v>649</v>
      </c>
      <c r="D586" s="855" t="s">
        <v>650</v>
      </c>
      <c r="E586" s="858"/>
    </row>
    <row r="587" spans="1:5">
      <c r="A587" s="499">
        <v>587</v>
      </c>
      <c r="B587" s="433" t="s">
        <v>651</v>
      </c>
      <c r="C587" s="796"/>
      <c r="D587" s="854"/>
      <c r="E587" s="858"/>
    </row>
    <row r="588" spans="1:5">
      <c r="A588" s="499">
        <v>588</v>
      </c>
      <c r="B588" s="433" t="s">
        <v>652</v>
      </c>
      <c r="C588" s="796"/>
      <c r="D588" s="854"/>
      <c r="E588" s="858"/>
    </row>
    <row r="589" spans="1:5">
      <c r="A589" s="499">
        <v>589</v>
      </c>
      <c r="B589" s="433" t="s">
        <v>653</v>
      </c>
      <c r="C589" s="796"/>
      <c r="D589" s="854"/>
      <c r="E589" s="858"/>
    </row>
    <row r="590" spans="1:5">
      <c r="A590" s="499">
        <v>590</v>
      </c>
      <c r="B590" s="433" t="s">
        <v>654</v>
      </c>
      <c r="C590" s="796"/>
      <c r="D590" s="854"/>
      <c r="E590" s="859"/>
    </row>
    <row r="591" spans="1:5">
      <c r="A591" s="499">
        <v>591</v>
      </c>
      <c r="B591" s="292" t="s">
        <v>655</v>
      </c>
      <c r="C591" s="818" t="s">
        <v>227</v>
      </c>
      <c r="D591" s="818" t="s">
        <v>656</v>
      </c>
      <c r="E591" s="857" t="s">
        <v>657</v>
      </c>
    </row>
    <row r="592" spans="1:5">
      <c r="A592" s="499">
        <v>592</v>
      </c>
      <c r="B592" s="433" t="s">
        <v>658</v>
      </c>
      <c r="C592" s="796"/>
      <c r="D592" s="797"/>
      <c r="E592" s="798"/>
    </row>
    <row r="593" spans="1:5">
      <c r="A593" s="499">
        <v>593</v>
      </c>
      <c r="B593" s="433" t="s">
        <v>659</v>
      </c>
      <c r="C593" s="796"/>
      <c r="D593" s="797"/>
      <c r="E593" s="798"/>
    </row>
    <row r="594" spans="1:5">
      <c r="A594" s="499">
        <v>594</v>
      </c>
      <c r="B594" s="433" t="s">
        <v>660</v>
      </c>
      <c r="C594" s="796"/>
      <c r="D594" s="797"/>
      <c r="E594" s="798"/>
    </row>
    <row r="595" spans="1:5">
      <c r="A595" s="499">
        <v>595</v>
      </c>
      <c r="B595" s="433" t="s">
        <v>661</v>
      </c>
      <c r="C595" s="796"/>
      <c r="D595" s="797"/>
      <c r="E595" s="798"/>
    </row>
    <row r="596" spans="1:5">
      <c r="A596" s="499">
        <v>596</v>
      </c>
      <c r="B596" s="433" t="s">
        <v>662</v>
      </c>
      <c r="C596" s="796"/>
      <c r="D596" s="797"/>
      <c r="E596" s="798"/>
    </row>
    <row r="597" spans="1:5">
      <c r="A597" s="499">
        <v>597</v>
      </c>
      <c r="B597" s="433" t="s">
        <v>663</v>
      </c>
      <c r="C597" s="796"/>
      <c r="D597" s="797"/>
      <c r="E597" s="798"/>
    </row>
    <row r="598" spans="1:5">
      <c r="A598" s="499">
        <v>598</v>
      </c>
      <c r="B598" s="433" t="s">
        <v>664</v>
      </c>
      <c r="C598" s="796"/>
      <c r="D598" s="797"/>
      <c r="E598" s="798"/>
    </row>
    <row r="599" spans="1:5">
      <c r="A599" s="499">
        <v>599</v>
      </c>
      <c r="B599" s="433" t="s">
        <v>665</v>
      </c>
      <c r="C599" s="796"/>
      <c r="D599" s="797"/>
      <c r="E599" s="798"/>
    </row>
    <row r="600" spans="1:5">
      <c r="A600" s="499">
        <v>600</v>
      </c>
      <c r="B600" s="433" t="s">
        <v>666</v>
      </c>
      <c r="C600" s="796"/>
      <c r="D600" s="797"/>
      <c r="E600" s="798"/>
    </row>
    <row r="601" spans="1:5">
      <c r="A601" s="499">
        <v>601</v>
      </c>
      <c r="B601" s="434" t="s">
        <v>667</v>
      </c>
      <c r="C601" s="799"/>
      <c r="D601" s="800"/>
      <c r="E601" s="801"/>
    </row>
    <row r="602" spans="1:5">
      <c r="A602" s="499">
        <v>602</v>
      </c>
      <c r="B602" s="838">
        <v>25</v>
      </c>
      <c r="C602" s="839"/>
      <c r="D602" s="842" t="s">
        <v>769</v>
      </c>
      <c r="E602" s="847"/>
    </row>
    <row r="603" spans="1:5">
      <c r="A603" s="499">
        <v>603</v>
      </c>
      <c r="B603" s="292" t="s">
        <v>482</v>
      </c>
      <c r="C603" s="840"/>
      <c r="D603" s="845"/>
      <c r="E603" s="846"/>
    </row>
    <row r="604" spans="1:5">
      <c r="A604" s="499">
        <v>604</v>
      </c>
      <c r="B604" s="292" t="s">
        <v>223</v>
      </c>
      <c r="C604" s="841"/>
      <c r="D604" s="843"/>
      <c r="E604" s="844"/>
    </row>
    <row r="605" spans="1:5">
      <c r="A605" s="499">
        <v>605</v>
      </c>
      <c r="B605" s="292" t="s">
        <v>643</v>
      </c>
      <c r="C605" s="841"/>
      <c r="D605" s="848"/>
      <c r="E605" s="849"/>
    </row>
    <row r="606" spans="1:5">
      <c r="A606" s="499">
        <v>606</v>
      </c>
      <c r="B606" s="292" t="s">
        <v>668</v>
      </c>
      <c r="C606" s="852"/>
      <c r="D606" s="850"/>
      <c r="E606" s="850"/>
    </row>
    <row r="607" spans="1:5">
      <c r="A607" s="499">
        <v>607</v>
      </c>
      <c r="B607" s="292" t="s">
        <v>526</v>
      </c>
      <c r="C607" s="852"/>
      <c r="D607" s="851"/>
      <c r="E607" s="856"/>
    </row>
    <row r="608" spans="1:5">
      <c r="A608" s="499">
        <v>608</v>
      </c>
      <c r="B608" s="292"/>
      <c r="C608" s="818" t="s">
        <v>645</v>
      </c>
      <c r="D608" s="853" t="s">
        <v>646</v>
      </c>
      <c r="E608" s="858"/>
    </row>
    <row r="609" spans="1:5">
      <c r="A609" s="499">
        <v>609</v>
      </c>
      <c r="B609" s="292" t="s">
        <v>644</v>
      </c>
      <c r="C609" s="796"/>
      <c r="D609" s="854"/>
      <c r="E609" s="858"/>
    </row>
    <row r="610" spans="1:5">
      <c r="A610" s="499">
        <v>610</v>
      </c>
      <c r="B610" s="292" t="s">
        <v>647</v>
      </c>
      <c r="C610" s="796"/>
      <c r="D610" s="854"/>
      <c r="E610" s="858"/>
    </row>
    <row r="611" spans="1:5">
      <c r="A611" s="499">
        <v>611</v>
      </c>
      <c r="B611" s="292" t="s">
        <v>648</v>
      </c>
      <c r="C611" s="818" t="s">
        <v>649</v>
      </c>
      <c r="D611" s="855" t="s">
        <v>650</v>
      </c>
      <c r="E611" s="858"/>
    </row>
    <row r="612" spans="1:5">
      <c r="A612" s="499">
        <v>612</v>
      </c>
      <c r="B612" s="433" t="s">
        <v>651</v>
      </c>
      <c r="C612" s="796"/>
      <c r="D612" s="854"/>
      <c r="E612" s="858"/>
    </row>
    <row r="613" spans="1:5">
      <c r="A613" s="499">
        <v>613</v>
      </c>
      <c r="B613" s="433" t="s">
        <v>652</v>
      </c>
      <c r="C613" s="796"/>
      <c r="D613" s="854"/>
      <c r="E613" s="858"/>
    </row>
    <row r="614" spans="1:5">
      <c r="A614" s="499">
        <v>614</v>
      </c>
      <c r="B614" s="433" t="s">
        <v>653</v>
      </c>
      <c r="C614" s="796"/>
      <c r="D614" s="854"/>
      <c r="E614" s="858"/>
    </row>
    <row r="615" spans="1:5">
      <c r="A615" s="499">
        <v>615</v>
      </c>
      <c r="B615" s="433" t="s">
        <v>654</v>
      </c>
      <c r="C615" s="796"/>
      <c r="D615" s="854"/>
      <c r="E615" s="859"/>
    </row>
    <row r="616" spans="1:5">
      <c r="A616" s="499">
        <v>616</v>
      </c>
      <c r="B616" s="292" t="s">
        <v>655</v>
      </c>
      <c r="C616" s="818" t="s">
        <v>227</v>
      </c>
      <c r="D616" s="818" t="s">
        <v>656</v>
      </c>
      <c r="E616" s="857" t="s">
        <v>657</v>
      </c>
    </row>
    <row r="617" spans="1:5">
      <c r="A617" s="499">
        <v>617</v>
      </c>
      <c r="B617" s="433" t="s">
        <v>658</v>
      </c>
      <c r="C617" s="796"/>
      <c r="D617" s="797"/>
      <c r="E617" s="798"/>
    </row>
    <row r="618" spans="1:5">
      <c r="A618" s="499">
        <v>618</v>
      </c>
      <c r="B618" s="433" t="s">
        <v>659</v>
      </c>
      <c r="C618" s="796"/>
      <c r="D618" s="797"/>
      <c r="E618" s="798"/>
    </row>
    <row r="619" spans="1:5">
      <c r="A619" s="499">
        <v>619</v>
      </c>
      <c r="B619" s="433" t="s">
        <v>660</v>
      </c>
      <c r="C619" s="796"/>
      <c r="D619" s="797"/>
      <c r="E619" s="798"/>
    </row>
    <row r="620" spans="1:5">
      <c r="A620" s="499">
        <v>620</v>
      </c>
      <c r="B620" s="433" t="s">
        <v>661</v>
      </c>
      <c r="C620" s="796"/>
      <c r="D620" s="797"/>
      <c r="E620" s="798"/>
    </row>
    <row r="621" spans="1:5">
      <c r="A621" s="499">
        <v>621</v>
      </c>
      <c r="B621" s="433" t="s">
        <v>662</v>
      </c>
      <c r="C621" s="796"/>
      <c r="D621" s="797"/>
      <c r="E621" s="798"/>
    </row>
    <row r="622" spans="1:5">
      <c r="A622" s="499">
        <v>622</v>
      </c>
      <c r="B622" s="433" t="s">
        <v>663</v>
      </c>
      <c r="C622" s="796"/>
      <c r="D622" s="797"/>
      <c r="E622" s="798"/>
    </row>
    <row r="623" spans="1:5">
      <c r="A623" s="499">
        <v>623</v>
      </c>
      <c r="B623" s="433" t="s">
        <v>664</v>
      </c>
      <c r="C623" s="796"/>
      <c r="D623" s="797"/>
      <c r="E623" s="798"/>
    </row>
    <row r="624" spans="1:5">
      <c r="A624" s="499">
        <v>624</v>
      </c>
      <c r="B624" s="433" t="s">
        <v>665</v>
      </c>
      <c r="C624" s="796"/>
      <c r="D624" s="797"/>
      <c r="E624" s="798"/>
    </row>
    <row r="625" spans="1:5">
      <c r="A625" s="499">
        <v>625</v>
      </c>
      <c r="B625" s="433" t="s">
        <v>666</v>
      </c>
      <c r="C625" s="796"/>
      <c r="D625" s="797"/>
      <c r="E625" s="798"/>
    </row>
    <row r="626" spans="1:5">
      <c r="A626" s="499">
        <v>626</v>
      </c>
      <c r="B626" s="434" t="s">
        <v>667</v>
      </c>
      <c r="C626" s="799"/>
      <c r="D626" s="800"/>
      <c r="E626" s="801"/>
    </row>
    <row r="627" spans="1:5">
      <c r="A627" s="499">
        <v>627</v>
      </c>
      <c r="B627" s="838">
        <v>26</v>
      </c>
      <c r="C627" s="839"/>
      <c r="D627" s="842" t="s">
        <v>769</v>
      </c>
      <c r="E627" s="847"/>
    </row>
    <row r="628" spans="1:5">
      <c r="A628" s="499">
        <v>628</v>
      </c>
      <c r="B628" s="292" t="s">
        <v>482</v>
      </c>
      <c r="C628" s="840"/>
      <c r="D628" s="845"/>
      <c r="E628" s="846"/>
    </row>
    <row r="629" spans="1:5">
      <c r="A629" s="499">
        <v>629</v>
      </c>
      <c r="B629" s="292" t="s">
        <v>223</v>
      </c>
      <c r="C629" s="841"/>
      <c r="D629" s="843"/>
      <c r="E629" s="844"/>
    </row>
    <row r="630" spans="1:5">
      <c r="A630" s="499">
        <v>630</v>
      </c>
      <c r="B630" s="292" t="s">
        <v>643</v>
      </c>
      <c r="C630" s="841"/>
      <c r="D630" s="848"/>
      <c r="E630" s="849"/>
    </row>
    <row r="631" spans="1:5">
      <c r="A631" s="499">
        <v>631</v>
      </c>
      <c r="B631" s="292" t="s">
        <v>668</v>
      </c>
      <c r="C631" s="852"/>
      <c r="D631" s="850"/>
      <c r="E631" s="850"/>
    </row>
    <row r="632" spans="1:5">
      <c r="A632" s="499">
        <v>632</v>
      </c>
      <c r="B632" s="292" t="s">
        <v>526</v>
      </c>
      <c r="C632" s="852"/>
      <c r="D632" s="851"/>
      <c r="E632" s="856"/>
    </row>
    <row r="633" spans="1:5">
      <c r="A633" s="499">
        <v>633</v>
      </c>
      <c r="B633" s="292"/>
      <c r="C633" s="818" t="s">
        <v>645</v>
      </c>
      <c r="D633" s="853" t="s">
        <v>646</v>
      </c>
      <c r="E633" s="858"/>
    </row>
    <row r="634" spans="1:5">
      <c r="A634" s="499">
        <v>634</v>
      </c>
      <c r="B634" s="292" t="s">
        <v>644</v>
      </c>
      <c r="C634" s="796"/>
      <c r="D634" s="854"/>
      <c r="E634" s="858"/>
    </row>
    <row r="635" spans="1:5">
      <c r="A635" s="499">
        <v>635</v>
      </c>
      <c r="B635" s="292" t="s">
        <v>647</v>
      </c>
      <c r="C635" s="796"/>
      <c r="D635" s="854"/>
      <c r="E635" s="858"/>
    </row>
    <row r="636" spans="1:5">
      <c r="A636" s="499">
        <v>636</v>
      </c>
      <c r="B636" s="292" t="s">
        <v>648</v>
      </c>
      <c r="C636" s="818" t="s">
        <v>649</v>
      </c>
      <c r="D636" s="855" t="s">
        <v>650</v>
      </c>
      <c r="E636" s="858"/>
    </row>
    <row r="637" spans="1:5">
      <c r="A637" s="499">
        <v>637</v>
      </c>
      <c r="B637" s="433" t="s">
        <v>651</v>
      </c>
      <c r="C637" s="796"/>
      <c r="D637" s="854"/>
      <c r="E637" s="858"/>
    </row>
    <row r="638" spans="1:5">
      <c r="A638" s="499">
        <v>638</v>
      </c>
      <c r="B638" s="433" t="s">
        <v>652</v>
      </c>
      <c r="C638" s="796"/>
      <c r="D638" s="854"/>
      <c r="E638" s="858"/>
    </row>
    <row r="639" spans="1:5">
      <c r="A639" s="499">
        <v>639</v>
      </c>
      <c r="B639" s="433" t="s">
        <v>653</v>
      </c>
      <c r="C639" s="796"/>
      <c r="D639" s="854"/>
      <c r="E639" s="858"/>
    </row>
    <row r="640" spans="1:5">
      <c r="A640" s="499">
        <v>640</v>
      </c>
      <c r="B640" s="433" t="s">
        <v>654</v>
      </c>
      <c r="C640" s="796"/>
      <c r="D640" s="854"/>
      <c r="E640" s="859"/>
    </row>
    <row r="641" spans="1:5">
      <c r="A641" s="499">
        <v>641</v>
      </c>
      <c r="B641" s="292" t="s">
        <v>655</v>
      </c>
      <c r="C641" s="818" t="s">
        <v>227</v>
      </c>
      <c r="D641" s="818" t="s">
        <v>656</v>
      </c>
      <c r="E641" s="857" t="s">
        <v>657</v>
      </c>
    </row>
    <row r="642" spans="1:5">
      <c r="A642" s="499">
        <v>642</v>
      </c>
      <c r="B642" s="433" t="s">
        <v>658</v>
      </c>
      <c r="C642" s="796"/>
      <c r="D642" s="797"/>
      <c r="E642" s="798"/>
    </row>
    <row r="643" spans="1:5">
      <c r="A643" s="499">
        <v>643</v>
      </c>
      <c r="B643" s="433" t="s">
        <v>659</v>
      </c>
      <c r="C643" s="796"/>
      <c r="D643" s="797"/>
      <c r="E643" s="798"/>
    </row>
    <row r="644" spans="1:5">
      <c r="A644" s="499">
        <v>644</v>
      </c>
      <c r="B644" s="433" t="s">
        <v>660</v>
      </c>
      <c r="C644" s="796"/>
      <c r="D644" s="797"/>
      <c r="E644" s="798"/>
    </row>
    <row r="645" spans="1:5">
      <c r="A645" s="499">
        <v>645</v>
      </c>
      <c r="B645" s="433" t="s">
        <v>661</v>
      </c>
      <c r="C645" s="796"/>
      <c r="D645" s="797"/>
      <c r="E645" s="798"/>
    </row>
    <row r="646" spans="1:5">
      <c r="A646" s="499">
        <v>646</v>
      </c>
      <c r="B646" s="433" t="s">
        <v>662</v>
      </c>
      <c r="C646" s="796"/>
      <c r="D646" s="797"/>
      <c r="E646" s="798"/>
    </row>
    <row r="647" spans="1:5">
      <c r="A647" s="499">
        <v>647</v>
      </c>
      <c r="B647" s="433" t="s">
        <v>663</v>
      </c>
      <c r="C647" s="796"/>
      <c r="D647" s="797"/>
      <c r="E647" s="798"/>
    </row>
    <row r="648" spans="1:5">
      <c r="A648" s="499">
        <v>648</v>
      </c>
      <c r="B648" s="433" t="s">
        <v>664</v>
      </c>
      <c r="C648" s="796"/>
      <c r="D648" s="797"/>
      <c r="E648" s="798"/>
    </row>
    <row r="649" spans="1:5">
      <c r="A649" s="499">
        <v>649</v>
      </c>
      <c r="B649" s="433" t="s">
        <v>665</v>
      </c>
      <c r="C649" s="796"/>
      <c r="D649" s="797"/>
      <c r="E649" s="798"/>
    </row>
    <row r="650" spans="1:5">
      <c r="A650" s="499">
        <v>650</v>
      </c>
      <c r="B650" s="433" t="s">
        <v>666</v>
      </c>
      <c r="C650" s="796"/>
      <c r="D650" s="797"/>
      <c r="E650" s="798"/>
    </row>
    <row r="651" spans="1:5">
      <c r="A651" s="499">
        <v>651</v>
      </c>
      <c r="B651" s="434" t="s">
        <v>667</v>
      </c>
      <c r="C651" s="799"/>
      <c r="D651" s="800"/>
      <c r="E651" s="801"/>
    </row>
    <row r="652" spans="1:5">
      <c r="A652" s="499">
        <v>652</v>
      </c>
      <c r="B652" s="838">
        <v>27</v>
      </c>
      <c r="C652" s="839"/>
      <c r="D652" s="842" t="s">
        <v>769</v>
      </c>
      <c r="E652" s="847"/>
    </row>
    <row r="653" spans="1:5">
      <c r="A653" s="499">
        <v>653</v>
      </c>
      <c r="B653" s="292" t="s">
        <v>482</v>
      </c>
      <c r="C653" s="840"/>
      <c r="D653" s="845"/>
      <c r="E653" s="846"/>
    </row>
    <row r="654" spans="1:5">
      <c r="A654" s="499">
        <v>654</v>
      </c>
      <c r="B654" s="292" t="s">
        <v>223</v>
      </c>
      <c r="C654" s="841"/>
      <c r="D654" s="843"/>
      <c r="E654" s="844"/>
    </row>
    <row r="655" spans="1:5">
      <c r="A655" s="499">
        <v>655</v>
      </c>
      <c r="B655" s="292" t="s">
        <v>643</v>
      </c>
      <c r="C655" s="841"/>
      <c r="D655" s="848"/>
      <c r="E655" s="849"/>
    </row>
    <row r="656" spans="1:5">
      <c r="A656" s="499">
        <v>656</v>
      </c>
      <c r="B656" s="292" t="s">
        <v>668</v>
      </c>
      <c r="C656" s="852"/>
      <c r="D656" s="850"/>
      <c r="E656" s="850"/>
    </row>
    <row r="657" spans="1:5">
      <c r="A657" s="499">
        <v>657</v>
      </c>
      <c r="B657" s="292" t="s">
        <v>526</v>
      </c>
      <c r="C657" s="852"/>
      <c r="D657" s="851"/>
      <c r="E657" s="856"/>
    </row>
    <row r="658" spans="1:5">
      <c r="A658" s="499">
        <v>658</v>
      </c>
      <c r="B658" s="292"/>
      <c r="C658" s="818" t="s">
        <v>645</v>
      </c>
      <c r="D658" s="853" t="s">
        <v>646</v>
      </c>
      <c r="E658" s="858"/>
    </row>
    <row r="659" spans="1:5">
      <c r="A659" s="499">
        <v>659</v>
      </c>
      <c r="B659" s="292" t="s">
        <v>644</v>
      </c>
      <c r="C659" s="796"/>
      <c r="D659" s="854"/>
      <c r="E659" s="858"/>
    </row>
    <row r="660" spans="1:5">
      <c r="A660" s="499">
        <v>660</v>
      </c>
      <c r="B660" s="292" t="s">
        <v>647</v>
      </c>
      <c r="C660" s="796"/>
      <c r="D660" s="854"/>
      <c r="E660" s="858"/>
    </row>
    <row r="661" spans="1:5">
      <c r="A661" s="499">
        <v>661</v>
      </c>
      <c r="B661" s="292" t="s">
        <v>648</v>
      </c>
      <c r="C661" s="818" t="s">
        <v>649</v>
      </c>
      <c r="D661" s="855" t="s">
        <v>650</v>
      </c>
      <c r="E661" s="858"/>
    </row>
    <row r="662" spans="1:5">
      <c r="A662" s="499">
        <v>662</v>
      </c>
      <c r="B662" s="433" t="s">
        <v>651</v>
      </c>
      <c r="C662" s="796"/>
      <c r="D662" s="854"/>
      <c r="E662" s="858"/>
    </row>
    <row r="663" spans="1:5">
      <c r="A663" s="499">
        <v>663</v>
      </c>
      <c r="B663" s="433" t="s">
        <v>652</v>
      </c>
      <c r="C663" s="796"/>
      <c r="D663" s="854"/>
      <c r="E663" s="858"/>
    </row>
    <row r="664" spans="1:5">
      <c r="A664" s="499">
        <v>664</v>
      </c>
      <c r="B664" s="433" t="s">
        <v>653</v>
      </c>
      <c r="C664" s="796"/>
      <c r="D664" s="854"/>
      <c r="E664" s="858"/>
    </row>
    <row r="665" spans="1:5">
      <c r="A665" s="499">
        <v>665</v>
      </c>
      <c r="B665" s="433" t="s">
        <v>654</v>
      </c>
      <c r="C665" s="796"/>
      <c r="D665" s="854"/>
      <c r="E665" s="859"/>
    </row>
    <row r="666" spans="1:5">
      <c r="A666" s="499">
        <v>666</v>
      </c>
      <c r="B666" s="292" t="s">
        <v>655</v>
      </c>
      <c r="C666" s="818" t="s">
        <v>227</v>
      </c>
      <c r="D666" s="818" t="s">
        <v>656</v>
      </c>
      <c r="E666" s="857" t="s">
        <v>657</v>
      </c>
    </row>
    <row r="667" spans="1:5">
      <c r="A667" s="499">
        <v>667</v>
      </c>
      <c r="B667" s="433" t="s">
        <v>658</v>
      </c>
      <c r="C667" s="796"/>
      <c r="D667" s="797"/>
      <c r="E667" s="798"/>
    </row>
    <row r="668" spans="1:5">
      <c r="A668" s="499">
        <v>668</v>
      </c>
      <c r="B668" s="433" t="s">
        <v>659</v>
      </c>
      <c r="C668" s="796"/>
      <c r="D668" s="797"/>
      <c r="E668" s="798"/>
    </row>
    <row r="669" spans="1:5">
      <c r="A669" s="499">
        <v>669</v>
      </c>
      <c r="B669" s="433" t="s">
        <v>660</v>
      </c>
      <c r="C669" s="796"/>
      <c r="D669" s="797"/>
      <c r="E669" s="798"/>
    </row>
    <row r="670" spans="1:5">
      <c r="A670" s="499">
        <v>670</v>
      </c>
      <c r="B670" s="433" t="s">
        <v>661</v>
      </c>
      <c r="C670" s="796"/>
      <c r="D670" s="797"/>
      <c r="E670" s="798"/>
    </row>
    <row r="671" spans="1:5">
      <c r="A671" s="499">
        <v>671</v>
      </c>
      <c r="B671" s="433" t="s">
        <v>662</v>
      </c>
      <c r="C671" s="796"/>
      <c r="D671" s="797"/>
      <c r="E671" s="798"/>
    </row>
    <row r="672" spans="1:5">
      <c r="A672" s="499">
        <v>672</v>
      </c>
      <c r="B672" s="433" t="s">
        <v>663</v>
      </c>
      <c r="C672" s="796"/>
      <c r="D672" s="797"/>
      <c r="E672" s="798"/>
    </row>
    <row r="673" spans="1:5">
      <c r="A673" s="499">
        <v>673</v>
      </c>
      <c r="B673" s="433" t="s">
        <v>664</v>
      </c>
      <c r="C673" s="796"/>
      <c r="D673" s="797"/>
      <c r="E673" s="798"/>
    </row>
    <row r="674" spans="1:5">
      <c r="A674" s="499">
        <v>674</v>
      </c>
      <c r="B674" s="433" t="s">
        <v>665</v>
      </c>
      <c r="C674" s="796"/>
      <c r="D674" s="797"/>
      <c r="E674" s="798"/>
    </row>
    <row r="675" spans="1:5">
      <c r="A675" s="499">
        <v>675</v>
      </c>
      <c r="B675" s="433" t="s">
        <v>666</v>
      </c>
      <c r="C675" s="796"/>
      <c r="D675" s="797"/>
      <c r="E675" s="798"/>
    </row>
    <row r="676" spans="1:5">
      <c r="A676" s="499">
        <v>676</v>
      </c>
      <c r="B676" s="434" t="s">
        <v>667</v>
      </c>
      <c r="C676" s="799"/>
      <c r="D676" s="800"/>
      <c r="E676" s="801"/>
    </row>
    <row r="677" spans="1:5">
      <c r="A677" s="499">
        <v>677</v>
      </c>
      <c r="B677" s="838">
        <v>28</v>
      </c>
      <c r="C677" s="839"/>
      <c r="D677" s="842" t="s">
        <v>769</v>
      </c>
      <c r="E677" s="847"/>
    </row>
    <row r="678" spans="1:5">
      <c r="A678" s="499">
        <v>678</v>
      </c>
      <c r="B678" s="292" t="s">
        <v>482</v>
      </c>
      <c r="C678" s="840"/>
      <c r="D678" s="845"/>
      <c r="E678" s="846"/>
    </row>
    <row r="679" spans="1:5">
      <c r="A679" s="499">
        <v>679</v>
      </c>
      <c r="B679" s="292" t="s">
        <v>223</v>
      </c>
      <c r="C679" s="841"/>
      <c r="D679" s="843"/>
      <c r="E679" s="844"/>
    </row>
    <row r="680" spans="1:5">
      <c r="A680" s="499">
        <v>680</v>
      </c>
      <c r="B680" s="292" t="s">
        <v>643</v>
      </c>
      <c r="C680" s="841"/>
      <c r="D680" s="848"/>
      <c r="E680" s="849"/>
    </row>
    <row r="681" spans="1:5">
      <c r="A681" s="499">
        <v>681</v>
      </c>
      <c r="B681" s="292" t="s">
        <v>668</v>
      </c>
      <c r="C681" s="852"/>
      <c r="D681" s="850"/>
      <c r="E681" s="850"/>
    </row>
    <row r="682" spans="1:5">
      <c r="A682" s="499">
        <v>682</v>
      </c>
      <c r="B682" s="292" t="s">
        <v>526</v>
      </c>
      <c r="C682" s="852"/>
      <c r="D682" s="851"/>
      <c r="E682" s="856"/>
    </row>
    <row r="683" spans="1:5">
      <c r="A683" s="499">
        <v>683</v>
      </c>
      <c r="B683" s="292"/>
      <c r="C683" s="818" t="s">
        <v>645</v>
      </c>
      <c r="D683" s="853" t="s">
        <v>646</v>
      </c>
      <c r="E683" s="858"/>
    </row>
    <row r="684" spans="1:5">
      <c r="A684" s="499">
        <v>684</v>
      </c>
      <c r="B684" s="292" t="s">
        <v>644</v>
      </c>
      <c r="C684" s="796"/>
      <c r="D684" s="854"/>
      <c r="E684" s="858"/>
    </row>
    <row r="685" spans="1:5">
      <c r="A685" s="499">
        <v>685</v>
      </c>
      <c r="B685" s="292" t="s">
        <v>647</v>
      </c>
      <c r="C685" s="796"/>
      <c r="D685" s="854"/>
      <c r="E685" s="858"/>
    </row>
    <row r="686" spans="1:5">
      <c r="A686" s="499">
        <v>686</v>
      </c>
      <c r="B686" s="292" t="s">
        <v>648</v>
      </c>
      <c r="C686" s="818" t="s">
        <v>649</v>
      </c>
      <c r="D686" s="855" t="s">
        <v>650</v>
      </c>
      <c r="E686" s="858"/>
    </row>
    <row r="687" spans="1:5">
      <c r="A687" s="499">
        <v>687</v>
      </c>
      <c r="B687" s="433" t="s">
        <v>651</v>
      </c>
      <c r="C687" s="796"/>
      <c r="D687" s="854"/>
      <c r="E687" s="858"/>
    </row>
    <row r="688" spans="1:5">
      <c r="A688" s="499">
        <v>688</v>
      </c>
      <c r="B688" s="433" t="s">
        <v>652</v>
      </c>
      <c r="C688" s="796"/>
      <c r="D688" s="854"/>
      <c r="E688" s="858"/>
    </row>
    <row r="689" spans="1:5">
      <c r="A689" s="499">
        <v>689</v>
      </c>
      <c r="B689" s="433" t="s">
        <v>653</v>
      </c>
      <c r="C689" s="796"/>
      <c r="D689" s="854"/>
      <c r="E689" s="858"/>
    </row>
    <row r="690" spans="1:5">
      <c r="A690" s="499">
        <v>690</v>
      </c>
      <c r="B690" s="433" t="s">
        <v>654</v>
      </c>
      <c r="C690" s="796"/>
      <c r="D690" s="854"/>
      <c r="E690" s="859"/>
    </row>
    <row r="691" spans="1:5">
      <c r="A691" s="499">
        <v>691</v>
      </c>
      <c r="B691" s="292" t="s">
        <v>655</v>
      </c>
      <c r="C691" s="818" t="s">
        <v>227</v>
      </c>
      <c r="D691" s="818" t="s">
        <v>656</v>
      </c>
      <c r="E691" s="857" t="s">
        <v>657</v>
      </c>
    </row>
    <row r="692" spans="1:5">
      <c r="A692" s="499">
        <v>692</v>
      </c>
      <c r="B692" s="433" t="s">
        <v>658</v>
      </c>
      <c r="C692" s="796"/>
      <c r="D692" s="797"/>
      <c r="E692" s="798"/>
    </row>
    <row r="693" spans="1:5">
      <c r="A693" s="499">
        <v>693</v>
      </c>
      <c r="B693" s="433" t="s">
        <v>659</v>
      </c>
      <c r="C693" s="796"/>
      <c r="D693" s="797"/>
      <c r="E693" s="798"/>
    </row>
    <row r="694" spans="1:5">
      <c r="A694" s="499">
        <v>694</v>
      </c>
      <c r="B694" s="433" t="s">
        <v>660</v>
      </c>
      <c r="C694" s="796"/>
      <c r="D694" s="797"/>
      <c r="E694" s="798"/>
    </row>
    <row r="695" spans="1:5">
      <c r="A695" s="499">
        <v>695</v>
      </c>
      <c r="B695" s="433" t="s">
        <v>661</v>
      </c>
      <c r="C695" s="796"/>
      <c r="D695" s="797"/>
      <c r="E695" s="798"/>
    </row>
    <row r="696" spans="1:5">
      <c r="A696" s="499">
        <v>696</v>
      </c>
      <c r="B696" s="433" t="s">
        <v>662</v>
      </c>
      <c r="C696" s="796"/>
      <c r="D696" s="797"/>
      <c r="E696" s="798"/>
    </row>
    <row r="697" spans="1:5">
      <c r="A697" s="499">
        <v>697</v>
      </c>
      <c r="B697" s="433" t="s">
        <v>663</v>
      </c>
      <c r="C697" s="796"/>
      <c r="D697" s="797"/>
      <c r="E697" s="798"/>
    </row>
    <row r="698" spans="1:5">
      <c r="A698" s="499">
        <v>698</v>
      </c>
      <c r="B698" s="433" t="s">
        <v>664</v>
      </c>
      <c r="C698" s="796"/>
      <c r="D698" s="797"/>
      <c r="E698" s="798"/>
    </row>
    <row r="699" spans="1:5">
      <c r="A699" s="499">
        <v>699</v>
      </c>
      <c r="B699" s="433" t="s">
        <v>665</v>
      </c>
      <c r="C699" s="796"/>
      <c r="D699" s="797"/>
      <c r="E699" s="798"/>
    </row>
    <row r="700" spans="1:5">
      <c r="A700" s="499">
        <v>700</v>
      </c>
      <c r="B700" s="433" t="s">
        <v>666</v>
      </c>
      <c r="C700" s="796"/>
      <c r="D700" s="797"/>
      <c r="E700" s="798"/>
    </row>
    <row r="701" spans="1:5">
      <c r="A701" s="499">
        <v>701</v>
      </c>
      <c r="B701" s="434" t="s">
        <v>667</v>
      </c>
      <c r="C701" s="799"/>
      <c r="D701" s="800"/>
      <c r="E701" s="801"/>
    </row>
    <row r="702" spans="1:5">
      <c r="A702" s="499">
        <v>702</v>
      </c>
      <c r="B702" s="838">
        <v>29</v>
      </c>
      <c r="C702" s="839"/>
      <c r="D702" s="842" t="s">
        <v>769</v>
      </c>
      <c r="E702" s="847"/>
    </row>
    <row r="703" spans="1:5">
      <c r="A703" s="499">
        <v>703</v>
      </c>
      <c r="B703" s="292" t="s">
        <v>482</v>
      </c>
      <c r="C703" s="840"/>
      <c r="D703" s="845"/>
      <c r="E703" s="846"/>
    </row>
    <row r="704" spans="1:5">
      <c r="A704" s="499">
        <v>704</v>
      </c>
      <c r="B704" s="292" t="s">
        <v>223</v>
      </c>
      <c r="C704" s="841"/>
      <c r="D704" s="843"/>
      <c r="E704" s="844"/>
    </row>
    <row r="705" spans="1:5">
      <c r="A705" s="499">
        <v>705</v>
      </c>
      <c r="B705" s="292" t="s">
        <v>643</v>
      </c>
      <c r="C705" s="841"/>
      <c r="D705" s="848"/>
      <c r="E705" s="849"/>
    </row>
    <row r="706" spans="1:5">
      <c r="A706" s="499">
        <v>706</v>
      </c>
      <c r="B706" s="292" t="s">
        <v>668</v>
      </c>
      <c r="C706" s="852"/>
      <c r="D706" s="850"/>
      <c r="E706" s="850"/>
    </row>
    <row r="707" spans="1:5">
      <c r="A707" s="499">
        <v>707</v>
      </c>
      <c r="B707" s="292" t="s">
        <v>526</v>
      </c>
      <c r="C707" s="852"/>
      <c r="D707" s="851"/>
      <c r="E707" s="856"/>
    </row>
    <row r="708" spans="1:5">
      <c r="A708" s="499">
        <v>708</v>
      </c>
      <c r="B708" s="292"/>
      <c r="C708" s="818" t="s">
        <v>645</v>
      </c>
      <c r="D708" s="853" t="s">
        <v>646</v>
      </c>
      <c r="E708" s="858"/>
    </row>
    <row r="709" spans="1:5">
      <c r="A709" s="499">
        <v>709</v>
      </c>
      <c r="B709" s="292" t="s">
        <v>644</v>
      </c>
      <c r="C709" s="796"/>
      <c r="D709" s="854"/>
      <c r="E709" s="858"/>
    </row>
    <row r="710" spans="1:5">
      <c r="A710" s="499">
        <v>710</v>
      </c>
      <c r="B710" s="292" t="s">
        <v>647</v>
      </c>
      <c r="C710" s="796"/>
      <c r="D710" s="854"/>
      <c r="E710" s="858"/>
    </row>
    <row r="711" spans="1:5">
      <c r="A711" s="499">
        <v>711</v>
      </c>
      <c r="B711" s="292" t="s">
        <v>648</v>
      </c>
      <c r="C711" s="818" t="s">
        <v>649</v>
      </c>
      <c r="D711" s="855" t="s">
        <v>650</v>
      </c>
      <c r="E711" s="858"/>
    </row>
    <row r="712" spans="1:5">
      <c r="A712" s="499">
        <v>712</v>
      </c>
      <c r="B712" s="433" t="s">
        <v>651</v>
      </c>
      <c r="C712" s="796"/>
      <c r="D712" s="854"/>
      <c r="E712" s="858"/>
    </row>
    <row r="713" spans="1:5">
      <c r="A713" s="499">
        <v>713</v>
      </c>
      <c r="B713" s="433" t="s">
        <v>652</v>
      </c>
      <c r="C713" s="796"/>
      <c r="D713" s="854"/>
      <c r="E713" s="858"/>
    </row>
    <row r="714" spans="1:5">
      <c r="A714" s="499">
        <v>714</v>
      </c>
      <c r="B714" s="433" t="s">
        <v>653</v>
      </c>
      <c r="C714" s="796"/>
      <c r="D714" s="854"/>
      <c r="E714" s="858"/>
    </row>
    <row r="715" spans="1:5">
      <c r="A715" s="499">
        <v>715</v>
      </c>
      <c r="B715" s="433" t="s">
        <v>654</v>
      </c>
      <c r="C715" s="796"/>
      <c r="D715" s="854"/>
      <c r="E715" s="859"/>
    </row>
    <row r="716" spans="1:5">
      <c r="A716" s="499">
        <v>716</v>
      </c>
      <c r="B716" s="292" t="s">
        <v>655</v>
      </c>
      <c r="C716" s="818" t="s">
        <v>227</v>
      </c>
      <c r="D716" s="818" t="s">
        <v>656</v>
      </c>
      <c r="E716" s="857" t="s">
        <v>657</v>
      </c>
    </row>
    <row r="717" spans="1:5">
      <c r="A717" s="499">
        <v>717</v>
      </c>
      <c r="B717" s="433" t="s">
        <v>658</v>
      </c>
      <c r="C717" s="796"/>
      <c r="D717" s="797"/>
      <c r="E717" s="798"/>
    </row>
    <row r="718" spans="1:5">
      <c r="A718" s="499">
        <v>718</v>
      </c>
      <c r="B718" s="433" t="s">
        <v>659</v>
      </c>
      <c r="C718" s="796"/>
      <c r="D718" s="797"/>
      <c r="E718" s="798"/>
    </row>
    <row r="719" spans="1:5">
      <c r="A719" s="499">
        <v>719</v>
      </c>
      <c r="B719" s="433" t="s">
        <v>660</v>
      </c>
      <c r="C719" s="796"/>
      <c r="D719" s="797"/>
      <c r="E719" s="798"/>
    </row>
    <row r="720" spans="1:5">
      <c r="A720" s="499">
        <v>720</v>
      </c>
      <c r="B720" s="433" t="s">
        <v>661</v>
      </c>
      <c r="C720" s="796"/>
      <c r="D720" s="797"/>
      <c r="E720" s="798"/>
    </row>
    <row r="721" spans="1:5">
      <c r="A721" s="499">
        <v>721</v>
      </c>
      <c r="B721" s="433" t="s">
        <v>662</v>
      </c>
      <c r="C721" s="796"/>
      <c r="D721" s="797"/>
      <c r="E721" s="798"/>
    </row>
    <row r="722" spans="1:5">
      <c r="A722" s="499">
        <v>722</v>
      </c>
      <c r="B722" s="433" t="s">
        <v>663</v>
      </c>
      <c r="C722" s="796"/>
      <c r="D722" s="797"/>
      <c r="E722" s="798"/>
    </row>
    <row r="723" spans="1:5">
      <c r="A723" s="499">
        <v>723</v>
      </c>
      <c r="B723" s="433" t="s">
        <v>664</v>
      </c>
      <c r="C723" s="796"/>
      <c r="D723" s="797"/>
      <c r="E723" s="798"/>
    </row>
    <row r="724" spans="1:5">
      <c r="A724" s="499">
        <v>724</v>
      </c>
      <c r="B724" s="433" t="s">
        <v>665</v>
      </c>
      <c r="C724" s="796"/>
      <c r="D724" s="797"/>
      <c r="E724" s="798"/>
    </row>
    <row r="725" spans="1:5">
      <c r="A725" s="499">
        <v>725</v>
      </c>
      <c r="B725" s="433" t="s">
        <v>666</v>
      </c>
      <c r="C725" s="796"/>
      <c r="D725" s="797"/>
      <c r="E725" s="798"/>
    </row>
    <row r="726" spans="1:5">
      <c r="A726" s="499">
        <v>726</v>
      </c>
      <c r="B726" s="434" t="s">
        <v>667</v>
      </c>
      <c r="C726" s="799"/>
      <c r="D726" s="800"/>
      <c r="E726" s="801"/>
    </row>
    <row r="727" spans="1:5">
      <c r="A727" s="499">
        <v>727</v>
      </c>
      <c r="B727" s="838">
        <v>30</v>
      </c>
      <c r="C727" s="839"/>
      <c r="D727" s="842" t="s">
        <v>769</v>
      </c>
      <c r="E727" s="847"/>
    </row>
    <row r="728" spans="1:5">
      <c r="A728" s="499">
        <v>728</v>
      </c>
      <c r="B728" s="292" t="s">
        <v>482</v>
      </c>
      <c r="C728" s="840"/>
      <c r="D728" s="845"/>
      <c r="E728" s="846"/>
    </row>
    <row r="729" spans="1:5">
      <c r="A729" s="499">
        <v>729</v>
      </c>
      <c r="B729" s="292" t="s">
        <v>223</v>
      </c>
      <c r="C729" s="841"/>
      <c r="D729" s="843"/>
      <c r="E729" s="844"/>
    </row>
    <row r="730" spans="1:5">
      <c r="A730" s="499">
        <v>730</v>
      </c>
      <c r="B730" s="292" t="s">
        <v>643</v>
      </c>
      <c r="C730" s="841"/>
      <c r="D730" s="848"/>
      <c r="E730" s="849"/>
    </row>
    <row r="731" spans="1:5">
      <c r="A731" s="499">
        <v>731</v>
      </c>
      <c r="B731" s="292" t="s">
        <v>668</v>
      </c>
      <c r="C731" s="852"/>
      <c r="D731" s="850"/>
      <c r="E731" s="850"/>
    </row>
    <row r="732" spans="1:5">
      <c r="A732" s="499">
        <v>732</v>
      </c>
      <c r="B732" s="292" t="s">
        <v>526</v>
      </c>
      <c r="C732" s="852"/>
      <c r="D732" s="851"/>
      <c r="E732" s="856"/>
    </row>
    <row r="733" spans="1:5">
      <c r="A733" s="499">
        <v>733</v>
      </c>
      <c r="B733" s="292"/>
      <c r="C733" s="818" t="s">
        <v>645</v>
      </c>
      <c r="D733" s="853" t="s">
        <v>646</v>
      </c>
      <c r="E733" s="858"/>
    </row>
    <row r="734" spans="1:5">
      <c r="A734" s="499">
        <v>734</v>
      </c>
      <c r="B734" s="292" t="s">
        <v>644</v>
      </c>
      <c r="C734" s="796"/>
      <c r="D734" s="854"/>
      <c r="E734" s="858"/>
    </row>
    <row r="735" spans="1:5">
      <c r="A735" s="499">
        <v>735</v>
      </c>
      <c r="B735" s="292" t="s">
        <v>647</v>
      </c>
      <c r="C735" s="796"/>
      <c r="D735" s="854"/>
      <c r="E735" s="858"/>
    </row>
    <row r="736" spans="1:5">
      <c r="A736" s="499">
        <v>736</v>
      </c>
      <c r="B736" s="292" t="s">
        <v>648</v>
      </c>
      <c r="C736" s="818" t="s">
        <v>649</v>
      </c>
      <c r="D736" s="855" t="s">
        <v>650</v>
      </c>
      <c r="E736" s="858"/>
    </row>
    <row r="737" spans="1:5">
      <c r="A737" s="499">
        <v>737</v>
      </c>
      <c r="B737" s="433" t="s">
        <v>651</v>
      </c>
      <c r="C737" s="796"/>
      <c r="D737" s="854"/>
      <c r="E737" s="858"/>
    </row>
    <row r="738" spans="1:5">
      <c r="A738" s="499">
        <v>738</v>
      </c>
      <c r="B738" s="433" t="s">
        <v>652</v>
      </c>
      <c r="C738" s="796"/>
      <c r="D738" s="854"/>
      <c r="E738" s="858"/>
    </row>
    <row r="739" spans="1:5">
      <c r="A739" s="499">
        <v>739</v>
      </c>
      <c r="B739" s="433" t="s">
        <v>653</v>
      </c>
      <c r="C739" s="796"/>
      <c r="D739" s="854"/>
      <c r="E739" s="858"/>
    </row>
    <row r="740" spans="1:5">
      <c r="A740" s="499">
        <v>740</v>
      </c>
      <c r="B740" s="433" t="s">
        <v>654</v>
      </c>
      <c r="C740" s="796"/>
      <c r="D740" s="854"/>
      <c r="E740" s="859"/>
    </row>
    <row r="741" spans="1:5">
      <c r="A741" s="499">
        <v>741</v>
      </c>
      <c r="B741" s="292" t="s">
        <v>655</v>
      </c>
      <c r="C741" s="818" t="s">
        <v>227</v>
      </c>
      <c r="D741" s="818" t="s">
        <v>656</v>
      </c>
      <c r="E741" s="857" t="s">
        <v>657</v>
      </c>
    </row>
    <row r="742" spans="1:5">
      <c r="A742" s="499">
        <v>742</v>
      </c>
      <c r="B742" s="433" t="s">
        <v>658</v>
      </c>
      <c r="C742" s="796"/>
      <c r="D742" s="797"/>
      <c r="E742" s="798"/>
    </row>
    <row r="743" spans="1:5">
      <c r="A743" s="499">
        <v>743</v>
      </c>
      <c r="B743" s="433" t="s">
        <v>659</v>
      </c>
      <c r="C743" s="796"/>
      <c r="D743" s="797"/>
      <c r="E743" s="798"/>
    </row>
    <row r="744" spans="1:5">
      <c r="A744" s="499">
        <v>744</v>
      </c>
      <c r="B744" s="433" t="s">
        <v>660</v>
      </c>
      <c r="C744" s="796"/>
      <c r="D744" s="797"/>
      <c r="E744" s="798"/>
    </row>
    <row r="745" spans="1:5">
      <c r="A745" s="499">
        <v>745</v>
      </c>
      <c r="B745" s="433" t="s">
        <v>661</v>
      </c>
      <c r="C745" s="796"/>
      <c r="D745" s="797"/>
      <c r="E745" s="798"/>
    </row>
    <row r="746" spans="1:5">
      <c r="A746" s="499">
        <v>746</v>
      </c>
      <c r="B746" s="433" t="s">
        <v>662</v>
      </c>
      <c r="C746" s="796"/>
      <c r="D746" s="797"/>
      <c r="E746" s="798"/>
    </row>
    <row r="747" spans="1:5">
      <c r="A747" s="499">
        <v>747</v>
      </c>
      <c r="B747" s="433" t="s">
        <v>663</v>
      </c>
      <c r="C747" s="796"/>
      <c r="D747" s="797"/>
      <c r="E747" s="798"/>
    </row>
    <row r="748" spans="1:5">
      <c r="A748" s="499">
        <v>748</v>
      </c>
      <c r="B748" s="433" t="s">
        <v>664</v>
      </c>
      <c r="C748" s="796"/>
      <c r="D748" s="797"/>
      <c r="E748" s="798"/>
    </row>
    <row r="749" spans="1:5">
      <c r="A749" s="499">
        <v>749</v>
      </c>
      <c r="B749" s="433" t="s">
        <v>665</v>
      </c>
      <c r="C749" s="796"/>
      <c r="D749" s="797"/>
      <c r="E749" s="798"/>
    </row>
    <row r="750" spans="1:5">
      <c r="A750" s="499">
        <v>750</v>
      </c>
      <c r="B750" s="433" t="s">
        <v>666</v>
      </c>
      <c r="C750" s="796"/>
      <c r="D750" s="797"/>
      <c r="E750" s="798"/>
    </row>
    <row r="751" spans="1:5">
      <c r="A751" s="499">
        <v>751</v>
      </c>
      <c r="B751" s="434" t="s">
        <v>667</v>
      </c>
      <c r="C751" s="799"/>
      <c r="D751" s="800"/>
      <c r="E751" s="801"/>
    </row>
  </sheetData>
  <phoneticPr fontId="1"/>
  <pageMargins left="0.7" right="0.7" top="0.75" bottom="0.75" header="0.3" footer="0.3"/>
  <pageSetup paperSize="9" orientation="portrait" r:id="rId1"/>
  <rowBreaks count="3" manualBreakCount="3">
    <brk id="51" max="16383" man="1"/>
    <brk id="101" max="5" man="1"/>
    <brk id="151" max="5"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50"/>
  </sheetPr>
  <dimension ref="B1:BA29"/>
  <sheetViews>
    <sheetView zoomScaleNormal="100" workbookViewId="0"/>
  </sheetViews>
  <sheetFormatPr defaultColWidth="8.875" defaultRowHeight="10.5"/>
  <cols>
    <col min="1" max="1" width="5.5" style="571" customWidth="1"/>
    <col min="2" max="51" width="2.75" style="571" customWidth="1"/>
    <col min="52" max="16384" width="8.875" style="571"/>
  </cols>
  <sheetData>
    <row r="1" spans="2:53" ht="22.9" customHeight="1">
      <c r="B1" s="571" t="s">
        <v>943</v>
      </c>
    </row>
    <row r="2" spans="2:53" s="144" customFormat="1" ht="14.25">
      <c r="AN2" s="2551" t="s">
        <v>1446</v>
      </c>
      <c r="AO2" s="2552"/>
      <c r="AP2" s="2552"/>
      <c r="AQ2" s="2552"/>
      <c r="AR2" s="2552"/>
      <c r="AS2" s="2552"/>
      <c r="AT2" s="2552"/>
      <c r="AU2" s="2552"/>
      <c r="AV2" s="2552"/>
      <c r="AW2" s="2552"/>
      <c r="AX2" s="2552"/>
      <c r="BA2" s="465"/>
    </row>
    <row r="3" spans="2:53" s="144" customFormat="1" ht="14.25">
      <c r="C3" s="144" t="s">
        <v>873</v>
      </c>
      <c r="BA3" s="465" t="s">
        <v>754</v>
      </c>
    </row>
    <row r="4" spans="2:53" s="144" customFormat="1" ht="22.15" customHeight="1">
      <c r="C4" s="1729" t="str">
        <f>請負者詳細!$C$2</f>
        <v>△△△△建設株式会社</v>
      </c>
      <c r="D4" s="2553"/>
      <c r="E4" s="2553"/>
      <c r="F4" s="2553"/>
      <c r="G4" s="2553"/>
      <c r="H4" s="2553"/>
      <c r="I4" s="2553"/>
      <c r="J4" s="2553"/>
      <c r="K4" s="2553"/>
      <c r="L4" s="2553"/>
      <c r="M4" s="2553"/>
      <c r="N4" s="2553"/>
      <c r="O4" s="2553"/>
      <c r="P4" s="2553"/>
      <c r="Q4" s="2553"/>
      <c r="R4" s="144" t="s">
        <v>874</v>
      </c>
      <c r="BA4" s="571"/>
    </row>
    <row r="5" spans="2:53" s="144" customFormat="1" ht="22.15" customHeight="1">
      <c r="AE5" s="187" t="s">
        <v>875</v>
      </c>
      <c r="AF5" s="1729"/>
      <c r="AG5" s="2553"/>
      <c r="AH5" s="2553"/>
      <c r="AI5" s="2553"/>
      <c r="AJ5" s="2553"/>
      <c r="AK5" s="2553"/>
      <c r="AL5" s="2553"/>
      <c r="AM5" s="2553"/>
      <c r="AN5" s="2553"/>
      <c r="AO5" s="2553"/>
      <c r="AP5" s="2553"/>
      <c r="AQ5" s="2553"/>
      <c r="AR5" s="2553"/>
      <c r="AS5" s="2553"/>
      <c r="AT5" s="2553"/>
      <c r="AU5" s="2553"/>
      <c r="AV5" s="2553"/>
      <c r="AW5" s="2553"/>
      <c r="BA5" s="571"/>
    </row>
    <row r="6" spans="2:53" s="144" customFormat="1" ht="22.15" customHeight="1">
      <c r="BA6" s="571"/>
    </row>
    <row r="7" spans="2:53" s="144" customFormat="1" ht="22.15" customHeight="1">
      <c r="B7" s="48" t="s">
        <v>876</v>
      </c>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BA7" s="571"/>
    </row>
    <row r="8" spans="2:53" s="144" customFormat="1" ht="22.15" customHeight="1">
      <c r="BA8" s="571"/>
    </row>
    <row r="9" spans="2:53" s="144" customFormat="1" ht="22.15" customHeight="1">
      <c r="L9" s="187" t="s">
        <v>877</v>
      </c>
      <c r="M9" s="1729" t="str">
        <f>本工事内容!$C$5&amp;本工事内容!$D$5&amp;本工事内容!$E$5&amp;"　"&amp;本工事内容!$C$8</f>
        <v>水第100号　○○○地内配水管改良工事</v>
      </c>
      <c r="N9" s="2553"/>
      <c r="O9" s="2553"/>
      <c r="P9" s="2553"/>
      <c r="Q9" s="2553"/>
      <c r="R9" s="2553"/>
      <c r="S9" s="2553"/>
      <c r="T9" s="2553"/>
      <c r="U9" s="2553"/>
      <c r="V9" s="2553"/>
      <c r="W9" s="2553"/>
      <c r="X9" s="2553"/>
      <c r="Y9" s="2553"/>
      <c r="Z9" s="2553"/>
      <c r="AA9" s="2553"/>
      <c r="AB9" s="2553"/>
      <c r="AC9" s="2553"/>
      <c r="AD9" s="2553"/>
      <c r="AE9" s="2553"/>
      <c r="AF9" s="2553"/>
      <c r="AG9" s="2553"/>
      <c r="AH9" s="2553"/>
      <c r="AI9" s="2553"/>
      <c r="AJ9" s="2553"/>
      <c r="AK9" s="2553"/>
      <c r="AL9" s="2553"/>
      <c r="AM9" s="2553"/>
      <c r="AN9" s="2553"/>
      <c r="AO9" s="2553"/>
      <c r="AP9" s="2553"/>
      <c r="AQ9" s="2553"/>
      <c r="AR9" s="144" t="s">
        <v>878</v>
      </c>
      <c r="BA9" s="571"/>
    </row>
    <row r="10" spans="2:53" s="144" customFormat="1" ht="22.15" customHeight="1">
      <c r="D10" s="144" t="s">
        <v>879</v>
      </c>
      <c r="BA10" s="571"/>
    </row>
    <row r="11" spans="2:53" s="144" customFormat="1" ht="25.15" customHeight="1">
      <c r="D11" s="618" t="s">
        <v>535</v>
      </c>
      <c r="E11" s="82" t="s">
        <v>880</v>
      </c>
      <c r="BA11" s="571"/>
    </row>
    <row r="12" spans="2:53" s="144" customFormat="1" ht="25.15" customHeight="1">
      <c r="D12" s="618" t="s">
        <v>535</v>
      </c>
      <c r="E12" s="82" t="s">
        <v>881</v>
      </c>
      <c r="S12" s="184" t="s">
        <v>882</v>
      </c>
      <c r="T12" s="184"/>
      <c r="U12" s="184"/>
      <c r="V12" s="184"/>
      <c r="W12" s="184"/>
      <c r="X12" s="184"/>
      <c r="Y12" s="184"/>
      <c r="Z12" s="184"/>
      <c r="AA12" s="2554"/>
      <c r="AB12" s="2555"/>
      <c r="AC12" s="2555"/>
      <c r="AD12" s="2555"/>
      <c r="AE12" s="184" t="s">
        <v>883</v>
      </c>
      <c r="AF12" s="184"/>
      <c r="BA12" s="571"/>
    </row>
    <row r="13" spans="2:53" s="144" customFormat="1" ht="22.15" customHeight="1">
      <c r="BA13" s="571"/>
    </row>
    <row r="14" spans="2:53" s="144" customFormat="1" ht="22.15" customHeight="1">
      <c r="D14" s="144" t="s">
        <v>884</v>
      </c>
      <c r="BA14" s="571"/>
    </row>
    <row r="15" spans="2:53" s="144" customFormat="1" ht="15" customHeight="1">
      <c r="D15" s="82" t="s">
        <v>885</v>
      </c>
      <c r="BA15" s="571"/>
    </row>
    <row r="16" spans="2:53" s="144" customFormat="1" ht="15" customHeight="1">
      <c r="D16" s="82" t="s">
        <v>886</v>
      </c>
      <c r="BA16" s="571"/>
    </row>
    <row r="17" spans="3:53" s="144" customFormat="1" ht="19.899999999999999" customHeight="1">
      <c r="BA17" s="571"/>
    </row>
    <row r="18" spans="3:53" s="144" customFormat="1" ht="16.149999999999999" customHeight="1">
      <c r="D18" s="619" t="s">
        <v>782</v>
      </c>
      <c r="E18" s="620"/>
      <c r="F18" s="620"/>
      <c r="G18" s="620"/>
      <c r="H18" s="620"/>
      <c r="I18" s="620"/>
      <c r="J18" s="620"/>
      <c r="K18" s="620"/>
      <c r="L18" s="620"/>
      <c r="M18" s="620"/>
      <c r="N18" s="620"/>
      <c r="O18" s="621"/>
      <c r="P18" s="619" t="s">
        <v>887</v>
      </c>
      <c r="Q18" s="620"/>
      <c r="R18" s="620"/>
      <c r="S18" s="620"/>
      <c r="T18" s="620"/>
      <c r="U18" s="620"/>
      <c r="V18" s="620"/>
      <c r="W18" s="620"/>
      <c r="X18" s="620"/>
      <c r="Y18" s="620"/>
      <c r="Z18" s="621"/>
      <c r="AA18" s="619" t="s">
        <v>888</v>
      </c>
      <c r="AB18" s="620"/>
      <c r="AC18" s="620"/>
      <c r="AD18" s="620"/>
      <c r="AE18" s="620"/>
      <c r="AF18" s="620"/>
      <c r="AG18" s="621"/>
      <c r="AH18" s="619" t="s">
        <v>889</v>
      </c>
      <c r="AI18" s="620"/>
      <c r="AJ18" s="620"/>
      <c r="AK18" s="620"/>
      <c r="AL18" s="620"/>
      <c r="AM18" s="620"/>
      <c r="AN18" s="621"/>
      <c r="AO18" s="619" t="s">
        <v>890</v>
      </c>
      <c r="AP18" s="620"/>
      <c r="AQ18" s="620"/>
      <c r="AR18" s="620"/>
      <c r="AS18" s="620"/>
      <c r="AT18" s="620"/>
      <c r="AU18" s="620"/>
      <c r="AV18" s="621"/>
      <c r="BA18" s="571"/>
    </row>
    <row r="19" spans="3:53" s="144" customFormat="1" ht="22.15" customHeight="1">
      <c r="D19" s="2566"/>
      <c r="E19" s="2555"/>
      <c r="F19" s="2555"/>
      <c r="G19" s="2555"/>
      <c r="H19" s="2555"/>
      <c r="I19" s="622" t="s">
        <v>138</v>
      </c>
      <c r="J19" s="2567"/>
      <c r="K19" s="1742"/>
      <c r="L19" s="1742"/>
      <c r="M19" s="1742"/>
      <c r="N19" s="1742"/>
      <c r="O19" s="2568"/>
      <c r="P19" s="2558"/>
      <c r="Q19" s="2559"/>
      <c r="R19" s="2559"/>
      <c r="S19" s="2559"/>
      <c r="T19" s="2559"/>
      <c r="U19" s="2559"/>
      <c r="V19" s="2559"/>
      <c r="W19" s="2559"/>
      <c r="X19" s="2559"/>
      <c r="Y19" s="2559"/>
      <c r="Z19" s="2560"/>
      <c r="AA19" s="178"/>
      <c r="AB19" s="180"/>
      <c r="AC19" s="2561"/>
      <c r="AD19" s="2562"/>
      <c r="AE19" s="2562"/>
      <c r="AF19" s="623" t="s">
        <v>794</v>
      </c>
      <c r="AG19" s="181"/>
      <c r="AH19" s="178"/>
      <c r="AI19" s="180"/>
      <c r="AJ19" s="2561"/>
      <c r="AK19" s="2562"/>
      <c r="AL19" s="2562"/>
      <c r="AM19" s="623" t="s">
        <v>794</v>
      </c>
      <c r="AN19" s="181"/>
      <c r="AO19" s="178"/>
      <c r="AP19" s="180"/>
      <c r="AQ19" s="180"/>
      <c r="AR19" s="2561"/>
      <c r="AS19" s="2562"/>
      <c r="AT19" s="2562"/>
      <c r="AU19" s="623" t="s">
        <v>794</v>
      </c>
      <c r="AV19" s="181"/>
      <c r="BA19" s="571"/>
    </row>
    <row r="20" spans="3:53" s="144" customFormat="1" ht="22.15" customHeight="1">
      <c r="U20" s="397" t="s">
        <v>891</v>
      </c>
      <c r="BA20" s="571"/>
    </row>
    <row r="21" spans="3:53" s="144" customFormat="1" ht="13.9" customHeight="1">
      <c r="U21" s="624" t="s">
        <v>892</v>
      </c>
      <c r="V21" s="625"/>
      <c r="W21" s="625"/>
      <c r="X21" s="625"/>
      <c r="Y21" s="625"/>
      <c r="Z21" s="625"/>
      <c r="AA21" s="626"/>
      <c r="AB21" s="624" t="s">
        <v>893</v>
      </c>
      <c r="AC21" s="625"/>
      <c r="AD21" s="625"/>
      <c r="AE21" s="625"/>
      <c r="AF21" s="625"/>
      <c r="AG21" s="625"/>
      <c r="AH21" s="626"/>
      <c r="AI21" s="624" t="s">
        <v>894</v>
      </c>
      <c r="AJ21" s="625"/>
      <c r="AK21" s="625"/>
      <c r="AL21" s="625"/>
      <c r="AM21" s="625"/>
      <c r="AN21" s="625"/>
      <c r="AO21" s="626"/>
      <c r="AP21" s="624" t="s">
        <v>895</v>
      </c>
      <c r="AQ21" s="625"/>
      <c r="AR21" s="625"/>
      <c r="AS21" s="625"/>
      <c r="AT21" s="625"/>
      <c r="AU21" s="625"/>
      <c r="AV21" s="626"/>
      <c r="BA21" s="571"/>
    </row>
    <row r="22" spans="3:53" s="144" customFormat="1" ht="13.9" customHeight="1">
      <c r="U22" s="627"/>
      <c r="V22" s="628"/>
      <c r="W22" s="628"/>
      <c r="X22" s="628"/>
      <c r="Y22" s="628"/>
      <c r="Z22" s="628"/>
      <c r="AA22" s="629"/>
      <c r="AB22" s="627" t="s">
        <v>896</v>
      </c>
      <c r="AC22" s="628"/>
      <c r="AD22" s="628"/>
      <c r="AE22" s="628"/>
      <c r="AF22" s="628"/>
      <c r="AG22" s="628"/>
      <c r="AH22" s="629"/>
      <c r="AI22" s="627" t="s">
        <v>897</v>
      </c>
      <c r="AJ22" s="628"/>
      <c r="AK22" s="628"/>
      <c r="AL22" s="628"/>
      <c r="AM22" s="628"/>
      <c r="AN22" s="628"/>
      <c r="AO22" s="629"/>
      <c r="AP22" s="2563" t="s">
        <v>898</v>
      </c>
      <c r="AQ22" s="2564"/>
      <c r="AR22" s="2564"/>
      <c r="AS22" s="2564"/>
      <c r="AT22" s="2564"/>
      <c r="AU22" s="2564"/>
      <c r="AV22" s="2565"/>
      <c r="BA22" s="571"/>
    </row>
    <row r="23" spans="3:53" s="144" customFormat="1" ht="22.15" customHeight="1">
      <c r="U23" s="178"/>
      <c r="V23" s="180"/>
      <c r="W23" s="2561"/>
      <c r="X23" s="2562"/>
      <c r="Y23" s="2562"/>
      <c r="Z23" s="623" t="s">
        <v>794</v>
      </c>
      <c r="AA23" s="181"/>
      <c r="AB23" s="178"/>
      <c r="AC23" s="180"/>
      <c r="AD23" s="2561"/>
      <c r="AE23" s="2562"/>
      <c r="AF23" s="2562"/>
      <c r="AG23" s="623" t="s">
        <v>794</v>
      </c>
      <c r="AH23" s="181"/>
      <c r="AI23" s="178"/>
      <c r="AJ23" s="180"/>
      <c r="AK23" s="2561"/>
      <c r="AL23" s="2562"/>
      <c r="AM23" s="2562"/>
      <c r="AN23" s="623" t="s">
        <v>794</v>
      </c>
      <c r="AO23" s="181"/>
      <c r="AP23" s="178"/>
      <c r="AQ23" s="180"/>
      <c r="AR23" s="2561"/>
      <c r="AS23" s="2562"/>
      <c r="AT23" s="2562"/>
      <c r="AU23" s="623" t="s">
        <v>794</v>
      </c>
      <c r="AV23" s="181"/>
      <c r="BA23" s="571"/>
    </row>
    <row r="24" spans="3:53" s="144" customFormat="1" ht="22.15" customHeight="1">
      <c r="U24" s="153"/>
      <c r="V24" s="153"/>
      <c r="W24" s="630"/>
      <c r="X24" s="631"/>
      <c r="Y24" s="631"/>
      <c r="Z24" s="632"/>
      <c r="AA24" s="153"/>
      <c r="AB24" s="153"/>
      <c r="AC24" s="153"/>
      <c r="AD24" s="630"/>
      <c r="AE24" s="631"/>
      <c r="AF24" s="631"/>
      <c r="AG24" s="632"/>
      <c r="AH24" s="153"/>
      <c r="AI24" s="153"/>
      <c r="AJ24" s="153"/>
      <c r="AK24" s="630"/>
      <c r="AL24" s="631"/>
      <c r="AM24" s="631"/>
      <c r="AN24" s="632"/>
      <c r="AO24" s="153"/>
      <c r="AP24" s="153"/>
      <c r="AQ24" s="153"/>
      <c r="AR24" s="630"/>
      <c r="AS24" s="631"/>
      <c r="AT24" s="631"/>
      <c r="AU24" s="632"/>
      <c r="AV24" s="153"/>
      <c r="BA24" s="571"/>
    </row>
    <row r="25" spans="3:53" s="144" customFormat="1" ht="22.15" customHeight="1">
      <c r="U25" s="153"/>
      <c r="V25" s="153"/>
      <c r="W25" s="630"/>
      <c r="X25" s="631"/>
      <c r="Y25" s="631"/>
      <c r="Z25" s="632"/>
      <c r="AA25" s="153"/>
      <c r="AB25" s="153"/>
      <c r="AC25" s="153"/>
      <c r="AD25" s="630"/>
      <c r="AE25" s="631"/>
      <c r="AF25" s="631"/>
      <c r="AG25" s="632"/>
      <c r="AH25" s="153"/>
      <c r="AI25" s="153"/>
      <c r="AJ25" s="153"/>
      <c r="AK25" s="630"/>
      <c r="AL25" s="631"/>
      <c r="AM25" s="631"/>
      <c r="AN25" s="632"/>
      <c r="AO25" s="153"/>
      <c r="AP25" s="153"/>
      <c r="AQ25" s="153"/>
      <c r="AR25" s="630"/>
      <c r="AS25" s="631"/>
      <c r="AT25" s="631"/>
      <c r="AU25" s="632"/>
      <c r="AV25" s="153"/>
      <c r="BA25" s="571"/>
    </row>
    <row r="26" spans="3:53" s="144" customFormat="1" ht="18" customHeight="1">
      <c r="C26" s="112" t="s">
        <v>899</v>
      </c>
      <c r="D26" s="112"/>
      <c r="E26" s="112"/>
      <c r="F26" s="112"/>
      <c r="G26" s="112"/>
      <c r="H26" s="112"/>
      <c r="I26" s="112"/>
      <c r="J26" s="112"/>
      <c r="K26" s="112"/>
      <c r="L26" s="112"/>
      <c r="M26" s="112"/>
      <c r="N26" s="112"/>
      <c r="O26" s="112"/>
      <c r="P26" s="112"/>
      <c r="Q26" s="112"/>
      <c r="R26" s="112"/>
      <c r="S26" s="632"/>
      <c r="T26" s="632"/>
      <c r="U26" s="633"/>
      <c r="V26" s="633"/>
      <c r="W26" s="633"/>
      <c r="X26" s="632"/>
      <c r="Y26" s="632"/>
      <c r="Z26" s="632"/>
      <c r="AA26" s="632"/>
      <c r="AB26" s="633"/>
      <c r="AC26" s="633"/>
      <c r="AD26" s="633"/>
      <c r="AE26" s="632"/>
      <c r="AF26" s="632"/>
      <c r="AG26" s="632"/>
      <c r="AH26" s="632"/>
      <c r="AI26" s="633"/>
      <c r="AJ26" s="633"/>
      <c r="AK26" s="633"/>
      <c r="AL26" s="632"/>
      <c r="AM26" s="632"/>
      <c r="AN26" s="632"/>
      <c r="AO26" s="632"/>
      <c r="AP26" s="633"/>
      <c r="AQ26" s="633"/>
      <c r="AR26" s="633"/>
      <c r="AS26" s="632"/>
      <c r="AT26" s="632"/>
      <c r="AU26" s="112"/>
      <c r="AV26" s="112"/>
      <c r="AW26" s="112"/>
      <c r="BA26" s="571"/>
    </row>
    <row r="27" spans="3:53" s="144" customFormat="1" ht="18" customHeight="1">
      <c r="C27" s="112" t="s">
        <v>900</v>
      </c>
      <c r="D27" s="112"/>
      <c r="E27" s="112"/>
      <c r="F27" s="112"/>
      <c r="G27" s="112"/>
      <c r="H27" s="112"/>
      <c r="I27" s="112"/>
      <c r="J27" s="112"/>
      <c r="K27" s="112"/>
      <c r="L27" s="112"/>
      <c r="M27" s="112"/>
      <c r="N27" s="112"/>
      <c r="O27" s="112"/>
      <c r="P27" s="632"/>
      <c r="Q27" s="632"/>
      <c r="R27" s="633"/>
      <c r="S27" s="633"/>
      <c r="T27" s="633"/>
      <c r="U27" s="632"/>
      <c r="V27" s="632"/>
      <c r="W27" s="632"/>
      <c r="X27" s="632"/>
      <c r="Y27" s="633"/>
      <c r="Z27" s="633"/>
      <c r="AA27" s="633"/>
      <c r="AB27" s="632"/>
      <c r="AC27" s="632"/>
      <c r="AD27" s="632"/>
      <c r="AE27" s="632"/>
      <c r="AF27" s="633"/>
      <c r="AG27" s="633"/>
      <c r="AH27" s="633"/>
      <c r="AI27" s="632"/>
      <c r="AJ27" s="632"/>
      <c r="AK27" s="632"/>
      <c r="AL27" s="632"/>
      <c r="AM27" s="633"/>
      <c r="AN27" s="633"/>
      <c r="AO27" s="633"/>
      <c r="AP27" s="632"/>
      <c r="AQ27" s="632"/>
      <c r="AR27" s="112"/>
      <c r="AS27" s="112"/>
      <c r="AT27" s="112"/>
      <c r="AU27" s="112"/>
      <c r="AV27" s="112"/>
      <c r="AW27" s="112"/>
      <c r="BA27" s="571"/>
    </row>
    <row r="28" spans="3:53" s="144" customFormat="1" ht="18" customHeight="1">
      <c r="C28" s="112" t="s">
        <v>901</v>
      </c>
      <c r="D28" s="112"/>
      <c r="E28" s="112"/>
      <c r="F28" s="112"/>
      <c r="G28" s="112"/>
      <c r="H28" s="112"/>
      <c r="I28" s="112"/>
      <c r="J28" s="112"/>
      <c r="K28" s="112"/>
      <c r="L28" s="112"/>
      <c r="M28" s="112"/>
      <c r="N28" s="112"/>
      <c r="O28" s="112"/>
      <c r="P28" s="632"/>
      <c r="Q28" s="632"/>
      <c r="R28" s="633"/>
      <c r="S28" s="633"/>
      <c r="T28" s="633"/>
      <c r="U28" s="632"/>
      <c r="V28" s="632"/>
      <c r="W28" s="632"/>
      <c r="X28" s="632"/>
      <c r="Y28" s="633"/>
      <c r="Z28" s="633"/>
      <c r="AA28" s="633"/>
      <c r="AB28" s="632"/>
      <c r="AC28" s="632"/>
      <c r="AD28" s="632"/>
      <c r="AE28" s="632"/>
      <c r="AF28" s="633"/>
      <c r="AG28" s="633"/>
      <c r="AH28" s="633"/>
      <c r="AI28" s="632"/>
      <c r="AJ28" s="632"/>
      <c r="AK28" s="632"/>
      <c r="AL28" s="632"/>
      <c r="AM28" s="633"/>
      <c r="AN28" s="633"/>
      <c r="AO28" s="633"/>
      <c r="AP28" s="632"/>
      <c r="AQ28" s="632"/>
      <c r="AR28" s="112"/>
      <c r="AS28" s="112"/>
      <c r="AT28" s="112"/>
      <c r="AU28" s="112"/>
      <c r="AV28" s="112"/>
      <c r="AW28" s="112"/>
      <c r="BA28" s="571"/>
    </row>
    <row r="29" spans="3:53" s="144" customFormat="1" ht="18" customHeight="1">
      <c r="C29" s="112" t="s">
        <v>902</v>
      </c>
      <c r="D29" s="112"/>
      <c r="E29" s="112"/>
      <c r="F29" s="112"/>
      <c r="G29" s="112"/>
      <c r="H29" s="112"/>
      <c r="I29" s="112"/>
      <c r="J29" s="112"/>
      <c r="K29" s="112"/>
      <c r="L29" s="112"/>
      <c r="M29" s="112"/>
      <c r="N29" s="112"/>
      <c r="O29" s="112"/>
      <c r="P29" s="632"/>
      <c r="Q29" s="632"/>
      <c r="R29" s="633"/>
      <c r="S29" s="633"/>
      <c r="T29" s="633"/>
      <c r="U29" s="632"/>
      <c r="V29" s="632"/>
      <c r="W29" s="632"/>
      <c r="X29" s="632"/>
      <c r="Y29" s="633"/>
      <c r="Z29" s="633"/>
      <c r="AA29" s="633"/>
      <c r="AB29" s="632"/>
      <c r="AC29" s="632"/>
      <c r="AD29" s="632"/>
      <c r="AE29" s="632"/>
      <c r="AF29" s="633"/>
      <c r="AG29" s="633"/>
      <c r="AH29" s="633"/>
      <c r="AI29" s="632"/>
      <c r="AJ29" s="632"/>
      <c r="AK29" s="632"/>
      <c r="AL29" s="632"/>
      <c r="AM29" s="633"/>
      <c r="AN29" s="633"/>
      <c r="AO29" s="633"/>
      <c r="AP29" s="632"/>
      <c r="AQ29" s="632"/>
      <c r="AR29" s="112"/>
      <c r="AS29" s="112"/>
      <c r="AT29" s="112"/>
      <c r="AU29" s="112"/>
      <c r="AV29" s="112"/>
      <c r="AW29" s="112"/>
      <c r="BA29" s="571"/>
    </row>
  </sheetData>
  <mergeCells count="16">
    <mergeCell ref="AN2:AX2"/>
    <mergeCell ref="C4:Q4"/>
    <mergeCell ref="AF5:AW5"/>
    <mergeCell ref="M9:AQ9"/>
    <mergeCell ref="AA12:AD12"/>
    <mergeCell ref="D19:H19"/>
    <mergeCell ref="J19:O19"/>
    <mergeCell ref="P19:Z19"/>
    <mergeCell ref="AC19:AE19"/>
    <mergeCell ref="AJ19:AL19"/>
    <mergeCell ref="AR19:AT19"/>
    <mergeCell ref="AP22:AV22"/>
    <mergeCell ref="W23:Y23"/>
    <mergeCell ref="AD23:AF23"/>
    <mergeCell ref="AK23:AM23"/>
    <mergeCell ref="AR23:AT23"/>
  </mergeCells>
  <phoneticPr fontId="1"/>
  <conditionalFormatting sqref="D11">
    <cfRule type="expression" dxfId="17" priority="2">
      <formula>AND(NOT($AF5=""),$D11="□",$D12="□")</formula>
    </cfRule>
  </conditionalFormatting>
  <conditionalFormatting sqref="D12">
    <cfRule type="expression" dxfId="16" priority="1">
      <formula>AND(NOT($AF5=""),$D11="□",$D12="□")</formula>
    </cfRule>
  </conditionalFormatting>
  <hyperlinks>
    <hyperlink ref="BA3" location="一覧表!A1" display="一覧表に戻る" xr:uid="{00000000-0004-0000-1D00-000000000000}"/>
  </hyperlinks>
  <printOptions horizontalCentered="1"/>
  <pageMargins left="0.70866141732283472" right="0.70866141732283472" top="0.74803149606299213" bottom="0.57999999999999996" header="0.31496062992125984" footer="0.31496062992125984"/>
  <pageSetup paperSize="9" scale="9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D00-000000000000}">
          <x14:formula1>
            <xm:f>検索!$C$10:$C$11</xm:f>
          </x14:formula1>
          <xm:sqref>D11:D12</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1">
    <tabColor rgb="FF00B050"/>
  </sheetPr>
  <dimension ref="B1:Q49"/>
  <sheetViews>
    <sheetView zoomScaleNormal="100" workbookViewId="0"/>
  </sheetViews>
  <sheetFormatPr defaultColWidth="8.875" defaultRowHeight="13.5"/>
  <cols>
    <col min="1" max="1" width="8.875" style="50"/>
    <col min="2" max="2" width="5.375" style="50" customWidth="1"/>
    <col min="3" max="3" width="4.875" style="50" customWidth="1"/>
    <col min="4" max="5" width="7.75" style="50" customWidth="1"/>
    <col min="6" max="6" width="11.75" style="50" customWidth="1"/>
    <col min="7" max="7" width="4.75" style="50" customWidth="1"/>
    <col min="8" max="8" width="5.75" style="50" customWidth="1"/>
    <col min="9" max="11" width="7.75" style="50" customWidth="1"/>
    <col min="12" max="12" width="5.75" style="50" customWidth="1"/>
    <col min="13" max="13" width="7.75" style="50" customWidth="1"/>
    <col min="14" max="14" width="5" style="50" customWidth="1"/>
    <col min="15" max="15" width="3.75" style="50" customWidth="1"/>
    <col min="16" max="16384" width="8.875" style="50"/>
  </cols>
  <sheetData>
    <row r="1" spans="2:17" ht="23.45" customHeight="1">
      <c r="B1" s="50" t="s">
        <v>943</v>
      </c>
    </row>
    <row r="2" spans="2:17" ht="18.75">
      <c r="B2" s="332" t="s">
        <v>778</v>
      </c>
      <c r="C2" s="52"/>
      <c r="D2" s="52"/>
      <c r="E2" s="52"/>
      <c r="F2" s="52"/>
      <c r="G2" s="52"/>
      <c r="H2" s="52"/>
      <c r="I2" s="52"/>
      <c r="J2" s="52"/>
      <c r="K2" s="52"/>
      <c r="L2" s="52"/>
      <c r="M2" s="52"/>
      <c r="N2" s="52"/>
      <c r="O2" s="52"/>
      <c r="Q2" s="465" t="s">
        <v>779</v>
      </c>
    </row>
    <row r="4" spans="2:17">
      <c r="L4" s="2571" t="s">
        <v>222</v>
      </c>
      <c r="M4" s="1412"/>
      <c r="N4" s="1412"/>
      <c r="O4" s="1412"/>
    </row>
    <row r="5" spans="2:17">
      <c r="B5" s="50" t="s">
        <v>488</v>
      </c>
    </row>
    <row r="6" spans="2:17" ht="19.899999999999999" customHeight="1">
      <c r="C6" s="1597" t="str">
        <f>本工事内容!$C$2</f>
        <v>一宮市水道事業等管理者</v>
      </c>
      <c r="D6" s="2572"/>
      <c r="E6" s="2572"/>
      <c r="F6" s="2572"/>
      <c r="G6" s="559" t="s">
        <v>780</v>
      </c>
    </row>
    <row r="8" spans="2:17">
      <c r="G8" s="250" t="s">
        <v>768</v>
      </c>
    </row>
    <row r="9" spans="2:17" ht="19.899999999999999" customHeight="1">
      <c r="G9" s="250" t="s">
        <v>223</v>
      </c>
      <c r="H9" s="2573" t="str">
        <f>請負者詳細!$C$4</f>
        <v>一宮市尾西町木曽川1-1-1</v>
      </c>
      <c r="I9" s="1461"/>
      <c r="J9" s="1461"/>
      <c r="K9" s="1461"/>
      <c r="L9" s="1461"/>
      <c r="M9" s="1461"/>
    </row>
    <row r="10" spans="2:17" ht="19.899999999999999" customHeight="1">
      <c r="G10" s="209" t="s">
        <v>781</v>
      </c>
      <c r="H10" s="2553" t="str">
        <f>請負者詳細!$C$2</f>
        <v>△△△△建設株式会社</v>
      </c>
      <c r="I10" s="2574"/>
      <c r="J10" s="2574"/>
      <c r="K10" s="2574"/>
      <c r="L10" s="2574"/>
      <c r="M10" s="2574"/>
    </row>
    <row r="11" spans="2:17" ht="15" customHeight="1">
      <c r="G11" s="560"/>
      <c r="H11" s="556"/>
      <c r="I11" s="561"/>
      <c r="J11" s="561"/>
      <c r="K11" s="561"/>
      <c r="L11" s="561"/>
      <c r="M11" s="561"/>
    </row>
    <row r="12" spans="2:17" ht="19.899999999999999" customHeight="1">
      <c r="C12" s="397" t="s">
        <v>782</v>
      </c>
    </row>
    <row r="13" spans="2:17" ht="19.899999999999999" customHeight="1" thickBot="1">
      <c r="D13" s="2569" t="str">
        <f>請負者詳細!$H$24&amp;"　-　"&amp;請負者詳細!$J$24</f>
        <v>51　-　11111</v>
      </c>
      <c r="E13" s="2569"/>
      <c r="F13" s="2569"/>
      <c r="G13" s="2569"/>
      <c r="H13" s="2569"/>
      <c r="I13" s="2569"/>
      <c r="J13" s="2569"/>
      <c r="K13" s="2569"/>
      <c r="L13" s="2569"/>
      <c r="M13" s="2569"/>
      <c r="N13" s="2569"/>
    </row>
    <row r="14" spans="2:17" ht="19.899999999999999" customHeight="1" thickTop="1">
      <c r="C14" s="397" t="s">
        <v>759</v>
      </c>
    </row>
    <row r="15" spans="2:17" ht="19.899999999999999" customHeight="1" thickBot="1">
      <c r="D15" s="2569" t="str">
        <f>""&amp;請負者詳細!$K$26</f>
        <v/>
      </c>
      <c r="E15" s="2569"/>
      <c r="F15" s="2569"/>
      <c r="G15" s="2569"/>
      <c r="H15" s="2569"/>
      <c r="I15" s="2569"/>
      <c r="J15" s="2569"/>
      <c r="K15" s="2569"/>
      <c r="L15" s="2569"/>
      <c r="M15" s="2569"/>
      <c r="N15" s="2569"/>
    </row>
    <row r="16" spans="2:17" ht="19.899999999999999" customHeight="1" thickTop="1">
      <c r="C16" s="397" t="s">
        <v>783</v>
      </c>
    </row>
    <row r="17" spans="2:14" ht="19.899999999999999" customHeight="1" thickBot="1">
      <c r="D17" s="2569" t="str">
        <f>本工事内容!$C$5&amp;本工事内容!$D$5&amp;本工事内容!$E$5&amp;"　"&amp;本工事内容!$C$8</f>
        <v>水第100号　○○○地内配水管改良工事</v>
      </c>
      <c r="E17" s="2569"/>
      <c r="F17" s="2569"/>
      <c r="G17" s="2569"/>
      <c r="H17" s="2569"/>
      <c r="I17" s="2569"/>
      <c r="J17" s="2569"/>
      <c r="K17" s="2569"/>
      <c r="L17" s="2569"/>
      <c r="M17" s="2569"/>
      <c r="N17" s="2569"/>
    </row>
    <row r="18" spans="2:14" ht="19.899999999999999" customHeight="1" thickTop="1">
      <c r="C18" s="397" t="s">
        <v>784</v>
      </c>
    </row>
    <row r="19" spans="2:14" ht="19.899999999999999" customHeight="1" thickBot="1">
      <c r="D19" s="2569" t="str">
        <f>本工事内容!$C$9</f>
        <v>一宮市○○○地内</v>
      </c>
      <c r="E19" s="2569"/>
      <c r="F19" s="2569"/>
      <c r="G19" s="2569"/>
      <c r="H19" s="2569"/>
      <c r="I19" s="2569"/>
      <c r="J19" s="2569"/>
      <c r="K19" s="2569"/>
      <c r="L19" s="2569"/>
      <c r="M19" s="2569"/>
      <c r="N19" s="2569"/>
    </row>
    <row r="20" spans="2:14" ht="19.899999999999999" customHeight="1" thickTop="1">
      <c r="C20" s="397" t="s">
        <v>785</v>
      </c>
    </row>
    <row r="21" spans="2:14" ht="19.899999999999999" customHeight="1" thickBot="1">
      <c r="D21" s="562"/>
      <c r="E21" s="2570">
        <f>本工事内容!$C$12</f>
        <v>45201</v>
      </c>
      <c r="F21" s="2570"/>
      <c r="G21" s="2570"/>
      <c r="H21" s="563" t="s">
        <v>786</v>
      </c>
      <c r="I21" s="2570">
        <f>IF(NOT(本工事内容!$C$14=""),本工事内容!$C$14,本工事内容!$C$13)</f>
        <v>45382</v>
      </c>
      <c r="J21" s="2570"/>
      <c r="K21" s="2570"/>
      <c r="L21" s="562"/>
      <c r="M21" s="562"/>
      <c r="N21" s="562"/>
    </row>
    <row r="22" spans="2:14" ht="19.899999999999999" customHeight="1" thickTop="1">
      <c r="D22" s="380"/>
      <c r="E22" s="380"/>
      <c r="F22" s="380"/>
      <c r="G22" s="380"/>
      <c r="H22" s="380"/>
      <c r="I22" s="380"/>
      <c r="J22" s="380"/>
      <c r="K22" s="380"/>
      <c r="L22" s="380"/>
      <c r="M22" s="380"/>
      <c r="N22" s="380"/>
    </row>
    <row r="23" spans="2:14">
      <c r="C23" s="50" t="s">
        <v>787</v>
      </c>
    </row>
    <row r="24" spans="2:14" ht="19.149999999999999" customHeight="1"/>
    <row r="25" spans="2:14">
      <c r="B25" s="50" t="s">
        <v>788</v>
      </c>
    </row>
    <row r="26" spans="2:14" ht="7.9" customHeight="1"/>
    <row r="27" spans="2:14" ht="19.899999999999999" customHeight="1">
      <c r="C27" s="397" t="s">
        <v>789</v>
      </c>
      <c r="L27" s="564"/>
      <c r="M27" s="565"/>
      <c r="N27" s="564" t="s">
        <v>790</v>
      </c>
    </row>
    <row r="28" spans="2:14">
      <c r="L28" s="566"/>
      <c r="M28" s="567"/>
      <c r="N28" s="566"/>
    </row>
    <row r="29" spans="2:14" ht="19.899999999999999" customHeight="1">
      <c r="C29" s="397" t="s">
        <v>791</v>
      </c>
      <c r="L29" s="564"/>
      <c r="M29" s="565"/>
      <c r="N29" s="564" t="s">
        <v>792</v>
      </c>
    </row>
    <row r="30" spans="2:14">
      <c r="L30" s="566"/>
      <c r="M30" s="567"/>
      <c r="N30" s="566"/>
    </row>
    <row r="31" spans="2:14" ht="19.899999999999999" customHeight="1">
      <c r="C31" s="397" t="s">
        <v>793</v>
      </c>
      <c r="L31" s="564"/>
      <c r="M31" s="565"/>
      <c r="N31" s="564" t="s">
        <v>794</v>
      </c>
    </row>
    <row r="32" spans="2:14">
      <c r="L32" s="566"/>
      <c r="M32" s="567"/>
      <c r="N32" s="566"/>
    </row>
    <row r="33" spans="2:14">
      <c r="B33" s="50" t="s">
        <v>795</v>
      </c>
      <c r="L33" s="566"/>
      <c r="M33" s="567"/>
      <c r="N33" s="566"/>
    </row>
    <row r="34" spans="2:14" ht="7.9" customHeight="1">
      <c r="L34" s="566"/>
      <c r="M34" s="567"/>
      <c r="N34" s="566"/>
    </row>
    <row r="35" spans="2:14" ht="19.899999999999999" customHeight="1">
      <c r="C35" s="397" t="s">
        <v>796</v>
      </c>
      <c r="L35" s="564"/>
      <c r="M35" s="565"/>
      <c r="N35" s="564" t="s">
        <v>790</v>
      </c>
    </row>
    <row r="36" spans="2:14">
      <c r="L36" s="566"/>
      <c r="M36" s="567"/>
      <c r="N36" s="566"/>
    </row>
    <row r="37" spans="2:14">
      <c r="D37" s="50" t="s">
        <v>797</v>
      </c>
      <c r="L37" s="566"/>
      <c r="M37" s="567"/>
      <c r="N37" s="566"/>
    </row>
    <row r="38" spans="2:14" ht="25.15" customHeight="1">
      <c r="E38" s="250" t="s">
        <v>536</v>
      </c>
      <c r="F38" s="50" t="s">
        <v>798</v>
      </c>
      <c r="H38" s="250" t="s">
        <v>535</v>
      </c>
      <c r="I38" s="50" t="s">
        <v>799</v>
      </c>
      <c r="J38" s="557"/>
      <c r="L38" s="566"/>
      <c r="M38" s="567"/>
      <c r="N38" s="566"/>
    </row>
    <row r="39" spans="2:14" ht="19.899999999999999" customHeight="1">
      <c r="D39" s="397" t="s">
        <v>800</v>
      </c>
      <c r="L39" s="564"/>
      <c r="M39" s="565"/>
      <c r="N39" s="564" t="s">
        <v>792</v>
      </c>
    </row>
    <row r="40" spans="2:14">
      <c r="L40" s="566"/>
      <c r="M40" s="567"/>
      <c r="N40" s="566"/>
    </row>
    <row r="41" spans="2:14" ht="19.899999999999999" customHeight="1">
      <c r="D41" s="397" t="s">
        <v>801</v>
      </c>
      <c r="L41" s="564"/>
      <c r="M41" s="565"/>
      <c r="N41" s="564" t="s">
        <v>794</v>
      </c>
    </row>
    <row r="42" spans="2:14">
      <c r="L42" s="566"/>
      <c r="M42" s="567"/>
      <c r="N42" s="566"/>
    </row>
    <row r="43" spans="2:14">
      <c r="B43" s="50" t="s">
        <v>802</v>
      </c>
      <c r="L43" s="566"/>
      <c r="M43" s="567"/>
      <c r="N43" s="566"/>
    </row>
    <row r="44" spans="2:14" ht="7.9" customHeight="1">
      <c r="L44" s="566"/>
      <c r="M44" s="567"/>
      <c r="N44" s="566"/>
    </row>
    <row r="45" spans="2:14" ht="19.899999999999999" customHeight="1">
      <c r="D45" s="397" t="s">
        <v>803</v>
      </c>
      <c r="L45" s="564"/>
      <c r="M45" s="565"/>
      <c r="N45" s="564" t="s">
        <v>790</v>
      </c>
    </row>
    <row r="46" spans="2:14">
      <c r="L46" s="566"/>
      <c r="M46" s="567"/>
      <c r="N46" s="566"/>
    </row>
    <row r="47" spans="2:14" ht="19.899999999999999" customHeight="1">
      <c r="D47" s="397" t="s">
        <v>804</v>
      </c>
      <c r="L47" s="564"/>
      <c r="M47" s="565"/>
      <c r="N47" s="564" t="s">
        <v>792</v>
      </c>
    </row>
    <row r="48" spans="2:14">
      <c r="M48" s="568"/>
      <c r="N48" s="397"/>
    </row>
    <row r="49" spans="4:14" ht="19.899999999999999" customHeight="1">
      <c r="D49" s="397" t="s">
        <v>805</v>
      </c>
      <c r="L49" s="559"/>
      <c r="M49" s="569"/>
      <c r="N49" s="564" t="s">
        <v>794</v>
      </c>
    </row>
  </sheetData>
  <mergeCells count="10">
    <mergeCell ref="D17:N17"/>
    <mergeCell ref="D19:N19"/>
    <mergeCell ref="E21:G21"/>
    <mergeCell ref="I21:K21"/>
    <mergeCell ref="L4:O4"/>
    <mergeCell ref="C6:F6"/>
    <mergeCell ref="H9:M9"/>
    <mergeCell ref="H10:M10"/>
    <mergeCell ref="D13:N13"/>
    <mergeCell ref="D15:N15"/>
  </mergeCells>
  <phoneticPr fontId="1"/>
  <conditionalFormatting sqref="E38 H38">
    <cfRule type="expression" dxfId="15" priority="1">
      <formula>AND($E$38="□",$H$38="□")</formula>
    </cfRule>
  </conditionalFormatting>
  <conditionalFormatting sqref="M27 M29 M31 M35 M39 M41">
    <cfRule type="containsBlanks" dxfId="14" priority="2">
      <formula>LEN(TRIM(M27))=0</formula>
    </cfRule>
  </conditionalFormatting>
  <hyperlinks>
    <hyperlink ref="Q2" location="一覧表!A1" display="一覧表に戻る" xr:uid="{00000000-0004-0000-1E00-000000000000}"/>
  </hyperlinks>
  <pageMargins left="0.64" right="0.35" top="0.59055118110236227" bottom="0.51181102362204722"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E00-000000000000}">
          <x14:formula1>
            <xm:f>検索!$C$10:$C$11</xm:f>
          </x14:formula1>
          <xm:sqref>E38 H38</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B050"/>
  </sheetPr>
  <dimension ref="B1:BA41"/>
  <sheetViews>
    <sheetView zoomScale="80" zoomScaleNormal="80" workbookViewId="0"/>
  </sheetViews>
  <sheetFormatPr defaultColWidth="8.875" defaultRowHeight="10.5"/>
  <cols>
    <col min="1" max="1" width="5.5" style="571" customWidth="1"/>
    <col min="2" max="51" width="2.75" style="571" customWidth="1"/>
    <col min="52" max="16384" width="8.875" style="571"/>
  </cols>
  <sheetData>
    <row r="1" spans="2:53" ht="22.9" customHeight="1">
      <c r="B1" s="571" t="s">
        <v>943</v>
      </c>
    </row>
    <row r="2" spans="2:53" ht="18.75">
      <c r="B2" s="332" t="s">
        <v>839</v>
      </c>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570"/>
      <c r="AF2" s="570"/>
      <c r="AG2" s="570"/>
      <c r="AH2" s="570"/>
      <c r="AI2" s="570"/>
      <c r="AJ2" s="570"/>
      <c r="AK2" s="570"/>
      <c r="AL2" s="570"/>
      <c r="AM2" s="570"/>
      <c r="AN2" s="570"/>
      <c r="AO2" s="570"/>
      <c r="AP2" s="570"/>
      <c r="AQ2" s="570"/>
      <c r="AR2" s="570"/>
      <c r="AS2" s="570"/>
      <c r="AT2" s="570"/>
      <c r="AU2" s="570"/>
      <c r="AV2" s="570"/>
      <c r="AW2" s="570"/>
      <c r="AX2" s="570"/>
      <c r="AY2" s="570"/>
      <c r="BA2" s="465" t="s">
        <v>754</v>
      </c>
    </row>
    <row r="4" spans="2:53" ht="19.899999999999999" customHeight="1">
      <c r="B4" s="2693" t="s">
        <v>840</v>
      </c>
      <c r="C4" s="1740"/>
      <c r="D4" s="1740"/>
      <c r="E4" s="1740"/>
      <c r="F4" s="1740"/>
      <c r="G4" s="1740"/>
      <c r="H4" s="1740"/>
      <c r="I4" s="2694" t="str">
        <f>本工事内容!$C$2</f>
        <v>一宮市水道事業等管理者</v>
      </c>
      <c r="J4" s="1591"/>
      <c r="K4" s="1591"/>
      <c r="L4" s="1591"/>
      <c r="M4" s="1591"/>
      <c r="N4" s="1591"/>
      <c r="O4" s="1591"/>
      <c r="P4" s="1591"/>
      <c r="Q4" s="1591"/>
      <c r="R4" s="1591"/>
      <c r="S4" s="1591"/>
      <c r="T4" s="1591"/>
      <c r="U4" s="1591"/>
      <c r="V4" s="1591"/>
      <c r="W4" s="1591"/>
      <c r="X4" s="1591"/>
      <c r="Y4" s="1591"/>
    </row>
    <row r="5" spans="2:53" ht="19.899999999999999" customHeight="1">
      <c r="B5" s="2693" t="s">
        <v>841</v>
      </c>
      <c r="C5" s="1740"/>
      <c r="D5" s="1740"/>
      <c r="E5" s="1740"/>
      <c r="F5" s="1740"/>
      <c r="G5" s="1740"/>
      <c r="H5" s="1740"/>
      <c r="I5" s="2695" t="str">
        <f>本工事内容!$C$5&amp;本工事内容!$D$5&amp;本工事内容!$E$5&amp;"　"&amp;本工事内容!$C$8</f>
        <v>水第100号　○○○地内配水管改良工事</v>
      </c>
      <c r="J5" s="2553"/>
      <c r="K5" s="2553"/>
      <c r="L5" s="2553"/>
      <c r="M5" s="2553"/>
      <c r="N5" s="2553"/>
      <c r="O5" s="2553"/>
      <c r="P5" s="2553"/>
      <c r="Q5" s="2553"/>
      <c r="R5" s="2553"/>
      <c r="S5" s="2553"/>
      <c r="T5" s="2553"/>
      <c r="U5" s="2553"/>
      <c r="V5" s="2553"/>
      <c r="W5" s="2553"/>
      <c r="X5" s="2553"/>
      <c r="Y5" s="2553"/>
      <c r="Z5" s="2553"/>
      <c r="AA5" s="2553"/>
      <c r="AB5" s="2553"/>
      <c r="AC5" s="2553"/>
      <c r="AD5" s="2553"/>
      <c r="AE5" s="2553"/>
      <c r="AF5" s="2553"/>
      <c r="AG5" s="2553"/>
      <c r="AH5" s="2553"/>
      <c r="AI5" s="2553"/>
    </row>
    <row r="6" spans="2:53" ht="19.899999999999999" customHeight="1">
      <c r="B6" s="2693" t="s">
        <v>842</v>
      </c>
      <c r="C6" s="1740"/>
      <c r="D6" s="1740"/>
      <c r="E6" s="1740"/>
      <c r="F6" s="1740"/>
      <c r="G6" s="1740"/>
      <c r="H6" s="1740"/>
      <c r="I6" s="2695" t="str">
        <f>本工事内容!$C$9</f>
        <v>一宮市○○○地内</v>
      </c>
      <c r="J6" s="2553"/>
      <c r="K6" s="2553"/>
      <c r="L6" s="2553"/>
      <c r="M6" s="2553"/>
      <c r="N6" s="2553"/>
      <c r="O6" s="2553"/>
      <c r="P6" s="2553"/>
      <c r="Q6" s="2553"/>
      <c r="R6" s="2553"/>
      <c r="S6" s="2553"/>
      <c r="T6" s="2553"/>
      <c r="U6" s="2553"/>
      <c r="V6" s="2553"/>
      <c r="W6" s="2553"/>
      <c r="X6" s="2553"/>
      <c r="Y6" s="2553"/>
    </row>
    <row r="8" spans="2:53" ht="15" customHeight="1">
      <c r="B8" s="2665" t="s">
        <v>843</v>
      </c>
      <c r="C8" s="2666"/>
      <c r="D8" s="2666"/>
      <c r="E8" s="2666"/>
      <c r="F8" s="2666"/>
      <c r="G8" s="2666"/>
      <c r="H8" s="2667" t="str">
        <f>請負者詳細!$C$2</f>
        <v>△△△△建設株式会社</v>
      </c>
      <c r="I8" s="1807"/>
      <c r="J8" s="1807"/>
      <c r="K8" s="1807"/>
      <c r="L8" s="1807"/>
      <c r="M8" s="1807"/>
      <c r="N8" s="1807"/>
      <c r="O8" s="1807"/>
      <c r="P8" s="1807"/>
      <c r="Q8" s="1807"/>
      <c r="R8" s="1807"/>
      <c r="S8" s="1807"/>
      <c r="T8" s="1807"/>
      <c r="U8" s="1807"/>
      <c r="V8" s="1807"/>
      <c r="W8" s="1807"/>
      <c r="X8" s="1807"/>
      <c r="Y8" s="1811"/>
      <c r="Z8" s="2668" t="s">
        <v>844</v>
      </c>
      <c r="AA8" s="2669"/>
      <c r="AB8" s="2670">
        <f>本工事内容!$C$12</f>
        <v>45201</v>
      </c>
      <c r="AC8" s="2671"/>
      <c r="AD8" s="2671"/>
      <c r="AE8" s="2671"/>
      <c r="AF8" s="2671"/>
      <c r="AG8" s="2671"/>
      <c r="AH8" s="2671"/>
      <c r="AI8" s="599"/>
      <c r="AJ8" s="2672" t="s">
        <v>845</v>
      </c>
      <c r="AK8" s="2673"/>
      <c r="AL8" s="2673"/>
      <c r="AM8" s="2673"/>
      <c r="AN8" s="2673"/>
      <c r="AO8" s="2673"/>
      <c r="AP8" s="2673"/>
      <c r="AQ8" s="2673"/>
      <c r="AR8" s="2673"/>
      <c r="AS8" s="2673"/>
      <c r="AT8" s="2673"/>
      <c r="AU8" s="2673"/>
      <c r="AV8" s="2673"/>
      <c r="AW8" s="2673"/>
      <c r="AX8" s="2673"/>
      <c r="AY8" s="2674"/>
    </row>
    <row r="9" spans="2:53" ht="15" customHeight="1">
      <c r="B9" s="2681" t="s">
        <v>846</v>
      </c>
      <c r="C9" s="2598"/>
      <c r="D9" s="2598"/>
      <c r="E9" s="2598"/>
      <c r="F9" s="2598"/>
      <c r="G9" s="2598"/>
      <c r="H9" s="2682">
        <f>IF(請負者詳細!$K$24="","",請負者詳細!$K$24)</f>
        <v>45017</v>
      </c>
      <c r="I9" s="2683"/>
      <c r="J9" s="2683"/>
      <c r="K9" s="2683"/>
      <c r="L9" s="2683"/>
      <c r="M9" s="2683"/>
      <c r="N9" s="2683"/>
      <c r="O9" s="2683"/>
      <c r="P9" s="2683"/>
      <c r="Q9" s="2683"/>
      <c r="R9" s="2683"/>
      <c r="S9" s="2683"/>
      <c r="T9" s="2683"/>
      <c r="U9" s="2683"/>
      <c r="V9" s="2683"/>
      <c r="W9" s="2683"/>
      <c r="X9" s="2683"/>
      <c r="Y9" s="2684"/>
      <c r="Z9" s="2610"/>
      <c r="AA9" s="2611"/>
      <c r="AB9" s="2685" t="s">
        <v>259</v>
      </c>
      <c r="AC9" s="1698"/>
      <c r="AD9" s="1698"/>
      <c r="AE9" s="1698"/>
      <c r="AF9" s="1698"/>
      <c r="AG9" s="1698"/>
      <c r="AH9" s="1698"/>
      <c r="AI9" s="575"/>
      <c r="AJ9" s="2675"/>
      <c r="AK9" s="2676"/>
      <c r="AL9" s="2676"/>
      <c r="AM9" s="2676"/>
      <c r="AN9" s="2676"/>
      <c r="AO9" s="2676"/>
      <c r="AP9" s="2676"/>
      <c r="AQ9" s="2676"/>
      <c r="AR9" s="2676"/>
      <c r="AS9" s="2676"/>
      <c r="AT9" s="2676"/>
      <c r="AU9" s="2676"/>
      <c r="AV9" s="2676"/>
      <c r="AW9" s="2676"/>
      <c r="AX9" s="2676"/>
      <c r="AY9" s="2677"/>
    </row>
    <row r="10" spans="2:53" ht="15" customHeight="1">
      <c r="B10" s="2681" t="s">
        <v>847</v>
      </c>
      <c r="C10" s="2598"/>
      <c r="D10" s="2598"/>
      <c r="E10" s="2598"/>
      <c r="F10" s="2598"/>
      <c r="G10" s="2598"/>
      <c r="H10" s="2686" t="str">
        <f>""&amp;請負者詳細!$H$24</f>
        <v>51</v>
      </c>
      <c r="I10" s="2687"/>
      <c r="J10" s="2687"/>
      <c r="K10" s="2687"/>
      <c r="L10" s="2687"/>
      <c r="M10" s="2687"/>
      <c r="N10" s="1077" t="s">
        <v>327</v>
      </c>
      <c r="O10" s="2696" t="str">
        <f>""&amp;請負者詳細!$J$24</f>
        <v>11111</v>
      </c>
      <c r="P10" s="2696"/>
      <c r="Q10" s="2696"/>
      <c r="R10" s="2696"/>
      <c r="S10" s="2696"/>
      <c r="T10" s="2696"/>
      <c r="U10" s="2696"/>
      <c r="V10" s="2696"/>
      <c r="W10" s="2696"/>
      <c r="X10" s="2696"/>
      <c r="Y10" s="575"/>
      <c r="Z10" s="2610"/>
      <c r="AA10" s="2611"/>
      <c r="AB10" s="2697">
        <f>IF(NOT(本工事内容!$C$14=""),本工事内容!$C$14,本工事内容!$C$13)</f>
        <v>45382</v>
      </c>
      <c r="AC10" s="2698"/>
      <c r="AD10" s="2698"/>
      <c r="AE10" s="2698"/>
      <c r="AF10" s="2698"/>
      <c r="AG10" s="2698"/>
      <c r="AH10" s="2698"/>
      <c r="AI10" s="575"/>
      <c r="AJ10" s="2675"/>
      <c r="AK10" s="2676"/>
      <c r="AL10" s="2676"/>
      <c r="AM10" s="2676"/>
      <c r="AN10" s="2676"/>
      <c r="AO10" s="2676"/>
      <c r="AP10" s="2676"/>
      <c r="AQ10" s="2676"/>
      <c r="AR10" s="2676"/>
      <c r="AS10" s="2676"/>
      <c r="AT10" s="2676"/>
      <c r="AU10" s="2676"/>
      <c r="AV10" s="2676"/>
      <c r="AW10" s="2676"/>
      <c r="AX10" s="2676"/>
      <c r="AY10" s="2677"/>
    </row>
    <row r="11" spans="2:53" ht="15" customHeight="1">
      <c r="B11" s="2699" t="s">
        <v>848</v>
      </c>
      <c r="C11" s="1742"/>
      <c r="D11" s="1742"/>
      <c r="E11" s="1742"/>
      <c r="F11" s="1742"/>
      <c r="G11" s="1742"/>
      <c r="H11" s="1742"/>
      <c r="I11" s="1742"/>
      <c r="J11" s="2694" t="str">
        <f>""&amp;請負者詳細!$K$26</f>
        <v/>
      </c>
      <c r="K11" s="1591"/>
      <c r="L11" s="1591"/>
      <c r="M11" s="1591"/>
      <c r="N11" s="1591"/>
      <c r="O11" s="1591"/>
      <c r="P11" s="1591"/>
      <c r="Q11" s="1591"/>
      <c r="R11" s="1591"/>
      <c r="S11" s="1591"/>
      <c r="T11" s="1591"/>
      <c r="U11" s="1591"/>
      <c r="V11" s="1591"/>
      <c r="W11" s="1591"/>
      <c r="X11" s="1591"/>
      <c r="Y11" s="2700"/>
      <c r="Z11" s="600"/>
      <c r="AA11" s="579"/>
      <c r="AB11" s="579"/>
      <c r="AC11" s="579"/>
      <c r="AD11" s="579"/>
      <c r="AE11" s="579"/>
      <c r="AF11" s="579"/>
      <c r="AG11" s="579"/>
      <c r="AH11" s="579"/>
      <c r="AI11" s="582"/>
      <c r="AJ11" s="2678"/>
      <c r="AK11" s="2679"/>
      <c r="AL11" s="2679"/>
      <c r="AM11" s="2679"/>
      <c r="AN11" s="2679"/>
      <c r="AO11" s="2679"/>
      <c r="AP11" s="2679"/>
      <c r="AQ11" s="2679"/>
      <c r="AR11" s="2679"/>
      <c r="AS11" s="2679"/>
      <c r="AT11" s="2679"/>
      <c r="AU11" s="2679"/>
      <c r="AV11" s="2679"/>
      <c r="AW11" s="2679"/>
      <c r="AX11" s="2679"/>
      <c r="AY11" s="2680"/>
    </row>
    <row r="12" spans="2:53" ht="12" customHeight="1">
      <c r="B12" s="2660" t="s">
        <v>849</v>
      </c>
      <c r="C12" s="2661"/>
      <c r="D12" s="2661"/>
      <c r="E12" s="2661"/>
      <c r="F12" s="2661"/>
      <c r="G12" s="2662" t="s">
        <v>824</v>
      </c>
      <c r="H12" s="2663"/>
      <c r="I12" s="2663"/>
      <c r="J12" s="2663"/>
      <c r="K12" s="2663"/>
      <c r="L12" s="2663"/>
      <c r="M12" s="2663"/>
      <c r="N12" s="2663"/>
      <c r="O12" s="2663"/>
      <c r="P12" s="2663"/>
      <c r="Q12" s="2663"/>
      <c r="R12" s="2663"/>
      <c r="S12" s="2662" t="s">
        <v>850</v>
      </c>
      <c r="T12" s="2663"/>
      <c r="U12" s="2663"/>
      <c r="V12" s="2663"/>
      <c r="W12" s="2663"/>
      <c r="X12" s="2663"/>
      <c r="Y12" s="2663"/>
      <c r="Z12" s="2663"/>
      <c r="AA12" s="2663"/>
      <c r="AB12" s="2663"/>
      <c r="AC12" s="2663"/>
      <c r="AD12" s="2663"/>
      <c r="AE12" s="2663"/>
      <c r="AF12" s="2663"/>
      <c r="AG12" s="2663"/>
      <c r="AH12" s="2664" t="s">
        <v>851</v>
      </c>
      <c r="AI12" s="2661"/>
      <c r="AJ12" s="2661"/>
      <c r="AK12" s="2662" t="s">
        <v>852</v>
      </c>
      <c r="AL12" s="2663"/>
      <c r="AM12" s="2663"/>
      <c r="AN12" s="2663"/>
      <c r="AO12" s="2663"/>
      <c r="AP12" s="2663"/>
      <c r="AQ12" s="2663"/>
      <c r="AR12" s="2663"/>
      <c r="AS12" s="2663"/>
      <c r="AT12" s="2663"/>
      <c r="AU12" s="2663"/>
      <c r="AV12" s="2662" t="s">
        <v>853</v>
      </c>
      <c r="AW12" s="2663"/>
      <c r="AX12" s="2663"/>
      <c r="AY12" s="2688"/>
    </row>
    <row r="13" spans="2:53" ht="12" customHeight="1">
      <c r="B13" s="2690" t="s">
        <v>854</v>
      </c>
      <c r="C13" s="2691"/>
      <c r="D13" s="2691"/>
      <c r="E13" s="2691"/>
      <c r="F13" s="2691"/>
      <c r="G13" s="2654" t="s">
        <v>855</v>
      </c>
      <c r="H13" s="2655"/>
      <c r="I13" s="2655"/>
      <c r="J13" s="2655"/>
      <c r="K13" s="2655"/>
      <c r="L13" s="2655"/>
      <c r="M13" s="2655"/>
      <c r="N13" s="2655"/>
      <c r="O13" s="2655"/>
      <c r="P13" s="2654" t="s">
        <v>856</v>
      </c>
      <c r="Q13" s="2655"/>
      <c r="R13" s="2655"/>
      <c r="S13" s="2654" t="s">
        <v>857</v>
      </c>
      <c r="T13" s="2655"/>
      <c r="U13" s="2655"/>
      <c r="V13" s="2655"/>
      <c r="W13" s="2654" t="s">
        <v>858</v>
      </c>
      <c r="X13" s="2655"/>
      <c r="Y13" s="2655"/>
      <c r="Z13" s="2655"/>
      <c r="AA13" s="2655"/>
      <c r="AB13" s="2655"/>
      <c r="AC13" s="2655"/>
      <c r="AD13" s="2654" t="s">
        <v>859</v>
      </c>
      <c r="AE13" s="2655"/>
      <c r="AF13" s="2655"/>
      <c r="AG13" s="2655"/>
      <c r="AH13" s="2692" t="s">
        <v>860</v>
      </c>
      <c r="AI13" s="2691"/>
      <c r="AJ13" s="2691"/>
      <c r="AK13" s="2653" t="s">
        <v>861</v>
      </c>
      <c r="AL13" s="2653"/>
      <c r="AM13" s="2653"/>
      <c r="AN13" s="2653" t="s">
        <v>862</v>
      </c>
      <c r="AO13" s="2653"/>
      <c r="AP13" s="2653"/>
      <c r="AQ13" s="2654" t="s">
        <v>863</v>
      </c>
      <c r="AR13" s="2655"/>
      <c r="AS13" s="2655"/>
      <c r="AT13" s="2655"/>
      <c r="AU13" s="2655"/>
      <c r="AV13" s="2655"/>
      <c r="AW13" s="2655"/>
      <c r="AX13" s="2655"/>
      <c r="AY13" s="2689"/>
    </row>
    <row r="14" spans="2:53" ht="19.899999999999999" customHeight="1">
      <c r="B14" s="2656" t="s">
        <v>864</v>
      </c>
      <c r="C14" s="2651"/>
      <c r="D14" s="2651"/>
      <c r="E14" s="2651"/>
      <c r="F14" s="2651"/>
      <c r="G14" s="2650"/>
      <c r="H14" s="2651"/>
      <c r="I14" s="2651"/>
      <c r="J14" s="2651"/>
      <c r="K14" s="2651"/>
      <c r="L14" s="2651"/>
      <c r="M14" s="2650"/>
      <c r="N14" s="2651"/>
      <c r="O14" s="2651"/>
      <c r="P14" s="2657"/>
      <c r="Q14" s="2658"/>
      <c r="R14" s="601" t="s">
        <v>865</v>
      </c>
      <c r="S14" s="2659"/>
      <c r="T14" s="2651"/>
      <c r="U14" s="2651"/>
      <c r="V14" s="2651"/>
      <c r="W14" s="2650"/>
      <c r="X14" s="2651"/>
      <c r="Y14" s="2651"/>
      <c r="Z14" s="2651"/>
      <c r="AA14" s="2651"/>
      <c r="AB14" s="2651"/>
      <c r="AC14" s="2651"/>
      <c r="AD14" s="2650"/>
      <c r="AE14" s="2651"/>
      <c r="AF14" s="2651"/>
      <c r="AG14" s="2651"/>
      <c r="AH14" s="2650"/>
      <c r="AI14" s="2651"/>
      <c r="AJ14" s="2651"/>
      <c r="AK14" s="2650"/>
      <c r="AL14" s="2651"/>
      <c r="AM14" s="2651"/>
      <c r="AN14" s="2651"/>
      <c r="AO14" s="2651"/>
      <c r="AP14" s="2651"/>
      <c r="AQ14" s="2650"/>
      <c r="AR14" s="2651"/>
      <c r="AS14" s="2651"/>
      <c r="AT14" s="2651"/>
      <c r="AU14" s="2651"/>
      <c r="AV14" s="2650"/>
      <c r="AW14" s="2651"/>
      <c r="AX14" s="2651"/>
      <c r="AY14" s="2652"/>
    </row>
    <row r="15" spans="2:53" ht="13.5">
      <c r="B15" s="2635" t="s">
        <v>866</v>
      </c>
      <c r="C15" s="2636"/>
      <c r="D15" s="2636"/>
      <c r="E15" s="2636"/>
      <c r="F15" s="2637"/>
      <c r="G15" s="602" t="s">
        <v>867</v>
      </c>
      <c r="H15" s="603"/>
      <c r="I15" s="603"/>
      <c r="J15" s="603"/>
      <c r="K15" s="603"/>
      <c r="L15" s="604"/>
      <c r="M15" s="2617"/>
      <c r="N15" s="2618"/>
      <c r="O15" s="605" t="s">
        <v>865</v>
      </c>
      <c r="P15" s="2617"/>
      <c r="Q15" s="2618"/>
      <c r="R15" s="605" t="s">
        <v>865</v>
      </c>
      <c r="S15" s="2617"/>
      <c r="T15" s="2618"/>
      <c r="U15" s="2618"/>
      <c r="V15" s="605"/>
      <c r="W15" s="2641" t="s">
        <v>834</v>
      </c>
      <c r="X15" s="2642"/>
      <c r="Y15" s="2643"/>
      <c r="Z15" s="2644"/>
      <c r="AA15" s="2644"/>
      <c r="AB15" s="2644"/>
      <c r="AC15" s="2645"/>
      <c r="AD15" s="2578"/>
      <c r="AE15" s="2579"/>
      <c r="AF15" s="2579"/>
      <c r="AG15" s="605"/>
      <c r="AH15" s="2578"/>
      <c r="AI15" s="2579"/>
      <c r="AJ15" s="605" t="s">
        <v>865</v>
      </c>
      <c r="AK15" s="2578"/>
      <c r="AL15" s="2579"/>
      <c r="AM15" s="605" t="s">
        <v>794</v>
      </c>
      <c r="AN15" s="2578"/>
      <c r="AO15" s="2579"/>
      <c r="AP15" s="605" t="s">
        <v>794</v>
      </c>
      <c r="AQ15" s="2633" t="s">
        <v>868</v>
      </c>
      <c r="AR15" s="2579"/>
      <c r="AS15" s="2646" t="s">
        <v>869</v>
      </c>
      <c r="AT15" s="2579"/>
      <c r="AU15" s="2648" t="s">
        <v>870</v>
      </c>
      <c r="AV15" s="2594"/>
      <c r="AW15" s="2595"/>
      <c r="AX15" s="2595"/>
      <c r="AY15" s="2596"/>
    </row>
    <row r="16" spans="2:53" ht="13.9" customHeight="1">
      <c r="B16" s="2638"/>
      <c r="C16" s="2639"/>
      <c r="D16" s="2639"/>
      <c r="E16" s="2639"/>
      <c r="F16" s="2640"/>
      <c r="G16" s="2630"/>
      <c r="H16" s="2631"/>
      <c r="I16" s="2631"/>
      <c r="J16" s="2631"/>
      <c r="K16" s="2631"/>
      <c r="L16" s="2632"/>
      <c r="M16" s="2619"/>
      <c r="N16" s="2620"/>
      <c r="O16" s="606"/>
      <c r="P16" s="2619"/>
      <c r="Q16" s="2620"/>
      <c r="R16" s="606"/>
      <c r="S16" s="2619"/>
      <c r="T16" s="2620"/>
      <c r="U16" s="2620"/>
      <c r="V16" s="606" t="s">
        <v>865</v>
      </c>
      <c r="W16" s="607"/>
      <c r="X16" s="608"/>
      <c r="Y16" s="608"/>
      <c r="Z16" s="608"/>
      <c r="AA16" s="2631"/>
      <c r="AB16" s="2631"/>
      <c r="AC16" s="609" t="s">
        <v>865</v>
      </c>
      <c r="AD16" s="2580"/>
      <c r="AE16" s="2581"/>
      <c r="AF16" s="2581"/>
      <c r="AG16" s="606" t="s">
        <v>865</v>
      </c>
      <c r="AH16" s="2580"/>
      <c r="AI16" s="2581"/>
      <c r="AJ16" s="606"/>
      <c r="AK16" s="2580"/>
      <c r="AL16" s="2581"/>
      <c r="AM16" s="606"/>
      <c r="AN16" s="2580"/>
      <c r="AO16" s="2581"/>
      <c r="AP16" s="606"/>
      <c r="AQ16" s="2634"/>
      <c r="AR16" s="2581"/>
      <c r="AS16" s="2647"/>
      <c r="AT16" s="2581"/>
      <c r="AU16" s="2649"/>
      <c r="AV16" s="2627"/>
      <c r="AW16" s="2628"/>
      <c r="AX16" s="2628"/>
      <c r="AY16" s="2629"/>
    </row>
    <row r="17" spans="2:53" ht="13.5">
      <c r="B17" s="2635" t="s">
        <v>866</v>
      </c>
      <c r="C17" s="2636"/>
      <c r="D17" s="2636"/>
      <c r="E17" s="2636"/>
      <c r="F17" s="2637"/>
      <c r="G17" s="602" t="s">
        <v>867</v>
      </c>
      <c r="H17" s="603"/>
      <c r="I17" s="603"/>
      <c r="J17" s="603"/>
      <c r="K17" s="603"/>
      <c r="L17" s="604"/>
      <c r="M17" s="2617"/>
      <c r="N17" s="2618"/>
      <c r="O17" s="605" t="s">
        <v>865</v>
      </c>
      <c r="P17" s="2617"/>
      <c r="Q17" s="2618"/>
      <c r="R17" s="605" t="s">
        <v>865</v>
      </c>
      <c r="S17" s="2617"/>
      <c r="T17" s="2618"/>
      <c r="U17" s="2618"/>
      <c r="V17" s="605"/>
      <c r="W17" s="2641" t="s">
        <v>834</v>
      </c>
      <c r="X17" s="2642"/>
      <c r="Y17" s="2643"/>
      <c r="Z17" s="2644"/>
      <c r="AA17" s="2644"/>
      <c r="AB17" s="2644"/>
      <c r="AC17" s="2645"/>
      <c r="AD17" s="2578"/>
      <c r="AE17" s="2579"/>
      <c r="AF17" s="2579"/>
      <c r="AG17" s="605"/>
      <c r="AH17" s="2578"/>
      <c r="AI17" s="2579"/>
      <c r="AJ17" s="605" t="s">
        <v>865</v>
      </c>
      <c r="AK17" s="2578"/>
      <c r="AL17" s="2579"/>
      <c r="AM17" s="605" t="s">
        <v>794</v>
      </c>
      <c r="AN17" s="2578"/>
      <c r="AO17" s="2579"/>
      <c r="AP17" s="605" t="s">
        <v>794</v>
      </c>
      <c r="AQ17" s="2633" t="s">
        <v>868</v>
      </c>
      <c r="AR17" s="2579"/>
      <c r="AS17" s="2646" t="s">
        <v>869</v>
      </c>
      <c r="AT17" s="2579"/>
      <c r="AU17" s="2648" t="s">
        <v>870</v>
      </c>
      <c r="AV17" s="2594"/>
      <c r="AW17" s="2595"/>
      <c r="AX17" s="2595"/>
      <c r="AY17" s="2596"/>
    </row>
    <row r="18" spans="2:53" ht="13.9" customHeight="1">
      <c r="B18" s="2638"/>
      <c r="C18" s="2639"/>
      <c r="D18" s="2639"/>
      <c r="E18" s="2639"/>
      <c r="F18" s="2640"/>
      <c r="G18" s="2630"/>
      <c r="H18" s="2631"/>
      <c r="I18" s="2631"/>
      <c r="J18" s="2631"/>
      <c r="K18" s="2631"/>
      <c r="L18" s="2632"/>
      <c r="M18" s="2619"/>
      <c r="N18" s="2620"/>
      <c r="O18" s="606"/>
      <c r="P18" s="2619"/>
      <c r="Q18" s="2620"/>
      <c r="R18" s="606"/>
      <c r="S18" s="2619"/>
      <c r="T18" s="2620"/>
      <c r="U18" s="2620"/>
      <c r="V18" s="606" t="s">
        <v>865</v>
      </c>
      <c r="W18" s="607"/>
      <c r="X18" s="608"/>
      <c r="Y18" s="608"/>
      <c r="Z18" s="608"/>
      <c r="AA18" s="2631"/>
      <c r="AB18" s="2631"/>
      <c r="AC18" s="609" t="s">
        <v>865</v>
      </c>
      <c r="AD18" s="2580"/>
      <c r="AE18" s="2581"/>
      <c r="AF18" s="2581"/>
      <c r="AG18" s="606" t="s">
        <v>865</v>
      </c>
      <c r="AH18" s="2580"/>
      <c r="AI18" s="2581"/>
      <c r="AJ18" s="606"/>
      <c r="AK18" s="2580"/>
      <c r="AL18" s="2581"/>
      <c r="AM18" s="606"/>
      <c r="AN18" s="2580"/>
      <c r="AO18" s="2581"/>
      <c r="AP18" s="606"/>
      <c r="AQ18" s="2634"/>
      <c r="AR18" s="2581"/>
      <c r="AS18" s="2647"/>
      <c r="AT18" s="2581"/>
      <c r="AU18" s="2649"/>
      <c r="AV18" s="2627"/>
      <c r="AW18" s="2628"/>
      <c r="AX18" s="2628"/>
      <c r="AY18" s="2629"/>
    </row>
    <row r="19" spans="2:53" ht="13.5">
      <c r="B19" s="2635" t="s">
        <v>866</v>
      </c>
      <c r="C19" s="2636"/>
      <c r="D19" s="2636"/>
      <c r="E19" s="2636"/>
      <c r="F19" s="2637"/>
      <c r="G19" s="602" t="s">
        <v>867</v>
      </c>
      <c r="H19" s="603"/>
      <c r="I19" s="603"/>
      <c r="J19" s="603"/>
      <c r="K19" s="603"/>
      <c r="L19" s="604"/>
      <c r="M19" s="2617"/>
      <c r="N19" s="2618"/>
      <c r="O19" s="605" t="s">
        <v>865</v>
      </c>
      <c r="P19" s="2617"/>
      <c r="Q19" s="2618"/>
      <c r="R19" s="605" t="s">
        <v>865</v>
      </c>
      <c r="S19" s="2617"/>
      <c r="T19" s="2618"/>
      <c r="U19" s="2618"/>
      <c r="V19" s="605"/>
      <c r="W19" s="2641" t="s">
        <v>834</v>
      </c>
      <c r="X19" s="2642"/>
      <c r="Y19" s="2643"/>
      <c r="Z19" s="2644"/>
      <c r="AA19" s="2644"/>
      <c r="AB19" s="2644"/>
      <c r="AC19" s="2645"/>
      <c r="AD19" s="2578"/>
      <c r="AE19" s="2579"/>
      <c r="AF19" s="2579"/>
      <c r="AG19" s="605"/>
      <c r="AH19" s="2578"/>
      <c r="AI19" s="2579"/>
      <c r="AJ19" s="605" t="s">
        <v>865</v>
      </c>
      <c r="AK19" s="2578"/>
      <c r="AL19" s="2579"/>
      <c r="AM19" s="605" t="s">
        <v>794</v>
      </c>
      <c r="AN19" s="2578"/>
      <c r="AO19" s="2579"/>
      <c r="AP19" s="605" t="s">
        <v>794</v>
      </c>
      <c r="AQ19" s="2633" t="s">
        <v>868</v>
      </c>
      <c r="AR19" s="2579"/>
      <c r="AS19" s="2646" t="s">
        <v>869</v>
      </c>
      <c r="AT19" s="2579"/>
      <c r="AU19" s="2648" t="s">
        <v>870</v>
      </c>
      <c r="AV19" s="2594"/>
      <c r="AW19" s="2595"/>
      <c r="AX19" s="2595"/>
      <c r="AY19" s="2596"/>
    </row>
    <row r="20" spans="2:53" ht="13.9" customHeight="1">
      <c r="B20" s="2638"/>
      <c r="C20" s="2639"/>
      <c r="D20" s="2639"/>
      <c r="E20" s="2639"/>
      <c r="F20" s="2640"/>
      <c r="G20" s="2630"/>
      <c r="H20" s="2631"/>
      <c r="I20" s="2631"/>
      <c r="J20" s="2631"/>
      <c r="K20" s="2631"/>
      <c r="L20" s="2632"/>
      <c r="M20" s="2619"/>
      <c r="N20" s="2620"/>
      <c r="O20" s="606"/>
      <c r="P20" s="2619"/>
      <c r="Q20" s="2620"/>
      <c r="R20" s="606"/>
      <c r="S20" s="2619"/>
      <c r="T20" s="2620"/>
      <c r="U20" s="2620"/>
      <c r="V20" s="606" t="s">
        <v>865</v>
      </c>
      <c r="W20" s="607"/>
      <c r="X20" s="608"/>
      <c r="Y20" s="608"/>
      <c r="Z20" s="608"/>
      <c r="AA20" s="2631"/>
      <c r="AB20" s="2631"/>
      <c r="AC20" s="609" t="s">
        <v>865</v>
      </c>
      <c r="AD20" s="2580"/>
      <c r="AE20" s="2581"/>
      <c r="AF20" s="2581"/>
      <c r="AG20" s="606" t="s">
        <v>865</v>
      </c>
      <c r="AH20" s="2580"/>
      <c r="AI20" s="2581"/>
      <c r="AJ20" s="606"/>
      <c r="AK20" s="2580"/>
      <c r="AL20" s="2581"/>
      <c r="AM20" s="606"/>
      <c r="AN20" s="2580"/>
      <c r="AO20" s="2581"/>
      <c r="AP20" s="606"/>
      <c r="AQ20" s="2634"/>
      <c r="AR20" s="2581"/>
      <c r="AS20" s="2647"/>
      <c r="AT20" s="2581"/>
      <c r="AU20" s="2649"/>
      <c r="AV20" s="2627"/>
      <c r="AW20" s="2628"/>
      <c r="AX20" s="2628"/>
      <c r="AY20" s="2629"/>
    </row>
    <row r="21" spans="2:53" ht="13.5">
      <c r="B21" s="2635" t="s">
        <v>866</v>
      </c>
      <c r="C21" s="2636"/>
      <c r="D21" s="2636"/>
      <c r="E21" s="2636"/>
      <c r="F21" s="2637"/>
      <c r="G21" s="602" t="s">
        <v>867</v>
      </c>
      <c r="H21" s="603"/>
      <c r="I21" s="603"/>
      <c r="J21" s="603"/>
      <c r="K21" s="603"/>
      <c r="L21" s="604"/>
      <c r="M21" s="2617"/>
      <c r="N21" s="2618"/>
      <c r="O21" s="605" t="s">
        <v>865</v>
      </c>
      <c r="P21" s="2617"/>
      <c r="Q21" s="2618"/>
      <c r="R21" s="605" t="s">
        <v>865</v>
      </c>
      <c r="S21" s="2617"/>
      <c r="T21" s="2618"/>
      <c r="U21" s="2618"/>
      <c r="V21" s="605"/>
      <c r="W21" s="2641" t="s">
        <v>834</v>
      </c>
      <c r="X21" s="2642"/>
      <c r="Y21" s="2643"/>
      <c r="Z21" s="2644"/>
      <c r="AA21" s="2644"/>
      <c r="AB21" s="2644"/>
      <c r="AC21" s="2645"/>
      <c r="AD21" s="2578"/>
      <c r="AE21" s="2579"/>
      <c r="AF21" s="2579"/>
      <c r="AG21" s="605"/>
      <c r="AH21" s="2578"/>
      <c r="AI21" s="2579"/>
      <c r="AJ21" s="605" t="s">
        <v>865</v>
      </c>
      <c r="AK21" s="2578"/>
      <c r="AL21" s="2579"/>
      <c r="AM21" s="605" t="s">
        <v>794</v>
      </c>
      <c r="AN21" s="2578"/>
      <c r="AO21" s="2579"/>
      <c r="AP21" s="605" t="s">
        <v>794</v>
      </c>
      <c r="AQ21" s="2633" t="s">
        <v>868</v>
      </c>
      <c r="AR21" s="2579"/>
      <c r="AS21" s="2646" t="s">
        <v>869</v>
      </c>
      <c r="AT21" s="2579"/>
      <c r="AU21" s="2648" t="s">
        <v>870</v>
      </c>
      <c r="AV21" s="2594"/>
      <c r="AW21" s="2595"/>
      <c r="AX21" s="2595"/>
      <c r="AY21" s="2596"/>
    </row>
    <row r="22" spans="2:53" ht="13.9" customHeight="1">
      <c r="B22" s="2638"/>
      <c r="C22" s="2639"/>
      <c r="D22" s="2639"/>
      <c r="E22" s="2639"/>
      <c r="F22" s="2640"/>
      <c r="G22" s="2630"/>
      <c r="H22" s="2631"/>
      <c r="I22" s="2631"/>
      <c r="J22" s="2631"/>
      <c r="K22" s="2631"/>
      <c r="L22" s="2632"/>
      <c r="M22" s="2619"/>
      <c r="N22" s="2620"/>
      <c r="O22" s="606"/>
      <c r="P22" s="2619"/>
      <c r="Q22" s="2620"/>
      <c r="R22" s="606"/>
      <c r="S22" s="2619"/>
      <c r="T22" s="2620"/>
      <c r="U22" s="2620"/>
      <c r="V22" s="606" t="s">
        <v>865</v>
      </c>
      <c r="W22" s="607"/>
      <c r="X22" s="608"/>
      <c r="Y22" s="608"/>
      <c r="Z22" s="608"/>
      <c r="AA22" s="2631"/>
      <c r="AB22" s="2631"/>
      <c r="AC22" s="609" t="s">
        <v>865</v>
      </c>
      <c r="AD22" s="2580"/>
      <c r="AE22" s="2581"/>
      <c r="AF22" s="2581"/>
      <c r="AG22" s="606" t="s">
        <v>865</v>
      </c>
      <c r="AH22" s="2580"/>
      <c r="AI22" s="2581"/>
      <c r="AJ22" s="606"/>
      <c r="AK22" s="2580"/>
      <c r="AL22" s="2581"/>
      <c r="AM22" s="606"/>
      <c r="AN22" s="2580"/>
      <c r="AO22" s="2581"/>
      <c r="AP22" s="606"/>
      <c r="AQ22" s="2634"/>
      <c r="AR22" s="2581"/>
      <c r="AS22" s="2647"/>
      <c r="AT22" s="2581"/>
      <c r="AU22" s="2649"/>
      <c r="AV22" s="2627"/>
      <c r="AW22" s="2628"/>
      <c r="AX22" s="2628"/>
      <c r="AY22" s="2629"/>
    </row>
    <row r="23" spans="2:53" ht="13.5">
      <c r="B23" s="2635" t="s">
        <v>866</v>
      </c>
      <c r="C23" s="2636"/>
      <c r="D23" s="2636"/>
      <c r="E23" s="2636"/>
      <c r="F23" s="2637"/>
      <c r="G23" s="602" t="s">
        <v>867</v>
      </c>
      <c r="H23" s="603"/>
      <c r="I23" s="603"/>
      <c r="J23" s="603"/>
      <c r="K23" s="603"/>
      <c r="L23" s="604"/>
      <c r="M23" s="2617"/>
      <c r="N23" s="2618"/>
      <c r="O23" s="605" t="s">
        <v>865</v>
      </c>
      <c r="P23" s="2617"/>
      <c r="Q23" s="2618"/>
      <c r="R23" s="605" t="s">
        <v>865</v>
      </c>
      <c r="S23" s="2617"/>
      <c r="T23" s="2618"/>
      <c r="U23" s="2618"/>
      <c r="V23" s="605"/>
      <c r="W23" s="2641" t="s">
        <v>834</v>
      </c>
      <c r="X23" s="2642"/>
      <c r="Y23" s="2643"/>
      <c r="Z23" s="2644"/>
      <c r="AA23" s="2644"/>
      <c r="AB23" s="2644"/>
      <c r="AC23" s="2645"/>
      <c r="AD23" s="2578"/>
      <c r="AE23" s="2579"/>
      <c r="AF23" s="2579"/>
      <c r="AG23" s="605"/>
      <c r="AH23" s="2578"/>
      <c r="AI23" s="2579"/>
      <c r="AJ23" s="605" t="s">
        <v>865</v>
      </c>
      <c r="AK23" s="2578"/>
      <c r="AL23" s="2579"/>
      <c r="AM23" s="605" t="s">
        <v>794</v>
      </c>
      <c r="AN23" s="2578"/>
      <c r="AO23" s="2579"/>
      <c r="AP23" s="605" t="s">
        <v>794</v>
      </c>
      <c r="AQ23" s="2633" t="s">
        <v>868</v>
      </c>
      <c r="AR23" s="2579"/>
      <c r="AS23" s="2646" t="s">
        <v>869</v>
      </c>
      <c r="AT23" s="2579"/>
      <c r="AU23" s="2648" t="s">
        <v>870</v>
      </c>
      <c r="AV23" s="2594"/>
      <c r="AW23" s="2595"/>
      <c r="AX23" s="2595"/>
      <c r="AY23" s="2596"/>
    </row>
    <row r="24" spans="2:53" ht="13.9" customHeight="1">
      <c r="B24" s="2638"/>
      <c r="C24" s="2639"/>
      <c r="D24" s="2639"/>
      <c r="E24" s="2639"/>
      <c r="F24" s="2640"/>
      <c r="G24" s="2630"/>
      <c r="H24" s="2631"/>
      <c r="I24" s="2631"/>
      <c r="J24" s="2631"/>
      <c r="K24" s="2631"/>
      <c r="L24" s="2632"/>
      <c r="M24" s="2619"/>
      <c r="N24" s="2620"/>
      <c r="O24" s="606"/>
      <c r="P24" s="2619"/>
      <c r="Q24" s="2620"/>
      <c r="R24" s="606"/>
      <c r="S24" s="2619"/>
      <c r="T24" s="2620"/>
      <c r="U24" s="2620"/>
      <c r="V24" s="606" t="s">
        <v>865</v>
      </c>
      <c r="W24" s="607"/>
      <c r="X24" s="608"/>
      <c r="Y24" s="608"/>
      <c r="Z24" s="608"/>
      <c r="AA24" s="2631"/>
      <c r="AB24" s="2631"/>
      <c r="AC24" s="609" t="s">
        <v>865</v>
      </c>
      <c r="AD24" s="2580"/>
      <c r="AE24" s="2581"/>
      <c r="AF24" s="2581"/>
      <c r="AG24" s="606" t="s">
        <v>865</v>
      </c>
      <c r="AH24" s="2580"/>
      <c r="AI24" s="2581"/>
      <c r="AJ24" s="606"/>
      <c r="AK24" s="2580"/>
      <c r="AL24" s="2581"/>
      <c r="AM24" s="606"/>
      <c r="AN24" s="2580"/>
      <c r="AO24" s="2581"/>
      <c r="AP24" s="606"/>
      <c r="AQ24" s="2634"/>
      <c r="AR24" s="2581"/>
      <c r="AS24" s="2647"/>
      <c r="AT24" s="2581"/>
      <c r="AU24" s="2649"/>
      <c r="AV24" s="2627"/>
      <c r="AW24" s="2628"/>
      <c r="AX24" s="2628"/>
      <c r="AY24" s="2629"/>
    </row>
    <row r="25" spans="2:53" ht="13.5">
      <c r="B25" s="2635" t="s">
        <v>866</v>
      </c>
      <c r="C25" s="2636"/>
      <c r="D25" s="2636"/>
      <c r="E25" s="2636"/>
      <c r="F25" s="2637"/>
      <c r="G25" s="602" t="s">
        <v>867</v>
      </c>
      <c r="H25" s="603"/>
      <c r="I25" s="603"/>
      <c r="J25" s="603"/>
      <c r="K25" s="603"/>
      <c r="L25" s="604"/>
      <c r="M25" s="2617"/>
      <c r="N25" s="2618"/>
      <c r="O25" s="605" t="s">
        <v>865</v>
      </c>
      <c r="P25" s="2617"/>
      <c r="Q25" s="2618"/>
      <c r="R25" s="605" t="s">
        <v>865</v>
      </c>
      <c r="S25" s="2617"/>
      <c r="T25" s="2618"/>
      <c r="U25" s="2618"/>
      <c r="V25" s="605"/>
      <c r="W25" s="2641" t="s">
        <v>834</v>
      </c>
      <c r="X25" s="2642"/>
      <c r="Y25" s="2643"/>
      <c r="Z25" s="2644"/>
      <c r="AA25" s="2644"/>
      <c r="AB25" s="2644"/>
      <c r="AC25" s="2645"/>
      <c r="AD25" s="2578"/>
      <c r="AE25" s="2579"/>
      <c r="AF25" s="2579"/>
      <c r="AG25" s="605"/>
      <c r="AH25" s="2578"/>
      <c r="AI25" s="2579"/>
      <c r="AJ25" s="605" t="s">
        <v>865</v>
      </c>
      <c r="AK25" s="2578"/>
      <c r="AL25" s="2579"/>
      <c r="AM25" s="605" t="s">
        <v>794</v>
      </c>
      <c r="AN25" s="2578"/>
      <c r="AO25" s="2579"/>
      <c r="AP25" s="605" t="s">
        <v>794</v>
      </c>
      <c r="AQ25" s="2633" t="s">
        <v>868</v>
      </c>
      <c r="AR25" s="2579"/>
      <c r="AS25" s="2646" t="s">
        <v>869</v>
      </c>
      <c r="AT25" s="2579"/>
      <c r="AU25" s="2648" t="s">
        <v>870</v>
      </c>
      <c r="AV25" s="2594"/>
      <c r="AW25" s="2595"/>
      <c r="AX25" s="2595"/>
      <c r="AY25" s="2596"/>
    </row>
    <row r="26" spans="2:53" ht="13.9" customHeight="1">
      <c r="B26" s="2638"/>
      <c r="C26" s="2639"/>
      <c r="D26" s="2639"/>
      <c r="E26" s="2639"/>
      <c r="F26" s="2640"/>
      <c r="G26" s="2630"/>
      <c r="H26" s="2631"/>
      <c r="I26" s="2631"/>
      <c r="J26" s="2631"/>
      <c r="K26" s="2631"/>
      <c r="L26" s="2632"/>
      <c r="M26" s="2619"/>
      <c r="N26" s="2620"/>
      <c r="O26" s="606"/>
      <c r="P26" s="2619"/>
      <c r="Q26" s="2620"/>
      <c r="R26" s="606"/>
      <c r="S26" s="2619"/>
      <c r="T26" s="2620"/>
      <c r="U26" s="2620"/>
      <c r="V26" s="606" t="s">
        <v>865</v>
      </c>
      <c r="W26" s="607"/>
      <c r="X26" s="608"/>
      <c r="Y26" s="608"/>
      <c r="Z26" s="608"/>
      <c r="AA26" s="2631"/>
      <c r="AB26" s="2631"/>
      <c r="AC26" s="609" t="s">
        <v>865</v>
      </c>
      <c r="AD26" s="2580"/>
      <c r="AE26" s="2581"/>
      <c r="AF26" s="2581"/>
      <c r="AG26" s="606" t="s">
        <v>865</v>
      </c>
      <c r="AH26" s="2580"/>
      <c r="AI26" s="2581"/>
      <c r="AJ26" s="606"/>
      <c r="AK26" s="2580"/>
      <c r="AL26" s="2581"/>
      <c r="AM26" s="606"/>
      <c r="AN26" s="2580"/>
      <c r="AO26" s="2581"/>
      <c r="AP26" s="606"/>
      <c r="AQ26" s="2634"/>
      <c r="AR26" s="2581"/>
      <c r="AS26" s="2647"/>
      <c r="AT26" s="2581"/>
      <c r="AU26" s="2649"/>
      <c r="AV26" s="2627"/>
      <c r="AW26" s="2628"/>
      <c r="AX26" s="2628"/>
      <c r="AY26" s="2629"/>
    </row>
    <row r="27" spans="2:53" ht="13.5">
      <c r="B27" s="2635" t="s">
        <v>866</v>
      </c>
      <c r="C27" s="2636"/>
      <c r="D27" s="2636"/>
      <c r="E27" s="2636"/>
      <c r="F27" s="2637"/>
      <c r="G27" s="602" t="s">
        <v>867</v>
      </c>
      <c r="H27" s="603"/>
      <c r="I27" s="603"/>
      <c r="J27" s="603"/>
      <c r="K27" s="603"/>
      <c r="L27" s="604"/>
      <c r="M27" s="2617"/>
      <c r="N27" s="2618"/>
      <c r="O27" s="605" t="s">
        <v>865</v>
      </c>
      <c r="P27" s="2617"/>
      <c r="Q27" s="2618"/>
      <c r="R27" s="605" t="s">
        <v>865</v>
      </c>
      <c r="S27" s="2617"/>
      <c r="T27" s="2618"/>
      <c r="U27" s="2618"/>
      <c r="V27" s="605"/>
      <c r="W27" s="2641" t="s">
        <v>834</v>
      </c>
      <c r="X27" s="2642"/>
      <c r="Y27" s="2643"/>
      <c r="Z27" s="2644"/>
      <c r="AA27" s="2644"/>
      <c r="AB27" s="2644"/>
      <c r="AC27" s="2645"/>
      <c r="AD27" s="2578"/>
      <c r="AE27" s="2579"/>
      <c r="AF27" s="2579"/>
      <c r="AG27" s="605"/>
      <c r="AH27" s="2578"/>
      <c r="AI27" s="2579"/>
      <c r="AJ27" s="605" t="s">
        <v>865</v>
      </c>
      <c r="AK27" s="2578"/>
      <c r="AL27" s="2579"/>
      <c r="AM27" s="605" t="s">
        <v>794</v>
      </c>
      <c r="AN27" s="2578"/>
      <c r="AO27" s="2579"/>
      <c r="AP27" s="605" t="s">
        <v>794</v>
      </c>
      <c r="AQ27" s="2633" t="s">
        <v>868</v>
      </c>
      <c r="AR27" s="2579"/>
      <c r="AS27" s="2646" t="s">
        <v>869</v>
      </c>
      <c r="AT27" s="2579"/>
      <c r="AU27" s="2648" t="s">
        <v>870</v>
      </c>
      <c r="AV27" s="2594"/>
      <c r="AW27" s="2595"/>
      <c r="AX27" s="2595"/>
      <c r="AY27" s="2596"/>
    </row>
    <row r="28" spans="2:53" ht="13.9" customHeight="1">
      <c r="B28" s="2638"/>
      <c r="C28" s="2639"/>
      <c r="D28" s="2639"/>
      <c r="E28" s="2639"/>
      <c r="F28" s="2640"/>
      <c r="G28" s="2630"/>
      <c r="H28" s="2631"/>
      <c r="I28" s="2631"/>
      <c r="J28" s="2631"/>
      <c r="K28" s="2631"/>
      <c r="L28" s="2632"/>
      <c r="M28" s="2619"/>
      <c r="N28" s="2620"/>
      <c r="O28" s="606"/>
      <c r="P28" s="2619"/>
      <c r="Q28" s="2620"/>
      <c r="R28" s="606"/>
      <c r="S28" s="2619"/>
      <c r="T28" s="2620"/>
      <c r="U28" s="2620"/>
      <c r="V28" s="606" t="s">
        <v>865</v>
      </c>
      <c r="W28" s="607"/>
      <c r="X28" s="608"/>
      <c r="Y28" s="608"/>
      <c r="Z28" s="608"/>
      <c r="AA28" s="2631"/>
      <c r="AB28" s="2631"/>
      <c r="AC28" s="609" t="s">
        <v>865</v>
      </c>
      <c r="AD28" s="2580"/>
      <c r="AE28" s="2581"/>
      <c r="AF28" s="2581"/>
      <c r="AG28" s="606" t="s">
        <v>865</v>
      </c>
      <c r="AH28" s="2580"/>
      <c r="AI28" s="2581"/>
      <c r="AJ28" s="606"/>
      <c r="AK28" s="2580"/>
      <c r="AL28" s="2581"/>
      <c r="AM28" s="606"/>
      <c r="AN28" s="2580"/>
      <c r="AO28" s="2581"/>
      <c r="AP28" s="606"/>
      <c r="AQ28" s="2634"/>
      <c r="AR28" s="2581"/>
      <c r="AS28" s="2647"/>
      <c r="AT28" s="2581"/>
      <c r="AU28" s="2649"/>
      <c r="AV28" s="2627"/>
      <c r="AW28" s="2628"/>
      <c r="AX28" s="2628"/>
      <c r="AY28" s="2629"/>
    </row>
    <row r="29" spans="2:53" ht="13.5">
      <c r="B29" s="2635" t="s">
        <v>866</v>
      </c>
      <c r="C29" s="2636"/>
      <c r="D29" s="2636"/>
      <c r="E29" s="2636"/>
      <c r="F29" s="2637"/>
      <c r="G29" s="602" t="s">
        <v>867</v>
      </c>
      <c r="H29" s="603"/>
      <c r="I29" s="603"/>
      <c r="J29" s="603"/>
      <c r="K29" s="603"/>
      <c r="L29" s="604"/>
      <c r="M29" s="2617"/>
      <c r="N29" s="2618"/>
      <c r="O29" s="605" t="s">
        <v>865</v>
      </c>
      <c r="P29" s="2617"/>
      <c r="Q29" s="2618"/>
      <c r="R29" s="605" t="s">
        <v>865</v>
      </c>
      <c r="S29" s="2617"/>
      <c r="T29" s="2618"/>
      <c r="U29" s="2618"/>
      <c r="V29" s="605"/>
      <c r="W29" s="2641" t="s">
        <v>834</v>
      </c>
      <c r="X29" s="2642"/>
      <c r="Y29" s="2643"/>
      <c r="Z29" s="2644"/>
      <c r="AA29" s="2644"/>
      <c r="AB29" s="2644"/>
      <c r="AC29" s="2645"/>
      <c r="AD29" s="2578"/>
      <c r="AE29" s="2579"/>
      <c r="AF29" s="2579"/>
      <c r="AG29" s="605"/>
      <c r="AH29" s="2578"/>
      <c r="AI29" s="2579"/>
      <c r="AJ29" s="605" t="s">
        <v>865</v>
      </c>
      <c r="AK29" s="2578"/>
      <c r="AL29" s="2579"/>
      <c r="AM29" s="605" t="s">
        <v>794</v>
      </c>
      <c r="AN29" s="2578"/>
      <c r="AO29" s="2579"/>
      <c r="AP29" s="605" t="s">
        <v>794</v>
      </c>
      <c r="AQ29" s="2633" t="s">
        <v>868</v>
      </c>
      <c r="AR29" s="2579"/>
      <c r="AS29" s="2646" t="s">
        <v>869</v>
      </c>
      <c r="AT29" s="2579"/>
      <c r="AU29" s="2648" t="s">
        <v>870</v>
      </c>
      <c r="AV29" s="2594"/>
      <c r="AW29" s="2595"/>
      <c r="AX29" s="2595"/>
      <c r="AY29" s="2596"/>
    </row>
    <row r="30" spans="2:53" ht="13.9" customHeight="1">
      <c r="B30" s="2638"/>
      <c r="C30" s="2639"/>
      <c r="D30" s="2639"/>
      <c r="E30" s="2639"/>
      <c r="F30" s="2640"/>
      <c r="G30" s="2630"/>
      <c r="H30" s="2631"/>
      <c r="I30" s="2631"/>
      <c r="J30" s="2631"/>
      <c r="K30" s="2631"/>
      <c r="L30" s="2632"/>
      <c r="M30" s="2619"/>
      <c r="N30" s="2620"/>
      <c r="O30" s="606"/>
      <c r="P30" s="2619"/>
      <c r="Q30" s="2620"/>
      <c r="R30" s="606"/>
      <c r="S30" s="2619"/>
      <c r="T30" s="2620"/>
      <c r="U30" s="2620"/>
      <c r="V30" s="606" t="s">
        <v>865</v>
      </c>
      <c r="W30" s="607"/>
      <c r="X30" s="608"/>
      <c r="Y30" s="608"/>
      <c r="Z30" s="608"/>
      <c r="AA30" s="2631"/>
      <c r="AB30" s="2631"/>
      <c r="AC30" s="609" t="s">
        <v>865</v>
      </c>
      <c r="AD30" s="2580"/>
      <c r="AE30" s="2581"/>
      <c r="AF30" s="2581"/>
      <c r="AG30" s="606" t="s">
        <v>865</v>
      </c>
      <c r="AH30" s="2580"/>
      <c r="AI30" s="2581"/>
      <c r="AJ30" s="606"/>
      <c r="AK30" s="2580"/>
      <c r="AL30" s="2581"/>
      <c r="AM30" s="606"/>
      <c r="AN30" s="2580"/>
      <c r="AO30" s="2581"/>
      <c r="AP30" s="606"/>
      <c r="AQ30" s="2634"/>
      <c r="AR30" s="2581"/>
      <c r="AS30" s="2647"/>
      <c r="AT30" s="2581"/>
      <c r="AU30" s="2649"/>
      <c r="AV30" s="2627"/>
      <c r="AW30" s="2628"/>
      <c r="AX30" s="2628"/>
      <c r="AY30" s="2629"/>
      <c r="BA30" s="144"/>
    </row>
    <row r="31" spans="2:53" ht="14.25">
      <c r="B31" s="2635" t="s">
        <v>866</v>
      </c>
      <c r="C31" s="2636"/>
      <c r="D31" s="2636"/>
      <c r="E31" s="2636"/>
      <c r="F31" s="2637"/>
      <c r="G31" s="602" t="s">
        <v>867</v>
      </c>
      <c r="H31" s="603"/>
      <c r="I31" s="603"/>
      <c r="J31" s="603"/>
      <c r="K31" s="603"/>
      <c r="L31" s="604"/>
      <c r="M31" s="2617"/>
      <c r="N31" s="2618"/>
      <c r="O31" s="605" t="s">
        <v>865</v>
      </c>
      <c r="P31" s="2617"/>
      <c r="Q31" s="2618"/>
      <c r="R31" s="605" t="s">
        <v>865</v>
      </c>
      <c r="S31" s="2617"/>
      <c r="T31" s="2618"/>
      <c r="U31" s="2618"/>
      <c r="V31" s="605"/>
      <c r="W31" s="2641" t="s">
        <v>834</v>
      </c>
      <c r="X31" s="2642"/>
      <c r="Y31" s="2643"/>
      <c r="Z31" s="2644"/>
      <c r="AA31" s="2644"/>
      <c r="AB31" s="2644"/>
      <c r="AC31" s="2645"/>
      <c r="AD31" s="2578"/>
      <c r="AE31" s="2579"/>
      <c r="AF31" s="2579"/>
      <c r="AG31" s="605"/>
      <c r="AH31" s="2578"/>
      <c r="AI31" s="2579"/>
      <c r="AJ31" s="605" t="s">
        <v>865</v>
      </c>
      <c r="AK31" s="2578"/>
      <c r="AL31" s="2579"/>
      <c r="AM31" s="605" t="s">
        <v>794</v>
      </c>
      <c r="AN31" s="2578"/>
      <c r="AO31" s="2579"/>
      <c r="AP31" s="605" t="s">
        <v>794</v>
      </c>
      <c r="AQ31" s="2633" t="s">
        <v>868</v>
      </c>
      <c r="AR31" s="2579"/>
      <c r="AS31" s="2646" t="s">
        <v>869</v>
      </c>
      <c r="AT31" s="2579"/>
      <c r="AU31" s="2648" t="s">
        <v>870</v>
      </c>
      <c r="AV31" s="2594"/>
      <c r="AW31" s="2595"/>
      <c r="AX31" s="2595"/>
      <c r="AY31" s="2596"/>
      <c r="BA31" s="144"/>
    </row>
    <row r="32" spans="2:53" ht="13.9" customHeight="1">
      <c r="B32" s="2638"/>
      <c r="C32" s="2639"/>
      <c r="D32" s="2639"/>
      <c r="E32" s="2639"/>
      <c r="F32" s="2640"/>
      <c r="G32" s="2630"/>
      <c r="H32" s="2631"/>
      <c r="I32" s="2631"/>
      <c r="J32" s="2631"/>
      <c r="K32" s="2631"/>
      <c r="L32" s="2632"/>
      <c r="M32" s="2619"/>
      <c r="N32" s="2620"/>
      <c r="O32" s="606"/>
      <c r="P32" s="2619"/>
      <c r="Q32" s="2620"/>
      <c r="R32" s="606"/>
      <c r="S32" s="2619"/>
      <c r="T32" s="2620"/>
      <c r="U32" s="2620"/>
      <c r="V32" s="606" t="s">
        <v>865</v>
      </c>
      <c r="W32" s="607"/>
      <c r="X32" s="608"/>
      <c r="Y32" s="608"/>
      <c r="Z32" s="608"/>
      <c r="AA32" s="2631"/>
      <c r="AB32" s="2631"/>
      <c r="AC32" s="609" t="s">
        <v>865</v>
      </c>
      <c r="AD32" s="2580"/>
      <c r="AE32" s="2581"/>
      <c r="AF32" s="2581"/>
      <c r="AG32" s="606" t="s">
        <v>865</v>
      </c>
      <c r="AH32" s="2580"/>
      <c r="AI32" s="2581"/>
      <c r="AJ32" s="606"/>
      <c r="AK32" s="2580"/>
      <c r="AL32" s="2581"/>
      <c r="AM32" s="606"/>
      <c r="AN32" s="2580"/>
      <c r="AO32" s="2581"/>
      <c r="AP32" s="606"/>
      <c r="AQ32" s="2634"/>
      <c r="AR32" s="2581"/>
      <c r="AS32" s="2647"/>
      <c r="AT32" s="2581"/>
      <c r="AU32" s="2649"/>
      <c r="AV32" s="2627"/>
      <c r="AW32" s="2628"/>
      <c r="AX32" s="2628"/>
      <c r="AY32" s="2629"/>
      <c r="BA32" s="144"/>
    </row>
    <row r="33" spans="2:53" ht="14.25">
      <c r="B33" s="2635" t="s">
        <v>866</v>
      </c>
      <c r="C33" s="2636"/>
      <c r="D33" s="2636"/>
      <c r="E33" s="2636"/>
      <c r="F33" s="2637"/>
      <c r="G33" s="602" t="s">
        <v>867</v>
      </c>
      <c r="H33" s="603"/>
      <c r="I33" s="603"/>
      <c r="J33" s="603"/>
      <c r="K33" s="603"/>
      <c r="L33" s="604"/>
      <c r="M33" s="2617"/>
      <c r="N33" s="2618"/>
      <c r="O33" s="605" t="s">
        <v>865</v>
      </c>
      <c r="P33" s="2617"/>
      <c r="Q33" s="2618"/>
      <c r="R33" s="605" t="s">
        <v>865</v>
      </c>
      <c r="S33" s="2617"/>
      <c r="T33" s="2618"/>
      <c r="U33" s="2618"/>
      <c r="V33" s="605"/>
      <c r="W33" s="2641" t="s">
        <v>834</v>
      </c>
      <c r="X33" s="2642"/>
      <c r="Y33" s="2643"/>
      <c r="Z33" s="2644"/>
      <c r="AA33" s="2644"/>
      <c r="AB33" s="2644"/>
      <c r="AC33" s="2645"/>
      <c r="AD33" s="2578"/>
      <c r="AE33" s="2579"/>
      <c r="AF33" s="2579"/>
      <c r="AG33" s="605"/>
      <c r="AH33" s="2578"/>
      <c r="AI33" s="2579"/>
      <c r="AJ33" s="605" t="s">
        <v>865</v>
      </c>
      <c r="AK33" s="2578"/>
      <c r="AL33" s="2579"/>
      <c r="AM33" s="605" t="s">
        <v>794</v>
      </c>
      <c r="AN33" s="2578"/>
      <c r="AO33" s="2579"/>
      <c r="AP33" s="605" t="s">
        <v>794</v>
      </c>
      <c r="AQ33" s="2633" t="s">
        <v>868</v>
      </c>
      <c r="AR33" s="2579"/>
      <c r="AS33" s="2646" t="s">
        <v>869</v>
      </c>
      <c r="AT33" s="2579"/>
      <c r="AU33" s="2648" t="s">
        <v>870</v>
      </c>
      <c r="AV33" s="2594"/>
      <c r="AW33" s="2595"/>
      <c r="AX33" s="2595"/>
      <c r="AY33" s="2596"/>
      <c r="BA33" s="144"/>
    </row>
    <row r="34" spans="2:53" ht="13.9" customHeight="1">
      <c r="B34" s="2638"/>
      <c r="C34" s="2639"/>
      <c r="D34" s="2639"/>
      <c r="E34" s="2639"/>
      <c r="F34" s="2640"/>
      <c r="G34" s="2630"/>
      <c r="H34" s="2631"/>
      <c r="I34" s="2631"/>
      <c r="J34" s="2631"/>
      <c r="K34" s="2631"/>
      <c r="L34" s="2632"/>
      <c r="M34" s="2619"/>
      <c r="N34" s="2620"/>
      <c r="O34" s="606"/>
      <c r="P34" s="2619"/>
      <c r="Q34" s="2620"/>
      <c r="R34" s="606"/>
      <c r="S34" s="2619"/>
      <c r="T34" s="2620"/>
      <c r="U34" s="2620"/>
      <c r="V34" s="606" t="s">
        <v>865</v>
      </c>
      <c r="W34" s="607"/>
      <c r="X34" s="608"/>
      <c r="Y34" s="608"/>
      <c r="Z34" s="608"/>
      <c r="AA34" s="2631"/>
      <c r="AB34" s="2631"/>
      <c r="AC34" s="609" t="s">
        <v>865</v>
      </c>
      <c r="AD34" s="2580"/>
      <c r="AE34" s="2581"/>
      <c r="AF34" s="2581"/>
      <c r="AG34" s="606" t="s">
        <v>865</v>
      </c>
      <c r="AH34" s="2580"/>
      <c r="AI34" s="2581"/>
      <c r="AJ34" s="606"/>
      <c r="AK34" s="2580"/>
      <c r="AL34" s="2581"/>
      <c r="AM34" s="606"/>
      <c r="AN34" s="2580"/>
      <c r="AO34" s="2581"/>
      <c r="AP34" s="606"/>
      <c r="AQ34" s="2634"/>
      <c r="AR34" s="2581"/>
      <c r="AS34" s="2647"/>
      <c r="AT34" s="2581"/>
      <c r="AU34" s="2649"/>
      <c r="AV34" s="2627"/>
      <c r="AW34" s="2628"/>
      <c r="AX34" s="2628"/>
      <c r="AY34" s="2629"/>
      <c r="BA34" s="144"/>
    </row>
    <row r="35" spans="2:53" ht="14.25">
      <c r="B35" s="2635" t="s">
        <v>866</v>
      </c>
      <c r="C35" s="2636"/>
      <c r="D35" s="2636"/>
      <c r="E35" s="2636"/>
      <c r="F35" s="2637"/>
      <c r="G35" s="602" t="s">
        <v>867</v>
      </c>
      <c r="H35" s="603"/>
      <c r="I35" s="603"/>
      <c r="J35" s="603"/>
      <c r="K35" s="603"/>
      <c r="L35" s="604"/>
      <c r="M35" s="2617"/>
      <c r="N35" s="2618"/>
      <c r="O35" s="605" t="s">
        <v>865</v>
      </c>
      <c r="P35" s="2617"/>
      <c r="Q35" s="2618"/>
      <c r="R35" s="605" t="s">
        <v>865</v>
      </c>
      <c r="S35" s="2617"/>
      <c r="T35" s="2618"/>
      <c r="U35" s="2618"/>
      <c r="V35" s="605"/>
      <c r="W35" s="2641" t="s">
        <v>834</v>
      </c>
      <c r="X35" s="2642"/>
      <c r="Y35" s="2643"/>
      <c r="Z35" s="2644"/>
      <c r="AA35" s="2644"/>
      <c r="AB35" s="2644"/>
      <c r="AC35" s="2645"/>
      <c r="AD35" s="2578"/>
      <c r="AE35" s="2579"/>
      <c r="AF35" s="2579"/>
      <c r="AG35" s="605"/>
      <c r="AH35" s="2578"/>
      <c r="AI35" s="2579"/>
      <c r="AJ35" s="605" t="s">
        <v>865</v>
      </c>
      <c r="AK35" s="2578"/>
      <c r="AL35" s="2579"/>
      <c r="AM35" s="605" t="s">
        <v>794</v>
      </c>
      <c r="AN35" s="2578"/>
      <c r="AO35" s="2579"/>
      <c r="AP35" s="605" t="s">
        <v>794</v>
      </c>
      <c r="AQ35" s="2633" t="s">
        <v>868</v>
      </c>
      <c r="AR35" s="2579"/>
      <c r="AS35" s="2646" t="s">
        <v>869</v>
      </c>
      <c r="AT35" s="2579"/>
      <c r="AU35" s="2648" t="s">
        <v>870</v>
      </c>
      <c r="AV35" s="2594"/>
      <c r="AW35" s="2595"/>
      <c r="AX35" s="2595"/>
      <c r="AY35" s="2596"/>
      <c r="BA35" s="144"/>
    </row>
    <row r="36" spans="2:53" ht="13.9" customHeight="1">
      <c r="B36" s="2638"/>
      <c r="C36" s="2639"/>
      <c r="D36" s="2639"/>
      <c r="E36" s="2639"/>
      <c r="F36" s="2640"/>
      <c r="G36" s="2630"/>
      <c r="H36" s="2631"/>
      <c r="I36" s="2631"/>
      <c r="J36" s="2631"/>
      <c r="K36" s="2631"/>
      <c r="L36" s="2632"/>
      <c r="M36" s="2619"/>
      <c r="N36" s="2620"/>
      <c r="O36" s="606"/>
      <c r="P36" s="2619"/>
      <c r="Q36" s="2620"/>
      <c r="R36" s="606"/>
      <c r="S36" s="2619"/>
      <c r="T36" s="2620"/>
      <c r="U36" s="2620"/>
      <c r="V36" s="606" t="s">
        <v>865</v>
      </c>
      <c r="W36" s="607"/>
      <c r="X36" s="608"/>
      <c r="Y36" s="608"/>
      <c r="Z36" s="608"/>
      <c r="AA36" s="2631"/>
      <c r="AB36" s="2631"/>
      <c r="AC36" s="609" t="s">
        <v>865</v>
      </c>
      <c r="AD36" s="2580"/>
      <c r="AE36" s="2581"/>
      <c r="AF36" s="2581"/>
      <c r="AG36" s="606" t="s">
        <v>865</v>
      </c>
      <c r="AH36" s="2580"/>
      <c r="AI36" s="2581"/>
      <c r="AJ36" s="606"/>
      <c r="AK36" s="2580"/>
      <c r="AL36" s="2581"/>
      <c r="AM36" s="606"/>
      <c r="AN36" s="2580"/>
      <c r="AO36" s="2581"/>
      <c r="AP36" s="606"/>
      <c r="AQ36" s="2634"/>
      <c r="AR36" s="2581"/>
      <c r="AS36" s="2647"/>
      <c r="AT36" s="2581"/>
      <c r="AU36" s="2649"/>
      <c r="AV36" s="2627"/>
      <c r="AW36" s="2628"/>
      <c r="AX36" s="2628"/>
      <c r="AY36" s="2629"/>
      <c r="BA36" s="144"/>
    </row>
    <row r="37" spans="2:53" ht="12" customHeight="1">
      <c r="B37" s="2607" t="s">
        <v>871</v>
      </c>
      <c r="C37" s="2608"/>
      <c r="D37" s="2608"/>
      <c r="E37" s="2608"/>
      <c r="F37" s="2609"/>
      <c r="G37" s="2616"/>
      <c r="H37" s="2585"/>
      <c r="I37" s="2585"/>
      <c r="J37" s="2585"/>
      <c r="K37" s="2585"/>
      <c r="L37" s="2586"/>
      <c r="M37" s="2617">
        <f>SUM(M15:M36)</f>
        <v>0</v>
      </c>
      <c r="N37" s="2618"/>
      <c r="O37" s="605" t="s">
        <v>865</v>
      </c>
      <c r="P37" s="2617">
        <f>SUM(P14:P36)</f>
        <v>0</v>
      </c>
      <c r="Q37" s="2618"/>
      <c r="R37" s="605" t="s">
        <v>865</v>
      </c>
      <c r="S37" s="2617">
        <f>SUM(S15:S36)</f>
        <v>0</v>
      </c>
      <c r="T37" s="2618"/>
      <c r="U37" s="2618"/>
      <c r="V37" s="605" t="s">
        <v>865</v>
      </c>
      <c r="W37" s="610"/>
      <c r="X37" s="1082"/>
      <c r="Y37" s="611"/>
      <c r="Z37" s="1082"/>
      <c r="AA37" s="1082"/>
      <c r="AB37" s="1082"/>
      <c r="AC37" s="605" t="s">
        <v>865</v>
      </c>
      <c r="AD37" s="2578"/>
      <c r="AE37" s="2579"/>
      <c r="AF37" s="2579"/>
      <c r="AG37" s="605" t="s">
        <v>865</v>
      </c>
      <c r="AH37" s="2578"/>
      <c r="AI37" s="2579"/>
      <c r="AJ37" s="605" t="s">
        <v>865</v>
      </c>
      <c r="AK37" s="2578"/>
      <c r="AL37" s="2579"/>
      <c r="AM37" s="605" t="s">
        <v>794</v>
      </c>
      <c r="AN37" s="2578"/>
      <c r="AO37" s="2579"/>
      <c r="AP37" s="605" t="s">
        <v>794</v>
      </c>
      <c r="AQ37" s="2584"/>
      <c r="AR37" s="2585"/>
      <c r="AS37" s="2585"/>
      <c r="AT37" s="2585"/>
      <c r="AU37" s="2586"/>
      <c r="AV37" s="2594"/>
      <c r="AW37" s="2595"/>
      <c r="AX37" s="2595"/>
      <c r="AY37" s="2596"/>
      <c r="BA37" s="144"/>
    </row>
    <row r="38" spans="2:53" ht="15" customHeight="1">
      <c r="B38" s="2610"/>
      <c r="C38" s="2611"/>
      <c r="D38" s="2611"/>
      <c r="E38" s="2611"/>
      <c r="F38" s="2612"/>
      <c r="G38" s="2590"/>
      <c r="H38" s="2588"/>
      <c r="I38" s="2588"/>
      <c r="J38" s="2588"/>
      <c r="K38" s="2588"/>
      <c r="L38" s="2589"/>
      <c r="M38" s="2619"/>
      <c r="N38" s="2620"/>
      <c r="O38" s="606"/>
      <c r="P38" s="2619"/>
      <c r="Q38" s="2620"/>
      <c r="R38" s="612"/>
      <c r="S38" s="2619"/>
      <c r="T38" s="2620"/>
      <c r="U38" s="2620"/>
      <c r="V38" s="606"/>
      <c r="W38" s="613"/>
      <c r="X38" s="1084"/>
      <c r="Y38" s="1084"/>
      <c r="Z38" s="1084"/>
      <c r="AA38" s="2600"/>
      <c r="AB38" s="2600"/>
      <c r="AC38" s="614"/>
      <c r="AD38" s="2580"/>
      <c r="AE38" s="2581"/>
      <c r="AF38" s="2581"/>
      <c r="AG38" s="606"/>
      <c r="AH38" s="2580"/>
      <c r="AI38" s="2581"/>
      <c r="AJ38" s="606"/>
      <c r="AK38" s="2582"/>
      <c r="AL38" s="2583"/>
      <c r="AM38" s="612"/>
      <c r="AN38" s="2582"/>
      <c r="AO38" s="2583"/>
      <c r="AP38" s="612"/>
      <c r="AQ38" s="2587"/>
      <c r="AR38" s="2588"/>
      <c r="AS38" s="2588"/>
      <c r="AT38" s="2588"/>
      <c r="AU38" s="2589"/>
      <c r="AV38" s="2597"/>
      <c r="AW38" s="2598"/>
      <c r="AX38" s="2598"/>
      <c r="AY38" s="2599"/>
      <c r="BA38" s="144"/>
    </row>
    <row r="39" spans="2:53" ht="12" customHeight="1">
      <c r="B39" s="2610"/>
      <c r="C39" s="2611"/>
      <c r="D39" s="2611"/>
      <c r="E39" s="2611"/>
      <c r="F39" s="2612"/>
      <c r="G39" s="2590"/>
      <c r="H39" s="2588"/>
      <c r="I39" s="2588"/>
      <c r="J39" s="2588"/>
      <c r="K39" s="2588"/>
      <c r="L39" s="2589"/>
      <c r="M39" s="1078"/>
      <c r="N39" s="1079"/>
      <c r="O39" s="615" t="s">
        <v>872</v>
      </c>
      <c r="P39" s="2621"/>
      <c r="Q39" s="2622"/>
      <c r="R39" s="612"/>
      <c r="S39" s="1078"/>
      <c r="T39" s="1079"/>
      <c r="U39" s="1079"/>
      <c r="V39" s="615" t="s">
        <v>872</v>
      </c>
      <c r="W39" s="610"/>
      <c r="X39" s="1082"/>
      <c r="Y39" s="611"/>
      <c r="Z39" s="1082"/>
      <c r="AA39" s="1082"/>
      <c r="AB39" s="1082"/>
      <c r="AC39" s="615" t="s">
        <v>872</v>
      </c>
      <c r="AD39" s="1080"/>
      <c r="AE39" s="1081"/>
      <c r="AF39" s="1081"/>
      <c r="AG39" s="615" t="s">
        <v>872</v>
      </c>
      <c r="AH39" s="1080"/>
      <c r="AI39" s="1081"/>
      <c r="AJ39" s="615" t="s">
        <v>872</v>
      </c>
      <c r="AK39" s="2582"/>
      <c r="AL39" s="2583"/>
      <c r="AM39" s="612"/>
      <c r="AN39" s="2582"/>
      <c r="AO39" s="2583"/>
      <c r="AP39" s="612"/>
      <c r="AQ39" s="2590"/>
      <c r="AR39" s="2588"/>
      <c r="AS39" s="2588"/>
      <c r="AT39" s="2588"/>
      <c r="AU39" s="2589"/>
      <c r="AV39" s="2603"/>
      <c r="AW39" s="2598"/>
      <c r="AX39" s="2598"/>
      <c r="AY39" s="2599"/>
      <c r="BA39" s="144"/>
    </row>
    <row r="40" spans="2:53" ht="15" customHeight="1">
      <c r="B40" s="2613"/>
      <c r="C40" s="2614"/>
      <c r="D40" s="2614"/>
      <c r="E40" s="2614"/>
      <c r="F40" s="2615"/>
      <c r="G40" s="2591"/>
      <c r="H40" s="2592"/>
      <c r="I40" s="2592"/>
      <c r="J40" s="2592"/>
      <c r="K40" s="2592"/>
      <c r="L40" s="2593"/>
      <c r="M40" s="2625"/>
      <c r="N40" s="2626"/>
      <c r="O40" s="2606"/>
      <c r="P40" s="2623"/>
      <c r="Q40" s="2624"/>
      <c r="R40" s="616"/>
      <c r="S40" s="2625"/>
      <c r="T40" s="2626"/>
      <c r="U40" s="2626"/>
      <c r="V40" s="2606"/>
      <c r="W40" s="617"/>
      <c r="X40" s="1076"/>
      <c r="Y40" s="1076"/>
      <c r="Z40" s="1076"/>
      <c r="AA40" s="2605"/>
      <c r="AB40" s="2605"/>
      <c r="AC40" s="2606"/>
      <c r="AD40" s="1083"/>
      <c r="AE40" s="2605"/>
      <c r="AF40" s="2626"/>
      <c r="AG40" s="2606"/>
      <c r="AH40" s="2575"/>
      <c r="AI40" s="2576"/>
      <c r="AJ40" s="2577"/>
      <c r="AK40" s="2601"/>
      <c r="AL40" s="2602"/>
      <c r="AM40" s="616"/>
      <c r="AN40" s="2601"/>
      <c r="AO40" s="2602"/>
      <c r="AP40" s="616"/>
      <c r="AQ40" s="2591"/>
      <c r="AR40" s="2592"/>
      <c r="AS40" s="2592"/>
      <c r="AT40" s="2592"/>
      <c r="AU40" s="2593"/>
      <c r="AV40" s="2604"/>
      <c r="AW40" s="1742"/>
      <c r="AX40" s="1742"/>
      <c r="AY40" s="2568"/>
      <c r="BA40" s="144"/>
    </row>
    <row r="41" spans="2:53" ht="14.25">
      <c r="BA41" s="144"/>
    </row>
  </sheetData>
  <mergeCells count="267">
    <mergeCell ref="B4:H4"/>
    <mergeCell ref="I4:Y4"/>
    <mergeCell ref="B5:H5"/>
    <mergeCell ref="I5:AI5"/>
    <mergeCell ref="B6:H6"/>
    <mergeCell ref="I6:Y6"/>
    <mergeCell ref="O10:X10"/>
    <mergeCell ref="AB10:AH10"/>
    <mergeCell ref="B11:I11"/>
    <mergeCell ref="J11:Y11"/>
    <mergeCell ref="B12:F12"/>
    <mergeCell ref="G12:R12"/>
    <mergeCell ref="S12:AG12"/>
    <mergeCell ref="AH12:AJ12"/>
    <mergeCell ref="B8:G8"/>
    <mergeCell ref="H8:Y8"/>
    <mergeCell ref="Z8:AA10"/>
    <mergeCell ref="AB8:AH8"/>
    <mergeCell ref="AJ8:AY11"/>
    <mergeCell ref="B9:G9"/>
    <mergeCell ref="H9:Y9"/>
    <mergeCell ref="AB9:AH9"/>
    <mergeCell ref="B10:G10"/>
    <mergeCell ref="H10:M10"/>
    <mergeCell ref="AK12:AU12"/>
    <mergeCell ref="AV12:AY13"/>
    <mergeCell ref="B13:F13"/>
    <mergeCell ref="G13:O13"/>
    <mergeCell ref="P13:R13"/>
    <mergeCell ref="S13:V13"/>
    <mergeCell ref="W13:AC13"/>
    <mergeCell ref="AD13:AG13"/>
    <mergeCell ref="AH13:AJ13"/>
    <mergeCell ref="AK13:AM13"/>
    <mergeCell ref="AN13:AP13"/>
    <mergeCell ref="AQ13:AU13"/>
    <mergeCell ref="B14:F14"/>
    <mergeCell ref="G14:L14"/>
    <mergeCell ref="M14:O14"/>
    <mergeCell ref="P14:Q14"/>
    <mergeCell ref="S14:V14"/>
    <mergeCell ref="W14:AC14"/>
    <mergeCell ref="AD14:AG14"/>
    <mergeCell ref="AH14:AJ14"/>
    <mergeCell ref="AK14:AM14"/>
    <mergeCell ref="AN14:AP14"/>
    <mergeCell ref="AQ14:AU14"/>
    <mergeCell ref="AV14:AY14"/>
    <mergeCell ref="B15:F16"/>
    <mergeCell ref="M15:N16"/>
    <mergeCell ref="P15:Q16"/>
    <mergeCell ref="S15:U16"/>
    <mergeCell ref="W15:X15"/>
    <mergeCell ref="Y15:AC15"/>
    <mergeCell ref="AS15:AS16"/>
    <mergeCell ref="AT15:AT16"/>
    <mergeCell ref="AU15:AU16"/>
    <mergeCell ref="AV15:AY16"/>
    <mergeCell ref="G16:L16"/>
    <mergeCell ref="AA16:AB16"/>
    <mergeCell ref="AD15:AF16"/>
    <mergeCell ref="AH15:AI16"/>
    <mergeCell ref="AK15:AL16"/>
    <mergeCell ref="AN15:AO16"/>
    <mergeCell ref="AQ15:AQ16"/>
    <mergeCell ref="AR15:AR16"/>
    <mergeCell ref="AV17:AY18"/>
    <mergeCell ref="G18:L18"/>
    <mergeCell ref="AA18:AB18"/>
    <mergeCell ref="AD17:AF18"/>
    <mergeCell ref="AH17:AI18"/>
    <mergeCell ref="AK17:AL18"/>
    <mergeCell ref="AN17:AO18"/>
    <mergeCell ref="AQ17:AQ18"/>
    <mergeCell ref="AR17:AR18"/>
    <mergeCell ref="M17:N18"/>
    <mergeCell ref="P17:Q18"/>
    <mergeCell ref="S17:U18"/>
    <mergeCell ref="W17:X17"/>
    <mergeCell ref="Y17:AC17"/>
    <mergeCell ref="B19:F20"/>
    <mergeCell ref="M19:N20"/>
    <mergeCell ref="P19:Q20"/>
    <mergeCell ref="S19:U20"/>
    <mergeCell ref="W19:X19"/>
    <mergeCell ref="Y19:AC19"/>
    <mergeCell ref="AS17:AS18"/>
    <mergeCell ref="AT17:AT18"/>
    <mergeCell ref="AU17:AU18"/>
    <mergeCell ref="B17:F18"/>
    <mergeCell ref="AS19:AS20"/>
    <mergeCell ref="AT19:AT20"/>
    <mergeCell ref="AU19:AU20"/>
    <mergeCell ref="AV19:AY20"/>
    <mergeCell ref="G20:L20"/>
    <mergeCell ref="AA20:AB20"/>
    <mergeCell ref="AD19:AF20"/>
    <mergeCell ref="AH19:AI20"/>
    <mergeCell ref="AK19:AL20"/>
    <mergeCell ref="AN19:AO20"/>
    <mergeCell ref="AQ19:AQ20"/>
    <mergeCell ref="AR19:AR20"/>
    <mergeCell ref="AV21:AY22"/>
    <mergeCell ref="G22:L22"/>
    <mergeCell ref="AA22:AB22"/>
    <mergeCell ref="AD21:AF22"/>
    <mergeCell ref="AH21:AI22"/>
    <mergeCell ref="AK21:AL22"/>
    <mergeCell ref="AN21:AO22"/>
    <mergeCell ref="AQ21:AQ22"/>
    <mergeCell ref="AR21:AR22"/>
    <mergeCell ref="M21:N22"/>
    <mergeCell ref="P21:Q22"/>
    <mergeCell ref="S21:U22"/>
    <mergeCell ref="W21:X21"/>
    <mergeCell ref="Y21:AC21"/>
    <mergeCell ref="B23:F24"/>
    <mergeCell ref="M23:N24"/>
    <mergeCell ref="P23:Q24"/>
    <mergeCell ref="S23:U24"/>
    <mergeCell ref="W23:X23"/>
    <mergeCell ref="Y23:AC23"/>
    <mergeCell ref="AS21:AS22"/>
    <mergeCell ref="AT21:AT22"/>
    <mergeCell ref="AU21:AU22"/>
    <mergeCell ref="B21:F22"/>
    <mergeCell ref="AS23:AS24"/>
    <mergeCell ref="AT23:AT24"/>
    <mergeCell ref="AU23:AU24"/>
    <mergeCell ref="AV23:AY24"/>
    <mergeCell ref="G24:L24"/>
    <mergeCell ref="AA24:AB24"/>
    <mergeCell ref="AD23:AF24"/>
    <mergeCell ref="AH23:AI24"/>
    <mergeCell ref="AK23:AL24"/>
    <mergeCell ref="AN23:AO24"/>
    <mergeCell ref="AQ23:AQ24"/>
    <mergeCell ref="AR23:AR24"/>
    <mergeCell ref="AV25:AY26"/>
    <mergeCell ref="G26:L26"/>
    <mergeCell ref="AA26:AB26"/>
    <mergeCell ref="AD25:AF26"/>
    <mergeCell ref="AH25:AI26"/>
    <mergeCell ref="AK25:AL26"/>
    <mergeCell ref="AN25:AO26"/>
    <mergeCell ref="AQ25:AQ26"/>
    <mergeCell ref="AR25:AR26"/>
    <mergeCell ref="M25:N26"/>
    <mergeCell ref="P25:Q26"/>
    <mergeCell ref="S25:U26"/>
    <mergeCell ref="W25:X25"/>
    <mergeCell ref="Y25:AC25"/>
    <mergeCell ref="B27:F28"/>
    <mergeCell ref="M27:N28"/>
    <mergeCell ref="P27:Q28"/>
    <mergeCell ref="S27:U28"/>
    <mergeCell ref="W27:X27"/>
    <mergeCell ref="Y27:AC27"/>
    <mergeCell ref="AS25:AS26"/>
    <mergeCell ref="AT25:AT26"/>
    <mergeCell ref="AU25:AU26"/>
    <mergeCell ref="B25:F26"/>
    <mergeCell ref="AS27:AS28"/>
    <mergeCell ref="AT27:AT28"/>
    <mergeCell ref="AU27:AU28"/>
    <mergeCell ref="AV27:AY28"/>
    <mergeCell ref="G28:L28"/>
    <mergeCell ref="AA28:AB28"/>
    <mergeCell ref="AD27:AF28"/>
    <mergeCell ref="AH27:AI28"/>
    <mergeCell ref="AK27:AL28"/>
    <mergeCell ref="AN27:AO28"/>
    <mergeCell ref="AQ27:AQ28"/>
    <mergeCell ref="AR27:AR28"/>
    <mergeCell ref="AV29:AY30"/>
    <mergeCell ref="G30:L30"/>
    <mergeCell ref="AA30:AB30"/>
    <mergeCell ref="AD29:AF30"/>
    <mergeCell ref="AH29:AI30"/>
    <mergeCell ref="AK29:AL30"/>
    <mergeCell ref="AN29:AO30"/>
    <mergeCell ref="AQ29:AQ30"/>
    <mergeCell ref="AR29:AR30"/>
    <mergeCell ref="M29:N30"/>
    <mergeCell ref="P29:Q30"/>
    <mergeCell ref="S29:U30"/>
    <mergeCell ref="W29:X29"/>
    <mergeCell ref="Y29:AC29"/>
    <mergeCell ref="B31:F32"/>
    <mergeCell ref="M31:N32"/>
    <mergeCell ref="P31:Q32"/>
    <mergeCell ref="S31:U32"/>
    <mergeCell ref="W31:X31"/>
    <mergeCell ref="Y31:AC31"/>
    <mergeCell ref="AS29:AS30"/>
    <mergeCell ref="AT29:AT30"/>
    <mergeCell ref="AU29:AU30"/>
    <mergeCell ref="B29:F30"/>
    <mergeCell ref="AS31:AS32"/>
    <mergeCell ref="AT31:AT32"/>
    <mergeCell ref="AU31:AU32"/>
    <mergeCell ref="AV31:AY32"/>
    <mergeCell ref="G32:L32"/>
    <mergeCell ref="AA32:AB32"/>
    <mergeCell ref="AD31:AF32"/>
    <mergeCell ref="AH31:AI32"/>
    <mergeCell ref="AK31:AL32"/>
    <mergeCell ref="AN31:AO32"/>
    <mergeCell ref="AQ31:AQ32"/>
    <mergeCell ref="AR31:AR32"/>
    <mergeCell ref="AV33:AY34"/>
    <mergeCell ref="G34:L34"/>
    <mergeCell ref="AA34:AB34"/>
    <mergeCell ref="AD33:AF34"/>
    <mergeCell ref="AH33:AI34"/>
    <mergeCell ref="AK33:AL34"/>
    <mergeCell ref="AN33:AO34"/>
    <mergeCell ref="AQ33:AQ34"/>
    <mergeCell ref="AR33:AR34"/>
    <mergeCell ref="M33:N34"/>
    <mergeCell ref="P33:Q34"/>
    <mergeCell ref="S33:U34"/>
    <mergeCell ref="W33:X33"/>
    <mergeCell ref="Y33:AC33"/>
    <mergeCell ref="B35:F36"/>
    <mergeCell ref="M35:N36"/>
    <mergeCell ref="P35:Q36"/>
    <mergeCell ref="S35:U36"/>
    <mergeCell ref="W35:X35"/>
    <mergeCell ref="Y35:AC35"/>
    <mergeCell ref="AS33:AS34"/>
    <mergeCell ref="AT33:AT34"/>
    <mergeCell ref="AU33:AU34"/>
    <mergeCell ref="B33:F34"/>
    <mergeCell ref="AS35:AS36"/>
    <mergeCell ref="AT35:AT36"/>
    <mergeCell ref="AU35:AU36"/>
    <mergeCell ref="AV35:AY36"/>
    <mergeCell ref="G36:L36"/>
    <mergeCell ref="AA36:AB36"/>
    <mergeCell ref="AD35:AF36"/>
    <mergeCell ref="AH35:AI36"/>
    <mergeCell ref="AK35:AL36"/>
    <mergeCell ref="AN35:AO36"/>
    <mergeCell ref="AQ35:AQ36"/>
    <mergeCell ref="AR35:AR36"/>
    <mergeCell ref="B37:F40"/>
    <mergeCell ref="G37:L40"/>
    <mergeCell ref="M37:N38"/>
    <mergeCell ref="P37:Q38"/>
    <mergeCell ref="S37:U38"/>
    <mergeCell ref="AD37:AF38"/>
    <mergeCell ref="P39:Q40"/>
    <mergeCell ref="M40:O40"/>
    <mergeCell ref="S40:V40"/>
    <mergeCell ref="AE40:AG40"/>
    <mergeCell ref="AH40:AJ40"/>
    <mergeCell ref="AH37:AI38"/>
    <mergeCell ref="AK37:AL38"/>
    <mergeCell ref="AN37:AO38"/>
    <mergeCell ref="AQ37:AU40"/>
    <mergeCell ref="AV37:AY38"/>
    <mergeCell ref="AA38:AB38"/>
    <mergeCell ref="AK39:AL40"/>
    <mergeCell ref="AN39:AO40"/>
    <mergeCell ref="AV39:AY40"/>
    <mergeCell ref="AA40:AC40"/>
  </mergeCells>
  <phoneticPr fontId="1"/>
  <conditionalFormatting sqref="M37:M38 P37:P38">
    <cfRule type="expression" dxfId="13" priority="1">
      <formula>M$37=0</formula>
    </cfRule>
  </conditionalFormatting>
  <hyperlinks>
    <hyperlink ref="BA2" location="一覧表!A1" display="一覧表に戻る" xr:uid="{00000000-0004-0000-1F00-000000000000}"/>
  </hyperlinks>
  <pageMargins left="0.45" right="0.34" top="0.45" bottom="0.49"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5">
    <tabColor rgb="FF00B050"/>
  </sheetPr>
  <dimension ref="B1:BA28"/>
  <sheetViews>
    <sheetView zoomScaleNormal="100" workbookViewId="0"/>
  </sheetViews>
  <sheetFormatPr defaultColWidth="8.875" defaultRowHeight="10.5"/>
  <cols>
    <col min="1" max="1" width="5.5" style="571" customWidth="1"/>
    <col min="2" max="51" width="2.75" style="571" customWidth="1"/>
    <col min="52" max="16384" width="8.875" style="571"/>
  </cols>
  <sheetData>
    <row r="1" spans="2:53" ht="22.9" customHeight="1">
      <c r="B1" s="571" t="s">
        <v>943</v>
      </c>
    </row>
    <row r="2" spans="2:53" ht="18.75">
      <c r="B2" s="332" t="s">
        <v>806</v>
      </c>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570"/>
      <c r="AF2" s="570"/>
      <c r="AG2" s="570"/>
      <c r="AH2" s="570"/>
      <c r="AI2" s="570"/>
      <c r="AJ2" s="570"/>
      <c r="AK2" s="570"/>
      <c r="AL2" s="570"/>
      <c r="AM2" s="570"/>
      <c r="AN2" s="570"/>
      <c r="AO2" s="570"/>
      <c r="AP2" s="570"/>
      <c r="AQ2" s="570"/>
      <c r="AR2" s="570"/>
      <c r="AS2" s="570"/>
      <c r="AT2" s="570"/>
      <c r="AU2" s="570"/>
      <c r="AV2" s="570"/>
      <c r="AW2" s="570"/>
      <c r="AX2" s="570"/>
      <c r="AY2" s="570"/>
      <c r="BA2" s="465" t="s">
        <v>754</v>
      </c>
    </row>
    <row r="3" spans="2:53" ht="17.25">
      <c r="B3" s="51"/>
      <c r="C3" s="570"/>
      <c r="D3" s="570"/>
      <c r="E3" s="570"/>
      <c r="F3" s="570"/>
      <c r="G3" s="570"/>
      <c r="H3" s="570"/>
      <c r="I3" s="570"/>
      <c r="J3" s="570"/>
      <c r="K3" s="570"/>
      <c r="L3" s="570"/>
      <c r="M3" s="570"/>
      <c r="N3" s="570"/>
      <c r="O3" s="570"/>
      <c r="P3" s="570"/>
      <c r="Q3" s="570"/>
      <c r="R3" s="570"/>
      <c r="S3" s="570"/>
      <c r="T3" s="570"/>
      <c r="U3" s="570"/>
      <c r="V3" s="570"/>
      <c r="W3" s="570"/>
      <c r="X3" s="570"/>
      <c r="Y3" s="570"/>
      <c r="Z3" s="570"/>
      <c r="AA3" s="570"/>
      <c r="AB3" s="570"/>
      <c r="AC3" s="570"/>
      <c r="AD3" s="570"/>
      <c r="AE3" s="570"/>
      <c r="AF3" s="570"/>
      <c r="AG3" s="570"/>
      <c r="AH3" s="570"/>
      <c r="AI3" s="570"/>
      <c r="AJ3" s="570"/>
      <c r="AK3" s="570"/>
      <c r="AL3" s="570"/>
      <c r="AM3" s="570"/>
      <c r="AN3" s="570"/>
      <c r="AO3" s="570"/>
      <c r="AP3" s="570"/>
      <c r="AQ3" s="570"/>
      <c r="AR3" s="570"/>
      <c r="AS3" s="570"/>
      <c r="AT3" s="570"/>
      <c r="AU3" s="570"/>
      <c r="AV3" s="570"/>
      <c r="AW3" s="570"/>
      <c r="AX3" s="570"/>
      <c r="AY3" s="570"/>
      <c r="BA3" s="144"/>
    </row>
    <row r="4" spans="2:53" ht="19.899999999999999" customHeight="1">
      <c r="AQ4" s="571" t="s">
        <v>807</v>
      </c>
      <c r="AR4" s="572"/>
      <c r="AS4" s="2715" t="s">
        <v>808</v>
      </c>
      <c r="AT4" s="1774"/>
      <c r="AU4" s="1774"/>
      <c r="AV4" s="1774"/>
      <c r="AW4" s="1774"/>
      <c r="AX4" s="1774"/>
      <c r="BA4" s="144"/>
    </row>
    <row r="5" spans="2:53" ht="24" customHeight="1">
      <c r="B5" s="2716" t="s">
        <v>809</v>
      </c>
      <c r="C5" s="2717"/>
      <c r="D5" s="2717"/>
      <c r="E5" s="2717"/>
      <c r="F5" s="2717"/>
      <c r="G5" s="2717"/>
      <c r="H5" s="2718" t="str">
        <f>請負者詳細!$C$2</f>
        <v>△△△△建設株式会社</v>
      </c>
      <c r="I5" s="2718"/>
      <c r="J5" s="2718"/>
      <c r="K5" s="2718"/>
      <c r="L5" s="2718"/>
      <c r="M5" s="2718"/>
      <c r="N5" s="2718"/>
      <c r="O5" s="2718"/>
      <c r="P5" s="2718"/>
      <c r="Q5" s="2718"/>
      <c r="R5" s="2718"/>
      <c r="S5" s="2718"/>
      <c r="T5" s="2718"/>
      <c r="U5" s="2718"/>
      <c r="V5" s="2718"/>
      <c r="W5" s="2718"/>
      <c r="X5" s="2718"/>
      <c r="Y5" s="2719"/>
      <c r="Z5" s="2716" t="s">
        <v>810</v>
      </c>
      <c r="AA5" s="2720"/>
      <c r="AB5" s="2720"/>
      <c r="AC5" s="2720"/>
      <c r="AD5" s="2720"/>
      <c r="AE5" s="2720"/>
      <c r="AF5" s="2720"/>
      <c r="AG5" s="2721"/>
      <c r="AH5" s="2721"/>
      <c r="AI5" s="2721"/>
      <c r="AJ5" s="2721"/>
      <c r="AK5" s="2721"/>
      <c r="AL5" s="2721"/>
      <c r="AM5" s="2721"/>
      <c r="AN5" s="2721"/>
      <c r="AO5" s="2721"/>
      <c r="AP5" s="2721"/>
      <c r="AQ5" s="2721"/>
      <c r="AR5" s="2721"/>
      <c r="AS5" s="2721"/>
      <c r="AT5" s="2721"/>
      <c r="AU5" s="2721"/>
      <c r="AV5" s="2721"/>
      <c r="AW5" s="2721"/>
      <c r="AX5" s="2721"/>
      <c r="AY5" s="2722"/>
      <c r="BA5" s="144"/>
    </row>
    <row r="6" spans="2:53" ht="12" customHeight="1">
      <c r="B6" s="2701" t="s">
        <v>811</v>
      </c>
      <c r="C6" s="2702"/>
      <c r="D6" s="2702"/>
      <c r="E6" s="2702"/>
      <c r="F6" s="2702"/>
      <c r="G6" s="2702"/>
      <c r="H6" s="2703" t="str">
        <f>本工事内容!$C$5&amp;本工事内容!$D$5&amp;本工事内容!$E$5&amp;"　"&amp;本工事内容!$C$8</f>
        <v>水第100号　○○○地内配水管改良工事</v>
      </c>
      <c r="I6" s="2703"/>
      <c r="J6" s="2703"/>
      <c r="K6" s="2703"/>
      <c r="L6" s="2703"/>
      <c r="M6" s="2703"/>
      <c r="N6" s="2703"/>
      <c r="O6" s="2703"/>
      <c r="P6" s="2703"/>
      <c r="Q6" s="2703"/>
      <c r="R6" s="2703"/>
      <c r="S6" s="2703"/>
      <c r="T6" s="2703"/>
      <c r="U6" s="2703"/>
      <c r="V6" s="2703"/>
      <c r="W6" s="2703"/>
      <c r="X6" s="2703"/>
      <c r="Y6" s="2704"/>
      <c r="Z6" s="2707" t="s">
        <v>782</v>
      </c>
      <c r="AA6" s="2708"/>
      <c r="AB6" s="2708"/>
      <c r="AC6" s="2708"/>
      <c r="AD6" s="2708"/>
      <c r="AE6" s="2708"/>
      <c r="AF6" s="2708"/>
      <c r="AG6" s="2710"/>
      <c r="AH6" s="2711"/>
      <c r="AI6" s="2711"/>
      <c r="AJ6" s="2711"/>
      <c r="AK6" s="2711"/>
      <c r="AL6" s="2710" t="s">
        <v>138</v>
      </c>
      <c r="AM6" s="2710"/>
      <c r="AN6" s="2711"/>
      <c r="AO6" s="2711"/>
      <c r="AP6" s="2711"/>
      <c r="AQ6" s="2711"/>
      <c r="AR6" s="2711"/>
      <c r="AS6" s="2711"/>
      <c r="AT6" s="2711"/>
      <c r="AU6" s="649"/>
      <c r="AV6" s="649"/>
      <c r="AW6" s="649"/>
      <c r="AX6" s="649"/>
      <c r="AY6" s="634"/>
      <c r="BA6" s="144"/>
    </row>
    <row r="7" spans="2:53" ht="12" customHeight="1">
      <c r="B7" s="2713" t="s">
        <v>812</v>
      </c>
      <c r="C7" s="2714"/>
      <c r="D7" s="2714"/>
      <c r="E7" s="2714"/>
      <c r="F7" s="2714"/>
      <c r="G7" s="2714"/>
      <c r="H7" s="2705"/>
      <c r="I7" s="2705"/>
      <c r="J7" s="2705"/>
      <c r="K7" s="2705"/>
      <c r="L7" s="2705"/>
      <c r="M7" s="2705"/>
      <c r="N7" s="2705"/>
      <c r="O7" s="2705"/>
      <c r="P7" s="2705"/>
      <c r="Q7" s="2705"/>
      <c r="R7" s="2705"/>
      <c r="S7" s="2705"/>
      <c r="T7" s="2705"/>
      <c r="U7" s="2705"/>
      <c r="V7" s="2705"/>
      <c r="W7" s="2705"/>
      <c r="X7" s="2705"/>
      <c r="Y7" s="2706"/>
      <c r="Z7" s="2709"/>
      <c r="AA7" s="2708"/>
      <c r="AB7" s="2708"/>
      <c r="AC7" s="2708"/>
      <c r="AD7" s="2708"/>
      <c r="AE7" s="2708"/>
      <c r="AF7" s="2708"/>
      <c r="AG7" s="2712"/>
      <c r="AH7" s="2712"/>
      <c r="AI7" s="2712"/>
      <c r="AJ7" s="2712"/>
      <c r="AK7" s="2712"/>
      <c r="AL7" s="2712"/>
      <c r="AM7" s="2712"/>
      <c r="AN7" s="2712"/>
      <c r="AO7" s="2712"/>
      <c r="AP7" s="2712"/>
      <c r="AQ7" s="2712"/>
      <c r="AR7" s="2712"/>
      <c r="AS7" s="2712"/>
      <c r="AT7" s="2712"/>
      <c r="AU7" s="650"/>
      <c r="AV7" s="650"/>
      <c r="AW7" s="650"/>
      <c r="AX7" s="650"/>
      <c r="AY7" s="635"/>
      <c r="BA7" s="144"/>
    </row>
    <row r="8" spans="2:53" ht="12" customHeight="1">
      <c r="B8" s="2701" t="s">
        <v>813</v>
      </c>
      <c r="C8" s="2702"/>
      <c r="D8" s="2702"/>
      <c r="E8" s="2702"/>
      <c r="F8" s="2702"/>
      <c r="G8" s="2702"/>
      <c r="H8" s="2703"/>
      <c r="I8" s="2703"/>
      <c r="J8" s="2703"/>
      <c r="K8" s="2703"/>
      <c r="L8" s="2703"/>
      <c r="M8" s="2703"/>
      <c r="N8" s="2703"/>
      <c r="O8" s="2703"/>
      <c r="P8" s="2703"/>
      <c r="Q8" s="2703"/>
      <c r="R8" s="2703"/>
      <c r="S8" s="2703"/>
      <c r="T8" s="2703"/>
      <c r="U8" s="2703"/>
      <c r="V8" s="2703"/>
      <c r="W8" s="2703"/>
      <c r="X8" s="2703"/>
      <c r="Y8" s="2704"/>
      <c r="Z8" s="2701" t="s">
        <v>814</v>
      </c>
      <c r="AA8" s="2702"/>
      <c r="AB8" s="2702"/>
      <c r="AC8" s="2702"/>
      <c r="AD8" s="2702"/>
      <c r="AE8" s="2702"/>
      <c r="AF8" s="2732"/>
      <c r="AG8" s="2703"/>
      <c r="AH8" s="2703"/>
      <c r="AI8" s="2703"/>
      <c r="AJ8" s="2703"/>
      <c r="AK8" s="2703"/>
      <c r="AL8" s="2703"/>
      <c r="AM8" s="2703"/>
      <c r="AN8" s="2703"/>
      <c r="AO8" s="2703"/>
      <c r="AP8" s="2703"/>
      <c r="AQ8" s="2703"/>
      <c r="AR8" s="2703"/>
      <c r="AS8" s="2703"/>
      <c r="AT8" s="2703"/>
      <c r="AU8" s="2703"/>
      <c r="AV8" s="2703"/>
      <c r="AW8" s="2703"/>
      <c r="AX8" s="2703"/>
      <c r="AY8" s="2704"/>
      <c r="BA8" s="144"/>
    </row>
    <row r="9" spans="2:53" ht="12" customHeight="1">
      <c r="B9" s="2730"/>
      <c r="C9" s="2731"/>
      <c r="D9" s="2731"/>
      <c r="E9" s="2731"/>
      <c r="F9" s="2731"/>
      <c r="G9" s="2731"/>
      <c r="H9" s="2705"/>
      <c r="I9" s="2705"/>
      <c r="J9" s="2705"/>
      <c r="K9" s="2705"/>
      <c r="L9" s="2705"/>
      <c r="M9" s="2705"/>
      <c r="N9" s="2705"/>
      <c r="O9" s="2705"/>
      <c r="P9" s="2705"/>
      <c r="Q9" s="2705"/>
      <c r="R9" s="2705"/>
      <c r="S9" s="2705"/>
      <c r="T9" s="2705"/>
      <c r="U9" s="2705"/>
      <c r="V9" s="2705"/>
      <c r="W9" s="2705"/>
      <c r="X9" s="2705"/>
      <c r="Y9" s="2706"/>
      <c r="Z9" s="2713" t="s">
        <v>815</v>
      </c>
      <c r="AA9" s="2714"/>
      <c r="AB9" s="2714"/>
      <c r="AC9" s="2714"/>
      <c r="AD9" s="2714"/>
      <c r="AE9" s="2714"/>
      <c r="AF9" s="2731"/>
      <c r="AG9" s="2705"/>
      <c r="AH9" s="2705"/>
      <c r="AI9" s="2705"/>
      <c r="AJ9" s="2705"/>
      <c r="AK9" s="2705"/>
      <c r="AL9" s="2705"/>
      <c r="AM9" s="2705"/>
      <c r="AN9" s="2705"/>
      <c r="AO9" s="2705"/>
      <c r="AP9" s="2705"/>
      <c r="AQ9" s="2705"/>
      <c r="AR9" s="2705"/>
      <c r="AS9" s="2705"/>
      <c r="AT9" s="2705"/>
      <c r="AU9" s="2705"/>
      <c r="AV9" s="2705"/>
      <c r="AW9" s="2705"/>
      <c r="AX9" s="2705"/>
      <c r="AY9" s="2706"/>
      <c r="BA9" s="144"/>
    </row>
    <row r="10" spans="2:53" ht="12" customHeight="1">
      <c r="B10" s="2701" t="s">
        <v>814</v>
      </c>
      <c r="C10" s="2702"/>
      <c r="D10" s="2702"/>
      <c r="E10" s="2702"/>
      <c r="F10" s="2702"/>
      <c r="G10" s="2702"/>
      <c r="H10" s="2703" t="str">
        <f>本工事内容!$C$9</f>
        <v>一宮市○○○地内</v>
      </c>
      <c r="I10" s="2703"/>
      <c r="J10" s="2703"/>
      <c r="K10" s="2703"/>
      <c r="L10" s="2703"/>
      <c r="M10" s="2703"/>
      <c r="N10" s="2703"/>
      <c r="O10" s="2703"/>
      <c r="P10" s="2703"/>
      <c r="Q10" s="2703"/>
      <c r="R10" s="2703"/>
      <c r="S10" s="2703"/>
      <c r="T10" s="2703"/>
      <c r="U10" s="2703"/>
      <c r="V10" s="2703"/>
      <c r="W10" s="2703"/>
      <c r="X10" s="2703"/>
      <c r="Y10" s="2704"/>
      <c r="Z10" s="2733" t="s">
        <v>231</v>
      </c>
      <c r="AA10" s="1751"/>
      <c r="AB10" s="1751"/>
      <c r="AC10" s="1751"/>
      <c r="AD10" s="1751"/>
      <c r="AE10" s="1751"/>
      <c r="AF10" s="1751"/>
      <c r="AG10" s="573"/>
      <c r="AH10" s="2685" t="s">
        <v>232</v>
      </c>
      <c r="AI10" s="648"/>
      <c r="AJ10" s="2734">
        <f>本工事内容!$C$12</f>
        <v>45201</v>
      </c>
      <c r="AK10" s="2735"/>
      <c r="AL10" s="2735"/>
      <c r="AM10" s="2735"/>
      <c r="AN10" s="2735"/>
      <c r="AO10" s="2735"/>
      <c r="AP10" s="2735"/>
      <c r="AQ10" s="2735"/>
      <c r="AR10" s="574"/>
      <c r="AS10" s="574"/>
      <c r="AT10" s="574"/>
      <c r="AU10" s="573"/>
      <c r="AV10" s="573"/>
      <c r="AW10" s="573"/>
      <c r="AX10" s="573"/>
      <c r="AY10" s="575"/>
      <c r="BA10" s="144"/>
    </row>
    <row r="11" spans="2:53" ht="12" customHeight="1">
      <c r="B11" s="2713" t="s">
        <v>816</v>
      </c>
      <c r="C11" s="2714"/>
      <c r="D11" s="2714"/>
      <c r="E11" s="2714"/>
      <c r="F11" s="2714"/>
      <c r="G11" s="2714"/>
      <c r="H11" s="2705"/>
      <c r="I11" s="2705"/>
      <c r="J11" s="2705"/>
      <c r="K11" s="2705"/>
      <c r="L11" s="2705"/>
      <c r="M11" s="2705"/>
      <c r="N11" s="2705"/>
      <c r="O11" s="2705"/>
      <c r="P11" s="2705"/>
      <c r="Q11" s="2705"/>
      <c r="R11" s="2705"/>
      <c r="S11" s="2705"/>
      <c r="T11" s="2705"/>
      <c r="U11" s="2705"/>
      <c r="V11" s="2705"/>
      <c r="W11" s="2705"/>
      <c r="X11" s="2705"/>
      <c r="Y11" s="2706"/>
      <c r="Z11" s="1697"/>
      <c r="AA11" s="1751"/>
      <c r="AB11" s="1751"/>
      <c r="AC11" s="1751"/>
      <c r="AD11" s="1751"/>
      <c r="AE11" s="1751"/>
      <c r="AF11" s="1751"/>
      <c r="AG11" s="573"/>
      <c r="AH11" s="1751"/>
      <c r="AI11" s="644"/>
      <c r="AJ11" s="2735"/>
      <c r="AK11" s="2735"/>
      <c r="AL11" s="2735"/>
      <c r="AM11" s="2735"/>
      <c r="AN11" s="2735"/>
      <c r="AO11" s="2735"/>
      <c r="AP11" s="2735"/>
      <c r="AQ11" s="2735"/>
      <c r="AR11" s="574"/>
      <c r="AS11" s="574"/>
      <c r="AT11" s="574"/>
      <c r="AU11" s="573"/>
      <c r="AV11" s="573"/>
      <c r="AW11" s="573"/>
      <c r="AX11" s="573"/>
      <c r="AY11" s="575"/>
      <c r="BA11" s="144"/>
    </row>
    <row r="12" spans="2:53" ht="24" customHeight="1">
      <c r="B12" s="2723" t="s">
        <v>817</v>
      </c>
      <c r="C12" s="2724"/>
      <c r="D12" s="2724"/>
      <c r="E12" s="2724"/>
      <c r="F12" s="2724"/>
      <c r="G12" s="2724"/>
      <c r="H12" s="2725"/>
      <c r="I12" s="2725"/>
      <c r="J12" s="2726"/>
      <c r="K12" s="576" t="s">
        <v>794</v>
      </c>
      <c r="L12" s="576"/>
      <c r="M12" s="576"/>
      <c r="N12" s="576"/>
      <c r="O12" s="576"/>
      <c r="P12" s="576"/>
      <c r="Q12" s="576"/>
      <c r="R12" s="576"/>
      <c r="S12" s="577" t="s">
        <v>818</v>
      </c>
      <c r="T12" s="2727"/>
      <c r="U12" s="2727"/>
      <c r="V12" s="2727"/>
      <c r="W12" s="576" t="s">
        <v>819</v>
      </c>
      <c r="X12" s="576"/>
      <c r="Y12" s="578"/>
      <c r="Z12" s="1700"/>
      <c r="AA12" s="1701"/>
      <c r="AB12" s="1701"/>
      <c r="AC12" s="1701"/>
      <c r="AD12" s="1701"/>
      <c r="AE12" s="1701"/>
      <c r="AF12" s="1701"/>
      <c r="AG12" s="579"/>
      <c r="AH12" s="580" t="s">
        <v>233</v>
      </c>
      <c r="AI12" s="580"/>
      <c r="AJ12" s="2728">
        <f>IF(NOT(本工事内容!$C$14=""),本工事内容!$C$14,本工事内容!$C$13)</f>
        <v>45382</v>
      </c>
      <c r="AK12" s="2693"/>
      <c r="AL12" s="2693"/>
      <c r="AM12" s="2693"/>
      <c r="AN12" s="2693"/>
      <c r="AO12" s="2693"/>
      <c r="AP12" s="2693"/>
      <c r="AQ12" s="2693"/>
      <c r="AR12" s="581"/>
      <c r="AS12" s="581"/>
      <c r="AT12" s="581"/>
      <c r="AU12" s="579"/>
      <c r="AV12" s="579"/>
      <c r="AW12" s="579"/>
      <c r="AX12" s="579"/>
      <c r="AY12" s="582"/>
      <c r="BA12" s="144"/>
    </row>
    <row r="13" spans="2:53" ht="19.899999999999999" customHeight="1">
      <c r="B13" s="583"/>
      <c r="C13" s="583" t="s">
        <v>820</v>
      </c>
      <c r="D13" s="584"/>
      <c r="E13" s="66" t="s">
        <v>821</v>
      </c>
      <c r="F13" s="583"/>
      <c r="G13" s="583"/>
      <c r="H13" s="585"/>
      <c r="I13" s="586"/>
      <c r="J13" s="560"/>
      <c r="K13" s="573"/>
      <c r="L13" s="573"/>
      <c r="M13" s="2729" t="s">
        <v>822</v>
      </c>
      <c r="N13" s="2729"/>
      <c r="O13" s="2729"/>
      <c r="P13" s="2729"/>
      <c r="Q13" s="2729"/>
      <c r="R13" s="648" t="s">
        <v>823</v>
      </c>
      <c r="S13" s="587"/>
      <c r="T13" s="588"/>
      <c r="U13" s="589"/>
      <c r="V13" s="589"/>
      <c r="W13" s="573"/>
      <c r="X13" s="573"/>
      <c r="Y13" s="573"/>
      <c r="Z13" s="645"/>
      <c r="AA13" s="645"/>
      <c r="AB13" s="645"/>
      <c r="AC13" s="645"/>
      <c r="AD13" s="645"/>
      <c r="AE13" s="645"/>
      <c r="AF13" s="645"/>
      <c r="AG13" s="573"/>
      <c r="AH13" s="648"/>
      <c r="AI13" s="648"/>
      <c r="AJ13" s="590"/>
      <c r="AK13" s="591"/>
      <c r="AL13" s="591"/>
      <c r="AM13" s="591"/>
      <c r="AN13" s="591"/>
      <c r="AO13" s="591"/>
      <c r="AP13" s="591"/>
      <c r="AQ13" s="591"/>
      <c r="AR13" s="592"/>
      <c r="AS13" s="592"/>
      <c r="AT13" s="592"/>
      <c r="AU13" s="573"/>
      <c r="AV13" s="573"/>
      <c r="AW13" s="573"/>
      <c r="AX13" s="573"/>
      <c r="AY13" s="573"/>
      <c r="BA13" s="144"/>
    </row>
    <row r="14" spans="2:53" ht="18" customHeight="1">
      <c r="B14" s="2736" t="s">
        <v>824</v>
      </c>
      <c r="C14" s="2663"/>
      <c r="D14" s="2663"/>
      <c r="E14" s="2663"/>
      <c r="F14" s="2663"/>
      <c r="G14" s="2663"/>
      <c r="H14" s="2663"/>
      <c r="I14" s="2663"/>
      <c r="J14" s="2663"/>
      <c r="K14" s="2663"/>
      <c r="L14" s="2662" t="s">
        <v>825</v>
      </c>
      <c r="M14" s="2663"/>
      <c r="N14" s="2663"/>
      <c r="O14" s="2663"/>
      <c r="P14" s="2663"/>
      <c r="Q14" s="2663"/>
      <c r="R14" s="2663"/>
      <c r="S14" s="2663"/>
      <c r="T14" s="2663"/>
      <c r="U14" s="2663"/>
      <c r="V14" s="2663"/>
      <c r="W14" s="2663"/>
      <c r="X14" s="2663"/>
      <c r="Y14" s="2688"/>
      <c r="Z14" s="1803" t="s">
        <v>826</v>
      </c>
      <c r="AA14" s="1804"/>
      <c r="AB14" s="1804"/>
      <c r="AC14" s="1804"/>
      <c r="AD14" s="1804"/>
      <c r="AE14" s="1804"/>
      <c r="AF14" s="1804"/>
      <c r="AG14" s="1804"/>
      <c r="AH14" s="1804"/>
      <c r="AI14" s="1804"/>
      <c r="AJ14" s="1804"/>
      <c r="AK14" s="1804"/>
      <c r="AL14" s="1804"/>
      <c r="AM14" s="1804"/>
      <c r="AN14" s="1804"/>
      <c r="AO14" s="1804"/>
      <c r="AP14" s="1804"/>
      <c r="AQ14" s="1804"/>
      <c r="AR14" s="1804"/>
      <c r="AS14" s="1804"/>
      <c r="AT14" s="1804"/>
      <c r="AU14" s="1804"/>
      <c r="AV14" s="2737" t="s">
        <v>827</v>
      </c>
      <c r="AW14" s="2666"/>
      <c r="AX14" s="2666"/>
      <c r="AY14" s="2738"/>
      <c r="BA14" s="144"/>
    </row>
    <row r="15" spans="2:53" ht="19.899999999999999" customHeight="1">
      <c r="B15" s="2742" t="s">
        <v>828</v>
      </c>
      <c r="C15" s="2655"/>
      <c r="D15" s="2655"/>
      <c r="E15" s="2655"/>
      <c r="F15" s="2655"/>
      <c r="G15" s="2655"/>
      <c r="H15" s="2654" t="s">
        <v>829</v>
      </c>
      <c r="I15" s="2655"/>
      <c r="J15" s="2655"/>
      <c r="K15" s="2655"/>
      <c r="L15" s="2654" t="s">
        <v>830</v>
      </c>
      <c r="M15" s="2655"/>
      <c r="N15" s="2655"/>
      <c r="O15" s="2655"/>
      <c r="P15" s="2655"/>
      <c r="Q15" s="2655"/>
      <c r="R15" s="2654" t="s">
        <v>831</v>
      </c>
      <c r="S15" s="2655"/>
      <c r="T15" s="2655"/>
      <c r="U15" s="2655"/>
      <c r="V15" s="2743" t="s">
        <v>832</v>
      </c>
      <c r="W15" s="2744"/>
      <c r="X15" s="2744"/>
      <c r="Y15" s="2745"/>
      <c r="Z15" s="2742" t="s">
        <v>833</v>
      </c>
      <c r="AA15" s="2655"/>
      <c r="AB15" s="2655"/>
      <c r="AC15" s="2655"/>
      <c r="AD15" s="2655"/>
      <c r="AE15" s="2655"/>
      <c r="AF15" s="1815" t="s">
        <v>834</v>
      </c>
      <c r="AG15" s="1813"/>
      <c r="AH15" s="1813"/>
      <c r="AI15" s="1813"/>
      <c r="AJ15" s="1813"/>
      <c r="AK15" s="1813"/>
      <c r="AL15" s="1813"/>
      <c r="AM15" s="1813"/>
      <c r="AN15" s="2654" t="s">
        <v>831</v>
      </c>
      <c r="AO15" s="2655"/>
      <c r="AP15" s="2655"/>
      <c r="AQ15" s="2655"/>
      <c r="AR15" s="2743" t="s">
        <v>835</v>
      </c>
      <c r="AS15" s="2744"/>
      <c r="AT15" s="2744"/>
      <c r="AU15" s="2746"/>
      <c r="AV15" s="2739"/>
      <c r="AW15" s="2740"/>
      <c r="AX15" s="2740"/>
      <c r="AY15" s="2741"/>
      <c r="BA15" s="144"/>
    </row>
    <row r="16" spans="2:53" ht="25.15" customHeight="1">
      <c r="B16" s="2749" t="s">
        <v>822</v>
      </c>
      <c r="C16" s="2750"/>
      <c r="D16" s="2750"/>
      <c r="E16" s="2750"/>
      <c r="F16" s="2750"/>
      <c r="G16" s="2750"/>
      <c r="H16" s="2751"/>
      <c r="I16" s="2748"/>
      <c r="J16" s="2748"/>
      <c r="K16" s="647" t="s">
        <v>836</v>
      </c>
      <c r="L16" s="2752" t="s">
        <v>822</v>
      </c>
      <c r="M16" s="2750"/>
      <c r="N16" s="2750"/>
      <c r="O16" s="2750"/>
      <c r="P16" s="2750"/>
      <c r="Q16" s="2750"/>
      <c r="R16" s="2751"/>
      <c r="S16" s="2748"/>
      <c r="T16" s="2748"/>
      <c r="U16" s="647" t="s">
        <v>794</v>
      </c>
      <c r="V16" s="2751"/>
      <c r="W16" s="2748"/>
      <c r="X16" s="2748"/>
      <c r="Y16" s="100" t="s">
        <v>836</v>
      </c>
      <c r="Z16" s="2749" t="s">
        <v>822</v>
      </c>
      <c r="AA16" s="2750"/>
      <c r="AB16" s="2750"/>
      <c r="AC16" s="2750"/>
      <c r="AD16" s="2750"/>
      <c r="AE16" s="2750"/>
      <c r="AF16" s="2753"/>
      <c r="AG16" s="2754"/>
      <c r="AH16" s="2754"/>
      <c r="AI16" s="2754"/>
      <c r="AJ16" s="2754"/>
      <c r="AK16" s="2754"/>
      <c r="AL16" s="2754"/>
      <c r="AM16" s="2754"/>
      <c r="AN16" s="2751"/>
      <c r="AO16" s="2748"/>
      <c r="AP16" s="2748"/>
      <c r="AQ16" s="647" t="s">
        <v>794</v>
      </c>
      <c r="AR16" s="2751"/>
      <c r="AS16" s="2748"/>
      <c r="AT16" s="2748"/>
      <c r="AU16" s="646" t="s">
        <v>836</v>
      </c>
      <c r="AV16" s="2747">
        <f>H16-V16-AR16</f>
        <v>0</v>
      </c>
      <c r="AW16" s="2748"/>
      <c r="AX16" s="2748"/>
      <c r="AY16" s="100" t="s">
        <v>836</v>
      </c>
      <c r="BA16" s="144"/>
    </row>
    <row r="17" spans="2:53" ht="25.15" customHeight="1">
      <c r="B17" s="2749" t="s">
        <v>822</v>
      </c>
      <c r="C17" s="2750"/>
      <c r="D17" s="2750"/>
      <c r="E17" s="2750"/>
      <c r="F17" s="2750"/>
      <c r="G17" s="2750"/>
      <c r="H17" s="2751"/>
      <c r="I17" s="2748"/>
      <c r="J17" s="2748"/>
      <c r="K17" s="647" t="s">
        <v>836</v>
      </c>
      <c r="L17" s="2752" t="s">
        <v>822</v>
      </c>
      <c r="M17" s="2750"/>
      <c r="N17" s="2750"/>
      <c r="O17" s="2750"/>
      <c r="P17" s="2750"/>
      <c r="Q17" s="2750"/>
      <c r="R17" s="2751"/>
      <c r="S17" s="2748"/>
      <c r="T17" s="2748"/>
      <c r="U17" s="647" t="s">
        <v>794</v>
      </c>
      <c r="V17" s="2751"/>
      <c r="W17" s="2748"/>
      <c r="X17" s="2748"/>
      <c r="Y17" s="100" t="s">
        <v>836</v>
      </c>
      <c r="Z17" s="2749" t="s">
        <v>822</v>
      </c>
      <c r="AA17" s="2750"/>
      <c r="AB17" s="2750"/>
      <c r="AC17" s="2750"/>
      <c r="AD17" s="2750"/>
      <c r="AE17" s="2750"/>
      <c r="AF17" s="2753"/>
      <c r="AG17" s="2754"/>
      <c r="AH17" s="2754"/>
      <c r="AI17" s="2754"/>
      <c r="AJ17" s="2754"/>
      <c r="AK17" s="2754"/>
      <c r="AL17" s="2754"/>
      <c r="AM17" s="2754"/>
      <c r="AN17" s="2751"/>
      <c r="AO17" s="2748"/>
      <c r="AP17" s="2748"/>
      <c r="AQ17" s="647" t="s">
        <v>794</v>
      </c>
      <c r="AR17" s="2751"/>
      <c r="AS17" s="2748"/>
      <c r="AT17" s="2748"/>
      <c r="AU17" s="646" t="s">
        <v>836</v>
      </c>
      <c r="AV17" s="2747">
        <f t="shared" ref="AV17:AV25" si="0">H17-V17-AR17</f>
        <v>0</v>
      </c>
      <c r="AW17" s="2748"/>
      <c r="AX17" s="2748"/>
      <c r="AY17" s="100" t="s">
        <v>836</v>
      </c>
      <c r="BA17" s="144"/>
    </row>
    <row r="18" spans="2:53" ht="25.15" customHeight="1">
      <c r="B18" s="2749" t="s">
        <v>822</v>
      </c>
      <c r="C18" s="2750"/>
      <c r="D18" s="2750"/>
      <c r="E18" s="2750"/>
      <c r="F18" s="2750"/>
      <c r="G18" s="2750"/>
      <c r="H18" s="2751"/>
      <c r="I18" s="2748"/>
      <c r="J18" s="2748"/>
      <c r="K18" s="647" t="s">
        <v>836</v>
      </c>
      <c r="L18" s="2752" t="s">
        <v>822</v>
      </c>
      <c r="M18" s="2750"/>
      <c r="N18" s="2750"/>
      <c r="O18" s="2750"/>
      <c r="P18" s="2750"/>
      <c r="Q18" s="2750"/>
      <c r="R18" s="2751"/>
      <c r="S18" s="2748"/>
      <c r="T18" s="2748"/>
      <c r="U18" s="647" t="s">
        <v>794</v>
      </c>
      <c r="V18" s="2751"/>
      <c r="W18" s="2748"/>
      <c r="X18" s="2748"/>
      <c r="Y18" s="100" t="s">
        <v>836</v>
      </c>
      <c r="Z18" s="2749" t="s">
        <v>822</v>
      </c>
      <c r="AA18" s="2750"/>
      <c r="AB18" s="2750"/>
      <c r="AC18" s="2750"/>
      <c r="AD18" s="2750"/>
      <c r="AE18" s="2750"/>
      <c r="AF18" s="2753"/>
      <c r="AG18" s="2754"/>
      <c r="AH18" s="2754"/>
      <c r="AI18" s="2754"/>
      <c r="AJ18" s="2754"/>
      <c r="AK18" s="2754"/>
      <c r="AL18" s="2754"/>
      <c r="AM18" s="2754"/>
      <c r="AN18" s="2751"/>
      <c r="AO18" s="2748"/>
      <c r="AP18" s="2748"/>
      <c r="AQ18" s="647" t="s">
        <v>794</v>
      </c>
      <c r="AR18" s="2751"/>
      <c r="AS18" s="2748"/>
      <c r="AT18" s="2748"/>
      <c r="AU18" s="646" t="s">
        <v>836</v>
      </c>
      <c r="AV18" s="2747">
        <f t="shared" si="0"/>
        <v>0</v>
      </c>
      <c r="AW18" s="2748"/>
      <c r="AX18" s="2748"/>
      <c r="AY18" s="100" t="s">
        <v>836</v>
      </c>
    </row>
    <row r="19" spans="2:53" ht="25.15" customHeight="1">
      <c r="B19" s="2749" t="s">
        <v>822</v>
      </c>
      <c r="C19" s="2750"/>
      <c r="D19" s="2750"/>
      <c r="E19" s="2750"/>
      <c r="F19" s="2750"/>
      <c r="G19" s="2750"/>
      <c r="H19" s="2751"/>
      <c r="I19" s="2748"/>
      <c r="J19" s="2748"/>
      <c r="K19" s="647" t="s">
        <v>836</v>
      </c>
      <c r="L19" s="2752" t="s">
        <v>822</v>
      </c>
      <c r="M19" s="2750"/>
      <c r="N19" s="2750"/>
      <c r="O19" s="2750"/>
      <c r="P19" s="2750"/>
      <c r="Q19" s="2750"/>
      <c r="R19" s="2751"/>
      <c r="S19" s="2748"/>
      <c r="T19" s="2748"/>
      <c r="U19" s="647" t="s">
        <v>794</v>
      </c>
      <c r="V19" s="2751"/>
      <c r="W19" s="2748"/>
      <c r="X19" s="2748"/>
      <c r="Y19" s="100" t="s">
        <v>836</v>
      </c>
      <c r="Z19" s="2749" t="s">
        <v>822</v>
      </c>
      <c r="AA19" s="2750"/>
      <c r="AB19" s="2750"/>
      <c r="AC19" s="2750"/>
      <c r="AD19" s="2750"/>
      <c r="AE19" s="2750"/>
      <c r="AF19" s="2753"/>
      <c r="AG19" s="2754"/>
      <c r="AH19" s="2754"/>
      <c r="AI19" s="2754"/>
      <c r="AJ19" s="2754"/>
      <c r="AK19" s="2754"/>
      <c r="AL19" s="2754"/>
      <c r="AM19" s="2754"/>
      <c r="AN19" s="2751"/>
      <c r="AO19" s="2748"/>
      <c r="AP19" s="2748"/>
      <c r="AQ19" s="647" t="s">
        <v>794</v>
      </c>
      <c r="AR19" s="2751"/>
      <c r="AS19" s="2748"/>
      <c r="AT19" s="2748"/>
      <c r="AU19" s="646" t="s">
        <v>836</v>
      </c>
      <c r="AV19" s="2747">
        <f t="shared" si="0"/>
        <v>0</v>
      </c>
      <c r="AW19" s="2748"/>
      <c r="AX19" s="2748"/>
      <c r="AY19" s="100" t="s">
        <v>836</v>
      </c>
    </row>
    <row r="20" spans="2:53" ht="25.15" customHeight="1">
      <c r="B20" s="2749" t="s">
        <v>822</v>
      </c>
      <c r="C20" s="2750"/>
      <c r="D20" s="2750"/>
      <c r="E20" s="2750"/>
      <c r="F20" s="2750"/>
      <c r="G20" s="2750"/>
      <c r="H20" s="2751"/>
      <c r="I20" s="2748"/>
      <c r="J20" s="2748"/>
      <c r="K20" s="647" t="s">
        <v>836</v>
      </c>
      <c r="L20" s="2752" t="s">
        <v>822</v>
      </c>
      <c r="M20" s="2750"/>
      <c r="N20" s="2750"/>
      <c r="O20" s="2750"/>
      <c r="P20" s="2750"/>
      <c r="Q20" s="2750"/>
      <c r="R20" s="2751"/>
      <c r="S20" s="2748"/>
      <c r="T20" s="2748"/>
      <c r="U20" s="647" t="s">
        <v>794</v>
      </c>
      <c r="V20" s="2751"/>
      <c r="W20" s="2748"/>
      <c r="X20" s="2748"/>
      <c r="Y20" s="100" t="s">
        <v>836</v>
      </c>
      <c r="Z20" s="2749" t="s">
        <v>822</v>
      </c>
      <c r="AA20" s="2750"/>
      <c r="AB20" s="2750"/>
      <c r="AC20" s="2750"/>
      <c r="AD20" s="2750"/>
      <c r="AE20" s="2750"/>
      <c r="AF20" s="2753"/>
      <c r="AG20" s="2754"/>
      <c r="AH20" s="2754"/>
      <c r="AI20" s="2754"/>
      <c r="AJ20" s="2754"/>
      <c r="AK20" s="2754"/>
      <c r="AL20" s="2754"/>
      <c r="AM20" s="2754"/>
      <c r="AN20" s="2751"/>
      <c r="AO20" s="2748"/>
      <c r="AP20" s="2748"/>
      <c r="AQ20" s="647" t="s">
        <v>794</v>
      </c>
      <c r="AR20" s="2751"/>
      <c r="AS20" s="2748"/>
      <c r="AT20" s="2748"/>
      <c r="AU20" s="646" t="s">
        <v>836</v>
      </c>
      <c r="AV20" s="2747">
        <f t="shared" si="0"/>
        <v>0</v>
      </c>
      <c r="AW20" s="2748"/>
      <c r="AX20" s="2748"/>
      <c r="AY20" s="100" t="s">
        <v>836</v>
      </c>
    </row>
    <row r="21" spans="2:53" ht="25.15" customHeight="1">
      <c r="B21" s="2749" t="s">
        <v>822</v>
      </c>
      <c r="C21" s="2750"/>
      <c r="D21" s="2750"/>
      <c r="E21" s="2750"/>
      <c r="F21" s="2750"/>
      <c r="G21" s="2750"/>
      <c r="H21" s="2751"/>
      <c r="I21" s="2748"/>
      <c r="J21" s="2748"/>
      <c r="K21" s="647" t="s">
        <v>836</v>
      </c>
      <c r="L21" s="2752" t="s">
        <v>822</v>
      </c>
      <c r="M21" s="2750"/>
      <c r="N21" s="2750"/>
      <c r="O21" s="2750"/>
      <c r="P21" s="2750"/>
      <c r="Q21" s="2750"/>
      <c r="R21" s="2751"/>
      <c r="S21" s="2748"/>
      <c r="T21" s="2748"/>
      <c r="U21" s="647" t="s">
        <v>794</v>
      </c>
      <c r="V21" s="2751"/>
      <c r="W21" s="2748"/>
      <c r="X21" s="2748"/>
      <c r="Y21" s="100" t="s">
        <v>836</v>
      </c>
      <c r="Z21" s="2749" t="s">
        <v>822</v>
      </c>
      <c r="AA21" s="2750"/>
      <c r="AB21" s="2750"/>
      <c r="AC21" s="2750"/>
      <c r="AD21" s="2750"/>
      <c r="AE21" s="2750"/>
      <c r="AF21" s="2753"/>
      <c r="AG21" s="2754"/>
      <c r="AH21" s="2754"/>
      <c r="AI21" s="2754"/>
      <c r="AJ21" s="2754"/>
      <c r="AK21" s="2754"/>
      <c r="AL21" s="2754"/>
      <c r="AM21" s="2754"/>
      <c r="AN21" s="2751"/>
      <c r="AO21" s="2748"/>
      <c r="AP21" s="2748"/>
      <c r="AQ21" s="647" t="s">
        <v>794</v>
      </c>
      <c r="AR21" s="2751"/>
      <c r="AS21" s="2748"/>
      <c r="AT21" s="2748"/>
      <c r="AU21" s="646" t="s">
        <v>836</v>
      </c>
      <c r="AV21" s="2747">
        <f t="shared" si="0"/>
        <v>0</v>
      </c>
      <c r="AW21" s="2748"/>
      <c r="AX21" s="2748"/>
      <c r="AY21" s="100" t="s">
        <v>836</v>
      </c>
    </row>
    <row r="22" spans="2:53" ht="25.15" customHeight="1">
      <c r="B22" s="2749" t="s">
        <v>822</v>
      </c>
      <c r="C22" s="2750"/>
      <c r="D22" s="2750"/>
      <c r="E22" s="2750"/>
      <c r="F22" s="2750"/>
      <c r="G22" s="2750"/>
      <c r="H22" s="2751"/>
      <c r="I22" s="2748"/>
      <c r="J22" s="2748"/>
      <c r="K22" s="647" t="s">
        <v>836</v>
      </c>
      <c r="L22" s="2752" t="s">
        <v>822</v>
      </c>
      <c r="M22" s="2750"/>
      <c r="N22" s="2750"/>
      <c r="O22" s="2750"/>
      <c r="P22" s="2750"/>
      <c r="Q22" s="2750"/>
      <c r="R22" s="2751"/>
      <c r="S22" s="2748"/>
      <c r="T22" s="2748"/>
      <c r="U22" s="647" t="s">
        <v>794</v>
      </c>
      <c r="V22" s="2751"/>
      <c r="W22" s="2748"/>
      <c r="X22" s="2748"/>
      <c r="Y22" s="100" t="s">
        <v>836</v>
      </c>
      <c r="Z22" s="2749" t="s">
        <v>822</v>
      </c>
      <c r="AA22" s="2750"/>
      <c r="AB22" s="2750"/>
      <c r="AC22" s="2750"/>
      <c r="AD22" s="2750"/>
      <c r="AE22" s="2750"/>
      <c r="AF22" s="2753"/>
      <c r="AG22" s="2754"/>
      <c r="AH22" s="2754"/>
      <c r="AI22" s="2754"/>
      <c r="AJ22" s="2754"/>
      <c r="AK22" s="2754"/>
      <c r="AL22" s="2754"/>
      <c r="AM22" s="2754"/>
      <c r="AN22" s="2751"/>
      <c r="AO22" s="2748"/>
      <c r="AP22" s="2748"/>
      <c r="AQ22" s="647" t="s">
        <v>794</v>
      </c>
      <c r="AR22" s="2751"/>
      <c r="AS22" s="2748"/>
      <c r="AT22" s="2748"/>
      <c r="AU22" s="646" t="s">
        <v>836</v>
      </c>
      <c r="AV22" s="2747">
        <f t="shared" si="0"/>
        <v>0</v>
      </c>
      <c r="AW22" s="2748"/>
      <c r="AX22" s="2748"/>
      <c r="AY22" s="100" t="s">
        <v>836</v>
      </c>
    </row>
    <row r="23" spans="2:53" ht="25.15" customHeight="1">
      <c r="B23" s="2749" t="s">
        <v>822</v>
      </c>
      <c r="C23" s="2750"/>
      <c r="D23" s="2750"/>
      <c r="E23" s="2750"/>
      <c r="F23" s="2750"/>
      <c r="G23" s="2750"/>
      <c r="H23" s="2751"/>
      <c r="I23" s="2748"/>
      <c r="J23" s="2748"/>
      <c r="K23" s="647" t="s">
        <v>836</v>
      </c>
      <c r="L23" s="2752" t="s">
        <v>822</v>
      </c>
      <c r="M23" s="2750"/>
      <c r="N23" s="2750"/>
      <c r="O23" s="2750"/>
      <c r="P23" s="2750"/>
      <c r="Q23" s="2750"/>
      <c r="R23" s="2751"/>
      <c r="S23" s="2748"/>
      <c r="T23" s="2748"/>
      <c r="U23" s="647" t="s">
        <v>794</v>
      </c>
      <c r="V23" s="2751"/>
      <c r="W23" s="2748"/>
      <c r="X23" s="2748"/>
      <c r="Y23" s="100" t="s">
        <v>836</v>
      </c>
      <c r="Z23" s="2749" t="s">
        <v>822</v>
      </c>
      <c r="AA23" s="2750"/>
      <c r="AB23" s="2750"/>
      <c r="AC23" s="2750"/>
      <c r="AD23" s="2750"/>
      <c r="AE23" s="2750"/>
      <c r="AF23" s="2753"/>
      <c r="AG23" s="2754"/>
      <c r="AH23" s="2754"/>
      <c r="AI23" s="2754"/>
      <c r="AJ23" s="2754"/>
      <c r="AK23" s="2754"/>
      <c r="AL23" s="2754"/>
      <c r="AM23" s="2754"/>
      <c r="AN23" s="2751"/>
      <c r="AO23" s="2748"/>
      <c r="AP23" s="2748"/>
      <c r="AQ23" s="647" t="s">
        <v>794</v>
      </c>
      <c r="AR23" s="2751"/>
      <c r="AS23" s="2748"/>
      <c r="AT23" s="2748"/>
      <c r="AU23" s="646" t="s">
        <v>836</v>
      </c>
      <c r="AV23" s="2747">
        <f t="shared" si="0"/>
        <v>0</v>
      </c>
      <c r="AW23" s="2748"/>
      <c r="AX23" s="2748"/>
      <c r="AY23" s="100" t="s">
        <v>836</v>
      </c>
    </row>
    <row r="24" spans="2:53" ht="25.15" customHeight="1">
      <c r="B24" s="2749" t="s">
        <v>822</v>
      </c>
      <c r="C24" s="2750"/>
      <c r="D24" s="2750"/>
      <c r="E24" s="2750"/>
      <c r="F24" s="2750"/>
      <c r="G24" s="2750"/>
      <c r="H24" s="2751"/>
      <c r="I24" s="2748"/>
      <c r="J24" s="2748"/>
      <c r="K24" s="647" t="s">
        <v>836</v>
      </c>
      <c r="L24" s="2752" t="s">
        <v>822</v>
      </c>
      <c r="M24" s="2750"/>
      <c r="N24" s="2750"/>
      <c r="O24" s="2750"/>
      <c r="P24" s="2750"/>
      <c r="Q24" s="2750"/>
      <c r="R24" s="2751"/>
      <c r="S24" s="2748"/>
      <c r="T24" s="2748"/>
      <c r="U24" s="647" t="s">
        <v>794</v>
      </c>
      <c r="V24" s="2751"/>
      <c r="W24" s="2748"/>
      <c r="X24" s="2748"/>
      <c r="Y24" s="100" t="s">
        <v>836</v>
      </c>
      <c r="Z24" s="2749" t="s">
        <v>822</v>
      </c>
      <c r="AA24" s="2750"/>
      <c r="AB24" s="2750"/>
      <c r="AC24" s="2750"/>
      <c r="AD24" s="2750"/>
      <c r="AE24" s="2750"/>
      <c r="AF24" s="2753"/>
      <c r="AG24" s="2754"/>
      <c r="AH24" s="2754"/>
      <c r="AI24" s="2754"/>
      <c r="AJ24" s="2754"/>
      <c r="AK24" s="2754"/>
      <c r="AL24" s="2754"/>
      <c r="AM24" s="2754"/>
      <c r="AN24" s="2751"/>
      <c r="AO24" s="2748"/>
      <c r="AP24" s="2748"/>
      <c r="AQ24" s="647" t="s">
        <v>794</v>
      </c>
      <c r="AR24" s="2751"/>
      <c r="AS24" s="2748"/>
      <c r="AT24" s="2748"/>
      <c r="AU24" s="646" t="s">
        <v>836</v>
      </c>
      <c r="AV24" s="2747">
        <f t="shared" si="0"/>
        <v>0</v>
      </c>
      <c r="AW24" s="2748"/>
      <c r="AX24" s="2748"/>
      <c r="AY24" s="100" t="s">
        <v>836</v>
      </c>
    </row>
    <row r="25" spans="2:53" ht="25.15" customHeight="1" thickBot="1">
      <c r="B25" s="2755" t="s">
        <v>822</v>
      </c>
      <c r="C25" s="2756"/>
      <c r="D25" s="2756"/>
      <c r="E25" s="2756"/>
      <c r="F25" s="2756"/>
      <c r="G25" s="2756"/>
      <c r="H25" s="2757"/>
      <c r="I25" s="2758"/>
      <c r="J25" s="2758"/>
      <c r="K25" s="593" t="s">
        <v>836</v>
      </c>
      <c r="L25" s="2759" t="s">
        <v>822</v>
      </c>
      <c r="M25" s="2756"/>
      <c r="N25" s="2756"/>
      <c r="O25" s="2756"/>
      <c r="P25" s="2756"/>
      <c r="Q25" s="2756"/>
      <c r="R25" s="2757"/>
      <c r="S25" s="2758"/>
      <c r="T25" s="2758"/>
      <c r="U25" s="593" t="s">
        <v>794</v>
      </c>
      <c r="V25" s="2757"/>
      <c r="W25" s="2758"/>
      <c r="X25" s="2758"/>
      <c r="Y25" s="594" t="s">
        <v>836</v>
      </c>
      <c r="Z25" s="2755" t="s">
        <v>822</v>
      </c>
      <c r="AA25" s="2756"/>
      <c r="AB25" s="2756"/>
      <c r="AC25" s="2756"/>
      <c r="AD25" s="2756"/>
      <c r="AE25" s="2756"/>
      <c r="AF25" s="2760"/>
      <c r="AG25" s="2761"/>
      <c r="AH25" s="2761"/>
      <c r="AI25" s="2761"/>
      <c r="AJ25" s="2761"/>
      <c r="AK25" s="2761"/>
      <c r="AL25" s="2761"/>
      <c r="AM25" s="2761"/>
      <c r="AN25" s="2757"/>
      <c r="AO25" s="2758"/>
      <c r="AP25" s="2758"/>
      <c r="AQ25" s="593" t="s">
        <v>794</v>
      </c>
      <c r="AR25" s="2757"/>
      <c r="AS25" s="2758"/>
      <c r="AT25" s="2758"/>
      <c r="AU25" s="595" t="s">
        <v>836</v>
      </c>
      <c r="AV25" s="2767">
        <f t="shared" si="0"/>
        <v>0</v>
      </c>
      <c r="AW25" s="2758"/>
      <c r="AX25" s="2758"/>
      <c r="AY25" s="594" t="s">
        <v>836</v>
      </c>
    </row>
    <row r="26" spans="2:53" ht="30" customHeight="1" thickTop="1">
      <c r="B26" s="2768" t="s">
        <v>837</v>
      </c>
      <c r="C26" s="2769"/>
      <c r="D26" s="2769"/>
      <c r="E26" s="2769"/>
      <c r="F26" s="2769"/>
      <c r="G26" s="2769"/>
      <c r="H26" s="2762">
        <f>SUM(H16:H25)</f>
        <v>0</v>
      </c>
      <c r="I26" s="2763"/>
      <c r="J26" s="2763"/>
      <c r="K26" s="596" t="s">
        <v>836</v>
      </c>
      <c r="L26" s="2770" t="s">
        <v>837</v>
      </c>
      <c r="M26" s="2769"/>
      <c r="N26" s="2769"/>
      <c r="O26" s="2769"/>
      <c r="P26" s="2769"/>
      <c r="Q26" s="2769"/>
      <c r="R26" s="2762">
        <f>SUM(R16:R25)</f>
        <v>0</v>
      </c>
      <c r="S26" s="2763"/>
      <c r="T26" s="2763"/>
      <c r="U26" s="596" t="s">
        <v>794</v>
      </c>
      <c r="V26" s="2762">
        <f>SUM(V16:V25)</f>
        <v>0</v>
      </c>
      <c r="W26" s="2763"/>
      <c r="X26" s="2763"/>
      <c r="Y26" s="597" t="s">
        <v>836</v>
      </c>
      <c r="Z26" s="2768" t="s">
        <v>837</v>
      </c>
      <c r="AA26" s="2769"/>
      <c r="AB26" s="2769"/>
      <c r="AC26" s="2769"/>
      <c r="AD26" s="2769"/>
      <c r="AE26" s="2769"/>
      <c r="AF26" s="2771"/>
      <c r="AG26" s="2772"/>
      <c r="AH26" s="2772"/>
      <c r="AI26" s="2772"/>
      <c r="AJ26" s="2772"/>
      <c r="AK26" s="2772"/>
      <c r="AL26" s="2772"/>
      <c r="AM26" s="2773"/>
      <c r="AN26" s="2762">
        <f>SUM(AN16:AN25)</f>
        <v>0</v>
      </c>
      <c r="AO26" s="2763"/>
      <c r="AP26" s="2763"/>
      <c r="AQ26" s="596" t="s">
        <v>794</v>
      </c>
      <c r="AR26" s="2762">
        <f>SUM(AR16:AR25)</f>
        <v>0</v>
      </c>
      <c r="AS26" s="2763"/>
      <c r="AT26" s="2763"/>
      <c r="AU26" s="598" t="s">
        <v>836</v>
      </c>
      <c r="AV26" s="2764"/>
      <c r="AW26" s="2765"/>
      <c r="AX26" s="2765"/>
      <c r="AY26" s="2766"/>
    </row>
    <row r="28" spans="2:53" ht="19.899999999999999" customHeight="1">
      <c r="D28" s="571" t="s">
        <v>838</v>
      </c>
    </row>
  </sheetData>
  <mergeCells count="151">
    <mergeCell ref="AV24:AX24"/>
    <mergeCell ref="B25:G25"/>
    <mergeCell ref="H25:J25"/>
    <mergeCell ref="L25:Q25"/>
    <mergeCell ref="R25:T25"/>
    <mergeCell ref="V25:X25"/>
    <mergeCell ref="Z25:AE25"/>
    <mergeCell ref="AF25:AM25"/>
    <mergeCell ref="AN26:AP26"/>
    <mergeCell ref="AR26:AT26"/>
    <mergeCell ref="AV26:AY26"/>
    <mergeCell ref="AN25:AP25"/>
    <mergeCell ref="AR25:AT25"/>
    <mergeCell ref="AV25:AX25"/>
    <mergeCell ref="B26:G26"/>
    <mergeCell ref="H26:J26"/>
    <mergeCell ref="L26:Q26"/>
    <mergeCell ref="R26:T26"/>
    <mergeCell ref="V26:X26"/>
    <mergeCell ref="Z26:AE26"/>
    <mergeCell ref="AF26:AM26"/>
    <mergeCell ref="B24:G24"/>
    <mergeCell ref="H24:J24"/>
    <mergeCell ref="L24:Q24"/>
    <mergeCell ref="R24:T24"/>
    <mergeCell ref="V24:X24"/>
    <mergeCell ref="Z24:AE24"/>
    <mergeCell ref="AF24:AM24"/>
    <mergeCell ref="AN24:AP24"/>
    <mergeCell ref="AR24:AT24"/>
    <mergeCell ref="AV22:AX22"/>
    <mergeCell ref="B23:G23"/>
    <mergeCell ref="H23:J23"/>
    <mergeCell ref="L23:Q23"/>
    <mergeCell ref="R23:T23"/>
    <mergeCell ref="V23:X23"/>
    <mergeCell ref="Z23:AE23"/>
    <mergeCell ref="AF23:AM23"/>
    <mergeCell ref="AN23:AP23"/>
    <mergeCell ref="AR23:AT23"/>
    <mergeCell ref="AV23:AX23"/>
    <mergeCell ref="B22:G22"/>
    <mergeCell ref="H22:J22"/>
    <mergeCell ref="L22:Q22"/>
    <mergeCell ref="R22:T22"/>
    <mergeCell ref="V22:X22"/>
    <mergeCell ref="Z22:AE22"/>
    <mergeCell ref="AF22:AM22"/>
    <mergeCell ref="AN22:AP22"/>
    <mergeCell ref="AR22:AT22"/>
    <mergeCell ref="AV20:AX20"/>
    <mergeCell ref="B21:G21"/>
    <mergeCell ref="H21:J21"/>
    <mergeCell ref="L21:Q21"/>
    <mergeCell ref="R21:T21"/>
    <mergeCell ref="V21:X21"/>
    <mergeCell ref="Z21:AE21"/>
    <mergeCell ref="AF21:AM21"/>
    <mergeCell ref="AN21:AP21"/>
    <mergeCell ref="AR21:AT21"/>
    <mergeCell ref="AV21:AX21"/>
    <mergeCell ref="B20:G20"/>
    <mergeCell ref="H20:J20"/>
    <mergeCell ref="L20:Q20"/>
    <mergeCell ref="R20:T20"/>
    <mergeCell ref="V20:X20"/>
    <mergeCell ref="Z20:AE20"/>
    <mergeCell ref="AF20:AM20"/>
    <mergeCell ref="AN20:AP20"/>
    <mergeCell ref="AR20:AT20"/>
    <mergeCell ref="AV18:AX18"/>
    <mergeCell ref="B19:G19"/>
    <mergeCell ref="H19:J19"/>
    <mergeCell ref="L19:Q19"/>
    <mergeCell ref="R19:T19"/>
    <mergeCell ref="V19:X19"/>
    <mergeCell ref="Z19:AE19"/>
    <mergeCell ref="AF19:AM19"/>
    <mergeCell ref="AN19:AP19"/>
    <mergeCell ref="AR19:AT19"/>
    <mergeCell ref="AV19:AX19"/>
    <mergeCell ref="B18:G18"/>
    <mergeCell ref="H18:J18"/>
    <mergeCell ref="L18:Q18"/>
    <mergeCell ref="R18:T18"/>
    <mergeCell ref="V18:X18"/>
    <mergeCell ref="Z18:AE18"/>
    <mergeCell ref="AF18:AM18"/>
    <mergeCell ref="AN18:AP18"/>
    <mergeCell ref="AR18:AT18"/>
    <mergeCell ref="AV16:AX16"/>
    <mergeCell ref="B17:G17"/>
    <mergeCell ref="H17:J17"/>
    <mergeCell ref="L17:Q17"/>
    <mergeCell ref="R17:T17"/>
    <mergeCell ref="V17:X17"/>
    <mergeCell ref="Z17:AE17"/>
    <mergeCell ref="AF17:AM17"/>
    <mergeCell ref="AN17:AP17"/>
    <mergeCell ref="AR17:AT17"/>
    <mergeCell ref="AV17:AX17"/>
    <mergeCell ref="B16:G16"/>
    <mergeCell ref="H16:J16"/>
    <mergeCell ref="L16:Q16"/>
    <mergeCell ref="R16:T16"/>
    <mergeCell ref="V16:X16"/>
    <mergeCell ref="Z16:AE16"/>
    <mergeCell ref="AF16:AM16"/>
    <mergeCell ref="AN16:AP16"/>
    <mergeCell ref="AR16:AT16"/>
    <mergeCell ref="B14:K14"/>
    <mergeCell ref="L14:Y14"/>
    <mergeCell ref="Z14:AU14"/>
    <mergeCell ref="AV14:AY15"/>
    <mergeCell ref="B15:G15"/>
    <mergeCell ref="H15:K15"/>
    <mergeCell ref="L15:Q15"/>
    <mergeCell ref="R15:U15"/>
    <mergeCell ref="V15:Y15"/>
    <mergeCell ref="Z15:AE15"/>
    <mergeCell ref="AF15:AM15"/>
    <mergeCell ref="AN15:AQ15"/>
    <mergeCell ref="AR15:AU15"/>
    <mergeCell ref="B11:G11"/>
    <mergeCell ref="B12:G12"/>
    <mergeCell ref="H12:J12"/>
    <mergeCell ref="T12:V12"/>
    <mergeCell ref="AJ12:AQ12"/>
    <mergeCell ref="M13:Q13"/>
    <mergeCell ref="B8:G9"/>
    <mergeCell ref="H8:Y9"/>
    <mergeCell ref="Z8:AF8"/>
    <mergeCell ref="AG8:AY9"/>
    <mergeCell ref="Z9:AF9"/>
    <mergeCell ref="B10:G10"/>
    <mergeCell ref="H10:Y11"/>
    <mergeCell ref="Z10:AF12"/>
    <mergeCell ref="AH10:AH11"/>
    <mergeCell ref="AJ10:AQ11"/>
    <mergeCell ref="B6:G6"/>
    <mergeCell ref="H6:Y7"/>
    <mergeCell ref="Z6:AF7"/>
    <mergeCell ref="AG6:AK7"/>
    <mergeCell ref="AL6:AL7"/>
    <mergeCell ref="AM6:AT7"/>
    <mergeCell ref="B7:G7"/>
    <mergeCell ref="AS4:AX4"/>
    <mergeCell ref="B5:G5"/>
    <mergeCell ref="H5:Y5"/>
    <mergeCell ref="Z5:AF5"/>
    <mergeCell ref="AG5:AY5"/>
  </mergeCells>
  <phoneticPr fontId="1"/>
  <conditionalFormatting sqref="H12">
    <cfRule type="containsBlanks" dxfId="12" priority="2">
      <formula>LEN(TRIM(H12))=0</formula>
    </cfRule>
  </conditionalFormatting>
  <conditionalFormatting sqref="H26:J26">
    <cfRule type="expression" dxfId="11" priority="9">
      <formula>$H$26=0</formula>
    </cfRule>
  </conditionalFormatting>
  <conditionalFormatting sqref="R26:T26">
    <cfRule type="expression" dxfId="10" priority="8">
      <formula>$R$26=0</formula>
    </cfRule>
  </conditionalFormatting>
  <conditionalFormatting sqref="T12">
    <cfRule type="containsBlanks" dxfId="9" priority="1">
      <formula>LEN(TRIM(T12))=0</formula>
    </cfRule>
  </conditionalFormatting>
  <conditionalFormatting sqref="V26:X26">
    <cfRule type="expression" dxfId="8" priority="7">
      <formula>$V$26=0</formula>
    </cfRule>
  </conditionalFormatting>
  <conditionalFormatting sqref="AN26:AP26">
    <cfRule type="expression" dxfId="7" priority="6">
      <formula>$AN$26=0</formula>
    </cfRule>
  </conditionalFormatting>
  <conditionalFormatting sqref="AR26:AT26">
    <cfRule type="expression" dxfId="6" priority="5">
      <formula>$AR$26=0</formula>
    </cfRule>
  </conditionalFormatting>
  <conditionalFormatting sqref="AV16:AX25">
    <cfRule type="expression" dxfId="5" priority="3">
      <formula>OR($H16="",$AR16="")</formula>
    </cfRule>
  </conditionalFormatting>
  <hyperlinks>
    <hyperlink ref="BA2" location="一覧表!A1" display="一覧表に戻る" xr:uid="{00000000-0004-0000-2000-000000000000}"/>
  </hyperlinks>
  <pageMargins left="0.7" right="0.7" top="0.75" bottom="0.75" header="0.3" footer="0.3"/>
  <pageSetup paperSize="9" scale="93" orientation="landscape" r:id="rId1"/>
  <colBreaks count="1" manualBreakCount="1">
    <brk id="51" max="27"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
    <tabColor theme="1" tint="0.34998626667073579"/>
  </sheetPr>
  <dimension ref="B2:P37"/>
  <sheetViews>
    <sheetView zoomScaleNormal="100" workbookViewId="0"/>
  </sheetViews>
  <sheetFormatPr defaultColWidth="8.875" defaultRowHeight="14.25"/>
  <cols>
    <col min="1" max="1" width="8.875" style="144"/>
    <col min="2" max="2" width="2.375" style="144" customWidth="1"/>
    <col min="3" max="4" width="11.75" style="144" customWidth="1"/>
    <col min="5" max="6" width="2.375" style="144" customWidth="1"/>
    <col min="7" max="7" width="4.75" style="144" customWidth="1"/>
    <col min="8" max="8" width="2.375" style="144" customWidth="1"/>
    <col min="9" max="10" width="5.625" style="144" customWidth="1"/>
    <col min="11" max="11" width="6.75" style="144" customWidth="1"/>
    <col min="12" max="12" width="7.75" style="144" customWidth="1"/>
    <col min="13" max="13" width="22.75" style="144" customWidth="1"/>
    <col min="14" max="14" width="2.5" style="144" customWidth="1"/>
    <col min="15" max="16384" width="8.875" style="144"/>
  </cols>
  <sheetData>
    <row r="2" spans="2:16" ht="39" customHeight="1">
      <c r="B2" s="143" t="s">
        <v>221</v>
      </c>
      <c r="P2" s="465" t="s">
        <v>754</v>
      </c>
    </row>
    <row r="3" spans="2:16" ht="25.15" customHeight="1">
      <c r="B3" s="145"/>
      <c r="C3" s="146"/>
      <c r="D3" s="146"/>
      <c r="E3" s="146"/>
      <c r="F3" s="146"/>
      <c r="G3" s="146"/>
      <c r="H3" s="146"/>
      <c r="I3" s="146"/>
      <c r="J3" s="146"/>
      <c r="K3" s="146"/>
      <c r="L3" s="146"/>
      <c r="M3" s="146"/>
      <c r="N3" s="147"/>
    </row>
    <row r="4" spans="2:16" ht="21">
      <c r="B4" s="148" t="s">
        <v>240</v>
      </c>
      <c r="C4" s="149"/>
      <c r="D4" s="150"/>
      <c r="E4" s="150"/>
      <c r="F4" s="150"/>
      <c r="G4" s="150"/>
      <c r="H4" s="150"/>
      <c r="I4" s="150"/>
      <c r="J4" s="150"/>
      <c r="K4" s="150"/>
      <c r="L4" s="150"/>
      <c r="M4" s="150"/>
      <c r="N4" s="151"/>
    </row>
    <row r="5" spans="2:16" ht="19.899999999999999" customHeight="1">
      <c r="B5" s="152"/>
      <c r="D5" s="153"/>
      <c r="E5" s="153"/>
      <c r="F5" s="153"/>
      <c r="G5" s="153"/>
      <c r="H5" s="153"/>
      <c r="I5" s="153"/>
      <c r="J5" s="153"/>
      <c r="K5" s="153"/>
      <c r="L5" s="153"/>
      <c r="M5" s="153"/>
      <c r="N5" s="154"/>
    </row>
    <row r="6" spans="2:16" ht="19.899999999999999" customHeight="1">
      <c r="B6" s="152"/>
      <c r="C6" s="153"/>
      <c r="D6" s="153"/>
      <c r="E6" s="153"/>
      <c r="F6" s="153"/>
      <c r="G6" s="153"/>
      <c r="H6" s="153"/>
      <c r="I6" s="153"/>
      <c r="J6" s="153"/>
      <c r="K6" s="153"/>
      <c r="L6" s="153"/>
      <c r="M6" s="155" t="s">
        <v>222</v>
      </c>
      <c r="N6" s="154"/>
    </row>
    <row r="7" spans="2:16" ht="19.899999999999999" customHeight="1">
      <c r="B7" s="152"/>
      <c r="C7" s="153" t="s">
        <v>1447</v>
      </c>
      <c r="D7" s="153"/>
      <c r="E7" s="153"/>
      <c r="F7" s="153"/>
      <c r="G7" s="153"/>
      <c r="H7" s="153"/>
      <c r="I7" s="153"/>
      <c r="J7" s="153"/>
      <c r="K7" s="153"/>
      <c r="L7" s="153"/>
      <c r="M7" s="153"/>
      <c r="N7" s="154"/>
    </row>
    <row r="8" spans="2:16" ht="19.899999999999999" customHeight="1">
      <c r="B8" s="152"/>
      <c r="C8" s="2785" t="str">
        <f>本工事内容!$C$2</f>
        <v>一宮市水道事業等管理者</v>
      </c>
      <c r="D8" s="2785"/>
      <c r="E8" s="2785"/>
      <c r="F8" s="153"/>
      <c r="G8" s="153"/>
      <c r="H8" s="153"/>
      <c r="I8" s="153"/>
      <c r="J8" s="153"/>
      <c r="K8" s="153"/>
      <c r="L8" s="153"/>
      <c r="M8" s="153"/>
      <c r="N8" s="154"/>
    </row>
    <row r="9" spans="2:16" ht="19.899999999999999" customHeight="1">
      <c r="B9" s="152"/>
      <c r="C9" s="156"/>
      <c r="D9" s="156"/>
      <c r="E9" s="153"/>
      <c r="F9" s="153"/>
      <c r="G9" s="153"/>
      <c r="H9" s="153"/>
      <c r="I9" s="153"/>
      <c r="J9" s="153"/>
      <c r="K9" s="153"/>
      <c r="L9" s="153"/>
      <c r="M9" s="153"/>
      <c r="N9" s="154"/>
    </row>
    <row r="10" spans="2:16" ht="19.899999999999999" customHeight="1">
      <c r="B10" s="152"/>
      <c r="C10" s="156"/>
      <c r="D10" s="156"/>
      <c r="E10" s="153"/>
      <c r="F10" s="153"/>
      <c r="G10" s="153"/>
      <c r="H10" s="153"/>
      <c r="I10" s="153"/>
      <c r="J10" s="153"/>
      <c r="K10" s="153"/>
      <c r="L10" s="153"/>
      <c r="M10" s="153"/>
      <c r="N10" s="154"/>
    </row>
    <row r="11" spans="2:16" ht="25.15" customHeight="1">
      <c r="B11" s="152"/>
      <c r="C11" s="153"/>
      <c r="D11" s="153"/>
      <c r="E11" s="153"/>
      <c r="F11" s="153"/>
      <c r="G11" s="153"/>
      <c r="H11" s="2784" t="s">
        <v>768</v>
      </c>
      <c r="I11" s="2784"/>
      <c r="J11" s="2782" t="s">
        <v>1511</v>
      </c>
      <c r="K11" s="2782"/>
      <c r="L11" s="2783" t="str">
        <f>請負者詳細!$C$4</f>
        <v>一宮市尾西町木曽川1-1-1</v>
      </c>
      <c r="M11" s="2783"/>
      <c r="N11" s="154"/>
    </row>
    <row r="12" spans="2:16" ht="25.15" customHeight="1">
      <c r="B12" s="152"/>
      <c r="C12" s="153"/>
      <c r="D12" s="153"/>
      <c r="E12" s="153"/>
      <c r="F12" s="153"/>
      <c r="G12" s="153"/>
      <c r="H12" s="153"/>
      <c r="I12" s="153"/>
      <c r="J12" s="2782" t="s">
        <v>1512</v>
      </c>
      <c r="K12" s="2782"/>
      <c r="L12" s="2783" t="str">
        <f>請負者詳細!$C$2</f>
        <v>△△△△建設株式会社</v>
      </c>
      <c r="M12" s="2783"/>
      <c r="N12" s="154"/>
    </row>
    <row r="13" spans="2:16" ht="24.75" customHeight="1">
      <c r="B13" s="152"/>
      <c r="C13" s="153"/>
      <c r="D13" s="153"/>
      <c r="E13" s="153"/>
      <c r="F13" s="153"/>
      <c r="G13" s="153"/>
      <c r="H13" s="153"/>
      <c r="I13" s="153"/>
      <c r="J13" s="2782" t="s">
        <v>1514</v>
      </c>
      <c r="K13" s="2782"/>
      <c r="L13" s="2783" t="str">
        <f>請負者詳細!$C$5</f>
        <v>代表取締役　○○　××</v>
      </c>
      <c r="M13" s="2783"/>
      <c r="N13" s="154"/>
    </row>
    <row r="14" spans="2:16" ht="19.899999999999999" customHeight="1">
      <c r="B14" s="152"/>
      <c r="C14" s="153"/>
      <c r="D14" s="153"/>
      <c r="E14" s="153"/>
      <c r="F14" s="153"/>
      <c r="G14" s="153"/>
      <c r="H14" s="153"/>
      <c r="I14" s="153"/>
      <c r="J14" s="153"/>
      <c r="K14" s="153"/>
      <c r="L14" s="153"/>
      <c r="M14" s="153"/>
      <c r="N14" s="154"/>
    </row>
    <row r="15" spans="2:16" ht="25.15" customHeight="1">
      <c r="B15" s="152"/>
      <c r="C15" s="156" t="s">
        <v>225</v>
      </c>
      <c r="D15" s="156"/>
      <c r="E15" s="153"/>
      <c r="F15" s="153"/>
      <c r="G15" s="153"/>
      <c r="H15" s="153"/>
      <c r="I15" s="153"/>
      <c r="J15" s="153"/>
      <c r="K15" s="153"/>
      <c r="L15" s="153"/>
      <c r="M15" s="153"/>
      <c r="N15" s="154"/>
    </row>
    <row r="16" spans="2:16" ht="25.15" customHeight="1">
      <c r="B16" s="152"/>
      <c r="C16" s="156" t="s">
        <v>1515</v>
      </c>
      <c r="D16" s="156"/>
      <c r="E16" s="153"/>
      <c r="F16" s="153"/>
      <c r="G16" s="153"/>
      <c r="H16" s="153"/>
      <c r="I16" s="153"/>
      <c r="J16" s="153"/>
      <c r="K16" s="153"/>
      <c r="L16" s="153"/>
      <c r="M16" s="153"/>
      <c r="N16" s="154"/>
    </row>
    <row r="17" spans="2:14">
      <c r="B17" s="152"/>
      <c r="C17" s="156"/>
      <c r="D17" s="156"/>
      <c r="E17" s="153"/>
      <c r="F17" s="153"/>
      <c r="G17" s="153"/>
      <c r="H17" s="153"/>
      <c r="I17" s="153"/>
      <c r="J17" s="153"/>
      <c r="K17" s="153"/>
      <c r="L17" s="153"/>
      <c r="M17" s="153"/>
      <c r="N17" s="154"/>
    </row>
    <row r="18" spans="2:14">
      <c r="B18" s="157" t="s">
        <v>235</v>
      </c>
      <c r="C18" s="158"/>
      <c r="D18" s="158"/>
      <c r="E18" s="158"/>
      <c r="F18" s="158"/>
      <c r="G18" s="158"/>
      <c r="H18" s="158"/>
      <c r="I18" s="158"/>
      <c r="J18" s="158"/>
      <c r="K18" s="158"/>
      <c r="L18" s="158"/>
      <c r="M18" s="158"/>
      <c r="N18" s="159"/>
    </row>
    <row r="19" spans="2:14">
      <c r="B19" s="160"/>
      <c r="C19" s="161"/>
      <c r="D19" s="161"/>
      <c r="E19" s="161"/>
      <c r="F19" s="161"/>
      <c r="G19" s="161"/>
      <c r="H19" s="161"/>
      <c r="I19" s="161"/>
      <c r="J19" s="161"/>
      <c r="K19" s="161"/>
      <c r="L19" s="161"/>
      <c r="M19" s="161"/>
      <c r="N19" s="162"/>
    </row>
    <row r="20" spans="2:14" ht="27" customHeight="1">
      <c r="B20" s="163"/>
      <c r="C20" s="2792" t="s">
        <v>226</v>
      </c>
      <c r="D20" s="2731"/>
      <c r="E20" s="164"/>
      <c r="F20" s="165"/>
      <c r="G20" s="2778" t="str">
        <f>本工事内容!$C$5&amp;本工事内容!$D$5&amp;本工事内容!$E$5</f>
        <v>水第100号</v>
      </c>
      <c r="H20" s="2779"/>
      <c r="I20" s="2779"/>
      <c r="J20" s="2779"/>
      <c r="K20" s="2779"/>
      <c r="L20" s="2779"/>
      <c r="M20" s="165"/>
      <c r="N20" s="166"/>
    </row>
    <row r="21" spans="2:14" ht="27" customHeight="1">
      <c r="B21" s="167"/>
      <c r="C21" s="2793" t="s">
        <v>227</v>
      </c>
      <c r="D21" s="2708"/>
      <c r="E21" s="168"/>
      <c r="F21" s="169"/>
      <c r="G21" s="2776" t="str">
        <f>""&amp;本工事内容!$C$8</f>
        <v>○○○地内配水管改良工事</v>
      </c>
      <c r="H21" s="2777"/>
      <c r="I21" s="2777"/>
      <c r="J21" s="2777"/>
      <c r="K21" s="2777"/>
      <c r="L21" s="2777"/>
      <c r="M21" s="2777"/>
      <c r="N21" s="170"/>
    </row>
    <row r="22" spans="2:14" ht="27" customHeight="1">
      <c r="B22" s="167"/>
      <c r="C22" s="2793" t="s">
        <v>228</v>
      </c>
      <c r="D22" s="2708"/>
      <c r="E22" s="168"/>
      <c r="F22" s="169"/>
      <c r="G22" s="2780" t="str">
        <f>""&amp;本工事内容!$C$9</f>
        <v>一宮市○○○地内</v>
      </c>
      <c r="H22" s="2781"/>
      <c r="I22" s="2781"/>
      <c r="J22" s="2781"/>
      <c r="K22" s="2781"/>
      <c r="L22" s="2781"/>
      <c r="M22" s="2781"/>
      <c r="N22" s="170"/>
    </row>
    <row r="23" spans="2:14" ht="27" customHeight="1">
      <c r="B23" s="167"/>
      <c r="C23" s="2793" t="s">
        <v>230</v>
      </c>
      <c r="D23" s="2708"/>
      <c r="E23" s="168"/>
      <c r="F23" s="169"/>
      <c r="G23" s="169"/>
      <c r="H23" s="169"/>
      <c r="I23" s="2794">
        <f>本工事内容!$C$11</f>
        <v>45200</v>
      </c>
      <c r="J23" s="2794"/>
      <c r="K23" s="2794"/>
      <c r="L23" s="2708"/>
      <c r="M23" s="169"/>
      <c r="N23" s="170"/>
    </row>
    <row r="24" spans="2:14" ht="27" customHeight="1">
      <c r="B24" s="167"/>
      <c r="C24" s="2793" t="s">
        <v>229</v>
      </c>
      <c r="D24" s="2708"/>
      <c r="E24" s="168"/>
      <c r="F24" s="169"/>
      <c r="G24" s="2795">
        <f>IF(NOT(本工事内容!$C$16=""),本工事内容!$C$16,本工事内容!$C$15)</f>
        <v>2500000</v>
      </c>
      <c r="H24" s="2796"/>
      <c r="I24" s="2796"/>
      <c r="J24" s="2796"/>
      <c r="K24" s="2796"/>
      <c r="L24" s="2796"/>
      <c r="M24" s="2796"/>
      <c r="N24" s="170"/>
    </row>
    <row r="25" spans="2:14" ht="27" customHeight="1">
      <c r="B25" s="171"/>
      <c r="C25" s="2786" t="s">
        <v>231</v>
      </c>
      <c r="D25" s="2732"/>
      <c r="E25" s="172"/>
      <c r="F25" s="173"/>
      <c r="G25" s="174" t="s">
        <v>232</v>
      </c>
      <c r="H25" s="173"/>
      <c r="I25" s="2789">
        <f>本工事内容!$C$12</f>
        <v>45201</v>
      </c>
      <c r="J25" s="2789"/>
      <c r="K25" s="2789"/>
      <c r="L25" s="2732"/>
      <c r="M25" s="173"/>
      <c r="N25" s="175"/>
    </row>
    <row r="26" spans="2:14" ht="27" customHeight="1">
      <c r="B26" s="163"/>
      <c r="C26" s="176"/>
      <c r="D26" s="176"/>
      <c r="E26" s="164"/>
      <c r="F26" s="165"/>
      <c r="G26" s="177" t="s">
        <v>233</v>
      </c>
      <c r="H26" s="165"/>
      <c r="I26" s="2790">
        <f>IF(NOT(本工事内容!$C$14=""),本工事内容!$C$14,本工事内容!$C$13)</f>
        <v>45382</v>
      </c>
      <c r="J26" s="2790"/>
      <c r="K26" s="2790"/>
      <c r="L26" s="2731"/>
      <c r="M26" s="165"/>
      <c r="N26" s="166"/>
    </row>
    <row r="27" spans="2:14" ht="27" customHeight="1">
      <c r="B27" s="178"/>
      <c r="C27" s="2787" t="s">
        <v>234</v>
      </c>
      <c r="D27" s="2788"/>
      <c r="E27" s="179"/>
      <c r="F27" s="180"/>
      <c r="G27" s="180"/>
      <c r="H27" s="180"/>
      <c r="I27" s="2791" t="s">
        <v>222</v>
      </c>
      <c r="J27" s="2791"/>
      <c r="K27" s="2791"/>
      <c r="L27" s="2788"/>
      <c r="M27" s="180"/>
      <c r="N27" s="181"/>
    </row>
    <row r="29" spans="2:14">
      <c r="B29" s="145"/>
      <c r="C29" s="146"/>
      <c r="D29" s="146"/>
      <c r="E29" s="146"/>
      <c r="F29" s="146"/>
      <c r="G29" s="146"/>
      <c r="H29" s="146"/>
      <c r="I29" s="146"/>
      <c r="J29" s="146"/>
      <c r="K29" s="146"/>
      <c r="L29" s="146"/>
      <c r="M29" s="146"/>
      <c r="N29" s="147"/>
    </row>
    <row r="30" spans="2:14" ht="19.899999999999999" customHeight="1">
      <c r="B30" s="152"/>
      <c r="C30" s="153"/>
      <c r="D30" s="111" t="s">
        <v>236</v>
      </c>
      <c r="E30" s="182"/>
      <c r="F30" s="2774"/>
      <c r="G30" s="2775"/>
      <c r="H30" s="2775"/>
      <c r="I30" s="2775"/>
      <c r="J30" s="2775"/>
      <c r="K30" s="2775"/>
      <c r="L30" s="153"/>
      <c r="M30" s="153"/>
      <c r="N30" s="154"/>
    </row>
    <row r="31" spans="2:14" ht="19.899999999999999" customHeight="1">
      <c r="B31" s="152"/>
      <c r="C31" s="153"/>
      <c r="D31" s="153"/>
      <c r="E31" s="153"/>
      <c r="F31" s="153"/>
      <c r="G31" s="153"/>
      <c r="H31" s="153"/>
      <c r="I31" s="153"/>
      <c r="J31" s="153"/>
      <c r="K31" s="153"/>
      <c r="L31" s="153"/>
      <c r="M31" s="153"/>
      <c r="N31" s="154"/>
    </row>
    <row r="32" spans="2:14" ht="19.899999999999999" customHeight="1">
      <c r="B32" s="152"/>
      <c r="C32" s="153"/>
      <c r="D32" s="111" t="s">
        <v>237</v>
      </c>
      <c r="E32" s="153"/>
      <c r="F32" s="153"/>
      <c r="G32" s="153"/>
      <c r="H32" s="153"/>
      <c r="I32" s="153"/>
      <c r="J32" s="153"/>
      <c r="K32" s="153"/>
      <c r="L32" s="153"/>
      <c r="M32" s="153"/>
      <c r="N32" s="154"/>
    </row>
    <row r="33" spans="2:14" ht="19.899999999999999" customHeight="1">
      <c r="B33" s="152"/>
      <c r="C33" s="153"/>
      <c r="D33" s="153"/>
      <c r="E33" s="153"/>
      <c r="F33" s="153"/>
      <c r="G33" s="153"/>
      <c r="H33" s="153"/>
      <c r="I33" s="153"/>
      <c r="J33" s="153"/>
      <c r="K33" s="153"/>
      <c r="L33" s="153"/>
      <c r="M33" s="153"/>
      <c r="N33" s="154"/>
    </row>
    <row r="34" spans="2:14" ht="19.899999999999999" customHeight="1">
      <c r="B34" s="152"/>
      <c r="C34" s="153"/>
      <c r="D34" s="153" t="s">
        <v>238</v>
      </c>
      <c r="E34" s="153"/>
      <c r="F34" s="153"/>
      <c r="G34" s="153"/>
      <c r="H34" s="153"/>
      <c r="I34" s="153"/>
      <c r="J34" s="153"/>
      <c r="K34" s="153"/>
      <c r="L34" s="153"/>
      <c r="M34" s="153"/>
      <c r="N34" s="154"/>
    </row>
    <row r="35" spans="2:14" ht="19.899999999999999" customHeight="1">
      <c r="B35" s="152"/>
      <c r="C35" s="153"/>
      <c r="D35" s="153"/>
      <c r="E35" s="153"/>
      <c r="F35" s="153"/>
      <c r="G35" s="153"/>
      <c r="H35" s="153"/>
      <c r="I35" s="153"/>
      <c r="J35" s="153"/>
      <c r="K35" s="153"/>
      <c r="L35" s="153"/>
      <c r="M35" s="153"/>
      <c r="N35" s="154"/>
    </row>
    <row r="36" spans="2:14" ht="19.899999999999999" customHeight="1">
      <c r="B36" s="152"/>
      <c r="C36" s="153"/>
      <c r="D36" s="153"/>
      <c r="E36" s="153"/>
      <c r="F36" s="153"/>
      <c r="G36" s="155" t="s">
        <v>239</v>
      </c>
      <c r="H36" s="153"/>
      <c r="I36" s="153"/>
      <c r="J36" s="153"/>
      <c r="K36" s="153"/>
      <c r="L36" s="153"/>
      <c r="M36" s="153"/>
      <c r="N36" s="154"/>
    </row>
    <row r="37" spans="2:14">
      <c r="B37" s="183"/>
      <c r="C37" s="184"/>
      <c r="D37" s="184"/>
      <c r="E37" s="184"/>
      <c r="F37" s="184"/>
      <c r="G37" s="184"/>
      <c r="H37" s="184"/>
      <c r="I37" s="184"/>
      <c r="J37" s="184"/>
      <c r="K37" s="184"/>
      <c r="L37" s="184"/>
      <c r="M37" s="184"/>
      <c r="N37" s="185"/>
    </row>
  </sheetData>
  <mergeCells count="24">
    <mergeCell ref="C8:E8"/>
    <mergeCell ref="C25:D25"/>
    <mergeCell ref="C27:D27"/>
    <mergeCell ref="I25:L25"/>
    <mergeCell ref="I26:L26"/>
    <mergeCell ref="I27:L27"/>
    <mergeCell ref="C20:D20"/>
    <mergeCell ref="C21:D21"/>
    <mergeCell ref="C22:D22"/>
    <mergeCell ref="C23:D23"/>
    <mergeCell ref="C24:D24"/>
    <mergeCell ref="I23:L23"/>
    <mergeCell ref="G24:M24"/>
    <mergeCell ref="L12:M12"/>
    <mergeCell ref="L11:M11"/>
    <mergeCell ref="F30:K30"/>
    <mergeCell ref="G21:M21"/>
    <mergeCell ref="G20:L20"/>
    <mergeCell ref="G22:M22"/>
    <mergeCell ref="J11:K11"/>
    <mergeCell ref="J12:K12"/>
    <mergeCell ref="J13:K13"/>
    <mergeCell ref="L13:M13"/>
    <mergeCell ref="H11:I11"/>
  </mergeCells>
  <phoneticPr fontId="1"/>
  <hyperlinks>
    <hyperlink ref="P2" location="一覧表!A1" display="一覧表に戻る" xr:uid="{00000000-0004-0000-2100-000000000000}"/>
  </hyperlinks>
  <pageMargins left="0.82677165354330717" right="0.27559055118110237" top="0.6692913385826772" bottom="0.55118110236220474" header="0.31496062992125984" footer="0.31496062992125984"/>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2">
    <tabColor theme="1" tint="0.34998626667073579"/>
  </sheetPr>
  <dimension ref="A1:O51"/>
  <sheetViews>
    <sheetView zoomScaleNormal="100" workbookViewId="0"/>
  </sheetViews>
  <sheetFormatPr defaultColWidth="9" defaultRowHeight="13.5"/>
  <cols>
    <col min="1" max="1" width="5.625" style="213" customWidth="1"/>
    <col min="2" max="2" width="5.75" style="217" customWidth="1"/>
    <col min="3" max="3" width="4.75" style="217" customWidth="1"/>
    <col min="4" max="4" width="6.75" style="217" customWidth="1"/>
    <col min="5" max="5" width="12.75" style="213" customWidth="1"/>
    <col min="6" max="6" width="13.75" style="213" customWidth="1"/>
    <col min="7" max="7" width="10.75" style="213" customWidth="1"/>
    <col min="8" max="8" width="15.625" style="213" customWidth="1"/>
    <col min="9" max="9" width="8.75" style="213" customWidth="1"/>
    <col min="10" max="10" width="3.75" style="213" customWidth="1"/>
    <col min="11" max="11" width="8.75" style="213" customWidth="1"/>
    <col min="12" max="12" width="3.75" style="213" customWidth="1"/>
    <col min="13" max="13" width="15.625" style="213" customWidth="1"/>
    <col min="14" max="14" width="4.875" style="213" customWidth="1"/>
    <col min="15" max="16384" width="9" style="213"/>
  </cols>
  <sheetData>
    <row r="1" spans="2:15" s="50" customFormat="1">
      <c r="H1" s="213"/>
      <c r="M1" s="50" t="s">
        <v>448</v>
      </c>
    </row>
    <row r="2" spans="2:15" s="50" customFormat="1"/>
    <row r="3" spans="2:15" s="50" customFormat="1"/>
    <row r="4" spans="2:15" s="50" customFormat="1"/>
    <row r="5" spans="2:15" s="50" customFormat="1"/>
    <row r="6" spans="2:15" s="50" customFormat="1"/>
    <row r="7" spans="2:15" s="50" customFormat="1"/>
    <row r="8" spans="2:15" s="50" customFormat="1" ht="28.5">
      <c r="B8" s="2806" t="s">
        <v>602</v>
      </c>
      <c r="C8" s="2806"/>
      <c r="D8" s="2806"/>
      <c r="E8" s="2806"/>
      <c r="F8" s="2806"/>
      <c r="G8" s="2806"/>
      <c r="H8" s="2806"/>
      <c r="I8" s="2806"/>
      <c r="J8" s="2806"/>
      <c r="K8" s="2807"/>
      <c r="L8" s="2807"/>
      <c r="M8" s="2807"/>
      <c r="O8" s="465" t="s">
        <v>754</v>
      </c>
    </row>
    <row r="9" spans="2:15" s="50" customFormat="1"/>
    <row r="10" spans="2:15" s="50" customFormat="1"/>
    <row r="11" spans="2:15" ht="18.75">
      <c r="B11" s="323"/>
      <c r="C11" s="323"/>
      <c r="D11" s="323"/>
      <c r="E11" s="323"/>
      <c r="F11" s="246"/>
      <c r="G11" s="214"/>
      <c r="H11" s="214"/>
      <c r="K11" s="1100" t="s">
        <v>1449</v>
      </c>
      <c r="L11" s="215"/>
      <c r="M11" s="247"/>
    </row>
    <row r="12" spans="2:15" ht="19.899999999999999" customHeight="1">
      <c r="B12" s="213"/>
      <c r="C12" s="250" t="s">
        <v>449</v>
      </c>
      <c r="D12" s="2808" t="str">
        <f>本工事内容!$C$5&amp;本工事内容!$D$5&amp;本工事内容!$E$5&amp;"　"&amp;本工事内容!$C$8</f>
        <v>水第100号　○○○地内配水管改良工事</v>
      </c>
      <c r="E12" s="2808"/>
      <c r="F12" s="2808"/>
      <c r="G12" s="2808"/>
      <c r="H12" s="2808"/>
      <c r="I12" s="2808"/>
      <c r="J12" s="2808"/>
      <c r="K12" s="1101"/>
      <c r="L12" s="319" t="s">
        <v>1450</v>
      </c>
      <c r="M12" s="319"/>
    </row>
    <row r="13" spans="2:15" ht="24">
      <c r="B13" s="267" t="s">
        <v>390</v>
      </c>
      <c r="C13" s="2809" t="s">
        <v>450</v>
      </c>
      <c r="D13" s="2810"/>
      <c r="E13" s="251" t="s">
        <v>451</v>
      </c>
      <c r="F13" s="251" t="s">
        <v>392</v>
      </c>
      <c r="G13" s="251" t="s">
        <v>452</v>
      </c>
      <c r="H13" s="251" t="s">
        <v>393</v>
      </c>
      <c r="I13" s="2811" t="s">
        <v>453</v>
      </c>
      <c r="J13" s="2812"/>
      <c r="K13" s="2809" t="s">
        <v>572</v>
      </c>
      <c r="L13" s="2810"/>
      <c r="M13" s="268" t="s">
        <v>396</v>
      </c>
    </row>
    <row r="14" spans="2:15" ht="21" customHeight="1">
      <c r="B14" s="248" t="s">
        <v>409</v>
      </c>
      <c r="C14" s="2804"/>
      <c r="D14" s="2805"/>
      <c r="E14" s="269"/>
      <c r="F14" s="269"/>
      <c r="G14" s="269"/>
      <c r="H14" s="269"/>
      <c r="I14" s="263"/>
      <c r="J14" s="1099" t="str">
        <f>IF(I14="","",J$48)</f>
        <v/>
      </c>
      <c r="K14" s="265" t="str">
        <f>IF(I14="","",I14/K$12)</f>
        <v/>
      </c>
      <c r="L14" s="252" t="str">
        <f>IF(K14="","",L$48)</f>
        <v/>
      </c>
      <c r="M14" s="249"/>
    </row>
    <row r="15" spans="2:15" ht="21" customHeight="1">
      <c r="B15" s="248" t="s">
        <v>410</v>
      </c>
      <c r="C15" s="2804"/>
      <c r="D15" s="2805"/>
      <c r="E15" s="269"/>
      <c r="F15" s="269"/>
      <c r="G15" s="269"/>
      <c r="H15" s="269"/>
      <c r="I15" s="263"/>
      <c r="J15" s="1099" t="str">
        <f t="shared" ref="J15:J47" si="0">IF(I15="","",J$48)</f>
        <v/>
      </c>
      <c r="K15" s="265" t="str">
        <f>IF(I15="","",I15/K$12)</f>
        <v/>
      </c>
      <c r="L15" s="252" t="str">
        <f t="shared" ref="L15:L47" si="1">IF(K15="","",L$48)</f>
        <v/>
      </c>
      <c r="M15" s="249"/>
    </row>
    <row r="16" spans="2:15" ht="21" customHeight="1">
      <c r="B16" s="248" t="s">
        <v>411</v>
      </c>
      <c r="C16" s="2804"/>
      <c r="D16" s="2805"/>
      <c r="E16" s="269"/>
      <c r="F16" s="269"/>
      <c r="G16" s="269"/>
      <c r="H16" s="269"/>
      <c r="I16" s="263"/>
      <c r="J16" s="1099" t="str">
        <f t="shared" si="0"/>
        <v/>
      </c>
      <c r="K16" s="265" t="str">
        <f t="shared" ref="K16:K47" si="2">IF(I16="","",I16/K$12)</f>
        <v/>
      </c>
      <c r="L16" s="252" t="str">
        <f t="shared" si="1"/>
        <v/>
      </c>
      <c r="M16" s="249"/>
    </row>
    <row r="17" spans="2:13" ht="21" customHeight="1">
      <c r="B17" s="248" t="s">
        <v>412</v>
      </c>
      <c r="C17" s="2804"/>
      <c r="D17" s="2805"/>
      <c r="E17" s="269"/>
      <c r="F17" s="269"/>
      <c r="G17" s="269"/>
      <c r="H17" s="269"/>
      <c r="I17" s="263"/>
      <c r="J17" s="1099" t="str">
        <f t="shared" si="0"/>
        <v/>
      </c>
      <c r="K17" s="265" t="str">
        <f t="shared" si="2"/>
        <v/>
      </c>
      <c r="L17" s="252" t="str">
        <f t="shared" si="1"/>
        <v/>
      </c>
      <c r="M17" s="249"/>
    </row>
    <row r="18" spans="2:13" ht="21" customHeight="1">
      <c r="B18" s="248" t="s">
        <v>413</v>
      </c>
      <c r="C18" s="2804"/>
      <c r="D18" s="2805"/>
      <c r="E18" s="269"/>
      <c r="F18" s="269"/>
      <c r="G18" s="269"/>
      <c r="H18" s="269"/>
      <c r="I18" s="263"/>
      <c r="J18" s="1099" t="str">
        <f t="shared" si="0"/>
        <v/>
      </c>
      <c r="K18" s="265" t="str">
        <f t="shared" si="2"/>
        <v/>
      </c>
      <c r="L18" s="252" t="str">
        <f t="shared" si="1"/>
        <v/>
      </c>
      <c r="M18" s="249"/>
    </row>
    <row r="19" spans="2:13" ht="21" customHeight="1">
      <c r="B19" s="248" t="s">
        <v>414</v>
      </c>
      <c r="C19" s="2804"/>
      <c r="D19" s="2805"/>
      <c r="E19" s="269"/>
      <c r="F19" s="269"/>
      <c r="G19" s="269"/>
      <c r="H19" s="269"/>
      <c r="I19" s="263"/>
      <c r="J19" s="1099" t="str">
        <f t="shared" si="0"/>
        <v/>
      </c>
      <c r="K19" s="265" t="str">
        <f t="shared" si="2"/>
        <v/>
      </c>
      <c r="L19" s="252" t="str">
        <f t="shared" si="1"/>
        <v/>
      </c>
      <c r="M19" s="249"/>
    </row>
    <row r="20" spans="2:13" ht="21" customHeight="1">
      <c r="B20" s="248" t="s">
        <v>415</v>
      </c>
      <c r="C20" s="2804"/>
      <c r="D20" s="2805"/>
      <c r="E20" s="269"/>
      <c r="F20" s="269"/>
      <c r="G20" s="269"/>
      <c r="H20" s="269"/>
      <c r="I20" s="263"/>
      <c r="J20" s="1099" t="str">
        <f t="shared" si="0"/>
        <v/>
      </c>
      <c r="K20" s="265" t="str">
        <f t="shared" si="2"/>
        <v/>
      </c>
      <c r="L20" s="252" t="str">
        <f t="shared" si="1"/>
        <v/>
      </c>
      <c r="M20" s="249"/>
    </row>
    <row r="21" spans="2:13" ht="21" customHeight="1">
      <c r="B21" s="248" t="s">
        <v>416</v>
      </c>
      <c r="C21" s="2804"/>
      <c r="D21" s="2805"/>
      <c r="E21" s="269"/>
      <c r="F21" s="269"/>
      <c r="G21" s="269"/>
      <c r="H21" s="269"/>
      <c r="I21" s="263"/>
      <c r="J21" s="1099" t="str">
        <f t="shared" si="0"/>
        <v/>
      </c>
      <c r="K21" s="265" t="str">
        <f t="shared" si="2"/>
        <v/>
      </c>
      <c r="L21" s="252" t="str">
        <f t="shared" si="1"/>
        <v/>
      </c>
      <c r="M21" s="249"/>
    </row>
    <row r="22" spans="2:13" ht="21" customHeight="1">
      <c r="B22" s="248" t="s">
        <v>417</v>
      </c>
      <c r="C22" s="2804"/>
      <c r="D22" s="2805"/>
      <c r="E22" s="269"/>
      <c r="F22" s="269"/>
      <c r="G22" s="269"/>
      <c r="H22" s="269"/>
      <c r="I22" s="263"/>
      <c r="J22" s="1099" t="str">
        <f t="shared" si="0"/>
        <v/>
      </c>
      <c r="K22" s="265" t="str">
        <f t="shared" si="2"/>
        <v/>
      </c>
      <c r="L22" s="252" t="str">
        <f t="shared" si="1"/>
        <v/>
      </c>
      <c r="M22" s="249"/>
    </row>
    <row r="23" spans="2:13" ht="21" customHeight="1">
      <c r="B23" s="248" t="s">
        <v>423</v>
      </c>
      <c r="C23" s="2804"/>
      <c r="D23" s="2805"/>
      <c r="E23" s="269"/>
      <c r="F23" s="269"/>
      <c r="G23" s="269"/>
      <c r="H23" s="269"/>
      <c r="I23" s="263"/>
      <c r="J23" s="1099" t="str">
        <f t="shared" si="0"/>
        <v/>
      </c>
      <c r="K23" s="265" t="str">
        <f t="shared" si="2"/>
        <v/>
      </c>
      <c r="L23" s="252" t="str">
        <f t="shared" si="1"/>
        <v/>
      </c>
      <c r="M23" s="249"/>
    </row>
    <row r="24" spans="2:13" ht="21" customHeight="1">
      <c r="B24" s="248" t="s">
        <v>424</v>
      </c>
      <c r="C24" s="2804"/>
      <c r="D24" s="2805"/>
      <c r="E24" s="269"/>
      <c r="F24" s="269"/>
      <c r="G24" s="269"/>
      <c r="H24" s="269"/>
      <c r="I24" s="263"/>
      <c r="J24" s="1099" t="str">
        <f t="shared" si="0"/>
        <v/>
      </c>
      <c r="K24" s="265" t="str">
        <f t="shared" si="2"/>
        <v/>
      </c>
      <c r="L24" s="252" t="str">
        <f t="shared" si="1"/>
        <v/>
      </c>
      <c r="M24" s="249"/>
    </row>
    <row r="25" spans="2:13" ht="21" customHeight="1">
      <c r="B25" s="248" t="s">
        <v>425</v>
      </c>
      <c r="C25" s="2797"/>
      <c r="D25" s="2798"/>
      <c r="E25" s="269"/>
      <c r="F25" s="269"/>
      <c r="G25" s="269"/>
      <c r="H25" s="269"/>
      <c r="I25" s="263"/>
      <c r="J25" s="1099" t="str">
        <f t="shared" si="0"/>
        <v/>
      </c>
      <c r="K25" s="265" t="str">
        <f t="shared" si="2"/>
        <v/>
      </c>
      <c r="L25" s="252" t="str">
        <f t="shared" si="1"/>
        <v/>
      </c>
      <c r="M25" s="249"/>
    </row>
    <row r="26" spans="2:13" ht="21" customHeight="1">
      <c r="B26" s="248" t="s">
        <v>426</v>
      </c>
      <c r="C26" s="2797"/>
      <c r="D26" s="2798"/>
      <c r="E26" s="269"/>
      <c r="F26" s="269"/>
      <c r="G26" s="269"/>
      <c r="H26" s="269"/>
      <c r="I26" s="263"/>
      <c r="J26" s="1099" t="str">
        <f t="shared" si="0"/>
        <v/>
      </c>
      <c r="K26" s="265" t="str">
        <f t="shared" si="2"/>
        <v/>
      </c>
      <c r="L26" s="252" t="str">
        <f t="shared" si="1"/>
        <v/>
      </c>
      <c r="M26" s="249"/>
    </row>
    <row r="27" spans="2:13" ht="21" customHeight="1">
      <c r="B27" s="248" t="s">
        <v>427</v>
      </c>
      <c r="C27" s="2797"/>
      <c r="D27" s="2798"/>
      <c r="E27" s="269"/>
      <c r="F27" s="269"/>
      <c r="G27" s="269"/>
      <c r="H27" s="269"/>
      <c r="I27" s="263"/>
      <c r="J27" s="1099" t="str">
        <f t="shared" si="0"/>
        <v/>
      </c>
      <c r="K27" s="265" t="str">
        <f t="shared" si="2"/>
        <v/>
      </c>
      <c r="L27" s="252" t="str">
        <f t="shared" si="1"/>
        <v/>
      </c>
      <c r="M27" s="249"/>
    </row>
    <row r="28" spans="2:13" ht="21" customHeight="1">
      <c r="B28" s="248" t="s">
        <v>428</v>
      </c>
      <c r="C28" s="2797"/>
      <c r="D28" s="2798"/>
      <c r="E28" s="269"/>
      <c r="F28" s="269"/>
      <c r="G28" s="269"/>
      <c r="H28" s="269"/>
      <c r="I28" s="263"/>
      <c r="J28" s="1099" t="str">
        <f t="shared" si="0"/>
        <v/>
      </c>
      <c r="K28" s="265" t="str">
        <f t="shared" si="2"/>
        <v/>
      </c>
      <c r="L28" s="252" t="str">
        <f t="shared" si="1"/>
        <v/>
      </c>
      <c r="M28" s="249"/>
    </row>
    <row r="29" spans="2:13" ht="21" customHeight="1">
      <c r="B29" s="248" t="s">
        <v>429</v>
      </c>
      <c r="C29" s="2797"/>
      <c r="D29" s="2798"/>
      <c r="E29" s="269"/>
      <c r="F29" s="269"/>
      <c r="G29" s="269"/>
      <c r="H29" s="269"/>
      <c r="I29" s="263"/>
      <c r="J29" s="1099" t="str">
        <f t="shared" si="0"/>
        <v/>
      </c>
      <c r="K29" s="265" t="str">
        <f t="shared" si="2"/>
        <v/>
      </c>
      <c r="L29" s="252" t="str">
        <f t="shared" si="1"/>
        <v/>
      </c>
      <c r="M29" s="249"/>
    </row>
    <row r="30" spans="2:13" ht="21" customHeight="1">
      <c r="B30" s="248" t="s">
        <v>430</v>
      </c>
      <c r="C30" s="2797"/>
      <c r="D30" s="2798"/>
      <c r="E30" s="269"/>
      <c r="F30" s="269"/>
      <c r="G30" s="269"/>
      <c r="H30" s="269"/>
      <c r="I30" s="263"/>
      <c r="J30" s="1099" t="str">
        <f t="shared" si="0"/>
        <v/>
      </c>
      <c r="K30" s="265" t="str">
        <f t="shared" si="2"/>
        <v/>
      </c>
      <c r="L30" s="252" t="str">
        <f t="shared" si="1"/>
        <v/>
      </c>
      <c r="M30" s="249"/>
    </row>
    <row r="31" spans="2:13" ht="21" customHeight="1">
      <c r="B31" s="248" t="s">
        <v>431</v>
      </c>
      <c r="C31" s="2797"/>
      <c r="D31" s="2798"/>
      <c r="E31" s="269"/>
      <c r="F31" s="269"/>
      <c r="G31" s="269"/>
      <c r="H31" s="269"/>
      <c r="I31" s="263"/>
      <c r="J31" s="1099" t="str">
        <f t="shared" si="0"/>
        <v/>
      </c>
      <c r="K31" s="265" t="str">
        <f t="shared" si="2"/>
        <v/>
      </c>
      <c r="L31" s="252" t="str">
        <f t="shared" si="1"/>
        <v/>
      </c>
      <c r="M31" s="249"/>
    </row>
    <row r="32" spans="2:13" ht="21" customHeight="1">
      <c r="B32" s="248" t="s">
        <v>432</v>
      </c>
      <c r="C32" s="2797"/>
      <c r="D32" s="2798"/>
      <c r="E32" s="269"/>
      <c r="F32" s="269"/>
      <c r="G32" s="269"/>
      <c r="H32" s="269"/>
      <c r="I32" s="263"/>
      <c r="J32" s="1099" t="str">
        <f t="shared" si="0"/>
        <v/>
      </c>
      <c r="K32" s="265" t="str">
        <f t="shared" si="2"/>
        <v/>
      </c>
      <c r="L32" s="252" t="str">
        <f t="shared" si="1"/>
        <v/>
      </c>
      <c r="M32" s="249"/>
    </row>
    <row r="33" spans="2:13" ht="21" customHeight="1">
      <c r="B33" s="248" t="s">
        <v>433</v>
      </c>
      <c r="C33" s="2797"/>
      <c r="D33" s="2798"/>
      <c r="E33" s="269"/>
      <c r="F33" s="269"/>
      <c r="G33" s="269"/>
      <c r="H33" s="269"/>
      <c r="I33" s="263"/>
      <c r="J33" s="1099" t="str">
        <f t="shared" si="0"/>
        <v/>
      </c>
      <c r="K33" s="265" t="str">
        <f t="shared" si="2"/>
        <v/>
      </c>
      <c r="L33" s="252" t="str">
        <f t="shared" si="1"/>
        <v/>
      </c>
      <c r="M33" s="249"/>
    </row>
    <row r="34" spans="2:13" ht="21" customHeight="1">
      <c r="B34" s="248" t="s">
        <v>434</v>
      </c>
      <c r="C34" s="2797"/>
      <c r="D34" s="2798"/>
      <c r="E34" s="269"/>
      <c r="F34" s="269"/>
      <c r="G34" s="269"/>
      <c r="H34" s="269"/>
      <c r="I34" s="263"/>
      <c r="J34" s="1099" t="str">
        <f t="shared" si="0"/>
        <v/>
      </c>
      <c r="K34" s="265" t="str">
        <f t="shared" si="2"/>
        <v/>
      </c>
      <c r="L34" s="252" t="str">
        <f t="shared" si="1"/>
        <v/>
      </c>
      <c r="M34" s="249"/>
    </row>
    <row r="35" spans="2:13" ht="21" customHeight="1">
      <c r="B35" s="248" t="s">
        <v>435</v>
      </c>
      <c r="C35" s="2797"/>
      <c r="D35" s="2798"/>
      <c r="E35" s="269"/>
      <c r="F35" s="269"/>
      <c r="G35" s="269"/>
      <c r="H35" s="269"/>
      <c r="I35" s="263"/>
      <c r="J35" s="1099" t="str">
        <f t="shared" si="0"/>
        <v/>
      </c>
      <c r="K35" s="265" t="str">
        <f t="shared" si="2"/>
        <v/>
      </c>
      <c r="L35" s="252" t="str">
        <f t="shared" si="1"/>
        <v/>
      </c>
      <c r="M35" s="249"/>
    </row>
    <row r="36" spans="2:13" ht="21" customHeight="1">
      <c r="B36" s="248" t="s">
        <v>436</v>
      </c>
      <c r="C36" s="2797"/>
      <c r="D36" s="2798"/>
      <c r="E36" s="269"/>
      <c r="F36" s="269"/>
      <c r="G36" s="269"/>
      <c r="H36" s="269"/>
      <c r="I36" s="263"/>
      <c r="J36" s="1099" t="str">
        <f t="shared" si="0"/>
        <v/>
      </c>
      <c r="K36" s="265" t="str">
        <f t="shared" si="2"/>
        <v/>
      </c>
      <c r="L36" s="252" t="str">
        <f t="shared" si="1"/>
        <v/>
      </c>
      <c r="M36" s="249"/>
    </row>
    <row r="37" spans="2:13" ht="21" customHeight="1">
      <c r="B37" s="248" t="s">
        <v>437</v>
      </c>
      <c r="C37" s="2797"/>
      <c r="D37" s="2798"/>
      <c r="E37" s="269"/>
      <c r="F37" s="269"/>
      <c r="G37" s="269"/>
      <c r="H37" s="269"/>
      <c r="I37" s="263"/>
      <c r="J37" s="1099" t="str">
        <f t="shared" si="0"/>
        <v/>
      </c>
      <c r="K37" s="265" t="str">
        <f t="shared" si="2"/>
        <v/>
      </c>
      <c r="L37" s="252" t="str">
        <f t="shared" si="1"/>
        <v/>
      </c>
      <c r="M37" s="249"/>
    </row>
    <row r="38" spans="2:13" ht="21" customHeight="1">
      <c r="B38" s="248" t="s">
        <v>438</v>
      </c>
      <c r="C38" s="2797"/>
      <c r="D38" s="2798"/>
      <c r="E38" s="269"/>
      <c r="F38" s="269"/>
      <c r="G38" s="269"/>
      <c r="H38" s="269"/>
      <c r="I38" s="263"/>
      <c r="J38" s="1099" t="str">
        <f t="shared" si="0"/>
        <v/>
      </c>
      <c r="K38" s="265" t="str">
        <f t="shared" si="2"/>
        <v/>
      </c>
      <c r="L38" s="252" t="str">
        <f t="shared" si="1"/>
        <v/>
      </c>
      <c r="M38" s="249"/>
    </row>
    <row r="39" spans="2:13" ht="21" customHeight="1">
      <c r="B39" s="248" t="s">
        <v>439</v>
      </c>
      <c r="C39" s="2797"/>
      <c r="D39" s="2798"/>
      <c r="E39" s="269"/>
      <c r="F39" s="269"/>
      <c r="G39" s="269"/>
      <c r="H39" s="269"/>
      <c r="I39" s="263"/>
      <c r="J39" s="1099" t="str">
        <f t="shared" si="0"/>
        <v/>
      </c>
      <c r="K39" s="265" t="str">
        <f t="shared" si="2"/>
        <v/>
      </c>
      <c r="L39" s="252" t="str">
        <f t="shared" si="1"/>
        <v/>
      </c>
      <c r="M39" s="249"/>
    </row>
    <row r="40" spans="2:13" ht="21" customHeight="1">
      <c r="B40" s="248" t="s">
        <v>440</v>
      </c>
      <c r="C40" s="2797"/>
      <c r="D40" s="2798"/>
      <c r="E40" s="269"/>
      <c r="F40" s="269"/>
      <c r="G40" s="269"/>
      <c r="H40" s="269"/>
      <c r="I40" s="263"/>
      <c r="J40" s="1099" t="str">
        <f t="shared" si="0"/>
        <v/>
      </c>
      <c r="K40" s="265" t="str">
        <f t="shared" si="2"/>
        <v/>
      </c>
      <c r="L40" s="252" t="str">
        <f t="shared" si="1"/>
        <v/>
      </c>
      <c r="M40" s="249"/>
    </row>
    <row r="41" spans="2:13" ht="21" customHeight="1">
      <c r="B41" s="248" t="s">
        <v>441</v>
      </c>
      <c r="C41" s="2797"/>
      <c r="D41" s="2798"/>
      <c r="E41" s="269"/>
      <c r="F41" s="269"/>
      <c r="G41" s="269"/>
      <c r="H41" s="269"/>
      <c r="I41" s="263"/>
      <c r="J41" s="1099" t="str">
        <f t="shared" si="0"/>
        <v/>
      </c>
      <c r="K41" s="265" t="str">
        <f t="shared" si="2"/>
        <v/>
      </c>
      <c r="L41" s="252" t="str">
        <f>IF(K41="","",L$48)</f>
        <v/>
      </c>
      <c r="M41" s="249"/>
    </row>
    <row r="42" spans="2:13" ht="21" customHeight="1">
      <c r="B42" s="248" t="s">
        <v>442</v>
      </c>
      <c r="C42" s="2797"/>
      <c r="D42" s="2798"/>
      <c r="E42" s="269"/>
      <c r="F42" s="269"/>
      <c r="G42" s="269"/>
      <c r="H42" s="269"/>
      <c r="I42" s="263"/>
      <c r="J42" s="1099" t="str">
        <f t="shared" si="0"/>
        <v/>
      </c>
      <c r="K42" s="265" t="str">
        <f t="shared" si="2"/>
        <v/>
      </c>
      <c r="L42" s="252" t="str">
        <f t="shared" si="1"/>
        <v/>
      </c>
      <c r="M42" s="249"/>
    </row>
    <row r="43" spans="2:13" ht="21" customHeight="1">
      <c r="B43" s="248" t="s">
        <v>443</v>
      </c>
      <c r="C43" s="2797"/>
      <c r="D43" s="2798"/>
      <c r="E43" s="269"/>
      <c r="F43" s="269"/>
      <c r="G43" s="269"/>
      <c r="H43" s="269"/>
      <c r="I43" s="263"/>
      <c r="J43" s="1099" t="str">
        <f t="shared" si="0"/>
        <v/>
      </c>
      <c r="K43" s="265" t="str">
        <f t="shared" si="2"/>
        <v/>
      </c>
      <c r="L43" s="252" t="str">
        <f t="shared" si="1"/>
        <v/>
      </c>
      <c r="M43" s="249"/>
    </row>
    <row r="44" spans="2:13" ht="21" customHeight="1">
      <c r="B44" s="248"/>
      <c r="C44" s="2797"/>
      <c r="D44" s="2798"/>
      <c r="E44" s="269"/>
      <c r="F44" s="269"/>
      <c r="G44" s="269"/>
      <c r="H44" s="269"/>
      <c r="I44" s="263"/>
      <c r="J44" s="1099" t="str">
        <f t="shared" si="0"/>
        <v/>
      </c>
      <c r="K44" s="265" t="str">
        <f t="shared" si="2"/>
        <v/>
      </c>
      <c r="L44" s="252" t="str">
        <f t="shared" si="1"/>
        <v/>
      </c>
      <c r="M44" s="249"/>
    </row>
    <row r="45" spans="2:13" ht="21" customHeight="1">
      <c r="B45" s="248"/>
      <c r="C45" s="2797"/>
      <c r="D45" s="2798"/>
      <c r="E45" s="269"/>
      <c r="F45" s="269"/>
      <c r="G45" s="269"/>
      <c r="H45" s="269"/>
      <c r="I45" s="263"/>
      <c r="J45" s="1099" t="str">
        <f t="shared" si="0"/>
        <v/>
      </c>
      <c r="K45" s="265" t="str">
        <f t="shared" si="2"/>
        <v/>
      </c>
      <c r="L45" s="252" t="str">
        <f t="shared" si="1"/>
        <v/>
      </c>
      <c r="M45" s="249"/>
    </row>
    <row r="46" spans="2:13" ht="21" customHeight="1">
      <c r="B46" s="248"/>
      <c r="C46" s="2797"/>
      <c r="D46" s="2798"/>
      <c r="E46" s="269"/>
      <c r="F46" s="269"/>
      <c r="G46" s="269"/>
      <c r="H46" s="269"/>
      <c r="I46" s="263"/>
      <c r="J46" s="1099" t="str">
        <f t="shared" si="0"/>
        <v/>
      </c>
      <c r="K46" s="265" t="str">
        <f t="shared" si="2"/>
        <v/>
      </c>
      <c r="L46" s="252" t="str">
        <f t="shared" si="1"/>
        <v/>
      </c>
      <c r="M46" s="249"/>
    </row>
    <row r="47" spans="2:13" ht="21" customHeight="1">
      <c r="B47" s="248"/>
      <c r="C47" s="2797"/>
      <c r="D47" s="2798"/>
      <c r="E47" s="269"/>
      <c r="F47" s="269"/>
      <c r="G47" s="269"/>
      <c r="H47" s="269"/>
      <c r="I47" s="263"/>
      <c r="J47" s="1099" t="str">
        <f t="shared" si="0"/>
        <v/>
      </c>
      <c r="K47" s="265" t="str">
        <f t="shared" si="2"/>
        <v/>
      </c>
      <c r="L47" s="252" t="str">
        <f t="shared" si="1"/>
        <v/>
      </c>
      <c r="M47" s="249"/>
    </row>
    <row r="48" spans="2:13" ht="22.5" customHeight="1">
      <c r="B48" s="255" t="s">
        <v>418</v>
      </c>
      <c r="C48" s="2799" t="s">
        <v>419</v>
      </c>
      <c r="D48" s="2800"/>
      <c r="E48" s="256" t="s">
        <v>419</v>
      </c>
      <c r="F48" s="256" t="s">
        <v>419</v>
      </c>
      <c r="G48" s="256" t="s">
        <v>419</v>
      </c>
      <c r="H48" s="256" t="s">
        <v>419</v>
      </c>
      <c r="I48" s="264">
        <f>SUM(I14:I47)</f>
        <v>0</v>
      </c>
      <c r="J48" s="253" t="s">
        <v>454</v>
      </c>
      <c r="K48" s="266">
        <f>SUM(K14:K47)</f>
        <v>0</v>
      </c>
      <c r="L48" s="257" t="s">
        <v>571</v>
      </c>
      <c r="M48" s="258"/>
    </row>
    <row r="49" spans="1:13" ht="22.5" customHeight="1">
      <c r="B49" s="2801" t="s">
        <v>422</v>
      </c>
      <c r="C49" s="2802"/>
      <c r="D49" s="2802"/>
      <c r="E49" s="2803"/>
      <c r="F49" s="259" t="s">
        <v>419</v>
      </c>
      <c r="G49" s="259" t="s">
        <v>419</v>
      </c>
      <c r="H49" s="259" t="s">
        <v>420</v>
      </c>
      <c r="I49" s="260" t="s">
        <v>419</v>
      </c>
      <c r="J49" s="254"/>
      <c r="K49" s="260"/>
      <c r="L49" s="261" t="str">
        <f>L48</f>
        <v>㎥</v>
      </c>
      <c r="M49" s="262"/>
    </row>
    <row r="50" spans="1:13" ht="19.5" customHeight="1"/>
    <row r="51" spans="1:13" s="50" customFormat="1">
      <c r="A51" s="213"/>
      <c r="B51" s="217"/>
      <c r="C51" s="217"/>
      <c r="D51" s="217"/>
      <c r="E51" s="213"/>
      <c r="F51" s="213"/>
      <c r="G51" s="213"/>
      <c r="H51" s="213"/>
      <c r="I51" s="213"/>
    </row>
  </sheetData>
  <mergeCells count="41">
    <mergeCell ref="C20:D20"/>
    <mergeCell ref="B8:M8"/>
    <mergeCell ref="D12:J12"/>
    <mergeCell ref="C13:D13"/>
    <mergeCell ref="I13:J13"/>
    <mergeCell ref="K13:L13"/>
    <mergeCell ref="C14:D14"/>
    <mergeCell ref="C15:D15"/>
    <mergeCell ref="C16:D16"/>
    <mergeCell ref="C17:D17"/>
    <mergeCell ref="C18:D18"/>
    <mergeCell ref="C19:D19"/>
    <mergeCell ref="C32:D32"/>
    <mergeCell ref="C21:D21"/>
    <mergeCell ref="C22:D22"/>
    <mergeCell ref="C23:D23"/>
    <mergeCell ref="C24:D24"/>
    <mergeCell ref="C25:D25"/>
    <mergeCell ref="C26:D26"/>
    <mergeCell ref="C27:D27"/>
    <mergeCell ref="C28:D28"/>
    <mergeCell ref="C29:D29"/>
    <mergeCell ref="C30:D30"/>
    <mergeCell ref="C31:D31"/>
    <mergeCell ref="C33:D33"/>
    <mergeCell ref="C34:D34"/>
    <mergeCell ref="C35:D35"/>
    <mergeCell ref="C36:D36"/>
    <mergeCell ref="C37:D37"/>
    <mergeCell ref="C38:D38"/>
    <mergeCell ref="C39:D39"/>
    <mergeCell ref="C40:D40"/>
    <mergeCell ref="C41:D41"/>
    <mergeCell ref="C42:D42"/>
    <mergeCell ref="C43:D43"/>
    <mergeCell ref="C47:D47"/>
    <mergeCell ref="C48:D48"/>
    <mergeCell ref="B49:E49"/>
    <mergeCell ref="C44:D44"/>
    <mergeCell ref="C45:D45"/>
    <mergeCell ref="C46:D46"/>
  </mergeCells>
  <phoneticPr fontId="1"/>
  <conditionalFormatting sqref="K12">
    <cfRule type="expression" dxfId="4" priority="1">
      <formula>$K$12=""</formula>
    </cfRule>
  </conditionalFormatting>
  <hyperlinks>
    <hyperlink ref="O8" location="一覧表!A1" display="一覧表に戻る" xr:uid="{00000000-0004-0000-2200-000000000000}"/>
  </hyperlinks>
  <pageMargins left="0.51181102362204722" right="0.27559055118110237" top="0.51181102362204722" bottom="0.51181102362204722" header="0.31496062992125984" footer="0.31496062992125984"/>
  <pageSetup paperSize="9" scale="87"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tabColor theme="1" tint="0.34998626667073579"/>
  </sheetPr>
  <dimension ref="B1:V42"/>
  <sheetViews>
    <sheetView zoomScale="70" zoomScaleNormal="70" workbookViewId="0"/>
  </sheetViews>
  <sheetFormatPr defaultColWidth="9" defaultRowHeight="13.5"/>
  <cols>
    <col min="1" max="1" width="5.375" style="213" customWidth="1"/>
    <col min="2" max="2" width="8.375" style="217" customWidth="1"/>
    <col min="3" max="3" width="15.75" style="213" customWidth="1"/>
    <col min="4" max="4" width="11.625" style="213" customWidth="1"/>
    <col min="5" max="5" width="10.25" style="213" customWidth="1"/>
    <col min="6" max="19" width="9.75" style="213" customWidth="1"/>
    <col min="20" max="20" width="14.75" style="213" customWidth="1"/>
    <col min="21" max="21" width="4.875" style="213" customWidth="1"/>
    <col min="22" max="16384" width="9" style="213"/>
  </cols>
  <sheetData>
    <row r="1" spans="2:22" ht="17.25">
      <c r="B1" s="2813"/>
      <c r="C1" s="2813"/>
      <c r="D1" s="214"/>
      <c r="E1" s="2814" t="s">
        <v>388</v>
      </c>
      <c r="F1" s="2814"/>
      <c r="G1" s="2814"/>
      <c r="H1" s="2814"/>
      <c r="I1" s="2814"/>
      <c r="J1" s="2814"/>
      <c r="K1" s="2814"/>
      <c r="L1" s="2814"/>
      <c r="M1" s="2814"/>
      <c r="N1" s="2814"/>
      <c r="O1" s="2814"/>
      <c r="P1" s="2814"/>
      <c r="Q1" s="215"/>
      <c r="R1" s="216"/>
    </row>
    <row r="2" spans="2:22" ht="14.25" thickBot="1">
      <c r="B2" s="216" t="s">
        <v>444</v>
      </c>
      <c r="C2" s="2820" t="str">
        <f>本工事内容!$C$5&amp;本工事内容!$D$5&amp;本工事内容!$E$5&amp;"　"&amp;本工事内容!$C$8</f>
        <v>水第100号　○○○地内配水管改良工事</v>
      </c>
      <c r="D2" s="2820"/>
      <c r="E2" s="2820"/>
      <c r="F2" s="2821"/>
      <c r="G2" s="2821"/>
      <c r="H2" s="243"/>
      <c r="I2" s="2821"/>
      <c r="J2" s="2821"/>
      <c r="K2" s="2821"/>
      <c r="L2" s="2821"/>
      <c r="M2" s="237" t="s">
        <v>389</v>
      </c>
      <c r="N2" s="218"/>
      <c r="O2" s="218"/>
      <c r="P2" s="218"/>
      <c r="Q2" s="218"/>
      <c r="R2" s="218"/>
      <c r="S2" s="218"/>
      <c r="T2" s="238" t="s">
        <v>477</v>
      </c>
    </row>
    <row r="3" spans="2:22" ht="18" customHeight="1">
      <c r="B3" s="2822" t="s">
        <v>390</v>
      </c>
      <c r="C3" s="2825" t="s">
        <v>391</v>
      </c>
      <c r="D3" s="2828" t="s">
        <v>392</v>
      </c>
      <c r="E3" s="2825" t="s">
        <v>393</v>
      </c>
      <c r="F3" s="2815" t="s">
        <v>394</v>
      </c>
      <c r="G3" s="2815"/>
      <c r="H3" s="2815"/>
      <c r="I3" s="2815"/>
      <c r="J3" s="2815"/>
      <c r="K3" s="2815"/>
      <c r="L3" s="2815"/>
      <c r="M3" s="2815"/>
      <c r="N3" s="2815"/>
      <c r="O3" s="2815"/>
      <c r="P3" s="2839" t="s">
        <v>395</v>
      </c>
      <c r="Q3" s="2840"/>
      <c r="R3" s="2840"/>
      <c r="S3" s="2841"/>
      <c r="T3" s="2830" t="s">
        <v>396</v>
      </c>
      <c r="V3" s="465" t="s">
        <v>754</v>
      </c>
    </row>
    <row r="4" spans="2:22" ht="19.899999999999999" customHeight="1">
      <c r="B4" s="2823"/>
      <c r="C4" s="2826"/>
      <c r="D4" s="2829"/>
      <c r="E4" s="2826"/>
      <c r="F4" s="2818" t="s">
        <v>397</v>
      </c>
      <c r="G4" s="2818" t="s">
        <v>398</v>
      </c>
      <c r="H4" s="2818" t="s">
        <v>399</v>
      </c>
      <c r="I4" s="2818" t="s">
        <v>400</v>
      </c>
      <c r="J4" s="2818" t="s">
        <v>401</v>
      </c>
      <c r="K4" s="2818" t="s">
        <v>402</v>
      </c>
      <c r="L4" s="2818" t="s">
        <v>403</v>
      </c>
      <c r="M4" s="2818" t="s">
        <v>404</v>
      </c>
      <c r="N4" s="2818" t="s">
        <v>405</v>
      </c>
      <c r="O4" s="2835" t="s">
        <v>406</v>
      </c>
      <c r="P4" s="2837" t="s">
        <v>407</v>
      </c>
      <c r="Q4" s="2838"/>
      <c r="R4" s="2838"/>
      <c r="S4" s="2833" t="s">
        <v>408</v>
      </c>
      <c r="T4" s="2831"/>
    </row>
    <row r="5" spans="2:22" ht="19.899999999999999" customHeight="1">
      <c r="B5" s="2823"/>
      <c r="C5" s="2826"/>
      <c r="D5" s="2829"/>
      <c r="E5" s="2826"/>
      <c r="F5" s="2819"/>
      <c r="G5" s="2819"/>
      <c r="H5" s="2819"/>
      <c r="I5" s="2819"/>
      <c r="J5" s="2819"/>
      <c r="K5" s="2819"/>
      <c r="L5" s="2819"/>
      <c r="M5" s="2819"/>
      <c r="N5" s="2819"/>
      <c r="O5" s="2836"/>
      <c r="P5" s="219" t="s">
        <v>447</v>
      </c>
      <c r="Q5" s="219" t="s">
        <v>446</v>
      </c>
      <c r="R5" s="219" t="s">
        <v>445</v>
      </c>
      <c r="S5" s="2834"/>
      <c r="T5" s="2831"/>
    </row>
    <row r="6" spans="2:22" ht="15" customHeight="1">
      <c r="B6" s="2824"/>
      <c r="C6" s="2827"/>
      <c r="D6" s="2827"/>
      <c r="E6" s="2827"/>
      <c r="F6" s="240" t="s">
        <v>479</v>
      </c>
      <c r="G6" s="240" t="s">
        <v>478</v>
      </c>
      <c r="H6" s="240" t="s">
        <v>478</v>
      </c>
      <c r="I6" s="240" t="s">
        <v>478</v>
      </c>
      <c r="J6" s="240" t="s">
        <v>478</v>
      </c>
      <c r="K6" s="240" t="s">
        <v>478</v>
      </c>
      <c r="L6" s="240" t="s">
        <v>478</v>
      </c>
      <c r="M6" s="240" t="s">
        <v>478</v>
      </c>
      <c r="N6" s="240" t="s">
        <v>478</v>
      </c>
      <c r="O6" s="240" t="s">
        <v>478</v>
      </c>
      <c r="P6" s="271" t="s">
        <v>478</v>
      </c>
      <c r="Q6" s="271" t="s">
        <v>478</v>
      </c>
      <c r="R6" s="271" t="s">
        <v>478</v>
      </c>
      <c r="S6" s="270" t="s">
        <v>478</v>
      </c>
      <c r="T6" s="2832"/>
    </row>
    <row r="7" spans="2:22" ht="19.899999999999999" customHeight="1">
      <c r="B7" s="220" t="s">
        <v>409</v>
      </c>
      <c r="C7" s="221"/>
      <c r="D7" s="222"/>
      <c r="E7" s="223"/>
      <c r="F7" s="244"/>
      <c r="G7" s="244"/>
      <c r="H7" s="244"/>
      <c r="I7" s="244"/>
      <c r="J7" s="244"/>
      <c r="K7" s="244"/>
      <c r="L7" s="244"/>
      <c r="M7" s="244"/>
      <c r="N7" s="244"/>
      <c r="O7" s="244"/>
      <c r="P7" s="244"/>
      <c r="Q7" s="244"/>
      <c r="R7" s="244"/>
      <c r="S7" s="244"/>
      <c r="T7" s="224"/>
    </row>
    <row r="8" spans="2:22" ht="19.899999999999999" customHeight="1">
      <c r="B8" s="220" t="s">
        <v>410</v>
      </c>
      <c r="C8" s="221"/>
      <c r="D8" s="222"/>
      <c r="E8" s="223"/>
      <c r="F8" s="244"/>
      <c r="G8" s="244"/>
      <c r="H8" s="244"/>
      <c r="I8" s="244"/>
      <c r="J8" s="244"/>
      <c r="K8" s="244"/>
      <c r="L8" s="244"/>
      <c r="M8" s="244"/>
      <c r="N8" s="244"/>
      <c r="O8" s="244"/>
      <c r="P8" s="244"/>
      <c r="Q8" s="244"/>
      <c r="R8" s="244"/>
      <c r="S8" s="244"/>
      <c r="T8" s="224"/>
    </row>
    <row r="9" spans="2:22" ht="19.899999999999999" customHeight="1">
      <c r="B9" s="220" t="s">
        <v>411</v>
      </c>
      <c r="C9" s="221"/>
      <c r="D9" s="222"/>
      <c r="E9" s="223"/>
      <c r="F9" s="244"/>
      <c r="G9" s="244"/>
      <c r="H9" s="244"/>
      <c r="I9" s="244"/>
      <c r="J9" s="244"/>
      <c r="K9" s="244"/>
      <c r="L9" s="244"/>
      <c r="M9" s="244"/>
      <c r="N9" s="244"/>
      <c r="O9" s="244"/>
      <c r="P9" s="244"/>
      <c r="Q9" s="244"/>
      <c r="R9" s="244"/>
      <c r="S9" s="244"/>
      <c r="T9" s="224"/>
    </row>
    <row r="10" spans="2:22" ht="19.899999999999999" customHeight="1">
      <c r="B10" s="220" t="s">
        <v>412</v>
      </c>
      <c r="C10" s="221"/>
      <c r="D10" s="222"/>
      <c r="E10" s="223"/>
      <c r="F10" s="244"/>
      <c r="G10" s="244"/>
      <c r="H10" s="244"/>
      <c r="I10" s="244"/>
      <c r="J10" s="244"/>
      <c r="K10" s="244"/>
      <c r="L10" s="244"/>
      <c r="M10" s="244"/>
      <c r="N10" s="244"/>
      <c r="O10" s="244"/>
      <c r="P10" s="244"/>
      <c r="Q10" s="244"/>
      <c r="R10" s="244"/>
      <c r="S10" s="244"/>
      <c r="T10" s="224"/>
    </row>
    <row r="11" spans="2:22" ht="19.899999999999999" customHeight="1">
      <c r="B11" s="220" t="s">
        <v>413</v>
      </c>
      <c r="C11" s="221"/>
      <c r="D11" s="222"/>
      <c r="E11" s="223"/>
      <c r="F11" s="244"/>
      <c r="G11" s="244"/>
      <c r="H11" s="244"/>
      <c r="I11" s="244"/>
      <c r="J11" s="244"/>
      <c r="K11" s="244"/>
      <c r="L11" s="244"/>
      <c r="M11" s="244"/>
      <c r="N11" s="244"/>
      <c r="O11" s="244"/>
      <c r="P11" s="244"/>
      <c r="Q11" s="244"/>
      <c r="R11" s="244"/>
      <c r="S11" s="244"/>
      <c r="T11" s="224"/>
    </row>
    <row r="12" spans="2:22" ht="19.899999999999999" customHeight="1">
      <c r="B12" s="220" t="s">
        <v>414</v>
      </c>
      <c r="C12" s="221"/>
      <c r="D12" s="222"/>
      <c r="E12" s="223"/>
      <c r="F12" s="244"/>
      <c r="G12" s="244"/>
      <c r="H12" s="244"/>
      <c r="I12" s="244"/>
      <c r="J12" s="244"/>
      <c r="K12" s="244"/>
      <c r="L12" s="244"/>
      <c r="M12" s="244"/>
      <c r="N12" s="244"/>
      <c r="O12" s="244"/>
      <c r="P12" s="244"/>
      <c r="Q12" s="244"/>
      <c r="R12" s="244"/>
      <c r="S12" s="244"/>
      <c r="T12" s="224"/>
    </row>
    <row r="13" spans="2:22" ht="19.899999999999999" customHeight="1">
      <c r="B13" s="220" t="s">
        <v>415</v>
      </c>
      <c r="C13" s="221"/>
      <c r="D13" s="222"/>
      <c r="E13" s="223"/>
      <c r="F13" s="244"/>
      <c r="G13" s="244"/>
      <c r="H13" s="244"/>
      <c r="I13" s="244"/>
      <c r="J13" s="244"/>
      <c r="K13" s="244"/>
      <c r="L13" s="244"/>
      <c r="M13" s="244"/>
      <c r="N13" s="244"/>
      <c r="O13" s="244"/>
      <c r="P13" s="244"/>
      <c r="Q13" s="244"/>
      <c r="R13" s="244"/>
      <c r="S13" s="244"/>
      <c r="T13" s="224"/>
    </row>
    <row r="14" spans="2:22" ht="19.899999999999999" customHeight="1">
      <c r="B14" s="220" t="s">
        <v>416</v>
      </c>
      <c r="C14" s="221"/>
      <c r="D14" s="222"/>
      <c r="E14" s="223"/>
      <c r="F14" s="244"/>
      <c r="G14" s="244"/>
      <c r="H14" s="244"/>
      <c r="I14" s="244"/>
      <c r="J14" s="244"/>
      <c r="K14" s="244"/>
      <c r="L14" s="244"/>
      <c r="M14" s="244"/>
      <c r="N14" s="244"/>
      <c r="O14" s="244"/>
      <c r="P14" s="244"/>
      <c r="Q14" s="244"/>
      <c r="R14" s="244"/>
      <c r="S14" s="244"/>
      <c r="T14" s="224"/>
    </row>
    <row r="15" spans="2:22" ht="19.899999999999999" customHeight="1">
      <c r="B15" s="220" t="s">
        <v>417</v>
      </c>
      <c r="C15" s="221"/>
      <c r="D15" s="222"/>
      <c r="E15" s="223"/>
      <c r="F15" s="244"/>
      <c r="G15" s="244"/>
      <c r="H15" s="244"/>
      <c r="I15" s="244"/>
      <c r="J15" s="244"/>
      <c r="K15" s="244"/>
      <c r="L15" s="244"/>
      <c r="M15" s="244"/>
      <c r="N15" s="244"/>
      <c r="O15" s="244"/>
      <c r="P15" s="244"/>
      <c r="Q15" s="244"/>
      <c r="R15" s="244"/>
      <c r="S15" s="244"/>
      <c r="T15" s="224"/>
    </row>
    <row r="16" spans="2:22" ht="19.899999999999999" customHeight="1">
      <c r="B16" s="220" t="s">
        <v>423</v>
      </c>
      <c r="C16" s="221"/>
      <c r="D16" s="222"/>
      <c r="E16" s="223"/>
      <c r="F16" s="244"/>
      <c r="G16" s="244"/>
      <c r="H16" s="244"/>
      <c r="I16" s="244"/>
      <c r="J16" s="244"/>
      <c r="K16" s="244"/>
      <c r="L16" s="244"/>
      <c r="M16" s="244"/>
      <c r="N16" s="244"/>
      <c r="O16" s="244"/>
      <c r="P16" s="244"/>
      <c r="Q16" s="244"/>
      <c r="R16" s="244"/>
      <c r="S16" s="244"/>
      <c r="T16" s="224"/>
    </row>
    <row r="17" spans="2:20" ht="19.899999999999999" customHeight="1">
      <c r="B17" s="220" t="s">
        <v>424</v>
      </c>
      <c r="C17" s="221"/>
      <c r="D17" s="222"/>
      <c r="E17" s="223"/>
      <c r="F17" s="244"/>
      <c r="G17" s="244"/>
      <c r="H17" s="244"/>
      <c r="I17" s="244"/>
      <c r="J17" s="244"/>
      <c r="K17" s="244"/>
      <c r="L17" s="244"/>
      <c r="M17" s="244"/>
      <c r="N17" s="244"/>
      <c r="O17" s="244"/>
      <c r="P17" s="244"/>
      <c r="Q17" s="244"/>
      <c r="R17" s="244"/>
      <c r="S17" s="244"/>
      <c r="T17" s="224"/>
    </row>
    <row r="18" spans="2:20" ht="19.899999999999999" customHeight="1">
      <c r="B18" s="220" t="s">
        <v>425</v>
      </c>
      <c r="C18" s="221"/>
      <c r="D18" s="222"/>
      <c r="E18" s="223"/>
      <c r="F18" s="244"/>
      <c r="G18" s="244"/>
      <c r="H18" s="244"/>
      <c r="I18" s="244"/>
      <c r="J18" s="244"/>
      <c r="K18" s="244"/>
      <c r="L18" s="244"/>
      <c r="M18" s="244"/>
      <c r="N18" s="244"/>
      <c r="O18" s="244"/>
      <c r="P18" s="244"/>
      <c r="Q18" s="244"/>
      <c r="R18" s="244"/>
      <c r="S18" s="244"/>
      <c r="T18" s="224"/>
    </row>
    <row r="19" spans="2:20" ht="19.899999999999999" customHeight="1">
      <c r="B19" s="220" t="s">
        <v>426</v>
      </c>
      <c r="C19" s="221"/>
      <c r="D19" s="222"/>
      <c r="E19" s="223"/>
      <c r="F19" s="244"/>
      <c r="G19" s="244"/>
      <c r="H19" s="244"/>
      <c r="I19" s="244"/>
      <c r="J19" s="244"/>
      <c r="K19" s="244"/>
      <c r="L19" s="244"/>
      <c r="M19" s="244"/>
      <c r="N19" s="244"/>
      <c r="O19" s="244"/>
      <c r="P19" s="244"/>
      <c r="Q19" s="244"/>
      <c r="R19" s="244"/>
      <c r="S19" s="244"/>
      <c r="T19" s="224"/>
    </row>
    <row r="20" spans="2:20" ht="19.899999999999999" customHeight="1">
      <c r="B20" s="220" t="s">
        <v>427</v>
      </c>
      <c r="C20" s="221"/>
      <c r="D20" s="222"/>
      <c r="E20" s="223"/>
      <c r="F20" s="244"/>
      <c r="G20" s="244"/>
      <c r="H20" s="244"/>
      <c r="I20" s="244"/>
      <c r="J20" s="244"/>
      <c r="K20" s="244"/>
      <c r="L20" s="244"/>
      <c r="M20" s="244"/>
      <c r="N20" s="244"/>
      <c r="O20" s="244"/>
      <c r="P20" s="244"/>
      <c r="Q20" s="244"/>
      <c r="R20" s="244"/>
      <c r="S20" s="244"/>
      <c r="T20" s="224"/>
    </row>
    <row r="21" spans="2:20" ht="19.899999999999999" customHeight="1">
      <c r="B21" s="220" t="s">
        <v>428</v>
      </c>
      <c r="C21" s="221"/>
      <c r="D21" s="222"/>
      <c r="E21" s="223"/>
      <c r="F21" s="244"/>
      <c r="G21" s="244"/>
      <c r="H21" s="244"/>
      <c r="I21" s="244"/>
      <c r="J21" s="244"/>
      <c r="K21" s="244"/>
      <c r="L21" s="244"/>
      <c r="M21" s="244"/>
      <c r="N21" s="244"/>
      <c r="O21" s="244"/>
      <c r="P21" s="244"/>
      <c r="Q21" s="244"/>
      <c r="R21" s="244"/>
      <c r="S21" s="244"/>
      <c r="T21" s="224"/>
    </row>
    <row r="22" spans="2:20" ht="19.899999999999999" customHeight="1">
      <c r="B22" s="220" t="s">
        <v>429</v>
      </c>
      <c r="C22" s="221"/>
      <c r="D22" s="222"/>
      <c r="E22" s="223"/>
      <c r="F22" s="244"/>
      <c r="G22" s="244"/>
      <c r="H22" s="244"/>
      <c r="I22" s="244"/>
      <c r="J22" s="244"/>
      <c r="K22" s="244"/>
      <c r="L22" s="244"/>
      <c r="M22" s="244"/>
      <c r="N22" s="244"/>
      <c r="O22" s="244"/>
      <c r="P22" s="244"/>
      <c r="Q22" s="244"/>
      <c r="R22" s="244"/>
      <c r="S22" s="244"/>
      <c r="T22" s="224"/>
    </row>
    <row r="23" spans="2:20" ht="19.899999999999999" customHeight="1">
      <c r="B23" s="220" t="s">
        <v>430</v>
      </c>
      <c r="C23" s="221"/>
      <c r="D23" s="222"/>
      <c r="E23" s="223"/>
      <c r="F23" s="244"/>
      <c r="G23" s="244"/>
      <c r="H23" s="244"/>
      <c r="I23" s="244"/>
      <c r="J23" s="244"/>
      <c r="K23" s="244"/>
      <c r="L23" s="244"/>
      <c r="M23" s="244"/>
      <c r="N23" s="244"/>
      <c r="O23" s="244"/>
      <c r="P23" s="244"/>
      <c r="Q23" s="244"/>
      <c r="R23" s="244"/>
      <c r="S23" s="244"/>
      <c r="T23" s="224"/>
    </row>
    <row r="24" spans="2:20" ht="19.899999999999999" customHeight="1">
      <c r="B24" s="220" t="s">
        <v>431</v>
      </c>
      <c r="C24" s="221"/>
      <c r="D24" s="222"/>
      <c r="E24" s="223"/>
      <c r="F24" s="244"/>
      <c r="G24" s="244"/>
      <c r="H24" s="244"/>
      <c r="I24" s="244"/>
      <c r="J24" s="244"/>
      <c r="K24" s="244"/>
      <c r="L24" s="244"/>
      <c r="M24" s="244"/>
      <c r="N24" s="244"/>
      <c r="O24" s="244"/>
      <c r="P24" s="244"/>
      <c r="Q24" s="244"/>
      <c r="R24" s="244"/>
      <c r="S24" s="244"/>
      <c r="T24" s="224"/>
    </row>
    <row r="25" spans="2:20" ht="19.899999999999999" customHeight="1">
      <c r="B25" s="220" t="s">
        <v>432</v>
      </c>
      <c r="C25" s="221"/>
      <c r="D25" s="222"/>
      <c r="E25" s="223"/>
      <c r="F25" s="244"/>
      <c r="G25" s="244"/>
      <c r="H25" s="244"/>
      <c r="I25" s="244"/>
      <c r="J25" s="244"/>
      <c r="K25" s="244"/>
      <c r="L25" s="244"/>
      <c r="M25" s="244"/>
      <c r="N25" s="244"/>
      <c r="O25" s="244"/>
      <c r="P25" s="244"/>
      <c r="Q25" s="244"/>
      <c r="R25" s="244"/>
      <c r="S25" s="244"/>
      <c r="T25" s="224"/>
    </row>
    <row r="26" spans="2:20" ht="19.899999999999999" customHeight="1">
      <c r="B26" s="220" t="s">
        <v>433</v>
      </c>
      <c r="C26" s="221"/>
      <c r="D26" s="222"/>
      <c r="E26" s="223"/>
      <c r="F26" s="244"/>
      <c r="G26" s="244"/>
      <c r="H26" s="244"/>
      <c r="I26" s="244"/>
      <c r="J26" s="244"/>
      <c r="K26" s="244"/>
      <c r="L26" s="244"/>
      <c r="M26" s="244"/>
      <c r="N26" s="244"/>
      <c r="O26" s="244"/>
      <c r="P26" s="244"/>
      <c r="Q26" s="244"/>
      <c r="R26" s="244"/>
      <c r="S26" s="244"/>
      <c r="T26" s="224"/>
    </row>
    <row r="27" spans="2:20" ht="19.899999999999999" customHeight="1">
      <c r="B27" s="220" t="s">
        <v>434</v>
      </c>
      <c r="C27" s="221"/>
      <c r="D27" s="222"/>
      <c r="E27" s="223"/>
      <c r="F27" s="244"/>
      <c r="G27" s="244"/>
      <c r="H27" s="244"/>
      <c r="I27" s="244"/>
      <c r="J27" s="244"/>
      <c r="K27" s="244"/>
      <c r="L27" s="244"/>
      <c r="M27" s="244"/>
      <c r="N27" s="244"/>
      <c r="O27" s="244"/>
      <c r="P27" s="244"/>
      <c r="Q27" s="244"/>
      <c r="R27" s="244"/>
      <c r="S27" s="244"/>
      <c r="T27" s="224"/>
    </row>
    <row r="28" spans="2:20" ht="19.899999999999999" customHeight="1">
      <c r="B28" s="220" t="s">
        <v>435</v>
      </c>
      <c r="C28" s="221"/>
      <c r="D28" s="222"/>
      <c r="E28" s="223"/>
      <c r="F28" s="244"/>
      <c r="G28" s="244"/>
      <c r="H28" s="244"/>
      <c r="I28" s="244"/>
      <c r="J28" s="244"/>
      <c r="K28" s="244"/>
      <c r="L28" s="244"/>
      <c r="M28" s="244"/>
      <c r="N28" s="244"/>
      <c r="O28" s="244"/>
      <c r="P28" s="244"/>
      <c r="Q28" s="244"/>
      <c r="R28" s="244"/>
      <c r="S28" s="244"/>
      <c r="T28" s="224"/>
    </row>
    <row r="29" spans="2:20" ht="19.899999999999999" customHeight="1">
      <c r="B29" s="220" t="s">
        <v>436</v>
      </c>
      <c r="C29" s="221"/>
      <c r="D29" s="222"/>
      <c r="E29" s="223"/>
      <c r="F29" s="244"/>
      <c r="G29" s="244"/>
      <c r="H29" s="244"/>
      <c r="I29" s="244"/>
      <c r="J29" s="244"/>
      <c r="K29" s="244"/>
      <c r="L29" s="244"/>
      <c r="M29" s="244"/>
      <c r="N29" s="244"/>
      <c r="O29" s="244"/>
      <c r="P29" s="244"/>
      <c r="Q29" s="244"/>
      <c r="R29" s="244"/>
      <c r="S29" s="244"/>
      <c r="T29" s="224"/>
    </row>
    <row r="30" spans="2:20" ht="19.899999999999999" customHeight="1">
      <c r="B30" s="220" t="s">
        <v>437</v>
      </c>
      <c r="C30" s="221"/>
      <c r="D30" s="222"/>
      <c r="E30" s="223"/>
      <c r="F30" s="244"/>
      <c r="G30" s="244"/>
      <c r="H30" s="244"/>
      <c r="I30" s="244"/>
      <c r="J30" s="244"/>
      <c r="K30" s="244"/>
      <c r="L30" s="244"/>
      <c r="M30" s="244"/>
      <c r="N30" s="244"/>
      <c r="O30" s="244"/>
      <c r="P30" s="244"/>
      <c r="Q30" s="244"/>
      <c r="R30" s="244"/>
      <c r="S30" s="244"/>
      <c r="T30" s="224"/>
    </row>
    <row r="31" spans="2:20" ht="19.899999999999999" customHeight="1">
      <c r="B31" s="220" t="s">
        <v>438</v>
      </c>
      <c r="C31" s="221"/>
      <c r="D31" s="222"/>
      <c r="E31" s="223"/>
      <c r="F31" s="244"/>
      <c r="G31" s="244"/>
      <c r="H31" s="244"/>
      <c r="I31" s="244"/>
      <c r="J31" s="244"/>
      <c r="K31" s="244"/>
      <c r="L31" s="244"/>
      <c r="M31" s="244"/>
      <c r="N31" s="244"/>
      <c r="O31" s="244"/>
      <c r="P31" s="244"/>
      <c r="Q31" s="244"/>
      <c r="R31" s="244"/>
      <c r="S31" s="244"/>
      <c r="T31" s="224"/>
    </row>
    <row r="32" spans="2:20" ht="19.899999999999999" customHeight="1">
      <c r="B32" s="220" t="s">
        <v>439</v>
      </c>
      <c r="C32" s="221"/>
      <c r="D32" s="222"/>
      <c r="E32" s="223"/>
      <c r="F32" s="244"/>
      <c r="G32" s="244"/>
      <c r="H32" s="244"/>
      <c r="I32" s="244"/>
      <c r="J32" s="244"/>
      <c r="K32" s="244"/>
      <c r="L32" s="244"/>
      <c r="M32" s="244"/>
      <c r="N32" s="244"/>
      <c r="O32" s="244"/>
      <c r="P32" s="244"/>
      <c r="Q32" s="244"/>
      <c r="R32" s="244"/>
      <c r="S32" s="244"/>
      <c r="T32" s="224"/>
    </row>
    <row r="33" spans="2:20" ht="19.899999999999999" customHeight="1">
      <c r="B33" s="220" t="s">
        <v>440</v>
      </c>
      <c r="C33" s="221"/>
      <c r="D33" s="222"/>
      <c r="E33" s="223"/>
      <c r="F33" s="244"/>
      <c r="G33" s="244"/>
      <c r="H33" s="244"/>
      <c r="I33" s="244"/>
      <c r="J33" s="244"/>
      <c r="K33" s="244"/>
      <c r="L33" s="244"/>
      <c r="M33" s="244"/>
      <c r="N33" s="244"/>
      <c r="O33" s="244"/>
      <c r="P33" s="244"/>
      <c r="Q33" s="244"/>
      <c r="R33" s="244"/>
      <c r="S33" s="244"/>
      <c r="T33" s="224"/>
    </row>
    <row r="34" spans="2:20" ht="19.899999999999999" customHeight="1">
      <c r="B34" s="220" t="s">
        <v>441</v>
      </c>
      <c r="C34" s="221"/>
      <c r="D34" s="222"/>
      <c r="E34" s="223"/>
      <c r="F34" s="244"/>
      <c r="G34" s="244"/>
      <c r="H34" s="244"/>
      <c r="I34" s="244"/>
      <c r="J34" s="244"/>
      <c r="K34" s="244"/>
      <c r="L34" s="244"/>
      <c r="M34" s="244"/>
      <c r="N34" s="244"/>
      <c r="O34" s="244"/>
      <c r="P34" s="244"/>
      <c r="Q34" s="244"/>
      <c r="R34" s="244"/>
      <c r="S34" s="244"/>
      <c r="T34" s="224"/>
    </row>
    <row r="35" spans="2:20" ht="19.899999999999999" customHeight="1">
      <c r="B35" s="220" t="s">
        <v>442</v>
      </c>
      <c r="C35" s="221"/>
      <c r="D35" s="222"/>
      <c r="E35" s="223"/>
      <c r="F35" s="244"/>
      <c r="G35" s="244"/>
      <c r="H35" s="244"/>
      <c r="I35" s="244"/>
      <c r="J35" s="244"/>
      <c r="K35" s="244"/>
      <c r="L35" s="244"/>
      <c r="M35" s="244"/>
      <c r="N35" s="244"/>
      <c r="O35" s="244"/>
      <c r="P35" s="244"/>
      <c r="Q35" s="244"/>
      <c r="R35" s="244"/>
      <c r="S35" s="244"/>
      <c r="T35" s="224"/>
    </row>
    <row r="36" spans="2:20" ht="19.899999999999999" customHeight="1">
      <c r="B36" s="220" t="s">
        <v>443</v>
      </c>
      <c r="C36" s="221"/>
      <c r="D36" s="222"/>
      <c r="E36" s="223"/>
      <c r="F36" s="244"/>
      <c r="G36" s="244"/>
      <c r="H36" s="244"/>
      <c r="I36" s="244"/>
      <c r="J36" s="244"/>
      <c r="K36" s="244"/>
      <c r="L36" s="244"/>
      <c r="M36" s="244"/>
      <c r="N36" s="244"/>
      <c r="O36" s="244"/>
      <c r="P36" s="244"/>
      <c r="Q36" s="244"/>
      <c r="R36" s="244"/>
      <c r="S36" s="244"/>
      <c r="T36" s="224"/>
    </row>
    <row r="37" spans="2:20" ht="19.899999999999999" customHeight="1">
      <c r="B37" s="225"/>
      <c r="C37" s="226"/>
      <c r="D37" s="227"/>
      <c r="E37" s="228"/>
      <c r="F37" s="245"/>
      <c r="G37" s="245"/>
      <c r="H37" s="245"/>
      <c r="I37" s="245"/>
      <c r="J37" s="245"/>
      <c r="K37" s="245"/>
      <c r="L37" s="245"/>
      <c r="M37" s="245"/>
      <c r="N37" s="245"/>
      <c r="O37" s="245"/>
      <c r="P37" s="245"/>
      <c r="Q37" s="245"/>
      <c r="R37" s="245"/>
      <c r="S37" s="245"/>
      <c r="T37" s="229"/>
    </row>
    <row r="38" spans="2:20" ht="19.899999999999999" customHeight="1">
      <c r="B38" s="230" t="s">
        <v>418</v>
      </c>
      <c r="C38" s="239" t="str">
        <f>"マニフェスト枚数　"&amp;COUNTA(C7:C37)&amp;"　枚"</f>
        <v>マニフェスト枚数　0　枚</v>
      </c>
      <c r="D38" s="231" t="s">
        <v>419</v>
      </c>
      <c r="E38" s="232" t="s">
        <v>420</v>
      </c>
      <c r="F38" s="241">
        <f>SUM(F7:F37)</f>
        <v>0</v>
      </c>
      <c r="G38" s="241">
        <f t="shared" ref="G38:J38" si="0">SUM(G7:G37)</f>
        <v>0</v>
      </c>
      <c r="H38" s="241">
        <f t="shared" si="0"/>
        <v>0</v>
      </c>
      <c r="I38" s="241">
        <f t="shared" si="0"/>
        <v>0</v>
      </c>
      <c r="J38" s="241">
        <f t="shared" si="0"/>
        <v>0</v>
      </c>
      <c r="K38" s="241">
        <f t="shared" ref="K38" si="1">SUM(K7:K37)</f>
        <v>0</v>
      </c>
      <c r="L38" s="241">
        <f t="shared" ref="L38" si="2">SUM(L7:L37)</f>
        <v>0</v>
      </c>
      <c r="M38" s="241">
        <f t="shared" ref="M38" si="3">SUM(M7:M37)</f>
        <v>0</v>
      </c>
      <c r="N38" s="241">
        <f t="shared" ref="N38" si="4">SUM(N7:N37)</f>
        <v>0</v>
      </c>
      <c r="O38" s="241">
        <f t="shared" ref="O38" si="5">SUM(O7:O37)</f>
        <v>0</v>
      </c>
      <c r="P38" s="241">
        <f t="shared" ref="P38" si="6">SUM(P7:P37)</f>
        <v>0</v>
      </c>
      <c r="Q38" s="241">
        <f t="shared" ref="Q38" si="7">SUM(Q7:Q37)</f>
        <v>0</v>
      </c>
      <c r="R38" s="241">
        <f t="shared" ref="R38" si="8">SUM(R7:R37)</f>
        <v>0</v>
      </c>
      <c r="S38" s="241">
        <f t="shared" ref="S38" si="9">SUM(S7:S37)</f>
        <v>0</v>
      </c>
      <c r="T38" s="233"/>
    </row>
    <row r="39" spans="2:20" ht="19.899999999999999" customHeight="1" thickBot="1">
      <c r="B39" s="2816" t="s">
        <v>422</v>
      </c>
      <c r="C39" s="2817"/>
      <c r="D39" s="234" t="s">
        <v>420</v>
      </c>
      <c r="E39" s="235" t="s">
        <v>421</v>
      </c>
      <c r="F39" s="242"/>
      <c r="G39" s="242"/>
      <c r="H39" s="242"/>
      <c r="I39" s="242"/>
      <c r="J39" s="242"/>
      <c r="K39" s="242"/>
      <c r="L39" s="242"/>
      <c r="M39" s="242"/>
      <c r="N39" s="242"/>
      <c r="O39" s="242"/>
      <c r="P39" s="242"/>
      <c r="Q39" s="242"/>
      <c r="R39" s="242"/>
      <c r="S39" s="242"/>
      <c r="T39" s="236"/>
    </row>
    <row r="40" spans="2:20" ht="19.5" customHeight="1"/>
    <row r="41" spans="2:20" ht="19.5" customHeight="1"/>
    <row r="42" spans="2:20" ht="19.5" customHeight="1"/>
  </sheetData>
  <mergeCells count="24">
    <mergeCell ref="D3:D6"/>
    <mergeCell ref="E3:E6"/>
    <mergeCell ref="T3:T6"/>
    <mergeCell ref="S4:S5"/>
    <mergeCell ref="N4:N5"/>
    <mergeCell ref="O4:O5"/>
    <mergeCell ref="P4:R4"/>
    <mergeCell ref="P3:S3"/>
    <mergeCell ref="B1:C1"/>
    <mergeCell ref="E1:P1"/>
    <mergeCell ref="F3:O3"/>
    <mergeCell ref="B39:C39"/>
    <mergeCell ref="F4:F5"/>
    <mergeCell ref="G4:G5"/>
    <mergeCell ref="H4:H5"/>
    <mergeCell ref="I4:I5"/>
    <mergeCell ref="C2:G2"/>
    <mergeCell ref="I2:L2"/>
    <mergeCell ref="K4:K5"/>
    <mergeCell ref="L4:L5"/>
    <mergeCell ref="M4:M5"/>
    <mergeCell ref="J4:J5"/>
    <mergeCell ref="B3:B6"/>
    <mergeCell ref="C3:C6"/>
  </mergeCells>
  <phoneticPr fontId="1"/>
  <hyperlinks>
    <hyperlink ref="V3" location="一覧表!A1" display="一覧表に戻る" xr:uid="{00000000-0004-0000-2300-000000000000}"/>
  </hyperlinks>
  <pageMargins left="0.5" right="0.23622047244094491" top="0.74803149606299213" bottom="0.74803149606299213" header="0.31496062992125984" footer="0.31496062992125984"/>
  <pageSetup paperSize="8" orientation="landscape"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1" tint="0.34998626667073579"/>
  </sheetPr>
  <dimension ref="A1:O51"/>
  <sheetViews>
    <sheetView zoomScaleNormal="100" workbookViewId="0"/>
  </sheetViews>
  <sheetFormatPr defaultColWidth="9" defaultRowHeight="13.5"/>
  <cols>
    <col min="1" max="1" width="5.625" style="213" customWidth="1"/>
    <col min="2" max="2" width="5.75" style="217" customWidth="1"/>
    <col min="3" max="3" width="4.75" style="217" customWidth="1"/>
    <col min="4" max="4" width="6.75" style="217" customWidth="1"/>
    <col min="5" max="5" width="12.75" style="213" customWidth="1"/>
    <col min="6" max="6" width="13.75" style="213" customWidth="1"/>
    <col min="7" max="7" width="10.75" style="213" customWidth="1"/>
    <col min="8" max="8" width="15.625" style="213" customWidth="1"/>
    <col min="9" max="9" width="8.75" style="213" customWidth="1"/>
    <col min="10" max="10" width="3.75" style="213" customWidth="1"/>
    <col min="11" max="11" width="8.75" style="213" customWidth="1"/>
    <col min="12" max="12" width="3.75" style="213" customWidth="1"/>
    <col min="13" max="13" width="15.625" style="213" customWidth="1"/>
    <col min="14" max="14" width="4.875" style="213" customWidth="1"/>
    <col min="15" max="16384" width="9" style="213"/>
  </cols>
  <sheetData>
    <row r="1" spans="2:15" s="50" customFormat="1">
      <c r="H1" s="213"/>
      <c r="M1" s="50" t="s">
        <v>448</v>
      </c>
    </row>
    <row r="2" spans="2:15" s="50" customFormat="1"/>
    <row r="3" spans="2:15" s="50" customFormat="1"/>
    <row r="4" spans="2:15" s="50" customFormat="1"/>
    <row r="5" spans="2:15" s="50" customFormat="1"/>
    <row r="6" spans="2:15" s="50" customFormat="1"/>
    <row r="7" spans="2:15" s="50" customFormat="1"/>
    <row r="8" spans="2:15" s="50" customFormat="1" ht="28.5">
      <c r="B8" s="2806" t="s">
        <v>1451</v>
      </c>
      <c r="C8" s="2806"/>
      <c r="D8" s="2806"/>
      <c r="E8" s="2806"/>
      <c r="F8" s="2806"/>
      <c r="G8" s="2806"/>
      <c r="H8" s="2806"/>
      <c r="I8" s="2806"/>
      <c r="J8" s="2806"/>
      <c r="K8" s="2807"/>
      <c r="L8" s="2807"/>
      <c r="M8" s="2807"/>
      <c r="O8" s="465" t="s">
        <v>754</v>
      </c>
    </row>
    <row r="9" spans="2:15" s="50" customFormat="1"/>
    <row r="10" spans="2:15" s="50" customFormat="1"/>
    <row r="11" spans="2:15" ht="18.75">
      <c r="B11" s="1088"/>
      <c r="C11" s="1088"/>
      <c r="D11" s="1088"/>
      <c r="E11" s="1088"/>
      <c r="F11" s="246"/>
      <c r="G11" s="214"/>
      <c r="H11" s="214"/>
      <c r="K11" s="1102"/>
      <c r="L11" s="1100" t="s">
        <v>1452</v>
      </c>
      <c r="M11" s="247"/>
    </row>
    <row r="12" spans="2:15" ht="19.899999999999999" customHeight="1">
      <c r="B12" s="213"/>
      <c r="C12" s="250" t="s">
        <v>449</v>
      </c>
      <c r="D12" s="2808" t="str">
        <f>本工事内容!$C$5&amp;本工事内容!$D$5&amp;本工事内容!$E$5&amp;"　"&amp;本工事内容!$C$8</f>
        <v>水第100号　○○○地内配水管改良工事</v>
      </c>
      <c r="E12" s="2808"/>
      <c r="F12" s="2808"/>
      <c r="G12" s="2808"/>
      <c r="H12" s="2808"/>
      <c r="I12" s="2808"/>
      <c r="J12" s="2808"/>
      <c r="K12" s="1101"/>
      <c r="L12" s="319" t="s">
        <v>1450</v>
      </c>
      <c r="M12" s="319"/>
    </row>
    <row r="13" spans="2:15" ht="24">
      <c r="B13" s="267" t="s">
        <v>390</v>
      </c>
      <c r="C13" s="2809" t="s">
        <v>450</v>
      </c>
      <c r="D13" s="2810"/>
      <c r="E13" s="251" t="s">
        <v>451</v>
      </c>
      <c r="F13" s="251" t="s">
        <v>392</v>
      </c>
      <c r="G13" s="251" t="s">
        <v>452</v>
      </c>
      <c r="H13" s="251" t="s">
        <v>393</v>
      </c>
      <c r="I13" s="2811" t="s">
        <v>453</v>
      </c>
      <c r="J13" s="2812"/>
      <c r="K13" s="2809" t="s">
        <v>572</v>
      </c>
      <c r="L13" s="2810"/>
      <c r="M13" s="268" t="s">
        <v>396</v>
      </c>
    </row>
    <row r="14" spans="2:15" ht="21" customHeight="1">
      <c r="B14" s="248" t="s">
        <v>409</v>
      </c>
      <c r="C14" s="2804"/>
      <c r="D14" s="2805"/>
      <c r="E14" s="269"/>
      <c r="F14" s="269"/>
      <c r="G14" s="269"/>
      <c r="H14" s="269"/>
      <c r="I14" s="263"/>
      <c r="J14" s="1099" t="str">
        <f>IF(I14="","",J$48)</f>
        <v/>
      </c>
      <c r="K14" s="265" t="str">
        <f>IF(I14="","",I14/K$12)</f>
        <v/>
      </c>
      <c r="L14" s="252" t="str">
        <f>IF(K14="","",L$48)</f>
        <v/>
      </c>
      <c r="M14" s="249"/>
    </row>
    <row r="15" spans="2:15" ht="21" customHeight="1">
      <c r="B15" s="248" t="s">
        <v>410</v>
      </c>
      <c r="C15" s="2804"/>
      <c r="D15" s="2805"/>
      <c r="E15" s="269"/>
      <c r="F15" s="269"/>
      <c r="G15" s="269"/>
      <c r="H15" s="269"/>
      <c r="I15" s="263"/>
      <c r="J15" s="1099" t="str">
        <f t="shared" ref="J15:J47" si="0">IF(I15="","",J$48)</f>
        <v/>
      </c>
      <c r="K15" s="265" t="str">
        <f>IF(I15="","",I15/K$12)</f>
        <v/>
      </c>
      <c r="L15" s="252" t="str">
        <f t="shared" ref="L15:L47" si="1">IF(K15="","",L$48)</f>
        <v/>
      </c>
      <c r="M15" s="249"/>
    </row>
    <row r="16" spans="2:15" ht="21" customHeight="1">
      <c r="B16" s="248" t="s">
        <v>411</v>
      </c>
      <c r="C16" s="2804"/>
      <c r="D16" s="2805"/>
      <c r="E16" s="269"/>
      <c r="F16" s="269"/>
      <c r="G16" s="269"/>
      <c r="H16" s="269"/>
      <c r="I16" s="263"/>
      <c r="J16" s="1099" t="str">
        <f t="shared" si="0"/>
        <v/>
      </c>
      <c r="K16" s="265" t="str">
        <f t="shared" ref="K16:K47" si="2">IF(I16="","",I16/K$12)</f>
        <v/>
      </c>
      <c r="L16" s="252" t="str">
        <f t="shared" si="1"/>
        <v/>
      </c>
      <c r="M16" s="249"/>
    </row>
    <row r="17" spans="2:13" ht="21" customHeight="1">
      <c r="B17" s="248" t="s">
        <v>412</v>
      </c>
      <c r="C17" s="2804"/>
      <c r="D17" s="2805"/>
      <c r="E17" s="269"/>
      <c r="F17" s="269"/>
      <c r="G17" s="269"/>
      <c r="H17" s="269"/>
      <c r="I17" s="263"/>
      <c r="J17" s="1099" t="str">
        <f t="shared" si="0"/>
        <v/>
      </c>
      <c r="K17" s="265" t="str">
        <f t="shared" si="2"/>
        <v/>
      </c>
      <c r="L17" s="252" t="str">
        <f t="shared" si="1"/>
        <v/>
      </c>
      <c r="M17" s="249"/>
    </row>
    <row r="18" spans="2:13" ht="21" customHeight="1">
      <c r="B18" s="248" t="s">
        <v>413</v>
      </c>
      <c r="C18" s="2804"/>
      <c r="D18" s="2805"/>
      <c r="E18" s="269"/>
      <c r="F18" s="269"/>
      <c r="G18" s="269"/>
      <c r="H18" s="269"/>
      <c r="I18" s="263"/>
      <c r="J18" s="1099" t="str">
        <f t="shared" si="0"/>
        <v/>
      </c>
      <c r="K18" s="265" t="str">
        <f t="shared" si="2"/>
        <v/>
      </c>
      <c r="L18" s="252" t="str">
        <f t="shared" si="1"/>
        <v/>
      </c>
      <c r="M18" s="249"/>
    </row>
    <row r="19" spans="2:13" ht="21" customHeight="1">
      <c r="B19" s="248" t="s">
        <v>414</v>
      </c>
      <c r="C19" s="2804"/>
      <c r="D19" s="2805"/>
      <c r="E19" s="269"/>
      <c r="F19" s="269"/>
      <c r="G19" s="269"/>
      <c r="H19" s="269"/>
      <c r="I19" s="263"/>
      <c r="J19" s="1099" t="str">
        <f t="shared" si="0"/>
        <v/>
      </c>
      <c r="K19" s="265" t="str">
        <f t="shared" si="2"/>
        <v/>
      </c>
      <c r="L19" s="252" t="str">
        <f t="shared" si="1"/>
        <v/>
      </c>
      <c r="M19" s="249"/>
    </row>
    <row r="20" spans="2:13" ht="21" customHeight="1">
      <c r="B20" s="248" t="s">
        <v>415</v>
      </c>
      <c r="C20" s="2804"/>
      <c r="D20" s="2805"/>
      <c r="E20" s="269"/>
      <c r="F20" s="269"/>
      <c r="G20" s="269"/>
      <c r="H20" s="269"/>
      <c r="I20" s="263"/>
      <c r="J20" s="1099" t="str">
        <f t="shared" si="0"/>
        <v/>
      </c>
      <c r="K20" s="265" t="str">
        <f t="shared" si="2"/>
        <v/>
      </c>
      <c r="L20" s="252" t="str">
        <f t="shared" si="1"/>
        <v/>
      </c>
      <c r="M20" s="249"/>
    </row>
    <row r="21" spans="2:13" ht="21" customHeight="1">
      <c r="B21" s="248" t="s">
        <v>416</v>
      </c>
      <c r="C21" s="2804"/>
      <c r="D21" s="2805"/>
      <c r="E21" s="269"/>
      <c r="F21" s="269"/>
      <c r="G21" s="269"/>
      <c r="H21" s="269"/>
      <c r="I21" s="263"/>
      <c r="J21" s="1099" t="str">
        <f t="shared" si="0"/>
        <v/>
      </c>
      <c r="K21" s="265" t="str">
        <f t="shared" si="2"/>
        <v/>
      </c>
      <c r="L21" s="252" t="str">
        <f t="shared" si="1"/>
        <v/>
      </c>
      <c r="M21" s="249"/>
    </row>
    <row r="22" spans="2:13" ht="21" customHeight="1">
      <c r="B22" s="248" t="s">
        <v>417</v>
      </c>
      <c r="C22" s="2804"/>
      <c r="D22" s="2805"/>
      <c r="E22" s="269"/>
      <c r="F22" s="269"/>
      <c r="G22" s="269"/>
      <c r="H22" s="269"/>
      <c r="I22" s="263"/>
      <c r="J22" s="1099" t="str">
        <f t="shared" si="0"/>
        <v/>
      </c>
      <c r="K22" s="265" t="str">
        <f t="shared" si="2"/>
        <v/>
      </c>
      <c r="L22" s="252" t="str">
        <f t="shared" si="1"/>
        <v/>
      </c>
      <c r="M22" s="249"/>
    </row>
    <row r="23" spans="2:13" ht="21" customHeight="1">
      <c r="B23" s="248" t="s">
        <v>423</v>
      </c>
      <c r="C23" s="2804"/>
      <c r="D23" s="2805"/>
      <c r="E23" s="269"/>
      <c r="F23" s="269"/>
      <c r="G23" s="269"/>
      <c r="H23" s="269"/>
      <c r="I23" s="263"/>
      <c r="J23" s="1099" t="str">
        <f t="shared" si="0"/>
        <v/>
      </c>
      <c r="K23" s="265" t="str">
        <f t="shared" si="2"/>
        <v/>
      </c>
      <c r="L23" s="252" t="str">
        <f t="shared" si="1"/>
        <v/>
      </c>
      <c r="M23" s="249"/>
    </row>
    <row r="24" spans="2:13" ht="21" customHeight="1">
      <c r="B24" s="248" t="s">
        <v>424</v>
      </c>
      <c r="C24" s="2804"/>
      <c r="D24" s="2805"/>
      <c r="E24" s="269"/>
      <c r="F24" s="269"/>
      <c r="G24" s="269"/>
      <c r="H24" s="269"/>
      <c r="I24" s="263"/>
      <c r="J24" s="1099" t="str">
        <f t="shared" si="0"/>
        <v/>
      </c>
      <c r="K24" s="265" t="str">
        <f t="shared" si="2"/>
        <v/>
      </c>
      <c r="L24" s="252" t="str">
        <f t="shared" si="1"/>
        <v/>
      </c>
      <c r="M24" s="249"/>
    </row>
    <row r="25" spans="2:13" ht="21" customHeight="1">
      <c r="B25" s="248" t="s">
        <v>425</v>
      </c>
      <c r="C25" s="2797"/>
      <c r="D25" s="2798"/>
      <c r="E25" s="269"/>
      <c r="F25" s="269"/>
      <c r="G25" s="269"/>
      <c r="H25" s="269"/>
      <c r="I25" s="263"/>
      <c r="J25" s="1099" t="str">
        <f t="shared" si="0"/>
        <v/>
      </c>
      <c r="K25" s="265" t="str">
        <f t="shared" si="2"/>
        <v/>
      </c>
      <c r="L25" s="252" t="str">
        <f t="shared" si="1"/>
        <v/>
      </c>
      <c r="M25" s="249"/>
    </row>
    <row r="26" spans="2:13" ht="21" customHeight="1">
      <c r="B26" s="248" t="s">
        <v>426</v>
      </c>
      <c r="C26" s="2797"/>
      <c r="D26" s="2798"/>
      <c r="E26" s="269"/>
      <c r="F26" s="269"/>
      <c r="G26" s="269"/>
      <c r="H26" s="269"/>
      <c r="I26" s="263"/>
      <c r="J26" s="1099" t="str">
        <f t="shared" si="0"/>
        <v/>
      </c>
      <c r="K26" s="265" t="str">
        <f t="shared" si="2"/>
        <v/>
      </c>
      <c r="L26" s="252" t="str">
        <f t="shared" si="1"/>
        <v/>
      </c>
      <c r="M26" s="249"/>
    </row>
    <row r="27" spans="2:13" ht="21" customHeight="1">
      <c r="B27" s="248" t="s">
        <v>427</v>
      </c>
      <c r="C27" s="2797"/>
      <c r="D27" s="2798"/>
      <c r="E27" s="269"/>
      <c r="F27" s="269"/>
      <c r="G27" s="269"/>
      <c r="H27" s="269"/>
      <c r="I27" s="263"/>
      <c r="J27" s="1099" t="str">
        <f t="shared" si="0"/>
        <v/>
      </c>
      <c r="K27" s="265" t="str">
        <f t="shared" si="2"/>
        <v/>
      </c>
      <c r="L27" s="252" t="str">
        <f t="shared" si="1"/>
        <v/>
      </c>
      <c r="M27" s="249"/>
    </row>
    <row r="28" spans="2:13" ht="21" customHeight="1">
      <c r="B28" s="248" t="s">
        <v>428</v>
      </c>
      <c r="C28" s="2797"/>
      <c r="D28" s="2798"/>
      <c r="E28" s="269"/>
      <c r="F28" s="269"/>
      <c r="G28" s="269"/>
      <c r="H28" s="269"/>
      <c r="I28" s="263"/>
      <c r="J28" s="1099" t="str">
        <f t="shared" si="0"/>
        <v/>
      </c>
      <c r="K28" s="265" t="str">
        <f t="shared" si="2"/>
        <v/>
      </c>
      <c r="L28" s="252" t="str">
        <f t="shared" si="1"/>
        <v/>
      </c>
      <c r="M28" s="249"/>
    </row>
    <row r="29" spans="2:13" ht="21" customHeight="1">
      <c r="B29" s="248" t="s">
        <v>429</v>
      </c>
      <c r="C29" s="2797"/>
      <c r="D29" s="2798"/>
      <c r="E29" s="269"/>
      <c r="F29" s="269"/>
      <c r="G29" s="269"/>
      <c r="H29" s="269"/>
      <c r="I29" s="263"/>
      <c r="J29" s="1099" t="str">
        <f t="shared" si="0"/>
        <v/>
      </c>
      <c r="K29" s="265" t="str">
        <f t="shared" si="2"/>
        <v/>
      </c>
      <c r="L29" s="252" t="str">
        <f t="shared" si="1"/>
        <v/>
      </c>
      <c r="M29" s="249"/>
    </row>
    <row r="30" spans="2:13" ht="21" customHeight="1">
      <c r="B30" s="248" t="s">
        <v>430</v>
      </c>
      <c r="C30" s="2797"/>
      <c r="D30" s="2798"/>
      <c r="E30" s="269"/>
      <c r="F30" s="269"/>
      <c r="G30" s="269"/>
      <c r="H30" s="269"/>
      <c r="I30" s="263"/>
      <c r="J30" s="1099" t="str">
        <f t="shared" si="0"/>
        <v/>
      </c>
      <c r="K30" s="265" t="str">
        <f t="shared" si="2"/>
        <v/>
      </c>
      <c r="L30" s="252" t="str">
        <f t="shared" si="1"/>
        <v/>
      </c>
      <c r="M30" s="249"/>
    </row>
    <row r="31" spans="2:13" ht="21" customHeight="1">
      <c r="B31" s="248" t="s">
        <v>431</v>
      </c>
      <c r="C31" s="2797"/>
      <c r="D31" s="2798"/>
      <c r="E31" s="269"/>
      <c r="F31" s="269"/>
      <c r="G31" s="269"/>
      <c r="H31" s="269"/>
      <c r="I31" s="263"/>
      <c r="J31" s="1099" t="str">
        <f t="shared" si="0"/>
        <v/>
      </c>
      <c r="K31" s="265" t="str">
        <f t="shared" si="2"/>
        <v/>
      </c>
      <c r="L31" s="252" t="str">
        <f t="shared" si="1"/>
        <v/>
      </c>
      <c r="M31" s="249"/>
    </row>
    <row r="32" spans="2:13" ht="21" customHeight="1">
      <c r="B32" s="248" t="s">
        <v>432</v>
      </c>
      <c r="C32" s="2797"/>
      <c r="D32" s="2798"/>
      <c r="E32" s="269"/>
      <c r="F32" s="269"/>
      <c r="G32" s="269"/>
      <c r="H32" s="269"/>
      <c r="I32" s="263"/>
      <c r="J32" s="1099" t="str">
        <f t="shared" si="0"/>
        <v/>
      </c>
      <c r="K32" s="265" t="str">
        <f t="shared" si="2"/>
        <v/>
      </c>
      <c r="L32" s="252" t="str">
        <f t="shared" si="1"/>
        <v/>
      </c>
      <c r="M32" s="249"/>
    </row>
    <row r="33" spans="2:13" ht="21" customHeight="1">
      <c r="B33" s="248" t="s">
        <v>433</v>
      </c>
      <c r="C33" s="2797"/>
      <c r="D33" s="2798"/>
      <c r="E33" s="269"/>
      <c r="F33" s="269"/>
      <c r="G33" s="269"/>
      <c r="H33" s="269"/>
      <c r="I33" s="263"/>
      <c r="J33" s="1099" t="str">
        <f t="shared" si="0"/>
        <v/>
      </c>
      <c r="K33" s="265" t="str">
        <f t="shared" si="2"/>
        <v/>
      </c>
      <c r="L33" s="252" t="str">
        <f t="shared" si="1"/>
        <v/>
      </c>
      <c r="M33" s="249"/>
    </row>
    <row r="34" spans="2:13" ht="21" customHeight="1">
      <c r="B34" s="248" t="s">
        <v>434</v>
      </c>
      <c r="C34" s="2797"/>
      <c r="D34" s="2798"/>
      <c r="E34" s="269"/>
      <c r="F34" s="269"/>
      <c r="G34" s="269"/>
      <c r="H34" s="269"/>
      <c r="I34" s="263"/>
      <c r="J34" s="1099" t="str">
        <f t="shared" si="0"/>
        <v/>
      </c>
      <c r="K34" s="265" t="str">
        <f t="shared" si="2"/>
        <v/>
      </c>
      <c r="L34" s="252" t="str">
        <f t="shared" si="1"/>
        <v/>
      </c>
      <c r="M34" s="249"/>
    </row>
    <row r="35" spans="2:13" ht="21" customHeight="1">
      <c r="B35" s="248" t="s">
        <v>435</v>
      </c>
      <c r="C35" s="2797"/>
      <c r="D35" s="2798"/>
      <c r="E35" s="269"/>
      <c r="F35" s="269"/>
      <c r="G35" s="269"/>
      <c r="H35" s="269"/>
      <c r="I35" s="263"/>
      <c r="J35" s="1099" t="str">
        <f t="shared" si="0"/>
        <v/>
      </c>
      <c r="K35" s="265" t="str">
        <f t="shared" si="2"/>
        <v/>
      </c>
      <c r="L35" s="252" t="str">
        <f t="shared" si="1"/>
        <v/>
      </c>
      <c r="M35" s="249"/>
    </row>
    <row r="36" spans="2:13" ht="21" customHeight="1">
      <c r="B36" s="248" t="s">
        <v>436</v>
      </c>
      <c r="C36" s="2797"/>
      <c r="D36" s="2798"/>
      <c r="E36" s="269"/>
      <c r="F36" s="269"/>
      <c r="G36" s="269"/>
      <c r="H36" s="269"/>
      <c r="I36" s="263"/>
      <c r="J36" s="1099" t="str">
        <f t="shared" si="0"/>
        <v/>
      </c>
      <c r="K36" s="265" t="str">
        <f t="shared" si="2"/>
        <v/>
      </c>
      <c r="L36" s="252" t="str">
        <f t="shared" si="1"/>
        <v/>
      </c>
      <c r="M36" s="249"/>
    </row>
    <row r="37" spans="2:13" ht="21" customHeight="1">
      <c r="B37" s="248" t="s">
        <v>437</v>
      </c>
      <c r="C37" s="2797"/>
      <c r="D37" s="2798"/>
      <c r="E37" s="269"/>
      <c r="F37" s="269"/>
      <c r="G37" s="269"/>
      <c r="H37" s="269"/>
      <c r="I37" s="263"/>
      <c r="J37" s="1099" t="str">
        <f t="shared" si="0"/>
        <v/>
      </c>
      <c r="K37" s="265" t="str">
        <f t="shared" si="2"/>
        <v/>
      </c>
      <c r="L37" s="252" t="str">
        <f t="shared" si="1"/>
        <v/>
      </c>
      <c r="M37" s="249"/>
    </row>
    <row r="38" spans="2:13" ht="21" customHeight="1">
      <c r="B38" s="248" t="s">
        <v>438</v>
      </c>
      <c r="C38" s="2797"/>
      <c r="D38" s="2798"/>
      <c r="E38" s="269"/>
      <c r="F38" s="269"/>
      <c r="G38" s="269"/>
      <c r="H38" s="269"/>
      <c r="I38" s="263"/>
      <c r="J38" s="1099" t="str">
        <f t="shared" si="0"/>
        <v/>
      </c>
      <c r="K38" s="265" t="str">
        <f t="shared" si="2"/>
        <v/>
      </c>
      <c r="L38" s="252" t="str">
        <f t="shared" si="1"/>
        <v/>
      </c>
      <c r="M38" s="249"/>
    </row>
    <row r="39" spans="2:13" ht="21" customHeight="1">
      <c r="B39" s="248" t="s">
        <v>439</v>
      </c>
      <c r="C39" s="2797"/>
      <c r="D39" s="2798"/>
      <c r="E39" s="269"/>
      <c r="F39" s="269"/>
      <c r="G39" s="269"/>
      <c r="H39" s="269"/>
      <c r="I39" s="263"/>
      <c r="J39" s="1099" t="str">
        <f t="shared" si="0"/>
        <v/>
      </c>
      <c r="K39" s="265" t="str">
        <f t="shared" si="2"/>
        <v/>
      </c>
      <c r="L39" s="252" t="str">
        <f t="shared" si="1"/>
        <v/>
      </c>
      <c r="M39" s="249"/>
    </row>
    <row r="40" spans="2:13" ht="21" customHeight="1">
      <c r="B40" s="248" t="s">
        <v>440</v>
      </c>
      <c r="C40" s="2797"/>
      <c r="D40" s="2798"/>
      <c r="E40" s="269"/>
      <c r="F40" s="269"/>
      <c r="G40" s="269"/>
      <c r="H40" s="269"/>
      <c r="I40" s="263"/>
      <c r="J40" s="1099" t="str">
        <f t="shared" si="0"/>
        <v/>
      </c>
      <c r="K40" s="265" t="str">
        <f t="shared" si="2"/>
        <v/>
      </c>
      <c r="L40" s="252" t="str">
        <f t="shared" si="1"/>
        <v/>
      </c>
      <c r="M40" s="249"/>
    </row>
    <row r="41" spans="2:13" ht="21" customHeight="1">
      <c r="B41" s="248" t="s">
        <v>441</v>
      </c>
      <c r="C41" s="2797"/>
      <c r="D41" s="2798"/>
      <c r="E41" s="269"/>
      <c r="F41" s="269"/>
      <c r="G41" s="269"/>
      <c r="H41" s="269"/>
      <c r="I41" s="263"/>
      <c r="J41" s="1099" t="str">
        <f t="shared" si="0"/>
        <v/>
      </c>
      <c r="K41" s="265" t="str">
        <f t="shared" si="2"/>
        <v/>
      </c>
      <c r="L41" s="252" t="str">
        <f>IF(K41="","",L$48)</f>
        <v/>
      </c>
      <c r="M41" s="249"/>
    </row>
    <row r="42" spans="2:13" ht="21" customHeight="1">
      <c r="B42" s="248" t="s">
        <v>442</v>
      </c>
      <c r="C42" s="2797"/>
      <c r="D42" s="2798"/>
      <c r="E42" s="269"/>
      <c r="F42" s="269"/>
      <c r="G42" s="269"/>
      <c r="H42" s="269"/>
      <c r="I42" s="263"/>
      <c r="J42" s="1099" t="str">
        <f t="shared" si="0"/>
        <v/>
      </c>
      <c r="K42" s="265" t="str">
        <f t="shared" si="2"/>
        <v/>
      </c>
      <c r="L42" s="252" t="str">
        <f t="shared" si="1"/>
        <v/>
      </c>
      <c r="M42" s="249"/>
    </row>
    <row r="43" spans="2:13" ht="21" customHeight="1">
      <c r="B43" s="248" t="s">
        <v>443</v>
      </c>
      <c r="C43" s="2797"/>
      <c r="D43" s="2798"/>
      <c r="E43" s="269"/>
      <c r="F43" s="269"/>
      <c r="G43" s="269"/>
      <c r="H43" s="269"/>
      <c r="I43" s="263"/>
      <c r="J43" s="1099" t="str">
        <f t="shared" si="0"/>
        <v/>
      </c>
      <c r="K43" s="265" t="str">
        <f t="shared" si="2"/>
        <v/>
      </c>
      <c r="L43" s="252" t="str">
        <f t="shared" si="1"/>
        <v/>
      </c>
      <c r="M43" s="249"/>
    </row>
    <row r="44" spans="2:13" ht="21" customHeight="1">
      <c r="B44" s="248"/>
      <c r="C44" s="2797"/>
      <c r="D44" s="2798"/>
      <c r="E44" s="269"/>
      <c r="F44" s="269"/>
      <c r="G44" s="269"/>
      <c r="H44" s="269"/>
      <c r="I44" s="263"/>
      <c r="J44" s="1099" t="str">
        <f t="shared" si="0"/>
        <v/>
      </c>
      <c r="K44" s="265" t="str">
        <f t="shared" si="2"/>
        <v/>
      </c>
      <c r="L44" s="252" t="str">
        <f t="shared" si="1"/>
        <v/>
      </c>
      <c r="M44" s="249"/>
    </row>
    <row r="45" spans="2:13" ht="21" customHeight="1">
      <c r="B45" s="248"/>
      <c r="C45" s="2797"/>
      <c r="D45" s="2798"/>
      <c r="E45" s="269"/>
      <c r="F45" s="269"/>
      <c r="G45" s="269"/>
      <c r="H45" s="269"/>
      <c r="I45" s="263"/>
      <c r="J45" s="1099" t="str">
        <f t="shared" si="0"/>
        <v/>
      </c>
      <c r="K45" s="265" t="str">
        <f t="shared" si="2"/>
        <v/>
      </c>
      <c r="L45" s="252" t="str">
        <f t="shared" si="1"/>
        <v/>
      </c>
      <c r="M45" s="249"/>
    </row>
    <row r="46" spans="2:13" ht="21" customHeight="1">
      <c r="B46" s="248"/>
      <c r="C46" s="2797"/>
      <c r="D46" s="2798"/>
      <c r="E46" s="269"/>
      <c r="F46" s="269"/>
      <c r="G46" s="269"/>
      <c r="H46" s="269"/>
      <c r="I46" s="263"/>
      <c r="J46" s="1099" t="str">
        <f t="shared" si="0"/>
        <v/>
      </c>
      <c r="K46" s="265" t="str">
        <f t="shared" si="2"/>
        <v/>
      </c>
      <c r="L46" s="252" t="str">
        <f t="shared" si="1"/>
        <v/>
      </c>
      <c r="M46" s="249"/>
    </row>
    <row r="47" spans="2:13" ht="21" customHeight="1">
      <c r="B47" s="248"/>
      <c r="C47" s="2797"/>
      <c r="D47" s="2798"/>
      <c r="E47" s="269"/>
      <c r="F47" s="269"/>
      <c r="G47" s="269"/>
      <c r="H47" s="269"/>
      <c r="I47" s="263"/>
      <c r="J47" s="1099" t="str">
        <f t="shared" si="0"/>
        <v/>
      </c>
      <c r="K47" s="265" t="str">
        <f t="shared" si="2"/>
        <v/>
      </c>
      <c r="L47" s="252" t="str">
        <f t="shared" si="1"/>
        <v/>
      </c>
      <c r="M47" s="249"/>
    </row>
    <row r="48" spans="2:13" ht="22.5" customHeight="1">
      <c r="B48" s="255" t="s">
        <v>418</v>
      </c>
      <c r="C48" s="2799" t="s">
        <v>419</v>
      </c>
      <c r="D48" s="2800"/>
      <c r="E48" s="256" t="s">
        <v>419</v>
      </c>
      <c r="F48" s="256" t="s">
        <v>419</v>
      </c>
      <c r="G48" s="256" t="s">
        <v>419</v>
      </c>
      <c r="H48" s="256" t="s">
        <v>419</v>
      </c>
      <c r="I48" s="264">
        <f>SUM(I14:I47)</f>
        <v>0</v>
      </c>
      <c r="J48" s="253" t="s">
        <v>454</v>
      </c>
      <c r="K48" s="266">
        <f>SUM(K14:K47)</f>
        <v>0</v>
      </c>
      <c r="L48" s="257" t="s">
        <v>571</v>
      </c>
      <c r="M48" s="258"/>
    </row>
    <row r="49" spans="1:13" ht="22.5" customHeight="1">
      <c r="B49" s="2801" t="s">
        <v>422</v>
      </c>
      <c r="C49" s="2802"/>
      <c r="D49" s="2802"/>
      <c r="E49" s="2803"/>
      <c r="F49" s="259" t="s">
        <v>419</v>
      </c>
      <c r="G49" s="259" t="s">
        <v>419</v>
      </c>
      <c r="H49" s="259" t="s">
        <v>419</v>
      </c>
      <c r="I49" s="260" t="s">
        <v>419</v>
      </c>
      <c r="J49" s="254"/>
      <c r="K49" s="260"/>
      <c r="L49" s="261" t="str">
        <f>L48</f>
        <v>㎥</v>
      </c>
      <c r="M49" s="262"/>
    </row>
    <row r="50" spans="1:13" ht="19.5" customHeight="1"/>
    <row r="51" spans="1:13" s="50" customFormat="1">
      <c r="A51" s="213"/>
      <c r="B51" s="217"/>
      <c r="C51" s="217"/>
      <c r="D51" s="217"/>
      <c r="E51" s="213"/>
      <c r="F51" s="213"/>
      <c r="G51" s="213"/>
      <c r="H51" s="213"/>
      <c r="I51" s="213"/>
    </row>
  </sheetData>
  <mergeCells count="41">
    <mergeCell ref="C45:D45"/>
    <mergeCell ref="C46:D46"/>
    <mergeCell ref="C47:D47"/>
    <mergeCell ref="C48:D48"/>
    <mergeCell ref="B49:E49"/>
    <mergeCell ref="C44:D44"/>
    <mergeCell ref="C33:D33"/>
    <mergeCell ref="C34:D34"/>
    <mergeCell ref="C35:D35"/>
    <mergeCell ref="C36:D36"/>
    <mergeCell ref="C37:D37"/>
    <mergeCell ref="C38:D38"/>
    <mergeCell ref="C39:D39"/>
    <mergeCell ref="C40:D40"/>
    <mergeCell ref="C41:D41"/>
    <mergeCell ref="C42:D42"/>
    <mergeCell ref="C43:D43"/>
    <mergeCell ref="C32:D32"/>
    <mergeCell ref="C21:D21"/>
    <mergeCell ref="C22:D22"/>
    <mergeCell ref="C23:D23"/>
    <mergeCell ref="C24:D24"/>
    <mergeCell ref="C25:D25"/>
    <mergeCell ref="C26:D26"/>
    <mergeCell ref="C27:D27"/>
    <mergeCell ref="C28:D28"/>
    <mergeCell ref="C29:D29"/>
    <mergeCell ref="C30:D30"/>
    <mergeCell ref="C31:D31"/>
    <mergeCell ref="C20:D20"/>
    <mergeCell ref="B8:M8"/>
    <mergeCell ref="D12:J12"/>
    <mergeCell ref="C13:D13"/>
    <mergeCell ref="I13:J13"/>
    <mergeCell ref="K13:L13"/>
    <mergeCell ref="C14:D14"/>
    <mergeCell ref="C15:D15"/>
    <mergeCell ref="C16:D16"/>
    <mergeCell ref="C17:D17"/>
    <mergeCell ref="C18:D18"/>
    <mergeCell ref="C19:D19"/>
  </mergeCells>
  <phoneticPr fontId="1"/>
  <conditionalFormatting sqref="K11">
    <cfRule type="expression" dxfId="3" priority="1">
      <formula>$K$11=""</formula>
    </cfRule>
  </conditionalFormatting>
  <conditionalFormatting sqref="K12">
    <cfRule type="expression" dxfId="2" priority="2">
      <formula>$K$12=""</formula>
    </cfRule>
  </conditionalFormatting>
  <hyperlinks>
    <hyperlink ref="O8" location="一覧表!A1" display="一覧表に戻る" xr:uid="{00000000-0004-0000-2400-000000000000}"/>
  </hyperlinks>
  <pageMargins left="0.51181102362204722" right="0.27559055118110237" top="0.51181102362204722" bottom="0.51181102362204722" header="0.31496062992125984" footer="0.31496062992125984"/>
  <pageSetup paperSize="9" scale="87" orientation="portrait"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1">
    <tabColor theme="1" tint="0.34998626667073579"/>
  </sheetPr>
  <dimension ref="B1:L205"/>
  <sheetViews>
    <sheetView zoomScaleNormal="100" workbookViewId="0"/>
  </sheetViews>
  <sheetFormatPr defaultColWidth="8.875" defaultRowHeight="13.5"/>
  <cols>
    <col min="1" max="1" width="8.875" style="322"/>
    <col min="2" max="3" width="7.625" style="322" customWidth="1"/>
    <col min="4" max="4" width="16.75" style="322" customWidth="1"/>
    <col min="5" max="5" width="5.75" style="1107" customWidth="1"/>
    <col min="6" max="6" width="10.75" style="322" customWidth="1"/>
    <col min="7" max="7" width="6.625" style="1107" customWidth="1"/>
    <col min="8" max="8" width="5.75" style="322" customWidth="1"/>
    <col min="9" max="9" width="16.75" style="322" customWidth="1"/>
    <col min="10" max="10" width="5.75" style="322" customWidth="1"/>
    <col min="11" max="16384" width="8.875" style="322"/>
  </cols>
  <sheetData>
    <row r="1" spans="2:12">
      <c r="E1" s="200"/>
      <c r="J1" s="200" t="s">
        <v>595</v>
      </c>
    </row>
    <row r="2" spans="2:12" ht="17.25">
      <c r="B2" s="2844" t="s">
        <v>7</v>
      </c>
      <c r="C2" s="2844"/>
      <c r="D2" s="2844"/>
      <c r="E2" s="2844"/>
      <c r="F2" s="2844"/>
      <c r="G2" s="2844"/>
      <c r="H2" s="2844"/>
      <c r="I2" s="2844"/>
      <c r="J2" s="2844"/>
      <c r="L2" s="473" t="s">
        <v>754</v>
      </c>
    </row>
    <row r="3" spans="2:12" ht="17.25">
      <c r="B3" s="186"/>
      <c r="C3" s="52"/>
      <c r="D3" s="52"/>
      <c r="E3" s="52"/>
      <c r="F3" s="52"/>
      <c r="G3" s="52"/>
      <c r="H3" s="52"/>
      <c r="I3" s="52"/>
      <c r="J3" s="52"/>
    </row>
    <row r="4" spans="2:12" ht="19.899999999999999" customHeight="1">
      <c r="B4" s="2853" t="s">
        <v>59</v>
      </c>
      <c r="C4" s="2420"/>
      <c r="D4" s="2850" t="str">
        <f>本工事内容!$C$5&amp;本工事内容!$D$5&amp;本工事内容!$E$5&amp;"　"&amp;本工事内容!$C$8</f>
        <v>水第100号　○○○地内配水管改良工事</v>
      </c>
      <c r="E4" s="2851"/>
      <c r="F4" s="2851"/>
      <c r="G4" s="2852"/>
      <c r="H4" s="2860" t="s">
        <v>61</v>
      </c>
      <c r="I4" s="2861"/>
      <c r="J4" s="321"/>
    </row>
    <row r="5" spans="2:12" ht="19.899999999999999" customHeight="1">
      <c r="B5" s="2854" t="s">
        <v>177</v>
      </c>
      <c r="C5" s="2421"/>
      <c r="D5" s="2847" t="str">
        <f>本工事内容!$C$9</f>
        <v>一宮市○○○地内</v>
      </c>
      <c r="E5" s="2848"/>
      <c r="F5" s="2848"/>
      <c r="G5" s="2849"/>
      <c r="H5" s="2855" t="str">
        <f>請負者詳細!$C$2</f>
        <v>△△△△建設株式会社</v>
      </c>
      <c r="I5" s="2856"/>
      <c r="J5" s="2857"/>
    </row>
    <row r="6" spans="2:12">
      <c r="B6" s="337" t="s">
        <v>596</v>
      </c>
      <c r="C6" s="338"/>
      <c r="D6" s="2845" t="s">
        <v>597</v>
      </c>
      <c r="E6" s="2846"/>
      <c r="F6" s="2845" t="s">
        <v>598</v>
      </c>
      <c r="G6" s="2846"/>
      <c r="H6" s="1816"/>
      <c r="I6" s="339" t="s">
        <v>599</v>
      </c>
      <c r="J6" s="340"/>
    </row>
    <row r="7" spans="2:12" ht="19.899999999999999" customHeight="1">
      <c r="B7" s="1120"/>
      <c r="C7" s="1121"/>
      <c r="D7" s="1122"/>
      <c r="E7" s="1105" t="str">
        <f>IF(D7="","","人")</f>
        <v/>
      </c>
      <c r="F7" s="2842"/>
      <c r="G7" s="2843"/>
      <c r="H7" s="1124" t="str">
        <f>IF(F7="","","人")</f>
        <v/>
      </c>
      <c r="I7" s="1118" t="str">
        <f>IF(C7="","",D7+F7)</f>
        <v/>
      </c>
      <c r="J7" s="333" t="str">
        <f>IF(I7="","","人")</f>
        <v/>
      </c>
    </row>
    <row r="8" spans="2:12" ht="19.899999999999999" customHeight="1">
      <c r="B8" s="1120"/>
      <c r="C8" s="1121"/>
      <c r="D8" s="1122"/>
      <c r="E8" s="1105" t="str">
        <f t="shared" ref="E8:E39" si="0">IF(D8="","","人")</f>
        <v/>
      </c>
      <c r="F8" s="2842"/>
      <c r="G8" s="2843"/>
      <c r="H8" s="1124" t="str">
        <f t="shared" ref="H8:H39" si="1">IF(F8="","","人")</f>
        <v/>
      </c>
      <c r="I8" s="1118" t="str">
        <f t="shared" ref="I8:I39" si="2">IF(C8="","",D8+F8)</f>
        <v/>
      </c>
      <c r="J8" s="333"/>
    </row>
    <row r="9" spans="2:12" ht="19.899999999999999" customHeight="1">
      <c r="B9" s="1120"/>
      <c r="C9" s="1121"/>
      <c r="D9" s="1122"/>
      <c r="E9" s="1105" t="str">
        <f t="shared" si="0"/>
        <v/>
      </c>
      <c r="F9" s="2842"/>
      <c r="G9" s="2843"/>
      <c r="H9" s="1124" t="str">
        <f t="shared" si="1"/>
        <v/>
      </c>
      <c r="I9" s="1118" t="str">
        <f t="shared" si="2"/>
        <v/>
      </c>
      <c r="J9" s="333"/>
    </row>
    <row r="10" spans="2:12" ht="19.899999999999999" customHeight="1">
      <c r="B10" s="1120"/>
      <c r="C10" s="1121"/>
      <c r="D10" s="1122"/>
      <c r="E10" s="1105" t="str">
        <f t="shared" si="0"/>
        <v/>
      </c>
      <c r="F10" s="2842"/>
      <c r="G10" s="2843"/>
      <c r="H10" s="1124" t="str">
        <f t="shared" si="1"/>
        <v/>
      </c>
      <c r="I10" s="1118" t="str">
        <f t="shared" si="2"/>
        <v/>
      </c>
      <c r="J10" s="333"/>
    </row>
    <row r="11" spans="2:12" ht="19.899999999999999" customHeight="1">
      <c r="B11" s="1120"/>
      <c r="C11" s="1121"/>
      <c r="D11" s="1122"/>
      <c r="E11" s="1105" t="str">
        <f t="shared" si="0"/>
        <v/>
      </c>
      <c r="F11" s="2842"/>
      <c r="G11" s="2843"/>
      <c r="H11" s="1124" t="str">
        <f t="shared" si="1"/>
        <v/>
      </c>
      <c r="I11" s="1118" t="str">
        <f t="shared" si="2"/>
        <v/>
      </c>
      <c r="J11" s="333"/>
    </row>
    <row r="12" spans="2:12" ht="19.899999999999999" customHeight="1">
      <c r="B12" s="1120"/>
      <c r="C12" s="1121"/>
      <c r="D12" s="1122"/>
      <c r="E12" s="1105" t="str">
        <f t="shared" si="0"/>
        <v/>
      </c>
      <c r="F12" s="2842"/>
      <c r="G12" s="2843"/>
      <c r="H12" s="1124" t="str">
        <f t="shared" si="1"/>
        <v/>
      </c>
      <c r="I12" s="1118" t="str">
        <f t="shared" si="2"/>
        <v/>
      </c>
      <c r="J12" s="333"/>
    </row>
    <row r="13" spans="2:12" ht="19.899999999999999" customHeight="1">
      <c r="B13" s="1120"/>
      <c r="C13" s="1121"/>
      <c r="D13" s="1122"/>
      <c r="E13" s="1105" t="str">
        <f t="shared" si="0"/>
        <v/>
      </c>
      <c r="F13" s="2842"/>
      <c r="G13" s="2843"/>
      <c r="H13" s="1124" t="str">
        <f t="shared" si="1"/>
        <v/>
      </c>
      <c r="I13" s="1118" t="str">
        <f t="shared" si="2"/>
        <v/>
      </c>
      <c r="J13" s="333"/>
    </row>
    <row r="14" spans="2:12" ht="19.899999999999999" customHeight="1">
      <c r="B14" s="1120"/>
      <c r="C14" s="1121"/>
      <c r="D14" s="1122"/>
      <c r="E14" s="1105" t="str">
        <f t="shared" si="0"/>
        <v/>
      </c>
      <c r="F14" s="2842"/>
      <c r="G14" s="2843"/>
      <c r="H14" s="1124" t="str">
        <f t="shared" si="1"/>
        <v/>
      </c>
      <c r="I14" s="1118" t="str">
        <f t="shared" si="2"/>
        <v/>
      </c>
      <c r="J14" s="333"/>
    </row>
    <row r="15" spans="2:12" ht="19.899999999999999" customHeight="1">
      <c r="B15" s="1120"/>
      <c r="C15" s="1121"/>
      <c r="D15" s="1122"/>
      <c r="E15" s="1105" t="str">
        <f t="shared" si="0"/>
        <v/>
      </c>
      <c r="F15" s="2842"/>
      <c r="G15" s="2843"/>
      <c r="H15" s="1124" t="str">
        <f t="shared" si="1"/>
        <v/>
      </c>
      <c r="I15" s="1118" t="str">
        <f t="shared" si="2"/>
        <v/>
      </c>
      <c r="J15" s="333"/>
    </row>
    <row r="16" spans="2:12" ht="19.899999999999999" customHeight="1">
      <c r="B16" s="1120"/>
      <c r="C16" s="1121"/>
      <c r="D16" s="1122"/>
      <c r="E16" s="1105" t="str">
        <f t="shared" si="0"/>
        <v/>
      </c>
      <c r="F16" s="2842"/>
      <c r="G16" s="2843"/>
      <c r="H16" s="1124" t="str">
        <f t="shared" si="1"/>
        <v/>
      </c>
      <c r="I16" s="1118" t="str">
        <f t="shared" si="2"/>
        <v/>
      </c>
      <c r="J16" s="333"/>
    </row>
    <row r="17" spans="2:10" ht="19.899999999999999" customHeight="1">
      <c r="B17" s="1120"/>
      <c r="C17" s="1121"/>
      <c r="D17" s="1122"/>
      <c r="E17" s="1105" t="str">
        <f t="shared" si="0"/>
        <v/>
      </c>
      <c r="F17" s="2842"/>
      <c r="G17" s="2843"/>
      <c r="H17" s="1124" t="str">
        <f t="shared" si="1"/>
        <v/>
      </c>
      <c r="I17" s="1118" t="str">
        <f t="shared" si="2"/>
        <v/>
      </c>
      <c r="J17" s="333"/>
    </row>
    <row r="18" spans="2:10" ht="19.899999999999999" customHeight="1">
      <c r="B18" s="1120"/>
      <c r="C18" s="1121"/>
      <c r="D18" s="1122"/>
      <c r="E18" s="1105" t="str">
        <f t="shared" si="0"/>
        <v/>
      </c>
      <c r="F18" s="2842"/>
      <c r="G18" s="2843"/>
      <c r="H18" s="1124" t="str">
        <f t="shared" si="1"/>
        <v/>
      </c>
      <c r="I18" s="1118" t="str">
        <f t="shared" si="2"/>
        <v/>
      </c>
      <c r="J18" s="333"/>
    </row>
    <row r="19" spans="2:10" ht="19.899999999999999" customHeight="1">
      <c r="B19" s="1120"/>
      <c r="C19" s="1121"/>
      <c r="D19" s="1122"/>
      <c r="E19" s="1105" t="str">
        <f t="shared" si="0"/>
        <v/>
      </c>
      <c r="F19" s="2842"/>
      <c r="G19" s="2843"/>
      <c r="H19" s="1124" t="str">
        <f t="shared" si="1"/>
        <v/>
      </c>
      <c r="I19" s="1118" t="str">
        <f t="shared" si="2"/>
        <v/>
      </c>
      <c r="J19" s="333"/>
    </row>
    <row r="20" spans="2:10" ht="19.899999999999999" customHeight="1">
      <c r="B20" s="1120"/>
      <c r="C20" s="1121"/>
      <c r="D20" s="1122"/>
      <c r="E20" s="1105" t="str">
        <f t="shared" si="0"/>
        <v/>
      </c>
      <c r="F20" s="2842"/>
      <c r="G20" s="2843"/>
      <c r="H20" s="1124" t="str">
        <f t="shared" si="1"/>
        <v/>
      </c>
      <c r="I20" s="1118" t="str">
        <f t="shared" si="2"/>
        <v/>
      </c>
      <c r="J20" s="333"/>
    </row>
    <row r="21" spans="2:10" ht="19.899999999999999" customHeight="1">
      <c r="B21" s="1120"/>
      <c r="C21" s="1121"/>
      <c r="D21" s="1122"/>
      <c r="E21" s="1105" t="str">
        <f t="shared" si="0"/>
        <v/>
      </c>
      <c r="F21" s="2842"/>
      <c r="G21" s="2843"/>
      <c r="H21" s="1124" t="str">
        <f t="shared" si="1"/>
        <v/>
      </c>
      <c r="I21" s="1118" t="str">
        <f t="shared" si="2"/>
        <v/>
      </c>
      <c r="J21" s="333"/>
    </row>
    <row r="22" spans="2:10" s="1087" customFormat="1" ht="19.899999999999999" customHeight="1">
      <c r="B22" s="1120"/>
      <c r="C22" s="1121"/>
      <c r="D22" s="1122"/>
      <c r="E22" s="1105" t="str">
        <f t="shared" si="0"/>
        <v/>
      </c>
      <c r="F22" s="2842"/>
      <c r="G22" s="2843"/>
      <c r="H22" s="1124" t="str">
        <f t="shared" si="1"/>
        <v/>
      </c>
      <c r="I22" s="1118" t="str">
        <f t="shared" si="2"/>
        <v/>
      </c>
      <c r="J22" s="1089"/>
    </row>
    <row r="23" spans="2:10" s="1087" customFormat="1" ht="19.899999999999999" customHeight="1">
      <c r="B23" s="1120"/>
      <c r="C23" s="1121"/>
      <c r="D23" s="1122"/>
      <c r="E23" s="1105" t="str">
        <f t="shared" si="0"/>
        <v/>
      </c>
      <c r="F23" s="2842"/>
      <c r="G23" s="2843"/>
      <c r="H23" s="1124" t="str">
        <f t="shared" si="1"/>
        <v/>
      </c>
      <c r="I23" s="1118" t="str">
        <f t="shared" si="2"/>
        <v/>
      </c>
      <c r="J23" s="1089"/>
    </row>
    <row r="24" spans="2:10" s="1087" customFormat="1" ht="19.899999999999999" customHeight="1">
      <c r="B24" s="1120"/>
      <c r="C24" s="1121"/>
      <c r="D24" s="1122"/>
      <c r="E24" s="1105" t="str">
        <f t="shared" si="0"/>
        <v/>
      </c>
      <c r="F24" s="2842"/>
      <c r="G24" s="2843"/>
      <c r="H24" s="1124" t="str">
        <f t="shared" si="1"/>
        <v/>
      </c>
      <c r="I24" s="1118" t="str">
        <f t="shared" si="2"/>
        <v/>
      </c>
      <c r="J24" s="1089"/>
    </row>
    <row r="25" spans="2:10" s="1087" customFormat="1" ht="19.899999999999999" customHeight="1">
      <c r="B25" s="1120"/>
      <c r="C25" s="1121"/>
      <c r="D25" s="1122"/>
      <c r="E25" s="1105" t="str">
        <f t="shared" si="0"/>
        <v/>
      </c>
      <c r="F25" s="2842"/>
      <c r="G25" s="2843"/>
      <c r="H25" s="1124" t="str">
        <f t="shared" si="1"/>
        <v/>
      </c>
      <c r="I25" s="1118" t="str">
        <f t="shared" si="2"/>
        <v/>
      </c>
      <c r="J25" s="1089"/>
    </row>
    <row r="26" spans="2:10" ht="19.899999999999999" customHeight="1">
      <c r="B26" s="1120"/>
      <c r="C26" s="1121"/>
      <c r="D26" s="1122"/>
      <c r="E26" s="1105" t="str">
        <f t="shared" si="0"/>
        <v/>
      </c>
      <c r="F26" s="2842"/>
      <c r="G26" s="2843"/>
      <c r="H26" s="1124" t="str">
        <f t="shared" si="1"/>
        <v/>
      </c>
      <c r="I26" s="1118" t="str">
        <f t="shared" si="2"/>
        <v/>
      </c>
      <c r="J26" s="333"/>
    </row>
    <row r="27" spans="2:10" ht="19.899999999999999" customHeight="1">
      <c r="B27" s="1120"/>
      <c r="C27" s="1121"/>
      <c r="D27" s="1122"/>
      <c r="E27" s="1105" t="str">
        <f t="shared" si="0"/>
        <v/>
      </c>
      <c r="F27" s="2842"/>
      <c r="G27" s="2843"/>
      <c r="H27" s="1124" t="str">
        <f t="shared" si="1"/>
        <v/>
      </c>
      <c r="I27" s="1118" t="str">
        <f t="shared" si="2"/>
        <v/>
      </c>
      <c r="J27" s="333"/>
    </row>
    <row r="28" spans="2:10" ht="19.899999999999999" customHeight="1">
      <c r="B28" s="1120"/>
      <c r="C28" s="1121"/>
      <c r="D28" s="1122"/>
      <c r="E28" s="1105" t="str">
        <f t="shared" si="0"/>
        <v/>
      </c>
      <c r="F28" s="2842"/>
      <c r="G28" s="2843"/>
      <c r="H28" s="1124" t="str">
        <f t="shared" si="1"/>
        <v/>
      </c>
      <c r="I28" s="1118" t="str">
        <f t="shared" si="2"/>
        <v/>
      </c>
      <c r="J28" s="333"/>
    </row>
    <row r="29" spans="2:10" ht="19.899999999999999" customHeight="1">
      <c r="B29" s="1120"/>
      <c r="C29" s="1121"/>
      <c r="D29" s="1122"/>
      <c r="E29" s="1105" t="str">
        <f t="shared" si="0"/>
        <v/>
      </c>
      <c r="F29" s="2842"/>
      <c r="G29" s="2843"/>
      <c r="H29" s="1124" t="str">
        <f t="shared" si="1"/>
        <v/>
      </c>
      <c r="I29" s="1118" t="str">
        <f t="shared" si="2"/>
        <v/>
      </c>
      <c r="J29" s="333"/>
    </row>
    <row r="30" spans="2:10" s="1087" customFormat="1" ht="19.899999999999999" customHeight="1">
      <c r="B30" s="1120"/>
      <c r="C30" s="1121"/>
      <c r="D30" s="1122"/>
      <c r="E30" s="1105" t="str">
        <f t="shared" si="0"/>
        <v/>
      </c>
      <c r="F30" s="2842"/>
      <c r="G30" s="2843"/>
      <c r="H30" s="1124" t="str">
        <f t="shared" si="1"/>
        <v/>
      </c>
      <c r="I30" s="1118" t="str">
        <f t="shared" si="2"/>
        <v/>
      </c>
      <c r="J30" s="1089"/>
    </row>
    <row r="31" spans="2:10" s="1087" customFormat="1" ht="19.899999999999999" customHeight="1">
      <c r="B31" s="1120"/>
      <c r="C31" s="1121"/>
      <c r="D31" s="1122"/>
      <c r="E31" s="1105" t="str">
        <f t="shared" si="0"/>
        <v/>
      </c>
      <c r="F31" s="2842"/>
      <c r="G31" s="2843"/>
      <c r="H31" s="1124" t="str">
        <f t="shared" si="1"/>
        <v/>
      </c>
      <c r="I31" s="1118" t="str">
        <f t="shared" si="2"/>
        <v/>
      </c>
      <c r="J31" s="1089"/>
    </row>
    <row r="32" spans="2:10" ht="19.899999999999999" customHeight="1">
      <c r="B32" s="1120"/>
      <c r="C32" s="1121"/>
      <c r="D32" s="1122"/>
      <c r="E32" s="1105" t="str">
        <f t="shared" si="0"/>
        <v/>
      </c>
      <c r="F32" s="2842"/>
      <c r="G32" s="2843"/>
      <c r="H32" s="1124" t="str">
        <f t="shared" si="1"/>
        <v/>
      </c>
      <c r="I32" s="1118" t="str">
        <f t="shared" si="2"/>
        <v/>
      </c>
      <c r="J32" s="333"/>
    </row>
    <row r="33" spans="2:12" ht="19.899999999999999" customHeight="1">
      <c r="B33" s="1120"/>
      <c r="C33" s="1121"/>
      <c r="D33" s="1122"/>
      <c r="E33" s="1105" t="str">
        <f t="shared" si="0"/>
        <v/>
      </c>
      <c r="F33" s="2842"/>
      <c r="G33" s="2843"/>
      <c r="H33" s="1124" t="str">
        <f t="shared" si="1"/>
        <v/>
      </c>
      <c r="I33" s="1118" t="str">
        <f t="shared" si="2"/>
        <v/>
      </c>
      <c r="J33" s="333"/>
    </row>
    <row r="34" spans="2:12" ht="19.899999999999999" customHeight="1">
      <c r="B34" s="1120"/>
      <c r="C34" s="1121"/>
      <c r="D34" s="1122"/>
      <c r="E34" s="1105" t="str">
        <f t="shared" si="0"/>
        <v/>
      </c>
      <c r="F34" s="2842"/>
      <c r="G34" s="2843"/>
      <c r="H34" s="1124" t="str">
        <f t="shared" si="1"/>
        <v/>
      </c>
      <c r="I34" s="1118" t="str">
        <f t="shared" si="2"/>
        <v/>
      </c>
      <c r="J34" s="333"/>
    </row>
    <row r="35" spans="2:12" ht="19.899999999999999" customHeight="1">
      <c r="B35" s="1120"/>
      <c r="C35" s="1121"/>
      <c r="D35" s="1122"/>
      <c r="E35" s="1105" t="str">
        <f t="shared" si="0"/>
        <v/>
      </c>
      <c r="F35" s="2842"/>
      <c r="G35" s="2843"/>
      <c r="H35" s="1124" t="str">
        <f t="shared" si="1"/>
        <v/>
      </c>
      <c r="I35" s="1118" t="str">
        <f t="shared" si="2"/>
        <v/>
      </c>
      <c r="J35" s="333"/>
    </row>
    <row r="36" spans="2:12" ht="19.899999999999999" customHeight="1">
      <c r="B36" s="1120"/>
      <c r="C36" s="1121"/>
      <c r="D36" s="1122"/>
      <c r="E36" s="1105" t="str">
        <f t="shared" si="0"/>
        <v/>
      </c>
      <c r="F36" s="2842"/>
      <c r="G36" s="2843"/>
      <c r="H36" s="1124" t="str">
        <f t="shared" si="1"/>
        <v/>
      </c>
      <c r="I36" s="1118" t="str">
        <f t="shared" si="2"/>
        <v/>
      </c>
      <c r="J36" s="333"/>
    </row>
    <row r="37" spans="2:12" ht="19.899999999999999" customHeight="1">
      <c r="B37" s="1120"/>
      <c r="C37" s="1121"/>
      <c r="D37" s="1122"/>
      <c r="E37" s="1105" t="str">
        <f t="shared" si="0"/>
        <v/>
      </c>
      <c r="F37" s="2842"/>
      <c r="G37" s="2843"/>
      <c r="H37" s="1124" t="str">
        <f t="shared" si="1"/>
        <v/>
      </c>
      <c r="I37" s="1118" t="str">
        <f t="shared" si="2"/>
        <v/>
      </c>
      <c r="J37" s="333"/>
    </row>
    <row r="38" spans="2:12" ht="19.899999999999999" customHeight="1">
      <c r="B38" s="1120"/>
      <c r="C38" s="1121"/>
      <c r="D38" s="1122"/>
      <c r="E38" s="1105" t="str">
        <f t="shared" si="0"/>
        <v/>
      </c>
      <c r="F38" s="2842"/>
      <c r="G38" s="2843"/>
      <c r="H38" s="1124" t="str">
        <f t="shared" si="1"/>
        <v/>
      </c>
      <c r="I38" s="1118" t="str">
        <f t="shared" si="2"/>
        <v/>
      </c>
      <c r="J38" s="333"/>
    </row>
    <row r="39" spans="2:12" ht="19.899999999999999" customHeight="1">
      <c r="B39" s="1120"/>
      <c r="C39" s="1121"/>
      <c r="D39" s="1122"/>
      <c r="E39" s="1105" t="str">
        <f t="shared" si="0"/>
        <v/>
      </c>
      <c r="F39" s="2842"/>
      <c r="G39" s="2843"/>
      <c r="H39" s="1124" t="str">
        <f t="shared" si="1"/>
        <v/>
      </c>
      <c r="I39" s="1118" t="str">
        <f t="shared" si="2"/>
        <v/>
      </c>
      <c r="J39" s="333"/>
    </row>
    <row r="40" spans="2:12" ht="19.899999999999999" customHeight="1">
      <c r="B40" s="335" t="s">
        <v>600</v>
      </c>
      <c r="C40" s="336"/>
      <c r="D40" s="1119">
        <f>SUM(D7:D39)</f>
        <v>0</v>
      </c>
      <c r="E40" s="1123" t="str">
        <f>IF(D40="","","人")</f>
        <v>人</v>
      </c>
      <c r="F40" s="2862">
        <f>SUM(F7:G39)</f>
        <v>0</v>
      </c>
      <c r="G40" s="2863"/>
      <c r="H40" s="1125" t="str">
        <f>IF(F40="","","人")</f>
        <v>人</v>
      </c>
      <c r="I40" s="1119">
        <f>SUM(I7:I39)</f>
        <v>0</v>
      </c>
      <c r="J40" s="334" t="s">
        <v>601</v>
      </c>
    </row>
    <row r="41" spans="2:12" ht="19.899999999999999" customHeight="1">
      <c r="B41" s="1126" t="s">
        <v>1453</v>
      </c>
      <c r="C41" s="1127"/>
      <c r="D41" s="1128">
        <f>D40</f>
        <v>0</v>
      </c>
      <c r="E41" s="1103" t="str">
        <f>IF(D41="","","人")</f>
        <v>人</v>
      </c>
      <c r="F41" s="2858">
        <f>F40</f>
        <v>0</v>
      </c>
      <c r="G41" s="2859"/>
      <c r="H41" s="1129" t="str">
        <f>IF(F41="","","人")</f>
        <v>人</v>
      </c>
      <c r="I41" s="1128">
        <f>I40</f>
        <v>0</v>
      </c>
      <c r="J41" s="1104" t="s">
        <v>601</v>
      </c>
    </row>
    <row r="42" spans="2:12" s="1107" customFormat="1">
      <c r="E42" s="200"/>
      <c r="J42" s="200" t="s">
        <v>595</v>
      </c>
    </row>
    <row r="43" spans="2:12" s="1107" customFormat="1" ht="17.25">
      <c r="B43" s="2844" t="s">
        <v>7</v>
      </c>
      <c r="C43" s="2844"/>
      <c r="D43" s="2844"/>
      <c r="E43" s="2844"/>
      <c r="F43" s="2844"/>
      <c r="G43" s="2844"/>
      <c r="H43" s="2844"/>
      <c r="I43" s="2844"/>
      <c r="J43" s="2844"/>
      <c r="L43" s="473" t="s">
        <v>754</v>
      </c>
    </row>
    <row r="44" spans="2:12" s="1107" customFormat="1" ht="17.25">
      <c r="B44" s="186"/>
      <c r="C44" s="52"/>
      <c r="D44" s="52"/>
      <c r="E44" s="52"/>
      <c r="F44" s="52"/>
      <c r="G44" s="52"/>
      <c r="H44" s="52"/>
      <c r="I44" s="52"/>
      <c r="J44" s="52"/>
    </row>
    <row r="45" spans="2:12" s="1107" customFormat="1" ht="19.899999999999999" customHeight="1">
      <c r="B45" s="2853" t="s">
        <v>59</v>
      </c>
      <c r="C45" s="2420"/>
      <c r="D45" s="2850" t="str">
        <f>本工事内容!$C$5&amp;本工事内容!$D$5&amp;本工事内容!$E$5&amp;"　"&amp;本工事内容!$C$8</f>
        <v>水第100号　○○○地内配水管改良工事</v>
      </c>
      <c r="E45" s="2851"/>
      <c r="F45" s="2851"/>
      <c r="G45" s="2852"/>
      <c r="H45" s="2860" t="s">
        <v>61</v>
      </c>
      <c r="I45" s="2861"/>
      <c r="J45" s="321"/>
    </row>
    <row r="46" spans="2:12" s="1107" customFormat="1" ht="19.899999999999999" customHeight="1">
      <c r="B46" s="2854" t="s">
        <v>177</v>
      </c>
      <c r="C46" s="2421"/>
      <c r="D46" s="2847" t="str">
        <f>本工事内容!$C$9</f>
        <v>一宮市○○○地内</v>
      </c>
      <c r="E46" s="2848"/>
      <c r="F46" s="2848"/>
      <c r="G46" s="2849"/>
      <c r="H46" s="2855" t="str">
        <f>請負者詳細!$C$2</f>
        <v>△△△△建設株式会社</v>
      </c>
      <c r="I46" s="2856"/>
      <c r="J46" s="2857"/>
    </row>
    <row r="47" spans="2:12" s="1107" customFormat="1">
      <c r="B47" s="337" t="s">
        <v>596</v>
      </c>
      <c r="C47" s="338"/>
      <c r="D47" s="2845" t="s">
        <v>597</v>
      </c>
      <c r="E47" s="2846"/>
      <c r="F47" s="2845" t="s">
        <v>598</v>
      </c>
      <c r="G47" s="2846"/>
      <c r="H47" s="1816"/>
      <c r="I47" s="339" t="s">
        <v>599</v>
      </c>
      <c r="J47" s="340"/>
    </row>
    <row r="48" spans="2:12" s="1107" customFormat="1" ht="19.899999999999999" customHeight="1">
      <c r="B48" s="1120"/>
      <c r="C48" s="1121"/>
      <c r="D48" s="1122"/>
      <c r="E48" s="1105" t="str">
        <f>IF(D48="","","人")</f>
        <v/>
      </c>
      <c r="F48" s="2842"/>
      <c r="G48" s="2843"/>
      <c r="H48" s="1124" t="str">
        <f>IF(F48="","","人")</f>
        <v/>
      </c>
      <c r="I48" s="1118" t="str">
        <f>IF(C48="","",D48+F48)</f>
        <v/>
      </c>
      <c r="J48" s="1106" t="str">
        <f>IF(I48="","","人")</f>
        <v/>
      </c>
    </row>
    <row r="49" spans="2:10" s="1107" customFormat="1" ht="19.899999999999999" customHeight="1">
      <c r="B49" s="1120"/>
      <c r="C49" s="1121"/>
      <c r="D49" s="1122"/>
      <c r="E49" s="1105" t="str">
        <f t="shared" ref="E49:E80" si="3">IF(D49="","","人")</f>
        <v/>
      </c>
      <c r="F49" s="2842"/>
      <c r="G49" s="2843"/>
      <c r="H49" s="1124" t="str">
        <f t="shared" ref="H49:H80" si="4">IF(F49="","","人")</f>
        <v/>
      </c>
      <c r="I49" s="1118" t="str">
        <f t="shared" ref="I49:I80" si="5">IF(C49="","",D49+F49)</f>
        <v/>
      </c>
      <c r="J49" s="1106"/>
    </row>
    <row r="50" spans="2:10" s="1107" customFormat="1" ht="19.899999999999999" customHeight="1">
      <c r="B50" s="1120"/>
      <c r="C50" s="1121"/>
      <c r="D50" s="1122"/>
      <c r="E50" s="1105" t="str">
        <f t="shared" si="3"/>
        <v/>
      </c>
      <c r="F50" s="2842"/>
      <c r="G50" s="2843"/>
      <c r="H50" s="1124" t="str">
        <f t="shared" si="4"/>
        <v/>
      </c>
      <c r="I50" s="1118" t="str">
        <f t="shared" si="5"/>
        <v/>
      </c>
      <c r="J50" s="1106"/>
    </row>
    <row r="51" spans="2:10" s="1107" customFormat="1" ht="19.899999999999999" customHeight="1">
      <c r="B51" s="1120"/>
      <c r="C51" s="1121"/>
      <c r="D51" s="1122"/>
      <c r="E51" s="1105" t="str">
        <f t="shared" si="3"/>
        <v/>
      </c>
      <c r="F51" s="2842"/>
      <c r="G51" s="2843"/>
      <c r="H51" s="1124" t="str">
        <f t="shared" si="4"/>
        <v/>
      </c>
      <c r="I51" s="1118" t="str">
        <f t="shared" si="5"/>
        <v/>
      </c>
      <c r="J51" s="1106"/>
    </row>
    <row r="52" spans="2:10" s="1107" customFormat="1" ht="19.899999999999999" customHeight="1">
      <c r="B52" s="1120"/>
      <c r="C52" s="1121"/>
      <c r="D52" s="1122"/>
      <c r="E52" s="1105" t="str">
        <f t="shared" si="3"/>
        <v/>
      </c>
      <c r="F52" s="2842"/>
      <c r="G52" s="2843"/>
      <c r="H52" s="1124" t="str">
        <f t="shared" si="4"/>
        <v/>
      </c>
      <c r="I52" s="1118" t="str">
        <f t="shared" si="5"/>
        <v/>
      </c>
      <c r="J52" s="1106"/>
    </row>
    <row r="53" spans="2:10" s="1107" customFormat="1" ht="19.899999999999999" customHeight="1">
      <c r="B53" s="1120"/>
      <c r="C53" s="1121"/>
      <c r="D53" s="1122"/>
      <c r="E53" s="1105" t="str">
        <f t="shared" si="3"/>
        <v/>
      </c>
      <c r="F53" s="2842"/>
      <c r="G53" s="2843"/>
      <c r="H53" s="1124" t="str">
        <f t="shared" si="4"/>
        <v/>
      </c>
      <c r="I53" s="1118" t="str">
        <f t="shared" si="5"/>
        <v/>
      </c>
      <c r="J53" s="1106"/>
    </row>
    <row r="54" spans="2:10" s="1107" customFormat="1" ht="19.899999999999999" customHeight="1">
      <c r="B54" s="1120"/>
      <c r="C54" s="1121"/>
      <c r="D54" s="1122"/>
      <c r="E54" s="1105" t="str">
        <f t="shared" si="3"/>
        <v/>
      </c>
      <c r="F54" s="2842"/>
      <c r="G54" s="2843"/>
      <c r="H54" s="1124" t="str">
        <f t="shared" si="4"/>
        <v/>
      </c>
      <c r="I54" s="1118" t="str">
        <f t="shared" si="5"/>
        <v/>
      </c>
      <c r="J54" s="1106"/>
    </row>
    <row r="55" spans="2:10" s="1107" customFormat="1" ht="19.899999999999999" customHeight="1">
      <c r="B55" s="1120"/>
      <c r="C55" s="1121"/>
      <c r="D55" s="1122"/>
      <c r="E55" s="1105" t="str">
        <f t="shared" si="3"/>
        <v/>
      </c>
      <c r="F55" s="2842"/>
      <c r="G55" s="2843"/>
      <c r="H55" s="1124" t="str">
        <f t="shared" si="4"/>
        <v/>
      </c>
      <c r="I55" s="1118" t="str">
        <f t="shared" si="5"/>
        <v/>
      </c>
      <c r="J55" s="1106"/>
    </row>
    <row r="56" spans="2:10" s="1107" customFormat="1" ht="19.899999999999999" customHeight="1">
      <c r="B56" s="1120"/>
      <c r="C56" s="1121"/>
      <c r="D56" s="1122"/>
      <c r="E56" s="1105" t="str">
        <f t="shared" si="3"/>
        <v/>
      </c>
      <c r="F56" s="2842"/>
      <c r="G56" s="2843"/>
      <c r="H56" s="1124" t="str">
        <f t="shared" si="4"/>
        <v/>
      </c>
      <c r="I56" s="1118" t="str">
        <f t="shared" si="5"/>
        <v/>
      </c>
      <c r="J56" s="1106"/>
    </row>
    <row r="57" spans="2:10" s="1107" customFormat="1" ht="19.899999999999999" customHeight="1">
      <c r="B57" s="1120"/>
      <c r="C57" s="1121"/>
      <c r="D57" s="1122"/>
      <c r="E57" s="1105" t="str">
        <f t="shared" si="3"/>
        <v/>
      </c>
      <c r="F57" s="2842"/>
      <c r="G57" s="2843"/>
      <c r="H57" s="1124" t="str">
        <f t="shared" si="4"/>
        <v/>
      </c>
      <c r="I57" s="1118" t="str">
        <f t="shared" si="5"/>
        <v/>
      </c>
      <c r="J57" s="1106"/>
    </row>
    <row r="58" spans="2:10" s="1107" customFormat="1" ht="19.899999999999999" customHeight="1">
      <c r="B58" s="1120"/>
      <c r="C58" s="1121"/>
      <c r="D58" s="1122"/>
      <c r="E58" s="1105" t="str">
        <f t="shared" si="3"/>
        <v/>
      </c>
      <c r="F58" s="2842"/>
      <c r="G58" s="2843"/>
      <c r="H58" s="1124" t="str">
        <f t="shared" si="4"/>
        <v/>
      </c>
      <c r="I58" s="1118" t="str">
        <f t="shared" si="5"/>
        <v/>
      </c>
      <c r="J58" s="1106"/>
    </row>
    <row r="59" spans="2:10" s="1107" customFormat="1" ht="19.899999999999999" customHeight="1">
      <c r="B59" s="1120"/>
      <c r="C59" s="1121"/>
      <c r="D59" s="1122"/>
      <c r="E59" s="1105" t="str">
        <f t="shared" si="3"/>
        <v/>
      </c>
      <c r="F59" s="2842"/>
      <c r="G59" s="2843"/>
      <c r="H59" s="1124" t="str">
        <f t="shared" si="4"/>
        <v/>
      </c>
      <c r="I59" s="1118" t="str">
        <f t="shared" si="5"/>
        <v/>
      </c>
      <c r="J59" s="1106"/>
    </row>
    <row r="60" spans="2:10" s="1107" customFormat="1" ht="19.899999999999999" customHeight="1">
      <c r="B60" s="1120"/>
      <c r="C60" s="1121"/>
      <c r="D60" s="1122"/>
      <c r="E60" s="1105" t="str">
        <f t="shared" si="3"/>
        <v/>
      </c>
      <c r="F60" s="2842"/>
      <c r="G60" s="2843"/>
      <c r="H60" s="1124" t="str">
        <f t="shared" si="4"/>
        <v/>
      </c>
      <c r="I60" s="1118" t="str">
        <f t="shared" si="5"/>
        <v/>
      </c>
      <c r="J60" s="1106"/>
    </row>
    <row r="61" spans="2:10" s="1107" customFormat="1" ht="19.899999999999999" customHeight="1">
      <c r="B61" s="1120"/>
      <c r="C61" s="1121"/>
      <c r="D61" s="1122"/>
      <c r="E61" s="1105" t="str">
        <f t="shared" si="3"/>
        <v/>
      </c>
      <c r="F61" s="2842"/>
      <c r="G61" s="2843"/>
      <c r="H61" s="1124" t="str">
        <f t="shared" si="4"/>
        <v/>
      </c>
      <c r="I61" s="1118" t="str">
        <f t="shared" si="5"/>
        <v/>
      </c>
      <c r="J61" s="1106"/>
    </row>
    <row r="62" spans="2:10" s="1107" customFormat="1" ht="19.899999999999999" customHeight="1">
      <c r="B62" s="1120"/>
      <c r="C62" s="1121"/>
      <c r="D62" s="1122"/>
      <c r="E62" s="1105" t="str">
        <f t="shared" si="3"/>
        <v/>
      </c>
      <c r="F62" s="2842"/>
      <c r="G62" s="2843"/>
      <c r="H62" s="1124" t="str">
        <f t="shared" si="4"/>
        <v/>
      </c>
      <c r="I62" s="1118" t="str">
        <f t="shared" si="5"/>
        <v/>
      </c>
      <c r="J62" s="1106"/>
    </row>
    <row r="63" spans="2:10" s="1107" customFormat="1" ht="19.899999999999999" customHeight="1">
      <c r="B63" s="1120"/>
      <c r="C63" s="1121"/>
      <c r="D63" s="1122"/>
      <c r="E63" s="1105" t="str">
        <f t="shared" si="3"/>
        <v/>
      </c>
      <c r="F63" s="2842"/>
      <c r="G63" s="2843"/>
      <c r="H63" s="1124" t="str">
        <f t="shared" si="4"/>
        <v/>
      </c>
      <c r="I63" s="1118" t="str">
        <f t="shared" si="5"/>
        <v/>
      </c>
      <c r="J63" s="1106"/>
    </row>
    <row r="64" spans="2:10" s="1107" customFormat="1" ht="19.899999999999999" customHeight="1">
      <c r="B64" s="1120"/>
      <c r="C64" s="1121"/>
      <c r="D64" s="1122"/>
      <c r="E64" s="1105" t="str">
        <f t="shared" si="3"/>
        <v/>
      </c>
      <c r="F64" s="2842"/>
      <c r="G64" s="2843"/>
      <c r="H64" s="1124" t="str">
        <f t="shared" si="4"/>
        <v/>
      </c>
      <c r="I64" s="1118" t="str">
        <f t="shared" si="5"/>
        <v/>
      </c>
      <c r="J64" s="1106"/>
    </row>
    <row r="65" spans="2:10" s="1107" customFormat="1" ht="19.899999999999999" customHeight="1">
      <c r="B65" s="1120"/>
      <c r="C65" s="1121"/>
      <c r="D65" s="1122"/>
      <c r="E65" s="1105" t="str">
        <f t="shared" si="3"/>
        <v/>
      </c>
      <c r="F65" s="2842"/>
      <c r="G65" s="2843"/>
      <c r="H65" s="1124" t="str">
        <f t="shared" si="4"/>
        <v/>
      </c>
      <c r="I65" s="1118" t="str">
        <f t="shared" si="5"/>
        <v/>
      </c>
      <c r="J65" s="1106"/>
    </row>
    <row r="66" spans="2:10" s="1107" customFormat="1" ht="19.899999999999999" customHeight="1">
      <c r="B66" s="1120"/>
      <c r="C66" s="1121"/>
      <c r="D66" s="1122"/>
      <c r="E66" s="1105" t="str">
        <f t="shared" si="3"/>
        <v/>
      </c>
      <c r="F66" s="2842"/>
      <c r="G66" s="2843"/>
      <c r="H66" s="1124" t="str">
        <f t="shared" si="4"/>
        <v/>
      </c>
      <c r="I66" s="1118" t="str">
        <f t="shared" si="5"/>
        <v/>
      </c>
      <c r="J66" s="1106"/>
    </row>
    <row r="67" spans="2:10" s="1107" customFormat="1" ht="19.899999999999999" customHeight="1">
      <c r="B67" s="1120"/>
      <c r="C67" s="1121"/>
      <c r="D67" s="1122"/>
      <c r="E67" s="1105" t="str">
        <f t="shared" si="3"/>
        <v/>
      </c>
      <c r="F67" s="2842"/>
      <c r="G67" s="2843"/>
      <c r="H67" s="1124" t="str">
        <f t="shared" si="4"/>
        <v/>
      </c>
      <c r="I67" s="1118" t="str">
        <f t="shared" si="5"/>
        <v/>
      </c>
      <c r="J67" s="1106"/>
    </row>
    <row r="68" spans="2:10" s="1107" customFormat="1" ht="19.899999999999999" customHeight="1">
      <c r="B68" s="1120"/>
      <c r="C68" s="1121"/>
      <c r="D68" s="1122"/>
      <c r="E68" s="1105" t="str">
        <f t="shared" si="3"/>
        <v/>
      </c>
      <c r="F68" s="2842"/>
      <c r="G68" s="2843"/>
      <c r="H68" s="1124" t="str">
        <f t="shared" si="4"/>
        <v/>
      </c>
      <c r="I68" s="1118" t="str">
        <f t="shared" si="5"/>
        <v/>
      </c>
      <c r="J68" s="1106"/>
    </row>
    <row r="69" spans="2:10" s="1107" customFormat="1" ht="19.899999999999999" customHeight="1">
      <c r="B69" s="1120"/>
      <c r="C69" s="1121"/>
      <c r="D69" s="1122"/>
      <c r="E69" s="1105" t="str">
        <f t="shared" si="3"/>
        <v/>
      </c>
      <c r="F69" s="2842"/>
      <c r="G69" s="2843"/>
      <c r="H69" s="1124" t="str">
        <f t="shared" si="4"/>
        <v/>
      </c>
      <c r="I69" s="1118" t="str">
        <f t="shared" si="5"/>
        <v/>
      </c>
      <c r="J69" s="1106"/>
    </row>
    <row r="70" spans="2:10" s="1107" customFormat="1" ht="19.899999999999999" customHeight="1">
      <c r="B70" s="1120"/>
      <c r="C70" s="1121"/>
      <c r="D70" s="1122"/>
      <c r="E70" s="1105" t="str">
        <f t="shared" si="3"/>
        <v/>
      </c>
      <c r="F70" s="2842"/>
      <c r="G70" s="2843"/>
      <c r="H70" s="1124" t="str">
        <f t="shared" si="4"/>
        <v/>
      </c>
      <c r="I70" s="1118" t="str">
        <f t="shared" si="5"/>
        <v/>
      </c>
      <c r="J70" s="1106"/>
    </row>
    <row r="71" spans="2:10" s="1107" customFormat="1" ht="19.899999999999999" customHeight="1">
      <c r="B71" s="1120"/>
      <c r="C71" s="1121"/>
      <c r="D71" s="1122"/>
      <c r="E71" s="1105" t="str">
        <f t="shared" si="3"/>
        <v/>
      </c>
      <c r="F71" s="2842"/>
      <c r="G71" s="2843"/>
      <c r="H71" s="1124" t="str">
        <f t="shared" si="4"/>
        <v/>
      </c>
      <c r="I71" s="1118" t="str">
        <f t="shared" si="5"/>
        <v/>
      </c>
      <c r="J71" s="1106"/>
    </row>
    <row r="72" spans="2:10" s="1107" customFormat="1" ht="19.899999999999999" customHeight="1">
      <c r="B72" s="1120"/>
      <c r="C72" s="1121"/>
      <c r="D72" s="1122"/>
      <c r="E72" s="1105" t="str">
        <f t="shared" si="3"/>
        <v/>
      </c>
      <c r="F72" s="2842"/>
      <c r="G72" s="2843"/>
      <c r="H72" s="1124" t="str">
        <f t="shared" si="4"/>
        <v/>
      </c>
      <c r="I72" s="1118" t="str">
        <f t="shared" si="5"/>
        <v/>
      </c>
      <c r="J72" s="1106"/>
    </row>
    <row r="73" spans="2:10" s="1107" customFormat="1" ht="19.899999999999999" customHeight="1">
      <c r="B73" s="1120"/>
      <c r="C73" s="1121"/>
      <c r="D73" s="1122"/>
      <c r="E73" s="1105" t="str">
        <f t="shared" si="3"/>
        <v/>
      </c>
      <c r="F73" s="2842"/>
      <c r="G73" s="2843"/>
      <c r="H73" s="1124" t="str">
        <f t="shared" si="4"/>
        <v/>
      </c>
      <c r="I73" s="1118" t="str">
        <f t="shared" si="5"/>
        <v/>
      </c>
      <c r="J73" s="1106"/>
    </row>
    <row r="74" spans="2:10" s="1107" customFormat="1" ht="19.899999999999999" customHeight="1">
      <c r="B74" s="1120"/>
      <c r="C74" s="1121"/>
      <c r="D74" s="1122"/>
      <c r="E74" s="1105" t="str">
        <f t="shared" si="3"/>
        <v/>
      </c>
      <c r="F74" s="2842"/>
      <c r="G74" s="2843"/>
      <c r="H74" s="1124" t="str">
        <f t="shared" si="4"/>
        <v/>
      </c>
      <c r="I74" s="1118" t="str">
        <f t="shared" si="5"/>
        <v/>
      </c>
      <c r="J74" s="1106"/>
    </row>
    <row r="75" spans="2:10" s="1107" customFormat="1" ht="19.899999999999999" customHeight="1">
      <c r="B75" s="1120"/>
      <c r="C75" s="1121"/>
      <c r="D75" s="1122"/>
      <c r="E75" s="1105" t="str">
        <f t="shared" si="3"/>
        <v/>
      </c>
      <c r="F75" s="2842"/>
      <c r="G75" s="2843"/>
      <c r="H75" s="1124" t="str">
        <f t="shared" si="4"/>
        <v/>
      </c>
      <c r="I75" s="1118" t="str">
        <f t="shared" si="5"/>
        <v/>
      </c>
      <c r="J75" s="1106"/>
    </row>
    <row r="76" spans="2:10" s="1107" customFormat="1" ht="19.899999999999999" customHeight="1">
      <c r="B76" s="1120"/>
      <c r="C76" s="1121"/>
      <c r="D76" s="1122"/>
      <c r="E76" s="1105" t="str">
        <f t="shared" si="3"/>
        <v/>
      </c>
      <c r="F76" s="2842"/>
      <c r="G76" s="2843"/>
      <c r="H76" s="1124" t="str">
        <f t="shared" si="4"/>
        <v/>
      </c>
      <c r="I76" s="1118" t="str">
        <f t="shared" si="5"/>
        <v/>
      </c>
      <c r="J76" s="1106"/>
    </row>
    <row r="77" spans="2:10" s="1107" customFormat="1" ht="19.899999999999999" customHeight="1">
      <c r="B77" s="1120"/>
      <c r="C77" s="1121"/>
      <c r="D77" s="1122"/>
      <c r="E77" s="1105" t="str">
        <f t="shared" si="3"/>
        <v/>
      </c>
      <c r="F77" s="2842"/>
      <c r="G77" s="2843"/>
      <c r="H77" s="1124" t="str">
        <f t="shared" si="4"/>
        <v/>
      </c>
      <c r="I77" s="1118" t="str">
        <f t="shared" si="5"/>
        <v/>
      </c>
      <c r="J77" s="1106"/>
    </row>
    <row r="78" spans="2:10" s="1107" customFormat="1" ht="19.899999999999999" customHeight="1">
      <c r="B78" s="1120"/>
      <c r="C78" s="1121"/>
      <c r="D78" s="1122"/>
      <c r="E78" s="1105" t="str">
        <f t="shared" si="3"/>
        <v/>
      </c>
      <c r="F78" s="2842"/>
      <c r="G78" s="2843"/>
      <c r="H78" s="1124" t="str">
        <f t="shared" si="4"/>
        <v/>
      </c>
      <c r="I78" s="1118" t="str">
        <f t="shared" si="5"/>
        <v/>
      </c>
      <c r="J78" s="1106"/>
    </row>
    <row r="79" spans="2:10" s="1107" customFormat="1" ht="19.899999999999999" customHeight="1">
      <c r="B79" s="1120"/>
      <c r="C79" s="1121"/>
      <c r="D79" s="1122"/>
      <c r="E79" s="1105" t="str">
        <f t="shared" si="3"/>
        <v/>
      </c>
      <c r="F79" s="2842"/>
      <c r="G79" s="2843"/>
      <c r="H79" s="1124" t="str">
        <f t="shared" si="4"/>
        <v/>
      </c>
      <c r="I79" s="1118" t="str">
        <f t="shared" si="5"/>
        <v/>
      </c>
      <c r="J79" s="1106"/>
    </row>
    <row r="80" spans="2:10" s="1107" customFormat="1" ht="19.899999999999999" customHeight="1">
      <c r="B80" s="1120"/>
      <c r="C80" s="1121"/>
      <c r="D80" s="1122"/>
      <c r="E80" s="1105" t="str">
        <f t="shared" si="3"/>
        <v/>
      </c>
      <c r="F80" s="2842"/>
      <c r="G80" s="2843"/>
      <c r="H80" s="1124" t="str">
        <f t="shared" si="4"/>
        <v/>
      </c>
      <c r="I80" s="1118" t="str">
        <f t="shared" si="5"/>
        <v/>
      </c>
      <c r="J80" s="1106"/>
    </row>
    <row r="81" spans="2:12" s="1107" customFormat="1" ht="19.899999999999999" customHeight="1">
      <c r="B81" s="335" t="s">
        <v>600</v>
      </c>
      <c r="C81" s="336"/>
      <c r="D81" s="1119">
        <f>SUM(D48:D80)</f>
        <v>0</v>
      </c>
      <c r="E81" s="1123" t="str">
        <f>IF(D81="","","人")</f>
        <v>人</v>
      </c>
      <c r="F81" s="2862">
        <f>SUM(F48:G80)</f>
        <v>0</v>
      </c>
      <c r="G81" s="2863"/>
      <c r="H81" s="1125" t="str">
        <f>IF(F81="","","人")</f>
        <v>人</v>
      </c>
      <c r="I81" s="1119">
        <f>SUM(I48:I80)</f>
        <v>0</v>
      </c>
      <c r="J81" s="334" t="s">
        <v>601</v>
      </c>
    </row>
    <row r="82" spans="2:12" s="1107" customFormat="1" ht="19.899999999999999" customHeight="1">
      <c r="B82" s="1126" t="s">
        <v>1453</v>
      </c>
      <c r="C82" s="1127"/>
      <c r="D82" s="1128">
        <f>D41+D81</f>
        <v>0</v>
      </c>
      <c r="E82" s="1103" t="str">
        <f>IF(D82="","","人")</f>
        <v>人</v>
      </c>
      <c r="F82" s="2858">
        <f>F41+F81</f>
        <v>0</v>
      </c>
      <c r="G82" s="2859"/>
      <c r="H82" s="1129" t="str">
        <f>IF(F82="","","人")</f>
        <v>人</v>
      </c>
      <c r="I82" s="1128">
        <f>I41+I81</f>
        <v>0</v>
      </c>
      <c r="J82" s="1104" t="s">
        <v>601</v>
      </c>
    </row>
    <row r="83" spans="2:12" s="1107" customFormat="1">
      <c r="E83" s="200"/>
      <c r="J83" s="200" t="s">
        <v>595</v>
      </c>
    </row>
    <row r="84" spans="2:12" s="1107" customFormat="1" ht="17.25">
      <c r="B84" s="2844" t="s">
        <v>7</v>
      </c>
      <c r="C84" s="2844"/>
      <c r="D84" s="2844"/>
      <c r="E84" s="2844"/>
      <c r="F84" s="2844"/>
      <c r="G84" s="2844"/>
      <c r="H84" s="2844"/>
      <c r="I84" s="2844"/>
      <c r="J84" s="2844"/>
      <c r="L84" s="473" t="s">
        <v>754</v>
      </c>
    </row>
    <row r="85" spans="2:12" s="1107" customFormat="1" ht="17.25">
      <c r="B85" s="186"/>
      <c r="C85" s="52"/>
      <c r="D85" s="52"/>
      <c r="E85" s="52"/>
      <c r="F85" s="52"/>
      <c r="G85" s="52"/>
      <c r="H85" s="52"/>
      <c r="I85" s="52"/>
      <c r="J85" s="52"/>
    </row>
    <row r="86" spans="2:12" s="1107" customFormat="1" ht="19.899999999999999" customHeight="1">
      <c r="B86" s="2853" t="s">
        <v>59</v>
      </c>
      <c r="C86" s="2420"/>
      <c r="D86" s="2850" t="str">
        <f>本工事内容!$C$5&amp;本工事内容!$D$5&amp;本工事内容!$E$5&amp;"　"&amp;本工事内容!$C$8</f>
        <v>水第100号　○○○地内配水管改良工事</v>
      </c>
      <c r="E86" s="2851"/>
      <c r="F86" s="2851"/>
      <c r="G86" s="2852"/>
      <c r="H86" s="2860" t="s">
        <v>61</v>
      </c>
      <c r="I86" s="2861"/>
      <c r="J86" s="321"/>
    </row>
    <row r="87" spans="2:12" s="1107" customFormat="1" ht="19.899999999999999" customHeight="1">
      <c r="B87" s="2854" t="s">
        <v>177</v>
      </c>
      <c r="C87" s="2421"/>
      <c r="D87" s="2847" t="str">
        <f>本工事内容!$C$9</f>
        <v>一宮市○○○地内</v>
      </c>
      <c r="E87" s="2848"/>
      <c r="F87" s="2848"/>
      <c r="G87" s="2849"/>
      <c r="H87" s="2855" t="str">
        <f>請負者詳細!$C$2</f>
        <v>△△△△建設株式会社</v>
      </c>
      <c r="I87" s="2856"/>
      <c r="J87" s="2857"/>
    </row>
    <row r="88" spans="2:12" s="1107" customFormat="1">
      <c r="B88" s="337" t="s">
        <v>596</v>
      </c>
      <c r="C88" s="338"/>
      <c r="D88" s="2845" t="s">
        <v>597</v>
      </c>
      <c r="E88" s="2846"/>
      <c r="F88" s="2845" t="s">
        <v>598</v>
      </c>
      <c r="G88" s="2846"/>
      <c r="H88" s="1816"/>
      <c r="I88" s="339" t="s">
        <v>599</v>
      </c>
      <c r="J88" s="340"/>
    </row>
    <row r="89" spans="2:12" s="1107" customFormat="1" ht="19.899999999999999" customHeight="1">
      <c r="B89" s="1120"/>
      <c r="C89" s="1121"/>
      <c r="D89" s="1122"/>
      <c r="E89" s="1105" t="str">
        <f>IF(D89="","","人")</f>
        <v/>
      </c>
      <c r="F89" s="2842"/>
      <c r="G89" s="2843"/>
      <c r="H89" s="1124" t="str">
        <f>IF(F89="","","人")</f>
        <v/>
      </c>
      <c r="I89" s="1118" t="str">
        <f>IF(C89="","",D89+F89)</f>
        <v/>
      </c>
      <c r="J89" s="1106" t="str">
        <f>IF(I89="","","人")</f>
        <v/>
      </c>
    </row>
    <row r="90" spans="2:12" s="1107" customFormat="1" ht="19.899999999999999" customHeight="1">
      <c r="B90" s="1120"/>
      <c r="C90" s="1121"/>
      <c r="D90" s="1122"/>
      <c r="E90" s="1105" t="str">
        <f t="shared" ref="E90:E121" si="6">IF(D90="","","人")</f>
        <v/>
      </c>
      <c r="F90" s="2842"/>
      <c r="G90" s="2843"/>
      <c r="H90" s="1124" t="str">
        <f t="shared" ref="H90:H121" si="7">IF(F90="","","人")</f>
        <v/>
      </c>
      <c r="I90" s="1118" t="str">
        <f t="shared" ref="I90:I121" si="8">IF(C90="","",D90+F90)</f>
        <v/>
      </c>
      <c r="J90" s="1106"/>
    </row>
    <row r="91" spans="2:12" s="1107" customFormat="1" ht="19.899999999999999" customHeight="1">
      <c r="B91" s="1120"/>
      <c r="C91" s="1121"/>
      <c r="D91" s="1122"/>
      <c r="E91" s="1105" t="str">
        <f t="shared" si="6"/>
        <v/>
      </c>
      <c r="F91" s="2842"/>
      <c r="G91" s="2843"/>
      <c r="H91" s="1124" t="str">
        <f t="shared" si="7"/>
        <v/>
      </c>
      <c r="I91" s="1118" t="str">
        <f t="shared" si="8"/>
        <v/>
      </c>
      <c r="J91" s="1106"/>
    </row>
    <row r="92" spans="2:12" s="1107" customFormat="1" ht="19.899999999999999" customHeight="1">
      <c r="B92" s="1120"/>
      <c r="C92" s="1121"/>
      <c r="D92" s="1122"/>
      <c r="E92" s="1105" t="str">
        <f t="shared" si="6"/>
        <v/>
      </c>
      <c r="F92" s="2842"/>
      <c r="G92" s="2843"/>
      <c r="H92" s="1124" t="str">
        <f t="shared" si="7"/>
        <v/>
      </c>
      <c r="I92" s="1118" t="str">
        <f t="shared" si="8"/>
        <v/>
      </c>
      <c r="J92" s="1106"/>
    </row>
    <row r="93" spans="2:12" s="1107" customFormat="1" ht="19.899999999999999" customHeight="1">
      <c r="B93" s="1120"/>
      <c r="C93" s="1121"/>
      <c r="D93" s="1122"/>
      <c r="E93" s="1105" t="str">
        <f t="shared" si="6"/>
        <v/>
      </c>
      <c r="F93" s="2842"/>
      <c r="G93" s="2843"/>
      <c r="H93" s="1124" t="str">
        <f t="shared" si="7"/>
        <v/>
      </c>
      <c r="I93" s="1118" t="str">
        <f t="shared" si="8"/>
        <v/>
      </c>
      <c r="J93" s="1106"/>
    </row>
    <row r="94" spans="2:12" s="1107" customFormat="1" ht="19.899999999999999" customHeight="1">
      <c r="B94" s="1120"/>
      <c r="C94" s="1121"/>
      <c r="D94" s="1122"/>
      <c r="E94" s="1105" t="str">
        <f t="shared" si="6"/>
        <v/>
      </c>
      <c r="F94" s="2842"/>
      <c r="G94" s="2843"/>
      <c r="H94" s="1124" t="str">
        <f t="shared" si="7"/>
        <v/>
      </c>
      <c r="I94" s="1118" t="str">
        <f t="shared" si="8"/>
        <v/>
      </c>
      <c r="J94" s="1106"/>
    </row>
    <row r="95" spans="2:12" s="1107" customFormat="1" ht="19.899999999999999" customHeight="1">
      <c r="B95" s="1120"/>
      <c r="C95" s="1121"/>
      <c r="D95" s="1122"/>
      <c r="E95" s="1105" t="str">
        <f t="shared" si="6"/>
        <v/>
      </c>
      <c r="F95" s="2842"/>
      <c r="G95" s="2843"/>
      <c r="H95" s="1124" t="str">
        <f t="shared" si="7"/>
        <v/>
      </c>
      <c r="I95" s="1118" t="str">
        <f t="shared" si="8"/>
        <v/>
      </c>
      <c r="J95" s="1106"/>
    </row>
    <row r="96" spans="2:12" s="1107" customFormat="1" ht="19.899999999999999" customHeight="1">
      <c r="B96" s="1120"/>
      <c r="C96" s="1121"/>
      <c r="D96" s="1122"/>
      <c r="E96" s="1105" t="str">
        <f t="shared" si="6"/>
        <v/>
      </c>
      <c r="F96" s="2842"/>
      <c r="G96" s="2843"/>
      <c r="H96" s="1124" t="str">
        <f t="shared" si="7"/>
        <v/>
      </c>
      <c r="I96" s="1118" t="str">
        <f t="shared" si="8"/>
        <v/>
      </c>
      <c r="J96" s="1106"/>
    </row>
    <row r="97" spans="2:10" s="1107" customFormat="1" ht="19.899999999999999" customHeight="1">
      <c r="B97" s="1120"/>
      <c r="C97" s="1121"/>
      <c r="D97" s="1122"/>
      <c r="E97" s="1105" t="str">
        <f t="shared" si="6"/>
        <v/>
      </c>
      <c r="F97" s="2842"/>
      <c r="G97" s="2843"/>
      <c r="H97" s="1124" t="str">
        <f t="shared" si="7"/>
        <v/>
      </c>
      <c r="I97" s="1118" t="str">
        <f t="shared" si="8"/>
        <v/>
      </c>
      <c r="J97" s="1106"/>
    </row>
    <row r="98" spans="2:10" s="1107" customFormat="1" ht="19.899999999999999" customHeight="1">
      <c r="B98" s="1120"/>
      <c r="C98" s="1121"/>
      <c r="D98" s="1122"/>
      <c r="E98" s="1105" t="str">
        <f t="shared" si="6"/>
        <v/>
      </c>
      <c r="F98" s="2842"/>
      <c r="G98" s="2843"/>
      <c r="H98" s="1124" t="str">
        <f t="shared" si="7"/>
        <v/>
      </c>
      <c r="I98" s="1118" t="str">
        <f t="shared" si="8"/>
        <v/>
      </c>
      <c r="J98" s="1106"/>
    </row>
    <row r="99" spans="2:10" s="1107" customFormat="1" ht="19.899999999999999" customHeight="1">
      <c r="B99" s="1120"/>
      <c r="C99" s="1121"/>
      <c r="D99" s="1122"/>
      <c r="E99" s="1105" t="str">
        <f t="shared" si="6"/>
        <v/>
      </c>
      <c r="F99" s="2842"/>
      <c r="G99" s="2843"/>
      <c r="H99" s="1124" t="str">
        <f t="shared" si="7"/>
        <v/>
      </c>
      <c r="I99" s="1118" t="str">
        <f t="shared" si="8"/>
        <v/>
      </c>
      <c r="J99" s="1106"/>
    </row>
    <row r="100" spans="2:10" s="1107" customFormat="1" ht="19.899999999999999" customHeight="1">
      <c r="B100" s="1120"/>
      <c r="C100" s="1121"/>
      <c r="D100" s="1122"/>
      <c r="E100" s="1105" t="str">
        <f t="shared" si="6"/>
        <v/>
      </c>
      <c r="F100" s="2842"/>
      <c r="G100" s="2843"/>
      <c r="H100" s="1124" t="str">
        <f t="shared" si="7"/>
        <v/>
      </c>
      <c r="I100" s="1118" t="str">
        <f t="shared" si="8"/>
        <v/>
      </c>
      <c r="J100" s="1106"/>
    </row>
    <row r="101" spans="2:10" s="1107" customFormat="1" ht="19.899999999999999" customHeight="1">
      <c r="B101" s="1120"/>
      <c r="C101" s="1121"/>
      <c r="D101" s="1122"/>
      <c r="E101" s="1105" t="str">
        <f t="shared" si="6"/>
        <v/>
      </c>
      <c r="F101" s="2842"/>
      <c r="G101" s="2843"/>
      <c r="H101" s="1124" t="str">
        <f t="shared" si="7"/>
        <v/>
      </c>
      <c r="I101" s="1118" t="str">
        <f t="shared" si="8"/>
        <v/>
      </c>
      <c r="J101" s="1106"/>
    </row>
    <row r="102" spans="2:10" s="1107" customFormat="1" ht="19.899999999999999" customHeight="1">
      <c r="B102" s="1120"/>
      <c r="C102" s="1121"/>
      <c r="D102" s="1122"/>
      <c r="E102" s="1105" t="str">
        <f t="shared" si="6"/>
        <v/>
      </c>
      <c r="F102" s="2842"/>
      <c r="G102" s="2843"/>
      <c r="H102" s="1124" t="str">
        <f t="shared" si="7"/>
        <v/>
      </c>
      <c r="I102" s="1118" t="str">
        <f t="shared" si="8"/>
        <v/>
      </c>
      <c r="J102" s="1106"/>
    </row>
    <row r="103" spans="2:10" s="1107" customFormat="1" ht="19.899999999999999" customHeight="1">
      <c r="B103" s="1120"/>
      <c r="C103" s="1121"/>
      <c r="D103" s="1122"/>
      <c r="E103" s="1105" t="str">
        <f t="shared" si="6"/>
        <v/>
      </c>
      <c r="F103" s="2842"/>
      <c r="G103" s="2843"/>
      <c r="H103" s="1124" t="str">
        <f t="shared" si="7"/>
        <v/>
      </c>
      <c r="I103" s="1118" t="str">
        <f t="shared" si="8"/>
        <v/>
      </c>
      <c r="J103" s="1106"/>
    </row>
    <row r="104" spans="2:10" s="1107" customFormat="1" ht="19.899999999999999" customHeight="1">
      <c r="B104" s="1120"/>
      <c r="C104" s="1121"/>
      <c r="D104" s="1122"/>
      <c r="E104" s="1105" t="str">
        <f t="shared" si="6"/>
        <v/>
      </c>
      <c r="F104" s="2842"/>
      <c r="G104" s="2843"/>
      <c r="H104" s="1124" t="str">
        <f t="shared" si="7"/>
        <v/>
      </c>
      <c r="I104" s="1118" t="str">
        <f t="shared" si="8"/>
        <v/>
      </c>
      <c r="J104" s="1106"/>
    </row>
    <row r="105" spans="2:10" s="1107" customFormat="1" ht="19.899999999999999" customHeight="1">
      <c r="B105" s="1120"/>
      <c r="C105" s="1121"/>
      <c r="D105" s="1122"/>
      <c r="E105" s="1105" t="str">
        <f t="shared" si="6"/>
        <v/>
      </c>
      <c r="F105" s="2842"/>
      <c r="G105" s="2843"/>
      <c r="H105" s="1124" t="str">
        <f t="shared" si="7"/>
        <v/>
      </c>
      <c r="I105" s="1118" t="str">
        <f t="shared" si="8"/>
        <v/>
      </c>
      <c r="J105" s="1106"/>
    </row>
    <row r="106" spans="2:10" s="1107" customFormat="1" ht="19.899999999999999" customHeight="1">
      <c r="B106" s="1120"/>
      <c r="C106" s="1121"/>
      <c r="D106" s="1122"/>
      <c r="E106" s="1105" t="str">
        <f t="shared" si="6"/>
        <v/>
      </c>
      <c r="F106" s="2842"/>
      <c r="G106" s="2843"/>
      <c r="H106" s="1124" t="str">
        <f t="shared" si="7"/>
        <v/>
      </c>
      <c r="I106" s="1118" t="str">
        <f t="shared" si="8"/>
        <v/>
      </c>
      <c r="J106" s="1106"/>
    </row>
    <row r="107" spans="2:10" s="1107" customFormat="1" ht="19.899999999999999" customHeight="1">
      <c r="B107" s="1120"/>
      <c r="C107" s="1121"/>
      <c r="D107" s="1122"/>
      <c r="E107" s="1105" t="str">
        <f t="shared" si="6"/>
        <v/>
      </c>
      <c r="F107" s="2842"/>
      <c r="G107" s="2843"/>
      <c r="H107" s="1124" t="str">
        <f t="shared" si="7"/>
        <v/>
      </c>
      <c r="I107" s="1118" t="str">
        <f t="shared" si="8"/>
        <v/>
      </c>
      <c r="J107" s="1106"/>
    </row>
    <row r="108" spans="2:10" s="1107" customFormat="1" ht="19.899999999999999" customHeight="1">
      <c r="B108" s="1120"/>
      <c r="C108" s="1121"/>
      <c r="D108" s="1122"/>
      <c r="E108" s="1105" t="str">
        <f t="shared" si="6"/>
        <v/>
      </c>
      <c r="F108" s="2842"/>
      <c r="G108" s="2843"/>
      <c r="H108" s="1124" t="str">
        <f t="shared" si="7"/>
        <v/>
      </c>
      <c r="I108" s="1118" t="str">
        <f t="shared" si="8"/>
        <v/>
      </c>
      <c r="J108" s="1106"/>
    </row>
    <row r="109" spans="2:10" s="1107" customFormat="1" ht="19.899999999999999" customHeight="1">
      <c r="B109" s="1120"/>
      <c r="C109" s="1121"/>
      <c r="D109" s="1122"/>
      <c r="E109" s="1105" t="str">
        <f t="shared" si="6"/>
        <v/>
      </c>
      <c r="F109" s="2842"/>
      <c r="G109" s="2843"/>
      <c r="H109" s="1124" t="str">
        <f t="shared" si="7"/>
        <v/>
      </c>
      <c r="I109" s="1118" t="str">
        <f t="shared" si="8"/>
        <v/>
      </c>
      <c r="J109" s="1106"/>
    </row>
    <row r="110" spans="2:10" s="1107" customFormat="1" ht="19.899999999999999" customHeight="1">
      <c r="B110" s="1120"/>
      <c r="C110" s="1121"/>
      <c r="D110" s="1122"/>
      <c r="E110" s="1105" t="str">
        <f t="shared" si="6"/>
        <v/>
      </c>
      <c r="F110" s="2842"/>
      <c r="G110" s="2843"/>
      <c r="H110" s="1124" t="str">
        <f t="shared" si="7"/>
        <v/>
      </c>
      <c r="I110" s="1118" t="str">
        <f t="shared" si="8"/>
        <v/>
      </c>
      <c r="J110" s="1106"/>
    </row>
    <row r="111" spans="2:10" s="1107" customFormat="1" ht="19.899999999999999" customHeight="1">
      <c r="B111" s="1120"/>
      <c r="C111" s="1121"/>
      <c r="D111" s="1122"/>
      <c r="E111" s="1105" t="str">
        <f t="shared" si="6"/>
        <v/>
      </c>
      <c r="F111" s="2842"/>
      <c r="G111" s="2843"/>
      <c r="H111" s="1124" t="str">
        <f t="shared" si="7"/>
        <v/>
      </c>
      <c r="I111" s="1118" t="str">
        <f t="shared" si="8"/>
        <v/>
      </c>
      <c r="J111" s="1106"/>
    </row>
    <row r="112" spans="2:10" s="1107" customFormat="1" ht="19.899999999999999" customHeight="1">
      <c r="B112" s="1120"/>
      <c r="C112" s="1121"/>
      <c r="D112" s="1122"/>
      <c r="E112" s="1105" t="str">
        <f t="shared" si="6"/>
        <v/>
      </c>
      <c r="F112" s="2842"/>
      <c r="G112" s="2843"/>
      <c r="H112" s="1124" t="str">
        <f t="shared" si="7"/>
        <v/>
      </c>
      <c r="I112" s="1118" t="str">
        <f t="shared" si="8"/>
        <v/>
      </c>
      <c r="J112" s="1106"/>
    </row>
    <row r="113" spans="2:12" s="1107" customFormat="1" ht="19.899999999999999" customHeight="1">
      <c r="B113" s="1120"/>
      <c r="C113" s="1121"/>
      <c r="D113" s="1122"/>
      <c r="E113" s="1105" t="str">
        <f t="shared" si="6"/>
        <v/>
      </c>
      <c r="F113" s="2842"/>
      <c r="G113" s="2843"/>
      <c r="H113" s="1124" t="str">
        <f t="shared" si="7"/>
        <v/>
      </c>
      <c r="I113" s="1118" t="str">
        <f t="shared" si="8"/>
        <v/>
      </c>
      <c r="J113" s="1106"/>
    </row>
    <row r="114" spans="2:12" s="1107" customFormat="1" ht="19.899999999999999" customHeight="1">
      <c r="B114" s="1120"/>
      <c r="C114" s="1121"/>
      <c r="D114" s="1122"/>
      <c r="E114" s="1105" t="str">
        <f t="shared" si="6"/>
        <v/>
      </c>
      <c r="F114" s="2842"/>
      <c r="G114" s="2843"/>
      <c r="H114" s="1124" t="str">
        <f t="shared" si="7"/>
        <v/>
      </c>
      <c r="I114" s="1118" t="str">
        <f t="shared" si="8"/>
        <v/>
      </c>
      <c r="J114" s="1106"/>
    </row>
    <row r="115" spans="2:12" s="1107" customFormat="1" ht="19.899999999999999" customHeight="1">
      <c r="B115" s="1120"/>
      <c r="C115" s="1121"/>
      <c r="D115" s="1122"/>
      <c r="E115" s="1105" t="str">
        <f t="shared" si="6"/>
        <v/>
      </c>
      <c r="F115" s="2842"/>
      <c r="G115" s="2843"/>
      <c r="H115" s="1124" t="str">
        <f t="shared" si="7"/>
        <v/>
      </c>
      <c r="I115" s="1118" t="str">
        <f t="shared" si="8"/>
        <v/>
      </c>
      <c r="J115" s="1106"/>
    </row>
    <row r="116" spans="2:12" s="1107" customFormat="1" ht="19.899999999999999" customHeight="1">
      <c r="B116" s="1120"/>
      <c r="C116" s="1121"/>
      <c r="D116" s="1122"/>
      <c r="E116" s="1105" t="str">
        <f t="shared" si="6"/>
        <v/>
      </c>
      <c r="F116" s="2842"/>
      <c r="G116" s="2843"/>
      <c r="H116" s="1124" t="str">
        <f t="shared" si="7"/>
        <v/>
      </c>
      <c r="I116" s="1118" t="str">
        <f t="shared" si="8"/>
        <v/>
      </c>
      <c r="J116" s="1106"/>
    </row>
    <row r="117" spans="2:12" s="1107" customFormat="1" ht="19.899999999999999" customHeight="1">
      <c r="B117" s="1120"/>
      <c r="C117" s="1121"/>
      <c r="D117" s="1122"/>
      <c r="E117" s="1105" t="str">
        <f t="shared" si="6"/>
        <v/>
      </c>
      <c r="F117" s="2842"/>
      <c r="G117" s="2843"/>
      <c r="H117" s="1124" t="str">
        <f t="shared" si="7"/>
        <v/>
      </c>
      <c r="I117" s="1118" t="str">
        <f t="shared" si="8"/>
        <v/>
      </c>
      <c r="J117" s="1106"/>
    </row>
    <row r="118" spans="2:12" s="1107" customFormat="1" ht="19.899999999999999" customHeight="1">
      <c r="B118" s="1120"/>
      <c r="C118" s="1121"/>
      <c r="D118" s="1122"/>
      <c r="E118" s="1105" t="str">
        <f t="shared" si="6"/>
        <v/>
      </c>
      <c r="F118" s="2842"/>
      <c r="G118" s="2843"/>
      <c r="H118" s="1124" t="str">
        <f t="shared" si="7"/>
        <v/>
      </c>
      <c r="I118" s="1118" t="str">
        <f t="shared" si="8"/>
        <v/>
      </c>
      <c r="J118" s="1106"/>
    </row>
    <row r="119" spans="2:12" s="1107" customFormat="1" ht="19.899999999999999" customHeight="1">
      <c r="B119" s="1120"/>
      <c r="C119" s="1121"/>
      <c r="D119" s="1122"/>
      <c r="E119" s="1105" t="str">
        <f t="shared" si="6"/>
        <v/>
      </c>
      <c r="F119" s="2842"/>
      <c r="G119" s="2843"/>
      <c r="H119" s="1124" t="str">
        <f t="shared" si="7"/>
        <v/>
      </c>
      <c r="I119" s="1118" t="str">
        <f t="shared" si="8"/>
        <v/>
      </c>
      <c r="J119" s="1106"/>
    </row>
    <row r="120" spans="2:12" s="1107" customFormat="1" ht="19.899999999999999" customHeight="1">
      <c r="B120" s="1120"/>
      <c r="C120" s="1121"/>
      <c r="D120" s="1122"/>
      <c r="E120" s="1105" t="str">
        <f t="shared" si="6"/>
        <v/>
      </c>
      <c r="F120" s="2842"/>
      <c r="G120" s="2843"/>
      <c r="H120" s="1124" t="str">
        <f t="shared" si="7"/>
        <v/>
      </c>
      <c r="I120" s="1118" t="str">
        <f t="shared" si="8"/>
        <v/>
      </c>
      <c r="J120" s="1106"/>
    </row>
    <row r="121" spans="2:12" s="1107" customFormat="1" ht="19.899999999999999" customHeight="1">
      <c r="B121" s="1120"/>
      <c r="C121" s="1121"/>
      <c r="D121" s="1122"/>
      <c r="E121" s="1105" t="str">
        <f t="shared" si="6"/>
        <v/>
      </c>
      <c r="F121" s="2842"/>
      <c r="G121" s="2843"/>
      <c r="H121" s="1124" t="str">
        <f t="shared" si="7"/>
        <v/>
      </c>
      <c r="I121" s="1118" t="str">
        <f t="shared" si="8"/>
        <v/>
      </c>
      <c r="J121" s="1106"/>
    </row>
    <row r="122" spans="2:12" s="1107" customFormat="1" ht="19.899999999999999" customHeight="1">
      <c r="B122" s="335" t="s">
        <v>600</v>
      </c>
      <c r="C122" s="336"/>
      <c r="D122" s="1119">
        <f>SUM(D89:D121)</f>
        <v>0</v>
      </c>
      <c r="E122" s="1123" t="str">
        <f>IF(D122="","","人")</f>
        <v>人</v>
      </c>
      <c r="F122" s="2862">
        <f>SUM(F89:G121)</f>
        <v>0</v>
      </c>
      <c r="G122" s="2863"/>
      <c r="H122" s="1125" t="str">
        <f>IF(F122="","","人")</f>
        <v>人</v>
      </c>
      <c r="I122" s="1119">
        <f>SUM(I89:I121)</f>
        <v>0</v>
      </c>
      <c r="J122" s="334" t="s">
        <v>601</v>
      </c>
    </row>
    <row r="123" spans="2:12" s="1107" customFormat="1" ht="19.899999999999999" customHeight="1">
      <c r="B123" s="1126" t="s">
        <v>1453</v>
      </c>
      <c r="C123" s="1127"/>
      <c r="D123" s="1128">
        <f>D82+D122</f>
        <v>0</v>
      </c>
      <c r="E123" s="1103" t="str">
        <f>IF(D123="","","人")</f>
        <v>人</v>
      </c>
      <c r="F123" s="2858">
        <f>F82+F122</f>
        <v>0</v>
      </c>
      <c r="G123" s="2859"/>
      <c r="H123" s="1129" t="str">
        <f>IF(F123="","","人")</f>
        <v>人</v>
      </c>
      <c r="I123" s="1128">
        <f>I82+I122</f>
        <v>0</v>
      </c>
      <c r="J123" s="1104" t="s">
        <v>601</v>
      </c>
    </row>
    <row r="124" spans="2:12" s="1107" customFormat="1">
      <c r="E124" s="200"/>
      <c r="J124" s="200" t="s">
        <v>595</v>
      </c>
    </row>
    <row r="125" spans="2:12" s="1107" customFormat="1" ht="17.25">
      <c r="B125" s="2844" t="s">
        <v>7</v>
      </c>
      <c r="C125" s="2844"/>
      <c r="D125" s="2844"/>
      <c r="E125" s="2844"/>
      <c r="F125" s="2844"/>
      <c r="G125" s="2844"/>
      <c r="H125" s="2844"/>
      <c r="I125" s="2844"/>
      <c r="J125" s="2844"/>
      <c r="L125" s="473" t="s">
        <v>754</v>
      </c>
    </row>
    <row r="126" spans="2:12" s="1107" customFormat="1" ht="17.25">
      <c r="B126" s="186"/>
      <c r="C126" s="52"/>
      <c r="D126" s="52"/>
      <c r="E126" s="52"/>
      <c r="F126" s="52"/>
      <c r="G126" s="52"/>
      <c r="H126" s="52"/>
      <c r="I126" s="52"/>
      <c r="J126" s="52"/>
    </row>
    <row r="127" spans="2:12" s="1107" customFormat="1" ht="19.899999999999999" customHeight="1">
      <c r="B127" s="2853" t="s">
        <v>59</v>
      </c>
      <c r="C127" s="2420"/>
      <c r="D127" s="2850" t="str">
        <f>本工事内容!$C$5&amp;本工事内容!$D$5&amp;本工事内容!$E$5&amp;"　"&amp;本工事内容!$C$8</f>
        <v>水第100号　○○○地内配水管改良工事</v>
      </c>
      <c r="E127" s="2851"/>
      <c r="F127" s="2851"/>
      <c r="G127" s="2852"/>
      <c r="H127" s="2860" t="s">
        <v>61</v>
      </c>
      <c r="I127" s="2861"/>
      <c r="J127" s="321"/>
    </row>
    <row r="128" spans="2:12" s="1107" customFormat="1" ht="19.899999999999999" customHeight="1">
      <c r="B128" s="2854" t="s">
        <v>177</v>
      </c>
      <c r="C128" s="2421"/>
      <c r="D128" s="2847" t="str">
        <f>本工事内容!$C$9</f>
        <v>一宮市○○○地内</v>
      </c>
      <c r="E128" s="2848"/>
      <c r="F128" s="2848"/>
      <c r="G128" s="2849"/>
      <c r="H128" s="2855" t="str">
        <f>請負者詳細!$C$2</f>
        <v>△△△△建設株式会社</v>
      </c>
      <c r="I128" s="2856"/>
      <c r="J128" s="2857"/>
    </row>
    <row r="129" spans="2:10" s="1107" customFormat="1">
      <c r="B129" s="337" t="s">
        <v>596</v>
      </c>
      <c r="C129" s="338"/>
      <c r="D129" s="2845" t="s">
        <v>597</v>
      </c>
      <c r="E129" s="2846"/>
      <c r="F129" s="2845" t="s">
        <v>598</v>
      </c>
      <c r="G129" s="2846"/>
      <c r="H129" s="1816"/>
      <c r="I129" s="339" t="s">
        <v>599</v>
      </c>
      <c r="J129" s="340"/>
    </row>
    <row r="130" spans="2:10" s="1107" customFormat="1" ht="19.899999999999999" customHeight="1">
      <c r="B130" s="1120"/>
      <c r="C130" s="1121"/>
      <c r="D130" s="1122"/>
      <c r="E130" s="1105" t="str">
        <f>IF(D130="","","人")</f>
        <v/>
      </c>
      <c r="F130" s="2842"/>
      <c r="G130" s="2843"/>
      <c r="H130" s="1124" t="str">
        <f>IF(F130="","","人")</f>
        <v/>
      </c>
      <c r="I130" s="1118" t="str">
        <f>IF(C130="","",D130+F130)</f>
        <v/>
      </c>
      <c r="J130" s="1106" t="str">
        <f>IF(I130="","","人")</f>
        <v/>
      </c>
    </row>
    <row r="131" spans="2:10" s="1107" customFormat="1" ht="19.899999999999999" customHeight="1">
      <c r="B131" s="1120"/>
      <c r="C131" s="1121"/>
      <c r="D131" s="1122"/>
      <c r="E131" s="1105" t="str">
        <f t="shared" ref="E131:E162" si="9">IF(D131="","","人")</f>
        <v/>
      </c>
      <c r="F131" s="2842"/>
      <c r="G131" s="2843"/>
      <c r="H131" s="1124" t="str">
        <f t="shared" ref="H131:H162" si="10">IF(F131="","","人")</f>
        <v/>
      </c>
      <c r="I131" s="1118" t="str">
        <f t="shared" ref="I131:I162" si="11">IF(C131="","",D131+F131)</f>
        <v/>
      </c>
      <c r="J131" s="1106"/>
    </row>
    <row r="132" spans="2:10" s="1107" customFormat="1" ht="19.899999999999999" customHeight="1">
      <c r="B132" s="1120"/>
      <c r="C132" s="1121"/>
      <c r="D132" s="1122"/>
      <c r="E132" s="1105" t="str">
        <f t="shared" si="9"/>
        <v/>
      </c>
      <c r="F132" s="2842"/>
      <c r="G132" s="2843"/>
      <c r="H132" s="1124" t="str">
        <f t="shared" si="10"/>
        <v/>
      </c>
      <c r="I132" s="1118" t="str">
        <f t="shared" si="11"/>
        <v/>
      </c>
      <c r="J132" s="1106"/>
    </row>
    <row r="133" spans="2:10" s="1107" customFormat="1" ht="19.899999999999999" customHeight="1">
      <c r="B133" s="1120"/>
      <c r="C133" s="1121"/>
      <c r="D133" s="1122"/>
      <c r="E133" s="1105" t="str">
        <f t="shared" si="9"/>
        <v/>
      </c>
      <c r="F133" s="2842"/>
      <c r="G133" s="2843"/>
      <c r="H133" s="1124" t="str">
        <f t="shared" si="10"/>
        <v/>
      </c>
      <c r="I133" s="1118" t="str">
        <f t="shared" si="11"/>
        <v/>
      </c>
      <c r="J133" s="1106"/>
    </row>
    <row r="134" spans="2:10" s="1107" customFormat="1" ht="19.899999999999999" customHeight="1">
      <c r="B134" s="1120"/>
      <c r="C134" s="1121"/>
      <c r="D134" s="1122"/>
      <c r="E134" s="1105" t="str">
        <f t="shared" si="9"/>
        <v/>
      </c>
      <c r="F134" s="2842"/>
      <c r="G134" s="2843"/>
      <c r="H134" s="1124" t="str">
        <f t="shared" si="10"/>
        <v/>
      </c>
      <c r="I134" s="1118" t="str">
        <f t="shared" si="11"/>
        <v/>
      </c>
      <c r="J134" s="1106"/>
    </row>
    <row r="135" spans="2:10" s="1107" customFormat="1" ht="19.899999999999999" customHeight="1">
      <c r="B135" s="1120"/>
      <c r="C135" s="1121"/>
      <c r="D135" s="1122"/>
      <c r="E135" s="1105" t="str">
        <f t="shared" si="9"/>
        <v/>
      </c>
      <c r="F135" s="2842"/>
      <c r="G135" s="2843"/>
      <c r="H135" s="1124" t="str">
        <f t="shared" si="10"/>
        <v/>
      </c>
      <c r="I135" s="1118" t="str">
        <f t="shared" si="11"/>
        <v/>
      </c>
      <c r="J135" s="1106"/>
    </row>
    <row r="136" spans="2:10" s="1107" customFormat="1" ht="19.899999999999999" customHeight="1">
      <c r="B136" s="1120"/>
      <c r="C136" s="1121"/>
      <c r="D136" s="1122"/>
      <c r="E136" s="1105" t="str">
        <f t="shared" si="9"/>
        <v/>
      </c>
      <c r="F136" s="2842"/>
      <c r="G136" s="2843"/>
      <c r="H136" s="1124" t="str">
        <f t="shared" si="10"/>
        <v/>
      </c>
      <c r="I136" s="1118" t="str">
        <f t="shared" si="11"/>
        <v/>
      </c>
      <c r="J136" s="1106"/>
    </row>
    <row r="137" spans="2:10" s="1107" customFormat="1" ht="19.899999999999999" customHeight="1">
      <c r="B137" s="1120"/>
      <c r="C137" s="1121"/>
      <c r="D137" s="1122"/>
      <c r="E137" s="1105" t="str">
        <f t="shared" si="9"/>
        <v/>
      </c>
      <c r="F137" s="2842"/>
      <c r="G137" s="2843"/>
      <c r="H137" s="1124" t="str">
        <f t="shared" si="10"/>
        <v/>
      </c>
      <c r="I137" s="1118" t="str">
        <f t="shared" si="11"/>
        <v/>
      </c>
      <c r="J137" s="1106"/>
    </row>
    <row r="138" spans="2:10" s="1107" customFormat="1" ht="19.899999999999999" customHeight="1">
      <c r="B138" s="1120"/>
      <c r="C138" s="1121"/>
      <c r="D138" s="1122"/>
      <c r="E138" s="1105" t="str">
        <f t="shared" si="9"/>
        <v/>
      </c>
      <c r="F138" s="2842"/>
      <c r="G138" s="2843"/>
      <c r="H138" s="1124" t="str">
        <f t="shared" si="10"/>
        <v/>
      </c>
      <c r="I138" s="1118" t="str">
        <f t="shared" si="11"/>
        <v/>
      </c>
      <c r="J138" s="1106"/>
    </row>
    <row r="139" spans="2:10" s="1107" customFormat="1" ht="19.899999999999999" customHeight="1">
      <c r="B139" s="1120"/>
      <c r="C139" s="1121"/>
      <c r="D139" s="1122"/>
      <c r="E139" s="1105" t="str">
        <f t="shared" si="9"/>
        <v/>
      </c>
      <c r="F139" s="2842"/>
      <c r="G139" s="2843"/>
      <c r="H139" s="1124" t="str">
        <f t="shared" si="10"/>
        <v/>
      </c>
      <c r="I139" s="1118" t="str">
        <f t="shared" si="11"/>
        <v/>
      </c>
      <c r="J139" s="1106"/>
    </row>
    <row r="140" spans="2:10" s="1107" customFormat="1" ht="19.899999999999999" customHeight="1">
      <c r="B140" s="1120"/>
      <c r="C140" s="1121"/>
      <c r="D140" s="1122"/>
      <c r="E140" s="1105" t="str">
        <f t="shared" si="9"/>
        <v/>
      </c>
      <c r="F140" s="2842"/>
      <c r="G140" s="2843"/>
      <c r="H140" s="1124" t="str">
        <f t="shared" si="10"/>
        <v/>
      </c>
      <c r="I140" s="1118" t="str">
        <f t="shared" si="11"/>
        <v/>
      </c>
      <c r="J140" s="1106"/>
    </row>
    <row r="141" spans="2:10" s="1107" customFormat="1" ht="19.899999999999999" customHeight="1">
      <c r="B141" s="1120"/>
      <c r="C141" s="1121"/>
      <c r="D141" s="1122"/>
      <c r="E141" s="1105" t="str">
        <f t="shared" si="9"/>
        <v/>
      </c>
      <c r="F141" s="2842"/>
      <c r="G141" s="2843"/>
      <c r="H141" s="1124" t="str">
        <f t="shared" si="10"/>
        <v/>
      </c>
      <c r="I141" s="1118" t="str">
        <f t="shared" si="11"/>
        <v/>
      </c>
      <c r="J141" s="1106"/>
    </row>
    <row r="142" spans="2:10" s="1107" customFormat="1" ht="19.899999999999999" customHeight="1">
      <c r="B142" s="1120"/>
      <c r="C142" s="1121"/>
      <c r="D142" s="1122"/>
      <c r="E142" s="1105" t="str">
        <f t="shared" si="9"/>
        <v/>
      </c>
      <c r="F142" s="2842"/>
      <c r="G142" s="2843"/>
      <c r="H142" s="1124" t="str">
        <f t="shared" si="10"/>
        <v/>
      </c>
      <c r="I142" s="1118" t="str">
        <f t="shared" si="11"/>
        <v/>
      </c>
      <c r="J142" s="1106"/>
    </row>
    <row r="143" spans="2:10" s="1107" customFormat="1" ht="19.899999999999999" customHeight="1">
      <c r="B143" s="1120"/>
      <c r="C143" s="1121"/>
      <c r="D143" s="1122"/>
      <c r="E143" s="1105" t="str">
        <f t="shared" si="9"/>
        <v/>
      </c>
      <c r="F143" s="2842"/>
      <c r="G143" s="2843"/>
      <c r="H143" s="1124" t="str">
        <f t="shared" si="10"/>
        <v/>
      </c>
      <c r="I143" s="1118" t="str">
        <f t="shared" si="11"/>
        <v/>
      </c>
      <c r="J143" s="1106"/>
    </row>
    <row r="144" spans="2:10" s="1107" customFormat="1" ht="19.899999999999999" customHeight="1">
      <c r="B144" s="1120"/>
      <c r="C144" s="1121"/>
      <c r="D144" s="1122"/>
      <c r="E144" s="1105" t="str">
        <f t="shared" si="9"/>
        <v/>
      </c>
      <c r="F144" s="2842"/>
      <c r="G144" s="2843"/>
      <c r="H144" s="1124" t="str">
        <f t="shared" si="10"/>
        <v/>
      </c>
      <c r="I144" s="1118" t="str">
        <f t="shared" si="11"/>
        <v/>
      </c>
      <c r="J144" s="1106"/>
    </row>
    <row r="145" spans="2:10" s="1107" customFormat="1" ht="19.899999999999999" customHeight="1">
      <c r="B145" s="1120"/>
      <c r="C145" s="1121"/>
      <c r="D145" s="1122"/>
      <c r="E145" s="1105" t="str">
        <f t="shared" si="9"/>
        <v/>
      </c>
      <c r="F145" s="2842"/>
      <c r="G145" s="2843"/>
      <c r="H145" s="1124" t="str">
        <f t="shared" si="10"/>
        <v/>
      </c>
      <c r="I145" s="1118" t="str">
        <f t="shared" si="11"/>
        <v/>
      </c>
      <c r="J145" s="1106"/>
    </row>
    <row r="146" spans="2:10" s="1107" customFormat="1" ht="19.899999999999999" customHeight="1">
      <c r="B146" s="1120"/>
      <c r="C146" s="1121"/>
      <c r="D146" s="1122"/>
      <c r="E146" s="1105" t="str">
        <f t="shared" si="9"/>
        <v/>
      </c>
      <c r="F146" s="2842"/>
      <c r="G146" s="2843"/>
      <c r="H146" s="1124" t="str">
        <f t="shared" si="10"/>
        <v/>
      </c>
      <c r="I146" s="1118" t="str">
        <f t="shared" si="11"/>
        <v/>
      </c>
      <c r="J146" s="1106"/>
    </row>
    <row r="147" spans="2:10" s="1107" customFormat="1" ht="19.899999999999999" customHeight="1">
      <c r="B147" s="1120"/>
      <c r="C147" s="1121"/>
      <c r="D147" s="1122"/>
      <c r="E147" s="1105" t="str">
        <f t="shared" si="9"/>
        <v/>
      </c>
      <c r="F147" s="2842"/>
      <c r="G147" s="2843"/>
      <c r="H147" s="1124" t="str">
        <f t="shared" si="10"/>
        <v/>
      </c>
      <c r="I147" s="1118" t="str">
        <f t="shared" si="11"/>
        <v/>
      </c>
      <c r="J147" s="1106"/>
    </row>
    <row r="148" spans="2:10" s="1107" customFormat="1" ht="19.899999999999999" customHeight="1">
      <c r="B148" s="1120"/>
      <c r="C148" s="1121"/>
      <c r="D148" s="1122"/>
      <c r="E148" s="1105" t="str">
        <f t="shared" si="9"/>
        <v/>
      </c>
      <c r="F148" s="2842"/>
      <c r="G148" s="2843"/>
      <c r="H148" s="1124" t="str">
        <f t="shared" si="10"/>
        <v/>
      </c>
      <c r="I148" s="1118" t="str">
        <f t="shared" si="11"/>
        <v/>
      </c>
      <c r="J148" s="1106"/>
    </row>
    <row r="149" spans="2:10" s="1107" customFormat="1" ht="19.899999999999999" customHeight="1">
      <c r="B149" s="1120"/>
      <c r="C149" s="1121"/>
      <c r="D149" s="1122"/>
      <c r="E149" s="1105" t="str">
        <f t="shared" si="9"/>
        <v/>
      </c>
      <c r="F149" s="2842"/>
      <c r="G149" s="2843"/>
      <c r="H149" s="1124" t="str">
        <f t="shared" si="10"/>
        <v/>
      </c>
      <c r="I149" s="1118" t="str">
        <f t="shared" si="11"/>
        <v/>
      </c>
      <c r="J149" s="1106"/>
    </row>
    <row r="150" spans="2:10" s="1107" customFormat="1" ht="19.899999999999999" customHeight="1">
      <c r="B150" s="1120"/>
      <c r="C150" s="1121"/>
      <c r="D150" s="1122"/>
      <c r="E150" s="1105" t="str">
        <f t="shared" si="9"/>
        <v/>
      </c>
      <c r="F150" s="2842"/>
      <c r="G150" s="2843"/>
      <c r="H150" s="1124" t="str">
        <f t="shared" si="10"/>
        <v/>
      </c>
      <c r="I150" s="1118" t="str">
        <f t="shared" si="11"/>
        <v/>
      </c>
      <c r="J150" s="1106"/>
    </row>
    <row r="151" spans="2:10" s="1107" customFormat="1" ht="19.899999999999999" customHeight="1">
      <c r="B151" s="1120"/>
      <c r="C151" s="1121"/>
      <c r="D151" s="1122"/>
      <c r="E151" s="1105" t="str">
        <f t="shared" si="9"/>
        <v/>
      </c>
      <c r="F151" s="2842"/>
      <c r="G151" s="2843"/>
      <c r="H151" s="1124" t="str">
        <f t="shared" si="10"/>
        <v/>
      </c>
      <c r="I151" s="1118" t="str">
        <f t="shared" si="11"/>
        <v/>
      </c>
      <c r="J151" s="1106"/>
    </row>
    <row r="152" spans="2:10" s="1107" customFormat="1" ht="19.899999999999999" customHeight="1">
      <c r="B152" s="1120"/>
      <c r="C152" s="1121"/>
      <c r="D152" s="1122"/>
      <c r="E152" s="1105" t="str">
        <f t="shared" si="9"/>
        <v/>
      </c>
      <c r="F152" s="2842"/>
      <c r="G152" s="2843"/>
      <c r="H152" s="1124" t="str">
        <f t="shared" si="10"/>
        <v/>
      </c>
      <c r="I152" s="1118" t="str">
        <f t="shared" si="11"/>
        <v/>
      </c>
      <c r="J152" s="1106"/>
    </row>
    <row r="153" spans="2:10" s="1107" customFormat="1" ht="19.899999999999999" customHeight="1">
      <c r="B153" s="1120"/>
      <c r="C153" s="1121"/>
      <c r="D153" s="1122"/>
      <c r="E153" s="1105" t="str">
        <f t="shared" si="9"/>
        <v/>
      </c>
      <c r="F153" s="2842"/>
      <c r="G153" s="2843"/>
      <c r="H153" s="1124" t="str">
        <f t="shared" si="10"/>
        <v/>
      </c>
      <c r="I153" s="1118" t="str">
        <f t="shared" si="11"/>
        <v/>
      </c>
      <c r="J153" s="1106"/>
    </row>
    <row r="154" spans="2:10" s="1107" customFormat="1" ht="19.899999999999999" customHeight="1">
      <c r="B154" s="1120"/>
      <c r="C154" s="1121"/>
      <c r="D154" s="1122"/>
      <c r="E154" s="1105" t="str">
        <f t="shared" si="9"/>
        <v/>
      </c>
      <c r="F154" s="2842"/>
      <c r="G154" s="2843"/>
      <c r="H154" s="1124" t="str">
        <f t="shared" si="10"/>
        <v/>
      </c>
      <c r="I154" s="1118" t="str">
        <f t="shared" si="11"/>
        <v/>
      </c>
      <c r="J154" s="1106"/>
    </row>
    <row r="155" spans="2:10" s="1107" customFormat="1" ht="19.899999999999999" customHeight="1">
      <c r="B155" s="1120"/>
      <c r="C155" s="1121"/>
      <c r="D155" s="1122"/>
      <c r="E155" s="1105" t="str">
        <f t="shared" si="9"/>
        <v/>
      </c>
      <c r="F155" s="2842"/>
      <c r="G155" s="2843"/>
      <c r="H155" s="1124" t="str">
        <f t="shared" si="10"/>
        <v/>
      </c>
      <c r="I155" s="1118" t="str">
        <f t="shared" si="11"/>
        <v/>
      </c>
      <c r="J155" s="1106"/>
    </row>
    <row r="156" spans="2:10" s="1107" customFormat="1" ht="19.899999999999999" customHeight="1">
      <c r="B156" s="1120"/>
      <c r="C156" s="1121"/>
      <c r="D156" s="1122"/>
      <c r="E156" s="1105" t="str">
        <f t="shared" si="9"/>
        <v/>
      </c>
      <c r="F156" s="2842"/>
      <c r="G156" s="2843"/>
      <c r="H156" s="1124" t="str">
        <f t="shared" si="10"/>
        <v/>
      </c>
      <c r="I156" s="1118" t="str">
        <f t="shared" si="11"/>
        <v/>
      </c>
      <c r="J156" s="1106"/>
    </row>
    <row r="157" spans="2:10" s="1107" customFormat="1" ht="19.899999999999999" customHeight="1">
      <c r="B157" s="1120"/>
      <c r="C157" s="1121"/>
      <c r="D157" s="1122"/>
      <c r="E157" s="1105" t="str">
        <f t="shared" si="9"/>
        <v/>
      </c>
      <c r="F157" s="2842"/>
      <c r="G157" s="2843"/>
      <c r="H157" s="1124" t="str">
        <f t="shared" si="10"/>
        <v/>
      </c>
      <c r="I157" s="1118" t="str">
        <f t="shared" si="11"/>
        <v/>
      </c>
      <c r="J157" s="1106"/>
    </row>
    <row r="158" spans="2:10" s="1107" customFormat="1" ht="19.899999999999999" customHeight="1">
      <c r="B158" s="1120"/>
      <c r="C158" s="1121"/>
      <c r="D158" s="1122"/>
      <c r="E158" s="1105" t="str">
        <f t="shared" si="9"/>
        <v/>
      </c>
      <c r="F158" s="2842"/>
      <c r="G158" s="2843"/>
      <c r="H158" s="1124" t="str">
        <f t="shared" si="10"/>
        <v/>
      </c>
      <c r="I158" s="1118" t="str">
        <f t="shared" si="11"/>
        <v/>
      </c>
      <c r="J158" s="1106"/>
    </row>
    <row r="159" spans="2:10" s="1107" customFormat="1" ht="19.899999999999999" customHeight="1">
      <c r="B159" s="1120"/>
      <c r="C159" s="1121"/>
      <c r="D159" s="1122"/>
      <c r="E159" s="1105" t="str">
        <f t="shared" si="9"/>
        <v/>
      </c>
      <c r="F159" s="2842"/>
      <c r="G159" s="2843"/>
      <c r="H159" s="1124" t="str">
        <f t="shared" si="10"/>
        <v/>
      </c>
      <c r="I159" s="1118" t="str">
        <f t="shared" si="11"/>
        <v/>
      </c>
      <c r="J159" s="1106"/>
    </row>
    <row r="160" spans="2:10" s="1107" customFormat="1" ht="19.899999999999999" customHeight="1">
      <c r="B160" s="1120"/>
      <c r="C160" s="1121"/>
      <c r="D160" s="1122"/>
      <c r="E160" s="1105" t="str">
        <f t="shared" si="9"/>
        <v/>
      </c>
      <c r="F160" s="2842"/>
      <c r="G160" s="2843"/>
      <c r="H160" s="1124" t="str">
        <f t="shared" si="10"/>
        <v/>
      </c>
      <c r="I160" s="1118" t="str">
        <f t="shared" si="11"/>
        <v/>
      </c>
      <c r="J160" s="1106"/>
    </row>
    <row r="161" spans="2:12" s="1107" customFormat="1" ht="19.899999999999999" customHeight="1">
      <c r="B161" s="1120"/>
      <c r="C161" s="1121"/>
      <c r="D161" s="1122"/>
      <c r="E161" s="1105" t="str">
        <f t="shared" si="9"/>
        <v/>
      </c>
      <c r="F161" s="2842"/>
      <c r="G161" s="2843"/>
      <c r="H161" s="1124" t="str">
        <f t="shared" si="10"/>
        <v/>
      </c>
      <c r="I161" s="1118" t="str">
        <f t="shared" si="11"/>
        <v/>
      </c>
      <c r="J161" s="1106"/>
    </row>
    <row r="162" spans="2:12" s="1107" customFormat="1" ht="19.899999999999999" customHeight="1">
      <c r="B162" s="1120"/>
      <c r="C162" s="1121"/>
      <c r="D162" s="1122"/>
      <c r="E162" s="1105" t="str">
        <f t="shared" si="9"/>
        <v/>
      </c>
      <c r="F162" s="2842"/>
      <c r="G162" s="2843"/>
      <c r="H162" s="1124" t="str">
        <f t="shared" si="10"/>
        <v/>
      </c>
      <c r="I162" s="1118" t="str">
        <f t="shared" si="11"/>
        <v/>
      </c>
      <c r="J162" s="1106"/>
    </row>
    <row r="163" spans="2:12" s="1107" customFormat="1" ht="19.899999999999999" customHeight="1">
      <c r="B163" s="335" t="s">
        <v>600</v>
      </c>
      <c r="C163" s="336"/>
      <c r="D163" s="1119">
        <f>SUM(D130:D162)</f>
        <v>0</v>
      </c>
      <c r="E163" s="1123" t="str">
        <f>IF(D163="","","人")</f>
        <v>人</v>
      </c>
      <c r="F163" s="2862">
        <f>SUM(F130:G162)</f>
        <v>0</v>
      </c>
      <c r="G163" s="2863"/>
      <c r="H163" s="1125" t="str">
        <f>IF(F163="","","人")</f>
        <v>人</v>
      </c>
      <c r="I163" s="1119">
        <f>SUM(I130:I162)</f>
        <v>0</v>
      </c>
      <c r="J163" s="334" t="s">
        <v>601</v>
      </c>
    </row>
    <row r="164" spans="2:12" s="1107" customFormat="1" ht="19.899999999999999" customHeight="1">
      <c r="B164" s="1126" t="s">
        <v>1453</v>
      </c>
      <c r="C164" s="1127"/>
      <c r="D164" s="1128">
        <f>D123+D163</f>
        <v>0</v>
      </c>
      <c r="E164" s="1103" t="str">
        <f>IF(D164="","","人")</f>
        <v>人</v>
      </c>
      <c r="F164" s="2858">
        <f>F123+F163</f>
        <v>0</v>
      </c>
      <c r="G164" s="2859"/>
      <c r="H164" s="1129" t="str">
        <f>IF(F164="","","人")</f>
        <v>人</v>
      </c>
      <c r="I164" s="1128">
        <f>I123+I163</f>
        <v>0</v>
      </c>
      <c r="J164" s="1104" t="s">
        <v>601</v>
      </c>
    </row>
    <row r="165" spans="2:12" s="1107" customFormat="1">
      <c r="E165" s="200"/>
      <c r="J165" s="200" t="s">
        <v>595</v>
      </c>
    </row>
    <row r="166" spans="2:12" s="1107" customFormat="1" ht="17.25">
      <c r="B166" s="2844" t="s">
        <v>7</v>
      </c>
      <c r="C166" s="2844"/>
      <c r="D166" s="2844"/>
      <c r="E166" s="2844"/>
      <c r="F166" s="2844"/>
      <c r="G166" s="2844"/>
      <c r="H166" s="2844"/>
      <c r="I166" s="2844"/>
      <c r="J166" s="2844"/>
      <c r="L166" s="473" t="s">
        <v>754</v>
      </c>
    </row>
    <row r="167" spans="2:12" s="1107" customFormat="1" ht="17.25">
      <c r="B167" s="186"/>
      <c r="C167" s="52"/>
      <c r="D167" s="52"/>
      <c r="E167" s="52"/>
      <c r="F167" s="52"/>
      <c r="G167" s="52"/>
      <c r="H167" s="52"/>
      <c r="I167" s="52"/>
      <c r="J167" s="52"/>
    </row>
    <row r="168" spans="2:12" s="1107" customFormat="1" ht="19.899999999999999" customHeight="1">
      <c r="B168" s="2853" t="s">
        <v>59</v>
      </c>
      <c r="C168" s="2420"/>
      <c r="D168" s="2850" t="str">
        <f>本工事内容!$C$5&amp;本工事内容!$D$5&amp;本工事内容!$E$5&amp;"　"&amp;本工事内容!$C$8</f>
        <v>水第100号　○○○地内配水管改良工事</v>
      </c>
      <c r="E168" s="2851"/>
      <c r="F168" s="2851"/>
      <c r="G168" s="2852"/>
      <c r="H168" s="2860" t="s">
        <v>61</v>
      </c>
      <c r="I168" s="2861"/>
      <c r="J168" s="321"/>
    </row>
    <row r="169" spans="2:12" s="1107" customFormat="1" ht="19.899999999999999" customHeight="1">
      <c r="B169" s="2854" t="s">
        <v>177</v>
      </c>
      <c r="C169" s="2421"/>
      <c r="D169" s="2847" t="str">
        <f>本工事内容!$C$9</f>
        <v>一宮市○○○地内</v>
      </c>
      <c r="E169" s="2848"/>
      <c r="F169" s="2848"/>
      <c r="G169" s="2849"/>
      <c r="H169" s="2855" t="str">
        <f>請負者詳細!$C$2</f>
        <v>△△△△建設株式会社</v>
      </c>
      <c r="I169" s="2856"/>
      <c r="J169" s="2857"/>
    </row>
    <row r="170" spans="2:12" s="1107" customFormat="1">
      <c r="B170" s="337" t="s">
        <v>596</v>
      </c>
      <c r="C170" s="338"/>
      <c r="D170" s="2845" t="s">
        <v>597</v>
      </c>
      <c r="E170" s="2846"/>
      <c r="F170" s="2845" t="s">
        <v>598</v>
      </c>
      <c r="G170" s="2846"/>
      <c r="H170" s="1816"/>
      <c r="I170" s="339" t="s">
        <v>599</v>
      </c>
      <c r="J170" s="340"/>
    </row>
    <row r="171" spans="2:12" s="1107" customFormat="1" ht="19.899999999999999" customHeight="1">
      <c r="B171" s="1120"/>
      <c r="C171" s="1121"/>
      <c r="D171" s="1122"/>
      <c r="E171" s="1105" t="str">
        <f>IF(D171="","","人")</f>
        <v/>
      </c>
      <c r="F171" s="2842"/>
      <c r="G171" s="2843"/>
      <c r="H171" s="1124" t="str">
        <f>IF(F171="","","人")</f>
        <v/>
      </c>
      <c r="I171" s="1118" t="str">
        <f>IF(C171="","",D171+F171)</f>
        <v/>
      </c>
      <c r="J171" s="1106" t="str">
        <f>IF(I171="","","人")</f>
        <v/>
      </c>
    </row>
    <row r="172" spans="2:12" s="1107" customFormat="1" ht="19.899999999999999" customHeight="1">
      <c r="B172" s="1120"/>
      <c r="C172" s="1121"/>
      <c r="D172" s="1122"/>
      <c r="E172" s="1105" t="str">
        <f t="shared" ref="E172:E203" si="12">IF(D172="","","人")</f>
        <v/>
      </c>
      <c r="F172" s="2842"/>
      <c r="G172" s="2843"/>
      <c r="H172" s="1124" t="str">
        <f t="shared" ref="H172:H203" si="13">IF(F172="","","人")</f>
        <v/>
      </c>
      <c r="I172" s="1118" t="str">
        <f t="shared" ref="I172:I203" si="14">IF(C172="","",D172+F172)</f>
        <v/>
      </c>
      <c r="J172" s="1106"/>
    </row>
    <row r="173" spans="2:12" s="1107" customFormat="1" ht="19.899999999999999" customHeight="1">
      <c r="B173" s="1120"/>
      <c r="C173" s="1121"/>
      <c r="D173" s="1122"/>
      <c r="E173" s="1105" t="str">
        <f t="shared" si="12"/>
        <v/>
      </c>
      <c r="F173" s="2842"/>
      <c r="G173" s="2843"/>
      <c r="H173" s="1124" t="str">
        <f t="shared" si="13"/>
        <v/>
      </c>
      <c r="I173" s="1118" t="str">
        <f t="shared" si="14"/>
        <v/>
      </c>
      <c r="J173" s="1106"/>
    </row>
    <row r="174" spans="2:12" s="1107" customFormat="1" ht="19.899999999999999" customHeight="1">
      <c r="B174" s="1120"/>
      <c r="C174" s="1121"/>
      <c r="D174" s="1122"/>
      <c r="E174" s="1105" t="str">
        <f t="shared" si="12"/>
        <v/>
      </c>
      <c r="F174" s="2842"/>
      <c r="G174" s="2843"/>
      <c r="H174" s="1124" t="str">
        <f t="shared" si="13"/>
        <v/>
      </c>
      <c r="I174" s="1118" t="str">
        <f t="shared" si="14"/>
        <v/>
      </c>
      <c r="J174" s="1106"/>
    </row>
    <row r="175" spans="2:12" s="1107" customFormat="1" ht="19.899999999999999" customHeight="1">
      <c r="B175" s="1120"/>
      <c r="C175" s="1121"/>
      <c r="D175" s="1122"/>
      <c r="E175" s="1105" t="str">
        <f t="shared" si="12"/>
        <v/>
      </c>
      <c r="F175" s="2842"/>
      <c r="G175" s="2843"/>
      <c r="H175" s="1124" t="str">
        <f t="shared" si="13"/>
        <v/>
      </c>
      <c r="I175" s="1118" t="str">
        <f t="shared" si="14"/>
        <v/>
      </c>
      <c r="J175" s="1106"/>
    </row>
    <row r="176" spans="2:12" s="1107" customFormat="1" ht="19.899999999999999" customHeight="1">
      <c r="B176" s="1120"/>
      <c r="C176" s="1121"/>
      <c r="D176" s="1122"/>
      <c r="E176" s="1105" t="str">
        <f t="shared" si="12"/>
        <v/>
      </c>
      <c r="F176" s="2842"/>
      <c r="G176" s="2843"/>
      <c r="H176" s="1124" t="str">
        <f t="shared" si="13"/>
        <v/>
      </c>
      <c r="I176" s="1118" t="str">
        <f t="shared" si="14"/>
        <v/>
      </c>
      <c r="J176" s="1106"/>
    </row>
    <row r="177" spans="2:10" s="1107" customFormat="1" ht="19.899999999999999" customHeight="1">
      <c r="B177" s="1120"/>
      <c r="C177" s="1121"/>
      <c r="D177" s="1122"/>
      <c r="E177" s="1105" t="str">
        <f t="shared" si="12"/>
        <v/>
      </c>
      <c r="F177" s="2842"/>
      <c r="G177" s="2843"/>
      <c r="H177" s="1124" t="str">
        <f t="shared" si="13"/>
        <v/>
      </c>
      <c r="I177" s="1118" t="str">
        <f t="shared" si="14"/>
        <v/>
      </c>
      <c r="J177" s="1106"/>
    </row>
    <row r="178" spans="2:10" s="1107" customFormat="1" ht="19.899999999999999" customHeight="1">
      <c r="B178" s="1120"/>
      <c r="C178" s="1121"/>
      <c r="D178" s="1122"/>
      <c r="E178" s="1105" t="str">
        <f t="shared" si="12"/>
        <v/>
      </c>
      <c r="F178" s="2842"/>
      <c r="G178" s="2843"/>
      <c r="H178" s="1124" t="str">
        <f t="shared" si="13"/>
        <v/>
      </c>
      <c r="I178" s="1118" t="str">
        <f t="shared" si="14"/>
        <v/>
      </c>
      <c r="J178" s="1106"/>
    </row>
    <row r="179" spans="2:10" s="1107" customFormat="1" ht="19.899999999999999" customHeight="1">
      <c r="B179" s="1120"/>
      <c r="C179" s="1121"/>
      <c r="D179" s="1122"/>
      <c r="E179" s="1105" t="str">
        <f t="shared" si="12"/>
        <v/>
      </c>
      <c r="F179" s="2842"/>
      <c r="G179" s="2843"/>
      <c r="H179" s="1124" t="str">
        <f t="shared" si="13"/>
        <v/>
      </c>
      <c r="I179" s="1118" t="str">
        <f t="shared" si="14"/>
        <v/>
      </c>
      <c r="J179" s="1106"/>
    </row>
    <row r="180" spans="2:10" s="1107" customFormat="1" ht="19.899999999999999" customHeight="1">
      <c r="B180" s="1120"/>
      <c r="C180" s="1121"/>
      <c r="D180" s="1122"/>
      <c r="E180" s="1105" t="str">
        <f t="shared" si="12"/>
        <v/>
      </c>
      <c r="F180" s="2842"/>
      <c r="G180" s="2843"/>
      <c r="H180" s="1124" t="str">
        <f t="shared" si="13"/>
        <v/>
      </c>
      <c r="I180" s="1118" t="str">
        <f t="shared" si="14"/>
        <v/>
      </c>
      <c r="J180" s="1106"/>
    </row>
    <row r="181" spans="2:10" s="1107" customFormat="1" ht="19.899999999999999" customHeight="1">
      <c r="B181" s="1120"/>
      <c r="C181" s="1121"/>
      <c r="D181" s="1122"/>
      <c r="E181" s="1105" t="str">
        <f t="shared" si="12"/>
        <v/>
      </c>
      <c r="F181" s="2842"/>
      <c r="G181" s="2843"/>
      <c r="H181" s="1124" t="str">
        <f t="shared" si="13"/>
        <v/>
      </c>
      <c r="I181" s="1118" t="str">
        <f t="shared" si="14"/>
        <v/>
      </c>
      <c r="J181" s="1106"/>
    </row>
    <row r="182" spans="2:10" s="1107" customFormat="1" ht="19.899999999999999" customHeight="1">
      <c r="B182" s="1120"/>
      <c r="C182" s="1121"/>
      <c r="D182" s="1122"/>
      <c r="E182" s="1105" t="str">
        <f t="shared" si="12"/>
        <v/>
      </c>
      <c r="F182" s="2842"/>
      <c r="G182" s="2843"/>
      <c r="H182" s="1124" t="str">
        <f t="shared" si="13"/>
        <v/>
      </c>
      <c r="I182" s="1118" t="str">
        <f t="shared" si="14"/>
        <v/>
      </c>
      <c r="J182" s="1106"/>
    </row>
    <row r="183" spans="2:10" s="1107" customFormat="1" ht="19.899999999999999" customHeight="1">
      <c r="B183" s="1120"/>
      <c r="C183" s="1121"/>
      <c r="D183" s="1122"/>
      <c r="E183" s="1105" t="str">
        <f t="shared" si="12"/>
        <v/>
      </c>
      <c r="F183" s="2842"/>
      <c r="G183" s="2843"/>
      <c r="H183" s="1124" t="str">
        <f t="shared" si="13"/>
        <v/>
      </c>
      <c r="I183" s="1118" t="str">
        <f t="shared" si="14"/>
        <v/>
      </c>
      <c r="J183" s="1106"/>
    </row>
    <row r="184" spans="2:10" s="1107" customFormat="1" ht="19.899999999999999" customHeight="1">
      <c r="B184" s="1120"/>
      <c r="C184" s="1121"/>
      <c r="D184" s="1122"/>
      <c r="E184" s="1105" t="str">
        <f t="shared" si="12"/>
        <v/>
      </c>
      <c r="F184" s="2842"/>
      <c r="G184" s="2843"/>
      <c r="H184" s="1124" t="str">
        <f t="shared" si="13"/>
        <v/>
      </c>
      <c r="I184" s="1118" t="str">
        <f t="shared" si="14"/>
        <v/>
      </c>
      <c r="J184" s="1106"/>
    </row>
    <row r="185" spans="2:10" s="1107" customFormat="1" ht="19.899999999999999" customHeight="1">
      <c r="B185" s="1120"/>
      <c r="C185" s="1121"/>
      <c r="D185" s="1122"/>
      <c r="E185" s="1105" t="str">
        <f t="shared" si="12"/>
        <v/>
      </c>
      <c r="F185" s="2842"/>
      <c r="G185" s="2843"/>
      <c r="H185" s="1124" t="str">
        <f t="shared" si="13"/>
        <v/>
      </c>
      <c r="I185" s="1118" t="str">
        <f t="shared" si="14"/>
        <v/>
      </c>
      <c r="J185" s="1106"/>
    </row>
    <row r="186" spans="2:10" s="1107" customFormat="1" ht="19.899999999999999" customHeight="1">
      <c r="B186" s="1120"/>
      <c r="C186" s="1121"/>
      <c r="D186" s="1122"/>
      <c r="E186" s="1105" t="str">
        <f t="shared" si="12"/>
        <v/>
      </c>
      <c r="F186" s="2842"/>
      <c r="G186" s="2843"/>
      <c r="H186" s="1124" t="str">
        <f t="shared" si="13"/>
        <v/>
      </c>
      <c r="I186" s="1118" t="str">
        <f t="shared" si="14"/>
        <v/>
      </c>
      <c r="J186" s="1106"/>
    </row>
    <row r="187" spans="2:10" s="1107" customFormat="1" ht="19.899999999999999" customHeight="1">
      <c r="B187" s="1120"/>
      <c r="C187" s="1121"/>
      <c r="D187" s="1122"/>
      <c r="E187" s="1105" t="str">
        <f t="shared" si="12"/>
        <v/>
      </c>
      <c r="F187" s="2842"/>
      <c r="G187" s="2843"/>
      <c r="H187" s="1124" t="str">
        <f t="shared" si="13"/>
        <v/>
      </c>
      <c r="I187" s="1118" t="str">
        <f t="shared" si="14"/>
        <v/>
      </c>
      <c r="J187" s="1106"/>
    </row>
    <row r="188" spans="2:10" s="1107" customFormat="1" ht="19.899999999999999" customHeight="1">
      <c r="B188" s="1120"/>
      <c r="C188" s="1121"/>
      <c r="D188" s="1122"/>
      <c r="E188" s="1105" t="str">
        <f t="shared" si="12"/>
        <v/>
      </c>
      <c r="F188" s="2842"/>
      <c r="G188" s="2843"/>
      <c r="H188" s="1124" t="str">
        <f t="shared" si="13"/>
        <v/>
      </c>
      <c r="I188" s="1118" t="str">
        <f t="shared" si="14"/>
        <v/>
      </c>
      <c r="J188" s="1106"/>
    </row>
    <row r="189" spans="2:10" s="1107" customFormat="1" ht="19.899999999999999" customHeight="1">
      <c r="B189" s="1120"/>
      <c r="C189" s="1121"/>
      <c r="D189" s="1122"/>
      <c r="E189" s="1105" t="str">
        <f t="shared" si="12"/>
        <v/>
      </c>
      <c r="F189" s="2842"/>
      <c r="G189" s="2843"/>
      <c r="H189" s="1124" t="str">
        <f t="shared" si="13"/>
        <v/>
      </c>
      <c r="I189" s="1118" t="str">
        <f t="shared" si="14"/>
        <v/>
      </c>
      <c r="J189" s="1106"/>
    </row>
    <row r="190" spans="2:10" s="1107" customFormat="1" ht="19.899999999999999" customHeight="1">
      <c r="B190" s="1120"/>
      <c r="C190" s="1121"/>
      <c r="D190" s="1122"/>
      <c r="E190" s="1105" t="str">
        <f t="shared" si="12"/>
        <v/>
      </c>
      <c r="F190" s="2842"/>
      <c r="G190" s="2843"/>
      <c r="H190" s="1124" t="str">
        <f t="shared" si="13"/>
        <v/>
      </c>
      <c r="I190" s="1118" t="str">
        <f t="shared" si="14"/>
        <v/>
      </c>
      <c r="J190" s="1106"/>
    </row>
    <row r="191" spans="2:10" s="1107" customFormat="1" ht="19.899999999999999" customHeight="1">
      <c r="B191" s="1120"/>
      <c r="C191" s="1121"/>
      <c r="D191" s="1122"/>
      <c r="E191" s="1105" t="str">
        <f t="shared" si="12"/>
        <v/>
      </c>
      <c r="F191" s="2842"/>
      <c r="G191" s="2843"/>
      <c r="H191" s="1124" t="str">
        <f t="shared" si="13"/>
        <v/>
      </c>
      <c r="I191" s="1118" t="str">
        <f t="shared" si="14"/>
        <v/>
      </c>
      <c r="J191" s="1106"/>
    </row>
    <row r="192" spans="2:10" s="1107" customFormat="1" ht="19.899999999999999" customHeight="1">
      <c r="B192" s="1120"/>
      <c r="C192" s="1121"/>
      <c r="D192" s="1122"/>
      <c r="E192" s="1105" t="str">
        <f t="shared" si="12"/>
        <v/>
      </c>
      <c r="F192" s="2842"/>
      <c r="G192" s="2843"/>
      <c r="H192" s="1124" t="str">
        <f t="shared" si="13"/>
        <v/>
      </c>
      <c r="I192" s="1118" t="str">
        <f t="shared" si="14"/>
        <v/>
      </c>
      <c r="J192" s="1106"/>
    </row>
    <row r="193" spans="2:10" s="1107" customFormat="1" ht="19.899999999999999" customHeight="1">
      <c r="B193" s="1120"/>
      <c r="C193" s="1121"/>
      <c r="D193" s="1122"/>
      <c r="E193" s="1105" t="str">
        <f t="shared" si="12"/>
        <v/>
      </c>
      <c r="F193" s="2842"/>
      <c r="G193" s="2843"/>
      <c r="H193" s="1124" t="str">
        <f t="shared" si="13"/>
        <v/>
      </c>
      <c r="I193" s="1118" t="str">
        <f t="shared" si="14"/>
        <v/>
      </c>
      <c r="J193" s="1106"/>
    </row>
    <row r="194" spans="2:10" s="1107" customFormat="1" ht="19.899999999999999" customHeight="1">
      <c r="B194" s="1120"/>
      <c r="C194" s="1121"/>
      <c r="D194" s="1122"/>
      <c r="E194" s="1105" t="str">
        <f t="shared" si="12"/>
        <v/>
      </c>
      <c r="F194" s="2842"/>
      <c r="G194" s="2843"/>
      <c r="H194" s="1124" t="str">
        <f t="shared" si="13"/>
        <v/>
      </c>
      <c r="I194" s="1118" t="str">
        <f t="shared" si="14"/>
        <v/>
      </c>
      <c r="J194" s="1106"/>
    </row>
    <row r="195" spans="2:10" s="1107" customFormat="1" ht="19.899999999999999" customHeight="1">
      <c r="B195" s="1120"/>
      <c r="C195" s="1121"/>
      <c r="D195" s="1122"/>
      <c r="E195" s="1105" t="str">
        <f t="shared" si="12"/>
        <v/>
      </c>
      <c r="F195" s="2842"/>
      <c r="G195" s="2843"/>
      <c r="H195" s="1124" t="str">
        <f t="shared" si="13"/>
        <v/>
      </c>
      <c r="I195" s="1118" t="str">
        <f t="shared" si="14"/>
        <v/>
      </c>
      <c r="J195" s="1106"/>
    </row>
    <row r="196" spans="2:10" s="1107" customFormat="1" ht="19.899999999999999" customHeight="1">
      <c r="B196" s="1120"/>
      <c r="C196" s="1121"/>
      <c r="D196" s="1122"/>
      <c r="E196" s="1105" t="str">
        <f t="shared" si="12"/>
        <v/>
      </c>
      <c r="F196" s="2842"/>
      <c r="G196" s="2843"/>
      <c r="H196" s="1124" t="str">
        <f t="shared" si="13"/>
        <v/>
      </c>
      <c r="I196" s="1118" t="str">
        <f t="shared" si="14"/>
        <v/>
      </c>
      <c r="J196" s="1106"/>
    </row>
    <row r="197" spans="2:10" s="1107" customFormat="1" ht="19.899999999999999" customHeight="1">
      <c r="B197" s="1120"/>
      <c r="C197" s="1121"/>
      <c r="D197" s="1122"/>
      <c r="E197" s="1105" t="str">
        <f t="shared" si="12"/>
        <v/>
      </c>
      <c r="F197" s="2842"/>
      <c r="G197" s="2843"/>
      <c r="H197" s="1124" t="str">
        <f t="shared" si="13"/>
        <v/>
      </c>
      <c r="I197" s="1118" t="str">
        <f t="shared" si="14"/>
        <v/>
      </c>
      <c r="J197" s="1106"/>
    </row>
    <row r="198" spans="2:10" s="1107" customFormat="1" ht="19.899999999999999" customHeight="1">
      <c r="B198" s="1120"/>
      <c r="C198" s="1121"/>
      <c r="D198" s="1122"/>
      <c r="E198" s="1105" t="str">
        <f t="shared" si="12"/>
        <v/>
      </c>
      <c r="F198" s="2842"/>
      <c r="G198" s="2843"/>
      <c r="H198" s="1124" t="str">
        <f t="shared" si="13"/>
        <v/>
      </c>
      <c r="I198" s="1118" t="str">
        <f t="shared" si="14"/>
        <v/>
      </c>
      <c r="J198" s="1106"/>
    </row>
    <row r="199" spans="2:10" s="1107" customFormat="1" ht="19.899999999999999" customHeight="1">
      <c r="B199" s="1120"/>
      <c r="C199" s="1121"/>
      <c r="D199" s="1122"/>
      <c r="E199" s="1105" t="str">
        <f t="shared" si="12"/>
        <v/>
      </c>
      <c r="F199" s="2842"/>
      <c r="G199" s="2843"/>
      <c r="H199" s="1124" t="str">
        <f t="shared" si="13"/>
        <v/>
      </c>
      <c r="I199" s="1118" t="str">
        <f t="shared" si="14"/>
        <v/>
      </c>
      <c r="J199" s="1106"/>
    </row>
    <row r="200" spans="2:10" s="1107" customFormat="1" ht="19.899999999999999" customHeight="1">
      <c r="B200" s="1120"/>
      <c r="C200" s="1121"/>
      <c r="D200" s="1122"/>
      <c r="E200" s="1105" t="str">
        <f t="shared" si="12"/>
        <v/>
      </c>
      <c r="F200" s="2842"/>
      <c r="G200" s="2843"/>
      <c r="H200" s="1124" t="str">
        <f t="shared" si="13"/>
        <v/>
      </c>
      <c r="I200" s="1118" t="str">
        <f t="shared" si="14"/>
        <v/>
      </c>
      <c r="J200" s="1106"/>
    </row>
    <row r="201" spans="2:10" s="1107" customFormat="1" ht="19.899999999999999" customHeight="1">
      <c r="B201" s="1120"/>
      <c r="C201" s="1121"/>
      <c r="D201" s="1122"/>
      <c r="E201" s="1105" t="str">
        <f t="shared" si="12"/>
        <v/>
      </c>
      <c r="F201" s="2842"/>
      <c r="G201" s="2843"/>
      <c r="H201" s="1124" t="str">
        <f t="shared" si="13"/>
        <v/>
      </c>
      <c r="I201" s="1118" t="str">
        <f t="shared" si="14"/>
        <v/>
      </c>
      <c r="J201" s="1106"/>
    </row>
    <row r="202" spans="2:10" s="1107" customFormat="1" ht="19.899999999999999" customHeight="1">
      <c r="B202" s="1120"/>
      <c r="C202" s="1121"/>
      <c r="D202" s="1122"/>
      <c r="E202" s="1105" t="str">
        <f t="shared" si="12"/>
        <v/>
      </c>
      <c r="F202" s="2842"/>
      <c r="G202" s="2843"/>
      <c r="H202" s="1124" t="str">
        <f t="shared" si="13"/>
        <v/>
      </c>
      <c r="I202" s="1118" t="str">
        <f t="shared" si="14"/>
        <v/>
      </c>
      <c r="J202" s="1106"/>
    </row>
    <row r="203" spans="2:10" s="1107" customFormat="1" ht="19.899999999999999" customHeight="1">
      <c r="B203" s="1120"/>
      <c r="C203" s="1121"/>
      <c r="D203" s="1122"/>
      <c r="E203" s="1105" t="str">
        <f t="shared" si="12"/>
        <v/>
      </c>
      <c r="F203" s="2842"/>
      <c r="G203" s="2843"/>
      <c r="H203" s="1124" t="str">
        <f t="shared" si="13"/>
        <v/>
      </c>
      <c r="I203" s="1118" t="str">
        <f t="shared" si="14"/>
        <v/>
      </c>
      <c r="J203" s="1106"/>
    </row>
    <row r="204" spans="2:10" s="1107" customFormat="1" ht="19.899999999999999" customHeight="1">
      <c r="B204" s="335" t="s">
        <v>600</v>
      </c>
      <c r="C204" s="336"/>
      <c r="D204" s="1119">
        <f>SUM(D171:D203)</f>
        <v>0</v>
      </c>
      <c r="E204" s="1123" t="str">
        <f>IF(D204="","","人")</f>
        <v>人</v>
      </c>
      <c r="F204" s="2862">
        <f>SUM(F171:G203)</f>
        <v>0</v>
      </c>
      <c r="G204" s="2863"/>
      <c r="H204" s="1125" t="str">
        <f>IF(F204="","","人")</f>
        <v>人</v>
      </c>
      <c r="I204" s="1119">
        <f>SUM(I171:I203)</f>
        <v>0</v>
      </c>
      <c r="J204" s="334" t="s">
        <v>601</v>
      </c>
    </row>
    <row r="205" spans="2:10" s="1107" customFormat="1" ht="19.899999999999999" customHeight="1">
      <c r="B205" s="1126" t="s">
        <v>1453</v>
      </c>
      <c r="C205" s="1127"/>
      <c r="D205" s="1128">
        <f>D164+D204</f>
        <v>0</v>
      </c>
      <c r="E205" s="1103" t="str">
        <f>IF(D205="","","人")</f>
        <v>人</v>
      </c>
      <c r="F205" s="2858">
        <f>F164+F204</f>
        <v>0</v>
      </c>
      <c r="G205" s="2859"/>
      <c r="H205" s="1129" t="str">
        <f>IF(F205="","","人")</f>
        <v>人</v>
      </c>
      <c r="I205" s="1128">
        <f>I164+I204</f>
        <v>0</v>
      </c>
      <c r="J205" s="1104" t="s">
        <v>601</v>
      </c>
    </row>
  </sheetData>
  <mergeCells count="220">
    <mergeCell ref="F204:G204"/>
    <mergeCell ref="F205:G205"/>
    <mergeCell ref="F199:G199"/>
    <mergeCell ref="F200:G200"/>
    <mergeCell ref="F201:G201"/>
    <mergeCell ref="F202:G202"/>
    <mergeCell ref="F203:G203"/>
    <mergeCell ref="F194:G194"/>
    <mergeCell ref="F195:G195"/>
    <mergeCell ref="F196:G196"/>
    <mergeCell ref="F197:G197"/>
    <mergeCell ref="F198:G198"/>
    <mergeCell ref="F189:G189"/>
    <mergeCell ref="F190:G190"/>
    <mergeCell ref="F191:G191"/>
    <mergeCell ref="F192:G192"/>
    <mergeCell ref="F193:G193"/>
    <mergeCell ref="F184:G184"/>
    <mergeCell ref="F185:G185"/>
    <mergeCell ref="F186:G186"/>
    <mergeCell ref="F187:G187"/>
    <mergeCell ref="F188:G188"/>
    <mergeCell ref="F179:G179"/>
    <mergeCell ref="F180:G180"/>
    <mergeCell ref="F181:G181"/>
    <mergeCell ref="F182:G182"/>
    <mergeCell ref="F183:G183"/>
    <mergeCell ref="F174:G174"/>
    <mergeCell ref="F175:G175"/>
    <mergeCell ref="F176:G176"/>
    <mergeCell ref="F177:G177"/>
    <mergeCell ref="F178:G178"/>
    <mergeCell ref="D170:E170"/>
    <mergeCell ref="F170:H170"/>
    <mergeCell ref="F171:G171"/>
    <mergeCell ref="F172:G172"/>
    <mergeCell ref="F173:G173"/>
    <mergeCell ref="B166:J166"/>
    <mergeCell ref="B168:C168"/>
    <mergeCell ref="D168:G168"/>
    <mergeCell ref="H168:I168"/>
    <mergeCell ref="B169:C169"/>
    <mergeCell ref="D169:G169"/>
    <mergeCell ref="H169:J169"/>
    <mergeCell ref="F160:G160"/>
    <mergeCell ref="F161:G161"/>
    <mergeCell ref="F162:G162"/>
    <mergeCell ref="F163:G163"/>
    <mergeCell ref="F164:G164"/>
    <mergeCell ref="F155:G155"/>
    <mergeCell ref="F156:G156"/>
    <mergeCell ref="F157:G157"/>
    <mergeCell ref="F158:G158"/>
    <mergeCell ref="F159:G159"/>
    <mergeCell ref="F150:G150"/>
    <mergeCell ref="F151:G151"/>
    <mergeCell ref="F152:G152"/>
    <mergeCell ref="F153:G153"/>
    <mergeCell ref="F154:G154"/>
    <mergeCell ref="F145:G145"/>
    <mergeCell ref="F146:G146"/>
    <mergeCell ref="F147:G147"/>
    <mergeCell ref="F148:G148"/>
    <mergeCell ref="F149:G149"/>
    <mergeCell ref="F140:G140"/>
    <mergeCell ref="F141:G141"/>
    <mergeCell ref="F142:G142"/>
    <mergeCell ref="F143:G143"/>
    <mergeCell ref="F144:G144"/>
    <mergeCell ref="F135:G135"/>
    <mergeCell ref="F136:G136"/>
    <mergeCell ref="F137:G137"/>
    <mergeCell ref="F138:G138"/>
    <mergeCell ref="F139:G139"/>
    <mergeCell ref="F130:G130"/>
    <mergeCell ref="F131:G131"/>
    <mergeCell ref="F132:G132"/>
    <mergeCell ref="F133:G133"/>
    <mergeCell ref="F134:G134"/>
    <mergeCell ref="B128:C128"/>
    <mergeCell ref="D128:G128"/>
    <mergeCell ref="H128:J128"/>
    <mergeCell ref="D129:E129"/>
    <mergeCell ref="F129:H129"/>
    <mergeCell ref="F122:G122"/>
    <mergeCell ref="F123:G123"/>
    <mergeCell ref="B125:J125"/>
    <mergeCell ref="B127:C127"/>
    <mergeCell ref="D127:G127"/>
    <mergeCell ref="H127:I127"/>
    <mergeCell ref="F117:G117"/>
    <mergeCell ref="F118:G118"/>
    <mergeCell ref="F119:G119"/>
    <mergeCell ref="F120:G120"/>
    <mergeCell ref="F121:G121"/>
    <mergeCell ref="F112:G112"/>
    <mergeCell ref="F113:G113"/>
    <mergeCell ref="F114:G114"/>
    <mergeCell ref="F115:G115"/>
    <mergeCell ref="F116:G116"/>
    <mergeCell ref="F107:G107"/>
    <mergeCell ref="F108:G108"/>
    <mergeCell ref="F109:G109"/>
    <mergeCell ref="F110:G110"/>
    <mergeCell ref="F111:G111"/>
    <mergeCell ref="F102:G102"/>
    <mergeCell ref="F103:G103"/>
    <mergeCell ref="F104:G104"/>
    <mergeCell ref="F105:G105"/>
    <mergeCell ref="F106:G106"/>
    <mergeCell ref="F97:G97"/>
    <mergeCell ref="F98:G98"/>
    <mergeCell ref="F99:G99"/>
    <mergeCell ref="F100:G100"/>
    <mergeCell ref="F101:G101"/>
    <mergeCell ref="F92:G92"/>
    <mergeCell ref="F93:G93"/>
    <mergeCell ref="F94:G94"/>
    <mergeCell ref="F95:G95"/>
    <mergeCell ref="F96:G96"/>
    <mergeCell ref="D88:E88"/>
    <mergeCell ref="F88:H88"/>
    <mergeCell ref="F89:G89"/>
    <mergeCell ref="F90:G90"/>
    <mergeCell ref="F91:G91"/>
    <mergeCell ref="B84:J84"/>
    <mergeCell ref="B86:C86"/>
    <mergeCell ref="D86:G86"/>
    <mergeCell ref="H86:I86"/>
    <mergeCell ref="B87:C87"/>
    <mergeCell ref="D87:G87"/>
    <mergeCell ref="H87:J87"/>
    <mergeCell ref="F78:G78"/>
    <mergeCell ref="F79:G79"/>
    <mergeCell ref="F80:G80"/>
    <mergeCell ref="F81:G81"/>
    <mergeCell ref="F82:G82"/>
    <mergeCell ref="F73:G73"/>
    <mergeCell ref="F74:G74"/>
    <mergeCell ref="F75:G75"/>
    <mergeCell ref="F76:G76"/>
    <mergeCell ref="F77:G77"/>
    <mergeCell ref="F68:G68"/>
    <mergeCell ref="F69:G69"/>
    <mergeCell ref="F70:G70"/>
    <mergeCell ref="F71:G71"/>
    <mergeCell ref="F72:G72"/>
    <mergeCell ref="F63:G63"/>
    <mergeCell ref="F64:G64"/>
    <mergeCell ref="F65:G65"/>
    <mergeCell ref="F66:G66"/>
    <mergeCell ref="F67:G67"/>
    <mergeCell ref="F58:G58"/>
    <mergeCell ref="F59:G59"/>
    <mergeCell ref="F60:G60"/>
    <mergeCell ref="F61:G61"/>
    <mergeCell ref="F62:G62"/>
    <mergeCell ref="F53:G53"/>
    <mergeCell ref="F54:G54"/>
    <mergeCell ref="F55:G55"/>
    <mergeCell ref="F56:G56"/>
    <mergeCell ref="F57:G57"/>
    <mergeCell ref="F48:G48"/>
    <mergeCell ref="F49:G49"/>
    <mergeCell ref="F50:G50"/>
    <mergeCell ref="F51:G51"/>
    <mergeCell ref="F52:G52"/>
    <mergeCell ref="B46:C46"/>
    <mergeCell ref="D46:G46"/>
    <mergeCell ref="H46:J46"/>
    <mergeCell ref="D47:E47"/>
    <mergeCell ref="F47:H47"/>
    <mergeCell ref="F41:G41"/>
    <mergeCell ref="H4:I4"/>
    <mergeCell ref="B43:J43"/>
    <mergeCell ref="B45:C45"/>
    <mergeCell ref="D45:G45"/>
    <mergeCell ref="H45:I45"/>
    <mergeCell ref="F36:G36"/>
    <mergeCell ref="F37:G37"/>
    <mergeCell ref="F38:G38"/>
    <mergeCell ref="F39:G39"/>
    <mergeCell ref="F40:G40"/>
    <mergeCell ref="F31:G31"/>
    <mergeCell ref="F32:G32"/>
    <mergeCell ref="F33:G33"/>
    <mergeCell ref="F34:G34"/>
    <mergeCell ref="F35:G35"/>
    <mergeCell ref="F26:G26"/>
    <mergeCell ref="F27:G27"/>
    <mergeCell ref="F28:G28"/>
    <mergeCell ref="F29:G29"/>
    <mergeCell ref="F30:G30"/>
    <mergeCell ref="F21:G21"/>
    <mergeCell ref="F22:G22"/>
    <mergeCell ref="F23:G23"/>
    <mergeCell ref="F24:G24"/>
    <mergeCell ref="F25:G25"/>
    <mergeCell ref="F13:G13"/>
    <mergeCell ref="F14:G14"/>
    <mergeCell ref="F15:G15"/>
    <mergeCell ref="F16:G16"/>
    <mergeCell ref="F17:G17"/>
    <mergeCell ref="F18:G18"/>
    <mergeCell ref="F19:G19"/>
    <mergeCell ref="F20:G20"/>
    <mergeCell ref="F8:G8"/>
    <mergeCell ref="F9:G9"/>
    <mergeCell ref="F10:G10"/>
    <mergeCell ref="F11:G11"/>
    <mergeCell ref="F12:G12"/>
    <mergeCell ref="B2:J2"/>
    <mergeCell ref="F6:H6"/>
    <mergeCell ref="D6:E6"/>
    <mergeCell ref="D5:G5"/>
    <mergeCell ref="D4:G4"/>
    <mergeCell ref="F7:G7"/>
    <mergeCell ref="B4:C4"/>
    <mergeCell ref="B5:C5"/>
    <mergeCell ref="H5:J5"/>
  </mergeCells>
  <phoneticPr fontId="1"/>
  <hyperlinks>
    <hyperlink ref="L2" location="一覧表!A1" display="一覧表に戻る" xr:uid="{00000000-0004-0000-2500-000000000000}"/>
    <hyperlink ref="L43" location="一覧表!A1" display="一覧表に戻る" xr:uid="{00000000-0004-0000-2500-000001000000}"/>
    <hyperlink ref="L84" location="一覧表!A1" display="一覧表に戻る" xr:uid="{00000000-0004-0000-2500-000002000000}"/>
    <hyperlink ref="L125" location="一覧表!A1" display="一覧表に戻る" xr:uid="{00000000-0004-0000-2500-000003000000}"/>
    <hyperlink ref="L166" location="一覧表!A1" display="一覧表に戻る" xr:uid="{00000000-0004-0000-2500-000004000000}"/>
  </hyperlinks>
  <pageMargins left="0.82677165354330717" right="0.59055118110236227" top="0.74803149606299213" bottom="0.74803149606299213"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C000"/>
  </sheetPr>
  <dimension ref="B1:AL49"/>
  <sheetViews>
    <sheetView zoomScaleNormal="100" workbookViewId="0"/>
  </sheetViews>
  <sheetFormatPr defaultColWidth="9.125" defaultRowHeight="12.75"/>
  <cols>
    <col min="1" max="1" width="9.125" style="1115"/>
    <col min="2" max="36" width="2.625" style="1115" customWidth="1"/>
    <col min="37" max="231" width="9.125" style="1115"/>
    <col min="232" max="266" width="2.625" style="1115" customWidth="1"/>
    <col min="267" max="275" width="3.625" style="1115" customWidth="1"/>
    <col min="276" max="290" width="2.625" style="1115" customWidth="1"/>
    <col min="291" max="487" width="9.125" style="1115"/>
    <col min="488" max="522" width="2.625" style="1115" customWidth="1"/>
    <col min="523" max="531" width="3.625" style="1115" customWidth="1"/>
    <col min="532" max="546" width="2.625" style="1115" customWidth="1"/>
    <col min="547" max="743" width="9.125" style="1115"/>
    <col min="744" max="778" width="2.625" style="1115" customWidth="1"/>
    <col min="779" max="787" width="3.625" style="1115" customWidth="1"/>
    <col min="788" max="802" width="2.625" style="1115" customWidth="1"/>
    <col min="803" max="999" width="9.125" style="1115"/>
    <col min="1000" max="1034" width="2.625" style="1115" customWidth="1"/>
    <col min="1035" max="1043" width="3.625" style="1115" customWidth="1"/>
    <col min="1044" max="1058" width="2.625" style="1115" customWidth="1"/>
    <col min="1059" max="1255" width="9.125" style="1115"/>
    <col min="1256" max="1290" width="2.625" style="1115" customWidth="1"/>
    <col min="1291" max="1299" width="3.625" style="1115" customWidth="1"/>
    <col min="1300" max="1314" width="2.625" style="1115" customWidth="1"/>
    <col min="1315" max="1511" width="9.125" style="1115"/>
    <col min="1512" max="1546" width="2.625" style="1115" customWidth="1"/>
    <col min="1547" max="1555" width="3.625" style="1115" customWidth="1"/>
    <col min="1556" max="1570" width="2.625" style="1115" customWidth="1"/>
    <col min="1571" max="1767" width="9.125" style="1115"/>
    <col min="1768" max="1802" width="2.625" style="1115" customWidth="1"/>
    <col min="1803" max="1811" width="3.625" style="1115" customWidth="1"/>
    <col min="1812" max="1826" width="2.625" style="1115" customWidth="1"/>
    <col min="1827" max="2023" width="9.125" style="1115"/>
    <col min="2024" max="2058" width="2.625" style="1115" customWidth="1"/>
    <col min="2059" max="2067" width="3.625" style="1115" customWidth="1"/>
    <col min="2068" max="2082" width="2.625" style="1115" customWidth="1"/>
    <col min="2083" max="2279" width="9.125" style="1115"/>
    <col min="2280" max="2314" width="2.625" style="1115" customWidth="1"/>
    <col min="2315" max="2323" width="3.625" style="1115" customWidth="1"/>
    <col min="2324" max="2338" width="2.625" style="1115" customWidth="1"/>
    <col min="2339" max="2535" width="9.125" style="1115"/>
    <col min="2536" max="2570" width="2.625" style="1115" customWidth="1"/>
    <col min="2571" max="2579" width="3.625" style="1115" customWidth="1"/>
    <col min="2580" max="2594" width="2.625" style="1115" customWidth="1"/>
    <col min="2595" max="2791" width="9.125" style="1115"/>
    <col min="2792" max="2826" width="2.625" style="1115" customWidth="1"/>
    <col min="2827" max="2835" width="3.625" style="1115" customWidth="1"/>
    <col min="2836" max="2850" width="2.625" style="1115" customWidth="1"/>
    <col min="2851" max="3047" width="9.125" style="1115"/>
    <col min="3048" max="3082" width="2.625" style="1115" customWidth="1"/>
    <col min="3083" max="3091" width="3.625" style="1115" customWidth="1"/>
    <col min="3092" max="3106" width="2.625" style="1115" customWidth="1"/>
    <col min="3107" max="3303" width="9.125" style="1115"/>
    <col min="3304" max="3338" width="2.625" style="1115" customWidth="1"/>
    <col min="3339" max="3347" width="3.625" style="1115" customWidth="1"/>
    <col min="3348" max="3362" width="2.625" style="1115" customWidth="1"/>
    <col min="3363" max="3559" width="9.125" style="1115"/>
    <col min="3560" max="3594" width="2.625" style="1115" customWidth="1"/>
    <col min="3595" max="3603" width="3.625" style="1115" customWidth="1"/>
    <col min="3604" max="3618" width="2.625" style="1115" customWidth="1"/>
    <col min="3619" max="3815" width="9.125" style="1115"/>
    <col min="3816" max="3850" width="2.625" style="1115" customWidth="1"/>
    <col min="3851" max="3859" width="3.625" style="1115" customWidth="1"/>
    <col min="3860" max="3874" width="2.625" style="1115" customWidth="1"/>
    <col min="3875" max="4071" width="9.125" style="1115"/>
    <col min="4072" max="4106" width="2.625" style="1115" customWidth="1"/>
    <col min="4107" max="4115" width="3.625" style="1115" customWidth="1"/>
    <col min="4116" max="4130" width="2.625" style="1115" customWidth="1"/>
    <col min="4131" max="4327" width="9.125" style="1115"/>
    <col min="4328" max="4362" width="2.625" style="1115" customWidth="1"/>
    <col min="4363" max="4371" width="3.625" style="1115" customWidth="1"/>
    <col min="4372" max="4386" width="2.625" style="1115" customWidth="1"/>
    <col min="4387" max="4583" width="9.125" style="1115"/>
    <col min="4584" max="4618" width="2.625" style="1115" customWidth="1"/>
    <col min="4619" max="4627" width="3.625" style="1115" customWidth="1"/>
    <col min="4628" max="4642" width="2.625" style="1115" customWidth="1"/>
    <col min="4643" max="4839" width="9.125" style="1115"/>
    <col min="4840" max="4874" width="2.625" style="1115" customWidth="1"/>
    <col min="4875" max="4883" width="3.625" style="1115" customWidth="1"/>
    <col min="4884" max="4898" width="2.625" style="1115" customWidth="1"/>
    <col min="4899" max="5095" width="9.125" style="1115"/>
    <col min="5096" max="5130" width="2.625" style="1115" customWidth="1"/>
    <col min="5131" max="5139" width="3.625" style="1115" customWidth="1"/>
    <col min="5140" max="5154" width="2.625" style="1115" customWidth="1"/>
    <col min="5155" max="5351" width="9.125" style="1115"/>
    <col min="5352" max="5386" width="2.625" style="1115" customWidth="1"/>
    <col min="5387" max="5395" width="3.625" style="1115" customWidth="1"/>
    <col min="5396" max="5410" width="2.625" style="1115" customWidth="1"/>
    <col min="5411" max="5607" width="9.125" style="1115"/>
    <col min="5608" max="5642" width="2.625" style="1115" customWidth="1"/>
    <col min="5643" max="5651" width="3.625" style="1115" customWidth="1"/>
    <col min="5652" max="5666" width="2.625" style="1115" customWidth="1"/>
    <col min="5667" max="5863" width="9.125" style="1115"/>
    <col min="5864" max="5898" width="2.625" style="1115" customWidth="1"/>
    <col min="5899" max="5907" width="3.625" style="1115" customWidth="1"/>
    <col min="5908" max="5922" width="2.625" style="1115" customWidth="1"/>
    <col min="5923" max="6119" width="9.125" style="1115"/>
    <col min="6120" max="6154" width="2.625" style="1115" customWidth="1"/>
    <col min="6155" max="6163" width="3.625" style="1115" customWidth="1"/>
    <col min="6164" max="6178" width="2.625" style="1115" customWidth="1"/>
    <col min="6179" max="6375" width="9.125" style="1115"/>
    <col min="6376" max="6410" width="2.625" style="1115" customWidth="1"/>
    <col min="6411" max="6419" width="3.625" style="1115" customWidth="1"/>
    <col min="6420" max="6434" width="2.625" style="1115" customWidth="1"/>
    <col min="6435" max="6631" width="9.125" style="1115"/>
    <col min="6632" max="6666" width="2.625" style="1115" customWidth="1"/>
    <col min="6667" max="6675" width="3.625" style="1115" customWidth="1"/>
    <col min="6676" max="6690" width="2.625" style="1115" customWidth="1"/>
    <col min="6691" max="6887" width="9.125" style="1115"/>
    <col min="6888" max="6922" width="2.625" style="1115" customWidth="1"/>
    <col min="6923" max="6931" width="3.625" style="1115" customWidth="1"/>
    <col min="6932" max="6946" width="2.625" style="1115" customWidth="1"/>
    <col min="6947" max="7143" width="9.125" style="1115"/>
    <col min="7144" max="7178" width="2.625" style="1115" customWidth="1"/>
    <col min="7179" max="7187" width="3.625" style="1115" customWidth="1"/>
    <col min="7188" max="7202" width="2.625" style="1115" customWidth="1"/>
    <col min="7203" max="7399" width="9.125" style="1115"/>
    <col min="7400" max="7434" width="2.625" style="1115" customWidth="1"/>
    <col min="7435" max="7443" width="3.625" style="1115" customWidth="1"/>
    <col min="7444" max="7458" width="2.625" style="1115" customWidth="1"/>
    <col min="7459" max="7655" width="9.125" style="1115"/>
    <col min="7656" max="7690" width="2.625" style="1115" customWidth="1"/>
    <col min="7691" max="7699" width="3.625" style="1115" customWidth="1"/>
    <col min="7700" max="7714" width="2.625" style="1115" customWidth="1"/>
    <col min="7715" max="7911" width="9.125" style="1115"/>
    <col min="7912" max="7946" width="2.625" style="1115" customWidth="1"/>
    <col min="7947" max="7955" width="3.625" style="1115" customWidth="1"/>
    <col min="7956" max="7970" width="2.625" style="1115" customWidth="1"/>
    <col min="7971" max="8167" width="9.125" style="1115"/>
    <col min="8168" max="8202" width="2.625" style="1115" customWidth="1"/>
    <col min="8203" max="8211" width="3.625" style="1115" customWidth="1"/>
    <col min="8212" max="8226" width="2.625" style="1115" customWidth="1"/>
    <col min="8227" max="8423" width="9.125" style="1115"/>
    <col min="8424" max="8458" width="2.625" style="1115" customWidth="1"/>
    <col min="8459" max="8467" width="3.625" style="1115" customWidth="1"/>
    <col min="8468" max="8482" width="2.625" style="1115" customWidth="1"/>
    <col min="8483" max="8679" width="9.125" style="1115"/>
    <col min="8680" max="8714" width="2.625" style="1115" customWidth="1"/>
    <col min="8715" max="8723" width="3.625" style="1115" customWidth="1"/>
    <col min="8724" max="8738" width="2.625" style="1115" customWidth="1"/>
    <col min="8739" max="8935" width="9.125" style="1115"/>
    <col min="8936" max="8970" width="2.625" style="1115" customWidth="1"/>
    <col min="8971" max="8979" width="3.625" style="1115" customWidth="1"/>
    <col min="8980" max="8994" width="2.625" style="1115" customWidth="1"/>
    <col min="8995" max="9191" width="9.125" style="1115"/>
    <col min="9192" max="9226" width="2.625" style="1115" customWidth="1"/>
    <col min="9227" max="9235" width="3.625" style="1115" customWidth="1"/>
    <col min="9236" max="9250" width="2.625" style="1115" customWidth="1"/>
    <col min="9251" max="9447" width="9.125" style="1115"/>
    <col min="9448" max="9482" width="2.625" style="1115" customWidth="1"/>
    <col min="9483" max="9491" width="3.625" style="1115" customWidth="1"/>
    <col min="9492" max="9506" width="2.625" style="1115" customWidth="1"/>
    <col min="9507" max="9703" width="9.125" style="1115"/>
    <col min="9704" max="9738" width="2.625" style="1115" customWidth="1"/>
    <col min="9739" max="9747" width="3.625" style="1115" customWidth="1"/>
    <col min="9748" max="9762" width="2.625" style="1115" customWidth="1"/>
    <col min="9763" max="9959" width="9.125" style="1115"/>
    <col min="9960" max="9994" width="2.625" style="1115" customWidth="1"/>
    <col min="9995" max="10003" width="3.625" style="1115" customWidth="1"/>
    <col min="10004" max="10018" width="2.625" style="1115" customWidth="1"/>
    <col min="10019" max="10215" width="9.125" style="1115"/>
    <col min="10216" max="10250" width="2.625" style="1115" customWidth="1"/>
    <col min="10251" max="10259" width="3.625" style="1115" customWidth="1"/>
    <col min="10260" max="10274" width="2.625" style="1115" customWidth="1"/>
    <col min="10275" max="10471" width="9.125" style="1115"/>
    <col min="10472" max="10506" width="2.625" style="1115" customWidth="1"/>
    <col min="10507" max="10515" width="3.625" style="1115" customWidth="1"/>
    <col min="10516" max="10530" width="2.625" style="1115" customWidth="1"/>
    <col min="10531" max="10727" width="9.125" style="1115"/>
    <col min="10728" max="10762" width="2.625" style="1115" customWidth="1"/>
    <col min="10763" max="10771" width="3.625" style="1115" customWidth="1"/>
    <col min="10772" max="10786" width="2.625" style="1115" customWidth="1"/>
    <col min="10787" max="10983" width="9.125" style="1115"/>
    <col min="10984" max="11018" width="2.625" style="1115" customWidth="1"/>
    <col min="11019" max="11027" width="3.625" style="1115" customWidth="1"/>
    <col min="11028" max="11042" width="2.625" style="1115" customWidth="1"/>
    <col min="11043" max="11239" width="9.125" style="1115"/>
    <col min="11240" max="11274" width="2.625" style="1115" customWidth="1"/>
    <col min="11275" max="11283" width="3.625" style="1115" customWidth="1"/>
    <col min="11284" max="11298" width="2.625" style="1115" customWidth="1"/>
    <col min="11299" max="11495" width="9.125" style="1115"/>
    <col min="11496" max="11530" width="2.625" style="1115" customWidth="1"/>
    <col min="11531" max="11539" width="3.625" style="1115" customWidth="1"/>
    <col min="11540" max="11554" width="2.625" style="1115" customWidth="1"/>
    <col min="11555" max="11751" width="9.125" style="1115"/>
    <col min="11752" max="11786" width="2.625" style="1115" customWidth="1"/>
    <col min="11787" max="11795" width="3.625" style="1115" customWidth="1"/>
    <col min="11796" max="11810" width="2.625" style="1115" customWidth="1"/>
    <col min="11811" max="12007" width="9.125" style="1115"/>
    <col min="12008" max="12042" width="2.625" style="1115" customWidth="1"/>
    <col min="12043" max="12051" width="3.625" style="1115" customWidth="1"/>
    <col min="12052" max="12066" width="2.625" style="1115" customWidth="1"/>
    <col min="12067" max="12263" width="9.125" style="1115"/>
    <col min="12264" max="12298" width="2.625" style="1115" customWidth="1"/>
    <col min="12299" max="12307" width="3.625" style="1115" customWidth="1"/>
    <col min="12308" max="12322" width="2.625" style="1115" customWidth="1"/>
    <col min="12323" max="12519" width="9.125" style="1115"/>
    <col min="12520" max="12554" width="2.625" style="1115" customWidth="1"/>
    <col min="12555" max="12563" width="3.625" style="1115" customWidth="1"/>
    <col min="12564" max="12578" width="2.625" style="1115" customWidth="1"/>
    <col min="12579" max="12775" width="9.125" style="1115"/>
    <col min="12776" max="12810" width="2.625" style="1115" customWidth="1"/>
    <col min="12811" max="12819" width="3.625" style="1115" customWidth="1"/>
    <col min="12820" max="12834" width="2.625" style="1115" customWidth="1"/>
    <col min="12835" max="13031" width="9.125" style="1115"/>
    <col min="13032" max="13066" width="2.625" style="1115" customWidth="1"/>
    <col min="13067" max="13075" width="3.625" style="1115" customWidth="1"/>
    <col min="13076" max="13090" width="2.625" style="1115" customWidth="1"/>
    <col min="13091" max="13287" width="9.125" style="1115"/>
    <col min="13288" max="13322" width="2.625" style="1115" customWidth="1"/>
    <col min="13323" max="13331" width="3.625" style="1115" customWidth="1"/>
    <col min="13332" max="13346" width="2.625" style="1115" customWidth="1"/>
    <col min="13347" max="13543" width="9.125" style="1115"/>
    <col min="13544" max="13578" width="2.625" style="1115" customWidth="1"/>
    <col min="13579" max="13587" width="3.625" style="1115" customWidth="1"/>
    <col min="13588" max="13602" width="2.625" style="1115" customWidth="1"/>
    <col min="13603" max="13799" width="9.125" style="1115"/>
    <col min="13800" max="13834" width="2.625" style="1115" customWidth="1"/>
    <col min="13835" max="13843" width="3.625" style="1115" customWidth="1"/>
    <col min="13844" max="13858" width="2.625" style="1115" customWidth="1"/>
    <col min="13859" max="14055" width="9.125" style="1115"/>
    <col min="14056" max="14090" width="2.625" style="1115" customWidth="1"/>
    <col min="14091" max="14099" width="3.625" style="1115" customWidth="1"/>
    <col min="14100" max="14114" width="2.625" style="1115" customWidth="1"/>
    <col min="14115" max="14311" width="9.125" style="1115"/>
    <col min="14312" max="14346" width="2.625" style="1115" customWidth="1"/>
    <col min="14347" max="14355" width="3.625" style="1115" customWidth="1"/>
    <col min="14356" max="14370" width="2.625" style="1115" customWidth="1"/>
    <col min="14371" max="14567" width="9.125" style="1115"/>
    <col min="14568" max="14602" width="2.625" style="1115" customWidth="1"/>
    <col min="14603" max="14611" width="3.625" style="1115" customWidth="1"/>
    <col min="14612" max="14626" width="2.625" style="1115" customWidth="1"/>
    <col min="14627" max="14823" width="9.125" style="1115"/>
    <col min="14824" max="14858" width="2.625" style="1115" customWidth="1"/>
    <col min="14859" max="14867" width="3.625" style="1115" customWidth="1"/>
    <col min="14868" max="14882" width="2.625" style="1115" customWidth="1"/>
    <col min="14883" max="15079" width="9.125" style="1115"/>
    <col min="15080" max="15114" width="2.625" style="1115" customWidth="1"/>
    <col min="15115" max="15123" width="3.625" style="1115" customWidth="1"/>
    <col min="15124" max="15138" width="2.625" style="1115" customWidth="1"/>
    <col min="15139" max="15335" width="9.125" style="1115"/>
    <col min="15336" max="15370" width="2.625" style="1115" customWidth="1"/>
    <col min="15371" max="15379" width="3.625" style="1115" customWidth="1"/>
    <col min="15380" max="15394" width="2.625" style="1115" customWidth="1"/>
    <col min="15395" max="15591" width="9.125" style="1115"/>
    <col min="15592" max="15626" width="2.625" style="1115" customWidth="1"/>
    <col min="15627" max="15635" width="3.625" style="1115" customWidth="1"/>
    <col min="15636" max="15650" width="2.625" style="1115" customWidth="1"/>
    <col min="15651" max="15847" width="9.125" style="1115"/>
    <col min="15848" max="15882" width="2.625" style="1115" customWidth="1"/>
    <col min="15883" max="15891" width="3.625" style="1115" customWidth="1"/>
    <col min="15892" max="15906" width="2.625" style="1115" customWidth="1"/>
    <col min="15907" max="16103" width="9.125" style="1115"/>
    <col min="16104" max="16138" width="2.625" style="1115" customWidth="1"/>
    <col min="16139" max="16147" width="3.625" style="1115" customWidth="1"/>
    <col min="16148" max="16162" width="2.625" style="1115" customWidth="1"/>
    <col min="16163" max="16384" width="9.125" style="1115"/>
  </cols>
  <sheetData>
    <row r="1" spans="2:38">
      <c r="P1" s="2904"/>
      <c r="Q1" s="2904"/>
      <c r="R1" s="1279"/>
      <c r="S1" s="1279"/>
      <c r="T1" s="1279"/>
      <c r="U1" s="1279"/>
    </row>
    <row r="2" spans="2:38" ht="14.45" customHeight="1">
      <c r="B2" s="2905" t="s">
        <v>674</v>
      </c>
      <c r="C2" s="2905"/>
      <c r="D2" s="2905"/>
      <c r="E2" s="2905"/>
      <c r="F2" s="2905"/>
      <c r="G2" s="2905"/>
      <c r="H2" s="2905"/>
      <c r="N2" s="636"/>
      <c r="O2" s="636"/>
      <c r="P2" s="636"/>
      <c r="Q2" s="636"/>
      <c r="R2" s="636"/>
      <c r="S2" s="636"/>
    </row>
    <row r="3" spans="2:38" ht="6" customHeight="1" thickBot="1"/>
    <row r="4" spans="2:38">
      <c r="B4" s="385"/>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7"/>
    </row>
    <row r="5" spans="2:38">
      <c r="B5" s="388"/>
      <c r="C5" s="636"/>
      <c r="D5" s="636"/>
      <c r="E5" s="636"/>
      <c r="F5" s="636"/>
      <c r="G5" s="636"/>
      <c r="H5" s="636"/>
      <c r="I5" s="636"/>
      <c r="J5" s="636"/>
      <c r="K5" s="636"/>
      <c r="L5" s="636"/>
      <c r="M5" s="636"/>
      <c r="N5" s="636"/>
      <c r="O5" s="636"/>
      <c r="P5" s="636"/>
      <c r="Q5" s="636"/>
      <c r="R5" s="636"/>
      <c r="S5" s="636"/>
      <c r="T5" s="636"/>
      <c r="U5" s="636"/>
      <c r="V5" s="636"/>
      <c r="W5" s="636"/>
      <c r="X5" s="636"/>
      <c r="Y5" s="636"/>
      <c r="Z5" s="636"/>
      <c r="AA5" s="636"/>
      <c r="AB5" s="636"/>
      <c r="AC5" s="636"/>
      <c r="AD5" s="636"/>
      <c r="AE5" s="636"/>
      <c r="AF5" s="636"/>
      <c r="AG5" s="636"/>
      <c r="AH5" s="636"/>
      <c r="AI5" s="389"/>
    </row>
    <row r="6" spans="2:38" ht="25.15" customHeight="1">
      <c r="B6" s="2906" t="s">
        <v>675</v>
      </c>
      <c r="C6" s="2907"/>
      <c r="D6" s="2907"/>
      <c r="E6" s="2907"/>
      <c r="F6" s="2907"/>
      <c r="G6" s="2907"/>
      <c r="H6" s="2907"/>
      <c r="I6" s="2907"/>
      <c r="J6" s="2907"/>
      <c r="K6" s="2907"/>
      <c r="L6" s="2907"/>
      <c r="M6" s="2907"/>
      <c r="N6" s="2907"/>
      <c r="O6" s="2907"/>
      <c r="P6" s="2907"/>
      <c r="Q6" s="2907"/>
      <c r="R6" s="2907"/>
      <c r="S6" s="2907"/>
      <c r="T6" s="2907"/>
      <c r="U6" s="2907"/>
      <c r="V6" s="2907"/>
      <c r="W6" s="2907"/>
      <c r="X6" s="2907"/>
      <c r="Y6" s="2907"/>
      <c r="Z6" s="2907"/>
      <c r="AA6" s="2907"/>
      <c r="AB6" s="2907"/>
      <c r="AC6" s="2907"/>
      <c r="AD6" s="2907"/>
      <c r="AE6" s="2907"/>
      <c r="AF6" s="2907"/>
      <c r="AG6" s="2907"/>
      <c r="AH6" s="2907"/>
      <c r="AI6" s="2908"/>
      <c r="AL6" s="473" t="s">
        <v>754</v>
      </c>
    </row>
    <row r="7" spans="2:38" ht="15.95" customHeight="1">
      <c r="B7" s="394"/>
      <c r="C7" s="1108"/>
      <c r="D7" s="1108"/>
      <c r="E7" s="1108"/>
      <c r="F7" s="1108"/>
      <c r="G7" s="1108"/>
      <c r="H7" s="1108"/>
      <c r="I7" s="1108"/>
      <c r="J7" s="1108"/>
      <c r="K7" s="1108"/>
      <c r="L7" s="1108" t="s">
        <v>306</v>
      </c>
      <c r="M7" s="1108"/>
      <c r="N7" s="1108"/>
      <c r="O7" s="1108"/>
      <c r="P7" s="1108"/>
      <c r="Q7" s="1108"/>
      <c r="R7" s="1108"/>
      <c r="S7" s="1108"/>
      <c r="T7" s="1108"/>
      <c r="U7" s="1108"/>
      <c r="V7" s="1108"/>
      <c r="W7" s="1108"/>
      <c r="X7" s="1108"/>
      <c r="Y7" s="1108"/>
      <c r="Z7" s="1108"/>
      <c r="AA7" s="1108"/>
      <c r="AB7" s="1108"/>
      <c r="AC7" s="1108"/>
      <c r="AD7" s="1108"/>
      <c r="AE7" s="1108"/>
      <c r="AF7" s="1108"/>
      <c r="AG7" s="1108"/>
      <c r="AH7" s="1108"/>
      <c r="AI7" s="396"/>
    </row>
    <row r="8" spans="2:38" ht="14.25">
      <c r="B8" s="388"/>
      <c r="C8" s="397"/>
      <c r="O8" s="636"/>
      <c r="P8" s="636"/>
      <c r="Q8" s="636"/>
      <c r="R8" s="636"/>
      <c r="S8" s="636"/>
      <c r="T8" s="636"/>
      <c r="U8" s="636"/>
      <c r="V8" s="636"/>
      <c r="W8" s="636"/>
      <c r="X8" s="636"/>
      <c r="Y8" s="2902" t="s">
        <v>258</v>
      </c>
      <c r="Z8" s="2903"/>
      <c r="AA8" s="2903"/>
      <c r="AB8" s="2903"/>
      <c r="AC8" s="2903"/>
      <c r="AD8" s="2903"/>
      <c r="AE8" s="2903"/>
      <c r="AF8" s="2903"/>
      <c r="AG8" s="2903"/>
      <c r="AH8" s="2903"/>
      <c r="AI8" s="389"/>
    </row>
    <row r="9" spans="2:38" ht="14.25">
      <c r="B9" s="388"/>
      <c r="C9" s="636" t="s">
        <v>1087</v>
      </c>
      <c r="O9" s="636"/>
      <c r="P9" s="636"/>
      <c r="Q9" s="636"/>
      <c r="R9" s="636"/>
      <c r="S9" s="636"/>
      <c r="T9" s="636"/>
      <c r="U9" s="636"/>
      <c r="V9" s="636"/>
      <c r="W9" s="636"/>
      <c r="X9" s="636"/>
      <c r="Y9" s="1113"/>
      <c r="Z9" s="1114"/>
      <c r="AA9" s="1114"/>
      <c r="AB9" s="1114"/>
      <c r="AC9" s="1114"/>
      <c r="AD9" s="1114"/>
      <c r="AE9" s="1114"/>
      <c r="AF9" s="1114"/>
      <c r="AG9" s="1114"/>
      <c r="AH9" s="1114"/>
      <c r="AI9" s="389"/>
    </row>
    <row r="10" spans="2:38" ht="19.899999999999999" customHeight="1">
      <c r="B10" s="388"/>
      <c r="C10" s="1284" t="str">
        <f>本工事内容!$C$2</f>
        <v>一宮市水道事業等管理者</v>
      </c>
      <c r="D10" s="1284"/>
      <c r="E10" s="1284"/>
      <c r="F10" s="1284"/>
      <c r="G10" s="1284"/>
      <c r="H10" s="1284"/>
      <c r="I10" s="1284"/>
      <c r="J10" s="1284"/>
      <c r="K10" s="1284"/>
      <c r="L10" s="1284"/>
      <c r="M10" s="1284"/>
      <c r="N10" s="1284"/>
      <c r="O10" s="636"/>
      <c r="P10" s="636"/>
      <c r="Q10" s="636"/>
      <c r="R10" s="636"/>
      <c r="S10" s="636"/>
      <c r="T10" s="636"/>
      <c r="U10" s="636"/>
      <c r="V10" s="636"/>
      <c r="W10" s="636"/>
      <c r="X10" s="636"/>
      <c r="Y10" s="636"/>
      <c r="Z10" s="636"/>
      <c r="AA10" s="636"/>
      <c r="AB10" s="636"/>
      <c r="AC10" s="636"/>
      <c r="AD10" s="636"/>
      <c r="AE10" s="636"/>
      <c r="AF10" s="636"/>
      <c r="AG10" s="636"/>
      <c r="AH10" s="636"/>
      <c r="AI10" s="389"/>
    </row>
    <row r="11" spans="2:38" ht="19.899999999999999" customHeight="1">
      <c r="B11" s="388"/>
      <c r="C11" s="1109"/>
      <c r="D11" s="1109"/>
      <c r="E11" s="1109"/>
      <c r="F11" s="1109"/>
      <c r="G11" s="1109"/>
      <c r="H11" s="1109"/>
      <c r="I11" s="1109"/>
      <c r="J11" s="1109"/>
      <c r="K11" s="1109"/>
      <c r="L11" s="1109"/>
      <c r="M11" s="1109"/>
      <c r="N11" s="1109"/>
      <c r="O11" s="1161"/>
      <c r="P11" s="1161"/>
      <c r="Q11" s="1161"/>
      <c r="R11" s="1161"/>
      <c r="S11" s="1161"/>
      <c r="T11" s="1161"/>
      <c r="U11" s="1161"/>
      <c r="V11" s="1161"/>
      <c r="W11" s="636"/>
      <c r="X11" s="636"/>
      <c r="Y11" s="636"/>
      <c r="Z11" s="636"/>
      <c r="AA11" s="636"/>
      <c r="AB11" s="636"/>
      <c r="AC11" s="636"/>
      <c r="AD11" s="636"/>
      <c r="AE11" s="636"/>
      <c r="AF11" s="636"/>
      <c r="AG11" s="636"/>
      <c r="AH11" s="636"/>
      <c r="AI11" s="389"/>
    </row>
    <row r="12" spans="2:38" ht="25.9" customHeight="1">
      <c r="B12" s="388"/>
      <c r="C12" s="636"/>
      <c r="D12" s="636"/>
      <c r="E12" s="636"/>
      <c r="F12" s="636"/>
      <c r="G12" s="636"/>
      <c r="H12" s="636"/>
      <c r="I12" s="636"/>
      <c r="J12" s="636"/>
      <c r="K12" s="636"/>
      <c r="L12" s="636"/>
      <c r="M12" s="636"/>
      <c r="N12" s="636"/>
      <c r="O12" s="1161"/>
      <c r="P12" s="2901" t="s">
        <v>1495</v>
      </c>
      <c r="Q12" s="2901"/>
      <c r="R12" s="2901"/>
      <c r="S12" s="2900" t="s">
        <v>1496</v>
      </c>
      <c r="T12" s="2900"/>
      <c r="U12" s="2900"/>
      <c r="V12" s="2900"/>
      <c r="W12" s="2894" t="str">
        <f>請負者詳細!$C$4</f>
        <v>一宮市尾西町木曽川1-1-1</v>
      </c>
      <c r="X12" s="2573"/>
      <c r="Y12" s="2573"/>
      <c r="Z12" s="2573"/>
      <c r="AA12" s="2573"/>
      <c r="AB12" s="2573"/>
      <c r="AC12" s="2573"/>
      <c r="AD12" s="2573"/>
      <c r="AE12" s="2573"/>
      <c r="AF12" s="2573"/>
      <c r="AG12" s="2573"/>
      <c r="AH12" s="2573"/>
      <c r="AI12" s="2895"/>
    </row>
    <row r="13" spans="2:38" ht="25.5" customHeight="1">
      <c r="B13" s="388"/>
      <c r="C13" s="636"/>
      <c r="D13" s="636"/>
      <c r="E13" s="636"/>
      <c r="F13" s="636"/>
      <c r="G13" s="636"/>
      <c r="H13" s="636"/>
      <c r="I13" s="636"/>
      <c r="J13" s="636"/>
      <c r="K13" s="636"/>
      <c r="L13" s="636"/>
      <c r="M13" s="636"/>
      <c r="N13" s="636"/>
      <c r="O13" s="1161"/>
      <c r="P13" s="1161"/>
      <c r="Q13" s="1161"/>
      <c r="R13" s="1163"/>
      <c r="S13" s="2900" t="s">
        <v>1497</v>
      </c>
      <c r="T13" s="2900"/>
      <c r="U13" s="2900"/>
      <c r="V13" s="2900"/>
      <c r="W13" s="2896" t="str">
        <f>請負者詳細!$C$2</f>
        <v>△△△△建設株式会社</v>
      </c>
      <c r="X13" s="2897"/>
      <c r="Y13" s="2897"/>
      <c r="Z13" s="2897"/>
      <c r="AA13" s="2897"/>
      <c r="AB13" s="2897"/>
      <c r="AC13" s="2897"/>
      <c r="AD13" s="2897"/>
      <c r="AE13" s="2897"/>
      <c r="AF13" s="2897"/>
      <c r="AG13" s="2897"/>
      <c r="AH13" s="2897"/>
      <c r="AI13" s="461"/>
    </row>
    <row r="14" spans="2:38" ht="15" customHeight="1">
      <c r="B14" s="388"/>
      <c r="C14" s="636"/>
      <c r="D14" s="636"/>
      <c r="E14" s="636"/>
      <c r="F14" s="636"/>
      <c r="G14" s="636"/>
      <c r="H14" s="636"/>
      <c r="I14" s="636"/>
      <c r="J14" s="636"/>
      <c r="K14" s="636"/>
      <c r="L14" s="636"/>
      <c r="M14" s="636"/>
      <c r="N14" s="636"/>
      <c r="O14" s="1161"/>
      <c r="P14" s="1161"/>
      <c r="Q14" s="1161"/>
      <c r="R14" s="1168"/>
      <c r="S14" s="2899" t="s">
        <v>12</v>
      </c>
      <c r="T14" s="2899"/>
      <c r="U14" s="2899"/>
      <c r="V14" s="2899"/>
      <c r="W14" s="2894" t="str">
        <f>請負者詳細!$C$5</f>
        <v>代表取締役　○○　××</v>
      </c>
      <c r="X14" s="2573"/>
      <c r="Y14" s="2573"/>
      <c r="Z14" s="2573"/>
      <c r="AA14" s="2573"/>
      <c r="AB14" s="2573"/>
      <c r="AC14" s="2573"/>
      <c r="AD14" s="2573"/>
      <c r="AE14" s="2573"/>
      <c r="AF14" s="2573"/>
      <c r="AG14" s="2573"/>
      <c r="AH14" s="2573"/>
      <c r="AI14" s="2895"/>
    </row>
    <row r="15" spans="2:38" ht="15" customHeight="1">
      <c r="B15" s="388"/>
      <c r="C15" s="636"/>
      <c r="D15" s="636"/>
      <c r="E15" s="636"/>
      <c r="F15" s="636"/>
      <c r="G15" s="636"/>
      <c r="H15" s="636"/>
      <c r="I15" s="636"/>
      <c r="J15" s="636"/>
      <c r="K15" s="636"/>
      <c r="L15" s="636"/>
      <c r="M15" s="636"/>
      <c r="N15" s="636"/>
      <c r="O15" s="1161"/>
      <c r="P15" s="1161"/>
      <c r="Q15" s="1161"/>
      <c r="R15" s="1168"/>
      <c r="S15" s="2899"/>
      <c r="T15" s="2899"/>
      <c r="U15" s="2899"/>
      <c r="V15" s="2899"/>
      <c r="W15" s="2573"/>
      <c r="X15" s="2573"/>
      <c r="Y15" s="2573"/>
      <c r="Z15" s="2573"/>
      <c r="AA15" s="2573"/>
      <c r="AB15" s="2573"/>
      <c r="AC15" s="2573"/>
      <c r="AD15" s="2573"/>
      <c r="AE15" s="2573"/>
      <c r="AF15" s="2573"/>
      <c r="AG15" s="2573"/>
      <c r="AH15" s="2573"/>
      <c r="AI15" s="2895"/>
    </row>
    <row r="16" spans="2:38">
      <c r="B16" s="388"/>
      <c r="C16" s="636"/>
      <c r="D16" s="636"/>
      <c r="E16" s="636"/>
      <c r="AG16" s="636"/>
      <c r="AH16" s="636"/>
      <c r="AI16" s="389"/>
    </row>
    <row r="17" spans="2:35" s="1138" customFormat="1" ht="13.5" customHeight="1">
      <c r="B17" s="388"/>
      <c r="C17" s="636"/>
      <c r="D17" s="636"/>
      <c r="E17" s="636"/>
      <c r="N17" s="2890" t="s">
        <v>1465</v>
      </c>
      <c r="O17" s="2891"/>
      <c r="P17" s="2891"/>
      <c r="Q17" s="2891"/>
      <c r="R17" s="2892" t="str">
        <f>請負者詳細!C7</f>
        <v>T0000000000013</v>
      </c>
      <c r="S17" s="2892"/>
      <c r="T17" s="2892"/>
      <c r="U17" s="2892"/>
      <c r="V17" s="2892"/>
      <c r="W17" s="2892"/>
      <c r="X17" s="2892"/>
      <c r="Y17" s="2892"/>
      <c r="Z17" s="2892"/>
      <c r="AA17" s="2892"/>
      <c r="AB17" s="2892"/>
      <c r="AC17" s="2892"/>
      <c r="AD17" s="2892"/>
      <c r="AE17" s="2892"/>
      <c r="AF17" s="2892"/>
      <c r="AG17" s="2892"/>
      <c r="AH17" s="2892"/>
      <c r="AI17" s="389"/>
    </row>
    <row r="18" spans="2:35" s="1138" customFormat="1">
      <c r="B18" s="388"/>
      <c r="C18" s="636"/>
      <c r="D18" s="636"/>
      <c r="E18" s="636"/>
      <c r="N18" s="2891"/>
      <c r="O18" s="2891"/>
      <c r="P18" s="2891"/>
      <c r="Q18" s="2891"/>
      <c r="R18" s="2892"/>
      <c r="S18" s="2892"/>
      <c r="T18" s="2892"/>
      <c r="U18" s="2892"/>
      <c r="V18" s="2892"/>
      <c r="W18" s="2892"/>
      <c r="X18" s="2892"/>
      <c r="Y18" s="2892"/>
      <c r="Z18" s="2892"/>
      <c r="AA18" s="2892"/>
      <c r="AB18" s="2892"/>
      <c r="AC18" s="2892"/>
      <c r="AD18" s="2892"/>
      <c r="AE18" s="2892"/>
      <c r="AF18" s="2892"/>
      <c r="AG18" s="2892"/>
      <c r="AH18" s="2892"/>
      <c r="AI18" s="389"/>
    </row>
    <row r="19" spans="2:35" s="1138" customFormat="1" ht="13.5" customHeight="1">
      <c r="B19" s="388"/>
      <c r="C19" s="636"/>
      <c r="D19" s="636"/>
      <c r="E19" s="636"/>
      <c r="N19" s="2891"/>
      <c r="O19" s="2891"/>
      <c r="P19" s="2891"/>
      <c r="Q19" s="2891"/>
      <c r="R19" s="2893" t="str">
        <f>請負者詳細!C8</f>
        <v>☐【免税事業者】（免税事業者の場合、レ点をつける）</v>
      </c>
      <c r="S19" s="2893"/>
      <c r="T19" s="2893"/>
      <c r="U19" s="2893"/>
      <c r="V19" s="2893"/>
      <c r="W19" s="2893"/>
      <c r="X19" s="2893"/>
      <c r="Y19" s="2893"/>
      <c r="Z19" s="2893"/>
      <c r="AA19" s="2893"/>
      <c r="AB19" s="2893"/>
      <c r="AC19" s="2893"/>
      <c r="AD19" s="2893"/>
      <c r="AE19" s="2893"/>
      <c r="AF19" s="2893"/>
      <c r="AG19" s="2893"/>
      <c r="AH19" s="2893"/>
      <c r="AI19" s="389"/>
    </row>
    <row r="20" spans="2:35" s="1138" customFormat="1">
      <c r="B20" s="388"/>
      <c r="C20" s="636"/>
      <c r="D20" s="636"/>
      <c r="E20" s="636"/>
      <c r="N20" s="2891"/>
      <c r="O20" s="2891"/>
      <c r="P20" s="2891"/>
      <c r="Q20" s="2891"/>
      <c r="R20" s="2893"/>
      <c r="S20" s="2893"/>
      <c r="T20" s="2893"/>
      <c r="U20" s="2893"/>
      <c r="V20" s="2893"/>
      <c r="W20" s="2893"/>
      <c r="X20" s="2893"/>
      <c r="Y20" s="2893"/>
      <c r="Z20" s="2893"/>
      <c r="AA20" s="2893"/>
      <c r="AB20" s="2893"/>
      <c r="AC20" s="2893"/>
      <c r="AD20" s="2893"/>
      <c r="AE20" s="2893"/>
      <c r="AF20" s="2893"/>
      <c r="AG20" s="2893"/>
      <c r="AH20" s="2893"/>
      <c r="AI20" s="389"/>
    </row>
    <row r="21" spans="2:35" ht="12.75" customHeight="1">
      <c r="B21" s="388"/>
      <c r="C21" s="636"/>
      <c r="D21" s="443"/>
      <c r="E21" s="443"/>
      <c r="P21" s="1110"/>
      <c r="Q21" s="1110"/>
      <c r="S21" s="1110"/>
      <c r="T21" s="1110"/>
      <c r="V21" s="1110"/>
      <c r="W21" s="1110"/>
      <c r="Y21" s="1110"/>
      <c r="Z21" s="1110"/>
      <c r="AB21" s="1110"/>
      <c r="AC21" s="1110"/>
      <c r="AE21" s="1110"/>
      <c r="AF21" s="1110"/>
      <c r="AH21" s="636"/>
      <c r="AI21" s="389"/>
    </row>
    <row r="22" spans="2:35" ht="13.5">
      <c r="B22" s="388"/>
      <c r="C22" s="636"/>
      <c r="D22" s="443"/>
      <c r="E22" s="1169"/>
      <c r="F22" s="1156"/>
      <c r="G22" s="1156"/>
      <c r="H22" s="1156"/>
      <c r="I22" s="1156"/>
      <c r="J22" s="1156"/>
      <c r="K22" s="1156"/>
      <c r="L22" s="1156"/>
      <c r="M22" s="1156"/>
      <c r="N22" s="1156"/>
      <c r="O22" s="1156"/>
      <c r="P22" s="1170"/>
      <c r="Q22" s="1170"/>
      <c r="R22" s="1156"/>
      <c r="S22" s="1170"/>
      <c r="T22" s="1170"/>
      <c r="U22" s="1156"/>
      <c r="V22" s="1170"/>
      <c r="W22" s="1170"/>
      <c r="X22" s="1156"/>
      <c r="Y22" s="1170"/>
      <c r="Z22" s="1170"/>
      <c r="AA22" s="1156"/>
      <c r="AB22" s="1170"/>
      <c r="AC22" s="1170"/>
      <c r="AD22" s="1156"/>
      <c r="AE22" s="1170"/>
      <c r="AF22" s="1170"/>
      <c r="AH22" s="636"/>
      <c r="AI22" s="389"/>
    </row>
    <row r="23" spans="2:35" ht="13.5">
      <c r="B23" s="388"/>
      <c r="C23" s="636"/>
      <c r="D23" s="443"/>
      <c r="E23" s="1169"/>
      <c r="F23" s="2898" t="s">
        <v>1494</v>
      </c>
      <c r="G23" s="2898"/>
      <c r="H23" s="2898"/>
      <c r="I23" s="2898"/>
      <c r="J23" s="2898"/>
      <c r="K23" s="2898"/>
      <c r="L23" s="2898"/>
      <c r="M23" s="2898"/>
      <c r="N23" s="2898"/>
      <c r="O23" s="2898"/>
      <c r="P23" s="2898"/>
      <c r="Q23" s="2898"/>
      <c r="R23" s="2898"/>
      <c r="S23" s="2898"/>
      <c r="T23" s="2898"/>
      <c r="U23" s="2898"/>
      <c r="V23" s="2898"/>
      <c r="W23" s="2898"/>
      <c r="X23" s="2898"/>
      <c r="Y23" s="2898"/>
      <c r="Z23" s="2898"/>
      <c r="AA23" s="2898"/>
      <c r="AB23" s="2898"/>
      <c r="AC23" s="2898"/>
      <c r="AD23" s="2898"/>
      <c r="AE23" s="2898"/>
      <c r="AF23" s="2898"/>
      <c r="AH23" s="636"/>
      <c r="AI23" s="389"/>
    </row>
    <row r="24" spans="2:35" ht="12.75" customHeight="1">
      <c r="B24" s="388"/>
      <c r="C24" s="636"/>
      <c r="D24" s="444"/>
      <c r="E24" s="1156"/>
      <c r="F24" s="1171"/>
      <c r="G24" s="1171"/>
      <c r="H24" s="1171"/>
      <c r="I24" s="1171"/>
      <c r="J24" s="1171"/>
      <c r="K24" s="1171"/>
      <c r="L24" s="1171"/>
      <c r="M24" s="1171"/>
      <c r="N24" s="1171"/>
      <c r="O24" s="1171"/>
      <c r="P24" s="1171"/>
      <c r="Q24" s="1171"/>
      <c r="R24" s="1171"/>
      <c r="S24" s="1171"/>
      <c r="T24" s="1171"/>
      <c r="U24" s="1171"/>
      <c r="V24" s="1171"/>
      <c r="W24" s="1171"/>
      <c r="X24" s="1171"/>
      <c r="Y24" s="1171"/>
      <c r="Z24" s="1171"/>
      <c r="AA24" s="1171"/>
      <c r="AB24" s="1171"/>
      <c r="AC24" s="1171"/>
      <c r="AD24" s="1171"/>
      <c r="AE24" s="1171"/>
      <c r="AF24" s="1171"/>
      <c r="AI24" s="389"/>
    </row>
    <row r="25" spans="2:35" ht="18.75">
      <c r="B25" s="388"/>
      <c r="C25" s="636"/>
      <c r="E25" s="1156"/>
      <c r="F25" s="1171"/>
      <c r="G25" s="1171"/>
      <c r="H25" s="1171"/>
      <c r="I25" s="1171"/>
      <c r="J25" s="1171"/>
      <c r="K25" s="1171"/>
      <c r="L25" s="1171"/>
      <c r="M25" s="1171"/>
      <c r="N25" s="1171"/>
      <c r="O25" s="1171"/>
      <c r="P25" s="1171"/>
      <c r="Q25" s="1171"/>
      <c r="R25" s="1171"/>
      <c r="S25" s="1172" t="s">
        <v>617</v>
      </c>
      <c r="T25" s="1171"/>
      <c r="U25" s="1171"/>
      <c r="V25" s="1171"/>
      <c r="W25" s="1171"/>
      <c r="X25" s="1171"/>
      <c r="Y25" s="1171"/>
      <c r="Z25" s="1171"/>
      <c r="AA25" s="1171"/>
      <c r="AB25" s="1171"/>
      <c r="AC25" s="1171"/>
      <c r="AD25" s="1171"/>
      <c r="AE25" s="1171"/>
      <c r="AF25" s="1171"/>
      <c r="AG25" s="1111"/>
      <c r="AI25" s="389"/>
    </row>
    <row r="26" spans="2:35" ht="13.5">
      <c r="B26" s="388"/>
      <c r="C26" s="636"/>
      <c r="D26" s="1156"/>
      <c r="E26" s="1156"/>
      <c r="F26" s="1156"/>
      <c r="G26" s="1156"/>
      <c r="H26" s="1156"/>
      <c r="I26" s="1156"/>
      <c r="J26" s="1156"/>
      <c r="K26" s="1156"/>
      <c r="L26" s="1156"/>
      <c r="M26" s="1156"/>
      <c r="N26" s="1156"/>
      <c r="O26" s="1156"/>
      <c r="P26" s="1156"/>
      <c r="Q26" s="1156"/>
      <c r="R26" s="1156"/>
      <c r="S26" s="1156"/>
      <c r="T26" s="1156"/>
      <c r="U26" s="1156"/>
      <c r="V26" s="1156"/>
      <c r="W26" s="1156"/>
      <c r="X26" s="1156"/>
      <c r="Y26" s="1156"/>
      <c r="Z26" s="1156"/>
      <c r="AA26" s="1156"/>
      <c r="AB26" s="1156"/>
      <c r="AC26" s="1156"/>
      <c r="AD26" s="1156"/>
      <c r="AE26" s="1156"/>
      <c r="AF26" s="1156"/>
      <c r="AG26" s="1111"/>
      <c r="AI26" s="389"/>
    </row>
    <row r="27" spans="2:35" ht="25.9" customHeight="1">
      <c r="B27" s="388"/>
      <c r="C27" s="636"/>
      <c r="D27" s="1156"/>
      <c r="E27" s="1156"/>
      <c r="F27" s="2888" t="s">
        <v>676</v>
      </c>
      <c r="G27" s="2889"/>
      <c r="H27" s="2889"/>
      <c r="I27" s="2888" t="s">
        <v>677</v>
      </c>
      <c r="J27" s="2889"/>
      <c r="K27" s="2889"/>
      <c r="L27" s="2888" t="s">
        <v>678</v>
      </c>
      <c r="M27" s="2889"/>
      <c r="N27" s="2889"/>
      <c r="O27" s="2888" t="s">
        <v>1498</v>
      </c>
      <c r="P27" s="2889"/>
      <c r="Q27" s="2889"/>
      <c r="R27" s="2888" t="s">
        <v>679</v>
      </c>
      <c r="S27" s="2889"/>
      <c r="T27" s="2889"/>
      <c r="U27" s="2888" t="s">
        <v>680</v>
      </c>
      <c r="V27" s="2889"/>
      <c r="W27" s="2889"/>
      <c r="X27" s="2888" t="s">
        <v>681</v>
      </c>
      <c r="Y27" s="2889"/>
      <c r="Z27" s="2889"/>
      <c r="AA27" s="2888" t="s">
        <v>1499</v>
      </c>
      <c r="AB27" s="2889"/>
      <c r="AC27" s="2889"/>
      <c r="AD27" s="2888" t="s">
        <v>28</v>
      </c>
      <c r="AE27" s="2889"/>
      <c r="AF27" s="2889"/>
      <c r="AG27" s="636"/>
      <c r="AH27" s="636"/>
      <c r="AI27" s="389"/>
    </row>
    <row r="28" spans="2:35" ht="40.15" customHeight="1">
      <c r="B28" s="388"/>
      <c r="C28" s="636"/>
      <c r="D28" s="1156"/>
      <c r="E28" s="1156"/>
      <c r="F28" s="2887"/>
      <c r="G28" s="2887"/>
      <c r="H28" s="2887"/>
      <c r="I28" s="2887"/>
      <c r="J28" s="2887"/>
      <c r="K28" s="2887"/>
      <c r="L28" s="2887"/>
      <c r="M28" s="2887"/>
      <c r="N28" s="2887"/>
      <c r="O28" s="2887"/>
      <c r="P28" s="2887"/>
      <c r="Q28" s="2887"/>
      <c r="R28" s="2887"/>
      <c r="S28" s="2887"/>
      <c r="T28" s="2887"/>
      <c r="U28" s="2887"/>
      <c r="V28" s="2887"/>
      <c r="W28" s="2887"/>
      <c r="X28" s="2887"/>
      <c r="Y28" s="2887"/>
      <c r="Z28" s="2887"/>
      <c r="AA28" s="2887"/>
      <c r="AB28" s="2887"/>
      <c r="AC28" s="2887"/>
      <c r="AD28" s="2887"/>
      <c r="AE28" s="2887"/>
      <c r="AF28" s="2887"/>
      <c r="AG28" s="636"/>
      <c r="AH28" s="636"/>
      <c r="AI28" s="389"/>
    </row>
    <row r="29" spans="2:35" ht="12.75" customHeight="1">
      <c r="B29" s="388"/>
      <c r="C29" s="636"/>
      <c r="D29" s="636"/>
      <c r="E29" s="636"/>
      <c r="AG29" s="636"/>
      <c r="AH29" s="636"/>
      <c r="AI29" s="389"/>
    </row>
    <row r="30" spans="2:35">
      <c r="B30" s="388"/>
      <c r="C30" s="636"/>
      <c r="D30" s="636"/>
      <c r="E30" s="636"/>
      <c r="F30" s="2882"/>
      <c r="G30" s="2882"/>
      <c r="H30" s="2882"/>
      <c r="I30" s="2882"/>
      <c r="J30" s="2882"/>
      <c r="K30" s="2882"/>
      <c r="L30" s="2882"/>
      <c r="M30" s="2882"/>
      <c r="N30" s="2882"/>
      <c r="O30" s="2882"/>
      <c r="P30" s="2882"/>
      <c r="Q30" s="2882"/>
      <c r="R30" s="2882"/>
      <c r="S30" s="2882"/>
      <c r="T30" s="2882"/>
      <c r="U30" s="2882"/>
      <c r="V30" s="2882"/>
      <c r="W30" s="2882"/>
      <c r="X30" s="2882"/>
      <c r="Y30" s="2882"/>
      <c r="Z30" s="2882"/>
      <c r="AA30" s="2882"/>
      <c r="AB30" s="2882"/>
      <c r="AC30" s="2882"/>
      <c r="AD30" s="2882"/>
      <c r="AE30" s="2882"/>
      <c r="AF30" s="2882"/>
      <c r="AI30" s="389"/>
    </row>
    <row r="31" spans="2:35">
      <c r="B31" s="388"/>
      <c r="C31" s="636"/>
      <c r="D31" s="636"/>
      <c r="E31" s="636"/>
      <c r="F31" s="2882" t="s">
        <v>682</v>
      </c>
      <c r="G31" s="2882"/>
      <c r="H31" s="2882"/>
      <c r="I31" s="2882"/>
      <c r="J31" s="2882"/>
      <c r="K31" s="2882"/>
      <c r="L31" s="2882"/>
      <c r="M31" s="2882"/>
      <c r="N31" s="2882"/>
      <c r="O31" s="2882"/>
      <c r="P31" s="2882"/>
      <c r="Q31" s="2882"/>
      <c r="R31" s="2882"/>
      <c r="S31" s="2882"/>
      <c r="T31" s="2882"/>
      <c r="U31" s="2882"/>
      <c r="V31" s="2882"/>
      <c r="W31" s="2882"/>
      <c r="X31" s="2882"/>
      <c r="Y31" s="2882"/>
      <c r="Z31" s="2882"/>
      <c r="AA31" s="2882"/>
      <c r="AB31" s="2882"/>
      <c r="AC31" s="2882"/>
      <c r="AD31" s="2882"/>
      <c r="AE31" s="2882"/>
      <c r="AF31" s="2882"/>
      <c r="AI31" s="389"/>
    </row>
    <row r="32" spans="2:35">
      <c r="B32" s="388"/>
      <c r="C32" s="636"/>
      <c r="D32" s="636"/>
      <c r="E32" s="636"/>
      <c r="O32" s="636"/>
      <c r="AI32" s="389"/>
    </row>
    <row r="33" spans="2:35" ht="25.9" customHeight="1">
      <c r="B33" s="388"/>
      <c r="C33" s="636"/>
      <c r="D33" s="636"/>
      <c r="E33" s="636"/>
      <c r="F33" s="459">
        <v>1</v>
      </c>
      <c r="G33" s="1117"/>
      <c r="H33" s="2883" t="s">
        <v>748</v>
      </c>
      <c r="I33" s="2884"/>
      <c r="J33" s="2884"/>
      <c r="K33" s="2884"/>
      <c r="L33" s="2884"/>
      <c r="M33" s="2884"/>
      <c r="N33" s="1412"/>
      <c r="O33" s="636"/>
      <c r="P33" s="2885" t="str">
        <f>本工事内容!$C$5&amp;本工事内容!$D$5&amp;本工事内容!$E$5</f>
        <v>水第100号</v>
      </c>
      <c r="Q33" s="2885"/>
      <c r="R33" s="2775"/>
      <c r="S33" s="2775"/>
      <c r="T33" s="2775"/>
      <c r="U33" s="2775"/>
      <c r="V33" s="2775"/>
      <c r="W33" s="2775"/>
      <c r="X33" s="2775"/>
      <c r="AI33" s="389"/>
    </row>
    <row r="34" spans="2:35">
      <c r="B34" s="388"/>
      <c r="C34" s="636"/>
      <c r="D34" s="636"/>
      <c r="E34" s="636"/>
      <c r="F34" s="464"/>
      <c r="O34" s="636"/>
      <c r="AI34" s="389"/>
    </row>
    <row r="35" spans="2:35" ht="25.9" customHeight="1">
      <c r="B35" s="388"/>
      <c r="C35" s="636"/>
      <c r="D35" s="636"/>
      <c r="E35" s="1161"/>
      <c r="F35" s="1162">
        <v>2</v>
      </c>
      <c r="G35" s="1163"/>
      <c r="H35" s="2864" t="s">
        <v>750</v>
      </c>
      <c r="I35" s="2865"/>
      <c r="J35" s="2865"/>
      <c r="K35" s="2865"/>
      <c r="L35" s="2865"/>
      <c r="M35" s="2865"/>
      <c r="N35" s="2866"/>
      <c r="O35" s="1161"/>
      <c r="P35" s="2886" t="str">
        <f>本工事内容!$C$8</f>
        <v>○○○地内配水管改良工事</v>
      </c>
      <c r="Q35" s="2886"/>
      <c r="R35" s="2886"/>
      <c r="S35" s="2886"/>
      <c r="T35" s="2886"/>
      <c r="U35" s="2886"/>
      <c r="V35" s="2886"/>
      <c r="W35" s="2886"/>
      <c r="X35" s="2886"/>
      <c r="Y35" s="2886"/>
      <c r="Z35" s="2886"/>
      <c r="AA35" s="2886"/>
      <c r="AB35" s="2886"/>
      <c r="AC35" s="2886"/>
      <c r="AD35" s="2886"/>
      <c r="AE35" s="2886"/>
      <c r="AF35" s="2886"/>
      <c r="AI35" s="389"/>
    </row>
    <row r="36" spans="2:35" s="1156" customFormat="1">
      <c r="B36" s="1160"/>
      <c r="C36" s="1161"/>
      <c r="D36" s="1161"/>
      <c r="E36" s="1161"/>
      <c r="F36" s="1164"/>
      <c r="AI36" s="1159"/>
    </row>
    <row r="37" spans="2:35" ht="25.9" customHeight="1">
      <c r="B37" s="388"/>
      <c r="C37" s="636"/>
      <c r="D37" s="636"/>
      <c r="E37" s="1161"/>
      <c r="F37" s="1162">
        <v>3</v>
      </c>
      <c r="G37" s="1163"/>
      <c r="H37" s="2864" t="s">
        <v>751</v>
      </c>
      <c r="I37" s="2865"/>
      <c r="J37" s="2865"/>
      <c r="K37" s="2865"/>
      <c r="L37" s="2865"/>
      <c r="M37" s="2865"/>
      <c r="N37" s="2866"/>
      <c r="O37" s="1161"/>
      <c r="P37" s="2867">
        <f>本工事内容!$C$11</f>
        <v>45200</v>
      </c>
      <c r="Q37" s="2865"/>
      <c r="R37" s="2865"/>
      <c r="S37" s="2865"/>
      <c r="T37" s="2865"/>
      <c r="U37" s="2865"/>
      <c r="V37" s="2865"/>
      <c r="W37" s="2865"/>
      <c r="X37" s="2865"/>
      <c r="Y37" s="1167"/>
      <c r="Z37" s="1167"/>
      <c r="AA37" s="1167"/>
      <c r="AB37" s="1167"/>
      <c r="AC37" s="1167"/>
      <c r="AD37" s="1167"/>
      <c r="AE37" s="1156"/>
      <c r="AF37" s="1156"/>
      <c r="AG37" s="636"/>
      <c r="AH37" s="636"/>
      <c r="AI37" s="389"/>
    </row>
    <row r="38" spans="2:35">
      <c r="B38" s="388"/>
      <c r="C38" s="636"/>
      <c r="D38" s="636"/>
      <c r="E38" s="1161"/>
      <c r="F38" s="1164"/>
      <c r="G38" s="1156"/>
      <c r="H38" s="1156"/>
      <c r="I38" s="1156"/>
      <c r="J38" s="1156"/>
      <c r="K38" s="1156"/>
      <c r="L38" s="1156"/>
      <c r="M38" s="1156"/>
      <c r="N38" s="1156"/>
      <c r="O38" s="1156"/>
      <c r="P38" s="1156"/>
      <c r="Q38" s="1156"/>
      <c r="R38" s="1156"/>
      <c r="S38" s="1156"/>
      <c r="T38" s="1156"/>
      <c r="U38" s="1156"/>
      <c r="V38" s="1156"/>
      <c r="W38" s="1156"/>
      <c r="X38" s="1156"/>
      <c r="Y38" s="1156"/>
      <c r="Z38" s="1156"/>
      <c r="AA38" s="1156"/>
      <c r="AB38" s="1156"/>
      <c r="AC38" s="1156"/>
      <c r="AD38" s="1156"/>
      <c r="AE38" s="1156"/>
      <c r="AF38" s="1156"/>
      <c r="AG38" s="636"/>
      <c r="AH38" s="636"/>
      <c r="AI38" s="389"/>
    </row>
    <row r="39" spans="2:35" ht="25.9" customHeight="1">
      <c r="B39" s="388"/>
      <c r="C39" s="636"/>
      <c r="D39" s="636"/>
      <c r="E39" s="1161"/>
      <c r="F39" s="1162">
        <v>4</v>
      </c>
      <c r="G39" s="1163"/>
      <c r="H39" s="2864" t="s">
        <v>752</v>
      </c>
      <c r="I39" s="2865"/>
      <c r="J39" s="2865"/>
      <c r="K39" s="2865"/>
      <c r="L39" s="2865"/>
      <c r="M39" s="2865"/>
      <c r="N39" s="2866"/>
      <c r="O39" s="1161"/>
      <c r="P39" s="2868">
        <f>本工事内容!$C$15</f>
        <v>2000000</v>
      </c>
      <c r="Q39" s="2868"/>
      <c r="R39" s="2868"/>
      <c r="S39" s="2868"/>
      <c r="T39" s="2868"/>
      <c r="U39" s="2868"/>
      <c r="V39" s="2868"/>
      <c r="W39" s="2868"/>
      <c r="X39" s="2868"/>
      <c r="Y39" s="2868"/>
      <c r="Z39" s="2868"/>
      <c r="AA39" s="2868"/>
      <c r="AB39" s="2868"/>
      <c r="AC39" s="2868"/>
      <c r="AD39" s="2868"/>
      <c r="AE39" s="2869"/>
      <c r="AF39" s="2869"/>
      <c r="AG39" s="636"/>
      <c r="AH39" s="636"/>
      <c r="AI39" s="389"/>
    </row>
    <row r="40" spans="2:35">
      <c r="B40" s="388"/>
      <c r="C40" s="636"/>
      <c r="D40" s="636"/>
      <c r="E40" s="1161"/>
      <c r="F40" s="1164"/>
      <c r="G40" s="1156"/>
      <c r="H40" s="1156"/>
      <c r="I40" s="1156"/>
      <c r="J40" s="1156"/>
      <c r="K40" s="1156"/>
      <c r="L40" s="1156"/>
      <c r="M40" s="1156"/>
      <c r="N40" s="1156"/>
      <c r="O40" s="1156"/>
      <c r="P40" s="1156"/>
      <c r="Q40" s="1156"/>
      <c r="R40" s="1156"/>
      <c r="S40" s="1156"/>
      <c r="T40" s="1156"/>
      <c r="U40" s="1156"/>
      <c r="V40" s="1156"/>
      <c r="W40" s="1156"/>
      <c r="X40" s="1156"/>
      <c r="Y40" s="1156"/>
      <c r="Z40" s="1156"/>
      <c r="AA40" s="1156"/>
      <c r="AB40" s="1156"/>
      <c r="AC40" s="1156"/>
      <c r="AD40" s="1156"/>
      <c r="AE40" s="1156"/>
      <c r="AF40" s="1156"/>
      <c r="AG40" s="636"/>
      <c r="AH40" s="636"/>
      <c r="AI40" s="389"/>
    </row>
    <row r="41" spans="2:35" ht="25.9" customHeight="1">
      <c r="B41" s="388"/>
      <c r="C41" s="636"/>
      <c r="D41" s="636"/>
      <c r="E41" s="1161"/>
      <c r="F41" s="1162">
        <v>5</v>
      </c>
      <c r="G41" s="1163"/>
      <c r="H41" s="2864" t="s">
        <v>749</v>
      </c>
      <c r="I41" s="2865"/>
      <c r="J41" s="2865"/>
      <c r="K41" s="2865"/>
      <c r="L41" s="2865"/>
      <c r="M41" s="2865"/>
      <c r="N41" s="2866"/>
      <c r="O41" s="1156"/>
      <c r="P41" s="1173"/>
      <c r="Q41" s="1173"/>
      <c r="R41" s="1173"/>
      <c r="S41" s="1173"/>
      <c r="T41" s="1173"/>
      <c r="U41" s="1173"/>
      <c r="V41" s="1173"/>
      <c r="W41" s="1173"/>
      <c r="X41" s="1173"/>
      <c r="Y41" s="1173"/>
      <c r="Z41" s="1173"/>
      <c r="AA41" s="1173"/>
      <c r="AB41" s="1173"/>
      <c r="AC41" s="1173"/>
      <c r="AD41" s="1173"/>
      <c r="AE41" s="1156"/>
      <c r="AF41" s="1156"/>
      <c r="AG41" s="636"/>
      <c r="AH41" s="636"/>
      <c r="AI41" s="389"/>
    </row>
    <row r="42" spans="2:35">
      <c r="B42" s="388"/>
      <c r="C42" s="636"/>
      <c r="D42" s="636"/>
      <c r="E42" s="636"/>
      <c r="AG42" s="636"/>
      <c r="AH42" s="636"/>
      <c r="AI42" s="389"/>
    </row>
    <row r="43" spans="2:35" ht="31.9" customHeight="1">
      <c r="B43" s="388"/>
      <c r="C43" s="636"/>
      <c r="D43" s="636"/>
      <c r="E43" s="636"/>
      <c r="O43" s="636"/>
      <c r="P43" s="2870" t="s">
        <v>685</v>
      </c>
      <c r="Q43" s="2871"/>
      <c r="R43" s="2874" t="str">
        <f>請負者詳細!$H$17</f>
        <v>○○銀行</v>
      </c>
      <c r="S43" s="2875"/>
      <c r="T43" s="2875"/>
      <c r="U43" s="2875"/>
      <c r="V43" s="2875"/>
      <c r="W43" s="2875"/>
      <c r="X43" s="2875"/>
      <c r="Y43" s="2875"/>
      <c r="Z43" s="2876" t="str">
        <f>請負者詳細!$H$18</f>
        <v>××支店</v>
      </c>
      <c r="AA43" s="2875"/>
      <c r="AB43" s="2875"/>
      <c r="AC43" s="2875"/>
      <c r="AD43" s="2875"/>
      <c r="AE43" s="2877"/>
      <c r="AF43" s="636"/>
      <c r="AG43" s="636"/>
      <c r="AH43" s="636"/>
      <c r="AI43" s="389"/>
    </row>
    <row r="44" spans="2:35" ht="31.9" customHeight="1">
      <c r="B44" s="388"/>
      <c r="C44" s="636"/>
      <c r="D44" s="636"/>
      <c r="E44" s="636"/>
      <c r="F44" s="636"/>
      <c r="G44" s="636"/>
      <c r="H44" s="636"/>
      <c r="I44" s="636"/>
      <c r="J44" s="636"/>
      <c r="K44" s="636"/>
      <c r="L44" s="636"/>
      <c r="M44" s="636"/>
      <c r="N44" s="636"/>
      <c r="O44" s="636"/>
      <c r="P44" s="2872"/>
      <c r="Q44" s="2873"/>
      <c r="R44" s="2878" t="s">
        <v>730</v>
      </c>
      <c r="S44" s="2879"/>
      <c r="T44" s="2879"/>
      <c r="U44" s="2879" t="str">
        <f>請負者詳細!$H$19</f>
        <v>普通</v>
      </c>
      <c r="V44" s="2879"/>
      <c r="W44" s="2879"/>
      <c r="X44" s="2880" t="str">
        <f>請負者詳細!$H$20</f>
        <v>第138000番</v>
      </c>
      <c r="Y44" s="2880"/>
      <c r="Z44" s="2880"/>
      <c r="AA44" s="2880"/>
      <c r="AB44" s="2880"/>
      <c r="AC44" s="2880"/>
      <c r="AD44" s="2880"/>
      <c r="AE44" s="2881"/>
      <c r="AF44" s="636"/>
      <c r="AG44" s="636"/>
      <c r="AH44" s="636"/>
      <c r="AI44" s="389"/>
    </row>
    <row r="45" spans="2:35" s="1140" customFormat="1" ht="25.9" customHeight="1">
      <c r="B45" s="388"/>
      <c r="C45" s="636"/>
      <c r="D45" s="636"/>
      <c r="E45" s="636"/>
      <c r="F45" s="459"/>
      <c r="G45" s="1141"/>
      <c r="H45" s="458"/>
      <c r="I45" s="23"/>
      <c r="J45" s="23"/>
      <c r="K45" s="23"/>
      <c r="L45" s="23"/>
      <c r="M45" s="23"/>
      <c r="N45" s="23"/>
      <c r="O45" s="636"/>
      <c r="P45" s="1148"/>
      <c r="Q45" s="1148"/>
      <c r="R45" s="1148"/>
      <c r="S45" s="1148"/>
      <c r="T45" s="1148"/>
      <c r="U45" s="1148"/>
      <c r="V45" s="1148"/>
      <c r="W45" s="1148"/>
      <c r="X45" s="1148"/>
      <c r="Y45" s="1148"/>
      <c r="Z45" s="1148"/>
      <c r="AA45" s="1148"/>
      <c r="AB45" s="1148"/>
      <c r="AC45" s="1148"/>
      <c r="AD45" s="1148"/>
      <c r="AE45" s="23"/>
      <c r="AF45" s="23"/>
      <c r="AI45" s="389"/>
    </row>
    <row r="46" spans="2:35" s="1140" customFormat="1">
      <c r="B46" s="388"/>
      <c r="C46" s="636"/>
      <c r="D46" s="636"/>
      <c r="E46" s="636"/>
      <c r="F46" s="464"/>
      <c r="AG46" s="636"/>
      <c r="AH46" s="636"/>
      <c r="AI46" s="389"/>
    </row>
    <row r="47" spans="2:35" ht="12" customHeight="1">
      <c r="B47" s="388"/>
      <c r="C47" s="636"/>
      <c r="D47" s="636"/>
      <c r="E47" s="636"/>
      <c r="F47" s="636"/>
      <c r="G47" s="636"/>
      <c r="H47" s="636"/>
      <c r="I47" s="636"/>
      <c r="J47" s="636"/>
      <c r="K47" s="636"/>
      <c r="L47" s="636"/>
      <c r="M47" s="636"/>
      <c r="N47" s="636"/>
      <c r="O47" s="636"/>
      <c r="AF47" s="636"/>
      <c r="AG47" s="636"/>
      <c r="AH47" s="636"/>
      <c r="AI47" s="389"/>
    </row>
    <row r="48" spans="2:35" ht="13.5" thickBot="1">
      <c r="B48" s="411"/>
      <c r="C48" s="412"/>
      <c r="D48" s="412"/>
      <c r="E48" s="412"/>
      <c r="F48" s="412"/>
      <c r="G48" s="412"/>
      <c r="H48" s="412"/>
      <c r="I48" s="412"/>
      <c r="J48" s="412"/>
      <c r="K48" s="412"/>
      <c r="L48" s="412"/>
      <c r="M48" s="412"/>
      <c r="N48" s="412"/>
      <c r="O48" s="412"/>
      <c r="P48" s="412"/>
      <c r="Q48" s="412"/>
      <c r="R48" s="412"/>
      <c r="S48" s="412"/>
      <c r="T48" s="412"/>
      <c r="U48" s="412"/>
      <c r="V48" s="412"/>
      <c r="W48" s="412"/>
      <c r="X48" s="412"/>
      <c r="Y48" s="412"/>
      <c r="Z48" s="412"/>
      <c r="AA48" s="412"/>
      <c r="AB48" s="412"/>
      <c r="AC48" s="412"/>
      <c r="AD48" s="412"/>
      <c r="AE48" s="412"/>
      <c r="AF48" s="412"/>
      <c r="AG48" s="412"/>
      <c r="AH48" s="412"/>
      <c r="AI48" s="413"/>
    </row>
    <row r="49" spans="2:35">
      <c r="B49" s="636"/>
      <c r="C49" s="636"/>
      <c r="D49" s="636"/>
      <c r="E49" s="636"/>
      <c r="F49" s="636"/>
      <c r="G49" s="636"/>
      <c r="H49" s="636"/>
      <c r="I49" s="636"/>
      <c r="J49" s="636"/>
      <c r="K49" s="636"/>
      <c r="L49" s="636"/>
      <c r="M49" s="636"/>
      <c r="N49" s="636"/>
      <c r="O49" s="636"/>
      <c r="P49" s="636"/>
      <c r="Q49" s="636"/>
      <c r="R49" s="636"/>
      <c r="S49" s="636"/>
      <c r="T49" s="636"/>
      <c r="U49" s="636"/>
      <c r="V49" s="636"/>
      <c r="W49" s="636"/>
      <c r="X49" s="636"/>
      <c r="Y49" s="636"/>
      <c r="Z49" s="636"/>
      <c r="AA49" s="636"/>
      <c r="AB49" s="636"/>
      <c r="AC49" s="636"/>
      <c r="AD49" s="636"/>
      <c r="AE49" s="636"/>
      <c r="AF49" s="636"/>
      <c r="AG49" s="636"/>
      <c r="AH49" s="636"/>
      <c r="AI49" s="636"/>
    </row>
  </sheetData>
  <mergeCells count="53">
    <mergeCell ref="Y8:AH8"/>
    <mergeCell ref="P1:Q1"/>
    <mergeCell ref="R1:S1"/>
    <mergeCell ref="T1:U1"/>
    <mergeCell ref="B2:H2"/>
    <mergeCell ref="B6:AI6"/>
    <mergeCell ref="C10:N10"/>
    <mergeCell ref="W12:AI12"/>
    <mergeCell ref="W13:AH13"/>
    <mergeCell ref="W14:AI15"/>
    <mergeCell ref="F23:AF23"/>
    <mergeCell ref="S14:V15"/>
    <mergeCell ref="S12:V12"/>
    <mergeCell ref="S13:V13"/>
    <mergeCell ref="P12:R12"/>
    <mergeCell ref="F27:H27"/>
    <mergeCell ref="I27:K27"/>
    <mergeCell ref="L27:N27"/>
    <mergeCell ref="O27:Q27"/>
    <mergeCell ref="R27:T27"/>
    <mergeCell ref="U27:W27"/>
    <mergeCell ref="X27:Z27"/>
    <mergeCell ref="AA27:AC27"/>
    <mergeCell ref="AD27:AF27"/>
    <mergeCell ref="N17:Q20"/>
    <mergeCell ref="R17:AH18"/>
    <mergeCell ref="R19:AH20"/>
    <mergeCell ref="U28:W28"/>
    <mergeCell ref="X28:Z28"/>
    <mergeCell ref="AA28:AC28"/>
    <mergeCell ref="AD28:AF28"/>
    <mergeCell ref="F30:AF30"/>
    <mergeCell ref="F28:H28"/>
    <mergeCell ref="I28:K28"/>
    <mergeCell ref="L28:N28"/>
    <mergeCell ref="O28:Q28"/>
    <mergeCell ref="R28:T28"/>
    <mergeCell ref="F31:AF31"/>
    <mergeCell ref="H33:N33"/>
    <mergeCell ref="P33:X33"/>
    <mergeCell ref="H35:N35"/>
    <mergeCell ref="P35:AF35"/>
    <mergeCell ref="P43:Q44"/>
    <mergeCell ref="R43:Y43"/>
    <mergeCell ref="Z43:AE43"/>
    <mergeCell ref="R44:T44"/>
    <mergeCell ref="U44:W44"/>
    <mergeCell ref="X44:AE44"/>
    <mergeCell ref="H37:N37"/>
    <mergeCell ref="P37:X37"/>
    <mergeCell ref="H39:N39"/>
    <mergeCell ref="P39:AF39"/>
    <mergeCell ref="H41:N41"/>
  </mergeCells>
  <phoneticPr fontId="1"/>
  <hyperlinks>
    <hyperlink ref="AL6" location="一覧表!A1" display="一覧表に戻る" xr:uid="{00000000-0004-0000-2600-000000000000}"/>
  </hyperlinks>
  <pageMargins left="0.70866141732283472" right="0.51181102362204722" top="0.55118110236220474" bottom="0.43307086614173229" header="0.31496062992125984" footer="0.23622047244094491"/>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9">
    <tabColor rgb="FF00B0F0"/>
  </sheetPr>
  <dimension ref="A1:J26"/>
  <sheetViews>
    <sheetView zoomScaleNormal="100" workbookViewId="0"/>
  </sheetViews>
  <sheetFormatPr defaultColWidth="8.875" defaultRowHeight="13.5"/>
  <cols>
    <col min="1" max="1" width="8.875" style="50"/>
    <col min="2" max="2" width="15.25" style="50" customWidth="1"/>
    <col min="3" max="3" width="11.5" style="50" customWidth="1"/>
    <col min="4" max="4" width="7.5" style="50" customWidth="1"/>
    <col min="5" max="7" width="8.875" style="50" customWidth="1"/>
    <col min="8" max="8" width="11.125" style="50" customWidth="1"/>
    <col min="9" max="9" width="12.5" style="50" customWidth="1"/>
    <col min="10" max="16384" width="8.875" style="50"/>
  </cols>
  <sheetData>
    <row r="1" spans="1:10">
      <c r="A1" s="643" t="s">
        <v>1058</v>
      </c>
    </row>
    <row r="2" spans="1:10" ht="18" customHeight="1">
      <c r="B2" s="272" t="s">
        <v>488</v>
      </c>
      <c r="C2" s="827" t="s">
        <v>1078</v>
      </c>
      <c r="D2" s="828"/>
      <c r="E2" s="824"/>
      <c r="F2" s="203"/>
      <c r="G2" s="203"/>
    </row>
    <row r="3" spans="1:10" ht="18" customHeight="1">
      <c r="B3" s="829" t="s">
        <v>501</v>
      </c>
      <c r="C3" s="1241" t="s">
        <v>1079</v>
      </c>
      <c r="D3" s="1242"/>
      <c r="E3" s="205"/>
      <c r="F3" s="50" t="s">
        <v>1385</v>
      </c>
    </row>
    <row r="4" spans="1:10" ht="18" customHeight="1">
      <c r="B4" s="831" t="s">
        <v>525</v>
      </c>
      <c r="C4" s="832" t="s">
        <v>904</v>
      </c>
      <c r="D4" s="833">
        <v>4</v>
      </c>
      <c r="E4" s="203"/>
      <c r="F4" s="203"/>
      <c r="G4" s="203"/>
    </row>
    <row r="5" spans="1:10" ht="18" customHeight="1">
      <c r="B5" s="830" t="s">
        <v>226</v>
      </c>
      <c r="C5" s="834" t="s">
        <v>1084</v>
      </c>
      <c r="D5" s="835">
        <v>100</v>
      </c>
      <c r="E5" s="275" t="s">
        <v>500</v>
      </c>
    </row>
    <row r="6" spans="1:10" ht="18" customHeight="1">
      <c r="B6" s="836" t="s">
        <v>340</v>
      </c>
      <c r="C6" s="1250" t="s">
        <v>774</v>
      </c>
      <c r="D6" s="1250"/>
      <c r="E6" s="1255"/>
      <c r="F6" s="498"/>
      <c r="G6" s="498"/>
      <c r="H6" s="553"/>
      <c r="I6" s="553"/>
      <c r="J6" s="553"/>
    </row>
    <row r="7" spans="1:10" ht="18" customHeight="1">
      <c r="B7" s="825" t="s">
        <v>1096</v>
      </c>
      <c r="C7" s="1247" t="s">
        <v>773</v>
      </c>
      <c r="D7" s="1248"/>
      <c r="E7" s="498"/>
      <c r="F7" s="498"/>
      <c r="G7" s="498"/>
      <c r="H7" s="553"/>
      <c r="I7" s="553"/>
      <c r="J7" s="553"/>
    </row>
    <row r="8" spans="1:10" ht="18" customHeight="1">
      <c r="B8" s="829" t="s">
        <v>227</v>
      </c>
      <c r="C8" s="1250" t="s">
        <v>1080</v>
      </c>
      <c r="D8" s="1250"/>
      <c r="E8" s="1251"/>
      <c r="F8" s="1251"/>
      <c r="G8" s="1251"/>
      <c r="H8" s="1251"/>
      <c r="I8" s="1251"/>
      <c r="J8" s="1252"/>
    </row>
    <row r="9" spans="1:10" ht="18" customHeight="1">
      <c r="B9" s="837" t="s">
        <v>228</v>
      </c>
      <c r="C9" s="1253" t="s">
        <v>1081</v>
      </c>
      <c r="D9" s="1253"/>
      <c r="E9" s="1253"/>
      <c r="F9" s="1253"/>
      <c r="G9" s="1253"/>
      <c r="H9" s="1253"/>
      <c r="I9" s="1253"/>
      <c r="J9" s="1254"/>
    </row>
    <row r="10" spans="1:10" ht="18" customHeight="1">
      <c r="C10" s="1249"/>
      <c r="D10" s="1249"/>
      <c r="E10" s="1249"/>
      <c r="F10" s="1249"/>
      <c r="G10" s="1249"/>
      <c r="H10" s="1249"/>
      <c r="I10" s="1249"/>
      <c r="J10" s="1249"/>
    </row>
    <row r="11" spans="1:10" ht="18" customHeight="1">
      <c r="B11" s="272" t="s">
        <v>517</v>
      </c>
      <c r="C11" s="1243">
        <v>45200</v>
      </c>
      <c r="D11" s="1244"/>
      <c r="E11" s="553"/>
      <c r="F11" s="553"/>
      <c r="G11" s="553"/>
      <c r="H11" s="553"/>
      <c r="I11" s="553"/>
      <c r="J11" s="553"/>
    </row>
    <row r="12" spans="1:10" ht="18" customHeight="1">
      <c r="B12" s="825" t="s">
        <v>518</v>
      </c>
      <c r="C12" s="1245">
        <v>45201</v>
      </c>
      <c r="D12" s="1246"/>
      <c r="E12" s="553"/>
      <c r="F12" s="553"/>
      <c r="G12" s="553"/>
      <c r="H12" s="553"/>
      <c r="I12" s="553"/>
      <c r="J12" s="553"/>
    </row>
    <row r="13" spans="1:10" ht="18" customHeight="1">
      <c r="B13" s="825" t="s">
        <v>521</v>
      </c>
      <c r="C13" s="1245">
        <v>45322</v>
      </c>
      <c r="D13" s="1246"/>
      <c r="E13" s="553"/>
      <c r="F13" s="553"/>
      <c r="G13" s="553"/>
      <c r="H13" s="553"/>
      <c r="I13" s="553"/>
      <c r="J13" s="553"/>
    </row>
    <row r="14" spans="1:10" ht="18" customHeight="1">
      <c r="B14" s="825" t="s">
        <v>732</v>
      </c>
      <c r="C14" s="1245">
        <v>45382</v>
      </c>
      <c r="D14" s="1246"/>
      <c r="E14" s="553"/>
      <c r="F14" s="553"/>
      <c r="G14" s="553"/>
      <c r="H14" s="553"/>
      <c r="I14" s="553"/>
      <c r="J14" s="553"/>
    </row>
    <row r="15" spans="1:10" ht="18" customHeight="1">
      <c r="B15" s="825" t="s">
        <v>519</v>
      </c>
      <c r="C15" s="1256">
        <v>2000000</v>
      </c>
      <c r="D15" s="1257"/>
      <c r="E15" s="553"/>
      <c r="F15" s="553"/>
      <c r="G15" s="553"/>
      <c r="H15" s="553"/>
      <c r="I15" s="553"/>
      <c r="J15" s="553"/>
    </row>
    <row r="16" spans="1:10" ht="18" customHeight="1">
      <c r="B16" s="826" t="s">
        <v>520</v>
      </c>
      <c r="C16" s="1264">
        <v>2500000</v>
      </c>
      <c r="D16" s="1265"/>
      <c r="E16" s="553"/>
      <c r="F16" s="553"/>
      <c r="G16" s="553"/>
      <c r="H16" s="553"/>
      <c r="I16" s="553"/>
      <c r="J16" s="553"/>
    </row>
    <row r="17" spans="2:10" ht="18" customHeight="1">
      <c r="B17" s="250"/>
      <c r="C17" s="554"/>
      <c r="D17" s="554"/>
      <c r="E17" s="553"/>
      <c r="F17" s="553"/>
      <c r="G17" s="553"/>
      <c r="H17" s="553"/>
      <c r="I17" s="553"/>
      <c r="J17" s="553"/>
    </row>
    <row r="18" spans="2:10" ht="18" customHeight="1">
      <c r="C18" s="555"/>
      <c r="D18" s="555"/>
      <c r="E18" s="552"/>
      <c r="F18" s="552"/>
      <c r="G18" s="552"/>
      <c r="H18" s="552"/>
      <c r="I18" s="550"/>
      <c r="J18" s="553"/>
    </row>
    <row r="19" spans="2:10" ht="18" customHeight="1">
      <c r="B19" s="272" t="s">
        <v>208</v>
      </c>
      <c r="C19" s="1258" t="s">
        <v>527</v>
      </c>
      <c r="D19" s="1259"/>
      <c r="E19" s="550"/>
      <c r="F19" s="550"/>
      <c r="G19" s="550"/>
      <c r="H19" s="550"/>
      <c r="I19" s="551"/>
      <c r="J19" s="553"/>
    </row>
    <row r="20" spans="2:10" ht="18" customHeight="1">
      <c r="B20" s="830" t="s">
        <v>522</v>
      </c>
      <c r="C20" s="1260" t="s">
        <v>761</v>
      </c>
      <c r="D20" s="1261"/>
      <c r="E20" s="550"/>
      <c r="F20" s="550"/>
      <c r="G20" s="550"/>
      <c r="H20" s="550"/>
      <c r="I20" s="551"/>
      <c r="J20" s="553"/>
    </row>
    <row r="21" spans="2:10" ht="18" customHeight="1">
      <c r="B21" s="830" t="s">
        <v>523</v>
      </c>
      <c r="C21" s="1260" t="s">
        <v>306</v>
      </c>
      <c r="D21" s="1261"/>
      <c r="E21" s="550"/>
      <c r="F21" s="550"/>
      <c r="G21" s="550"/>
      <c r="H21" s="550"/>
      <c r="I21" s="551"/>
      <c r="J21" s="553"/>
    </row>
    <row r="22" spans="2:10" ht="18" customHeight="1">
      <c r="B22" s="830" t="s">
        <v>524</v>
      </c>
      <c r="C22" s="1260" t="s">
        <v>306</v>
      </c>
      <c r="D22" s="1261"/>
      <c r="E22" s="550"/>
      <c r="F22" s="550"/>
      <c r="G22" s="550"/>
      <c r="H22" s="550"/>
      <c r="I22" s="551"/>
      <c r="J22" s="553"/>
    </row>
    <row r="23" spans="2:10" ht="18" customHeight="1">
      <c r="B23" s="830" t="s">
        <v>641</v>
      </c>
      <c r="C23" s="1260" t="s">
        <v>306</v>
      </c>
      <c r="D23" s="1261"/>
      <c r="E23" s="550"/>
      <c r="F23" s="550"/>
      <c r="G23" s="550"/>
      <c r="H23" s="550"/>
      <c r="I23" s="551"/>
      <c r="J23" s="553"/>
    </row>
    <row r="24" spans="2:10" ht="18" customHeight="1">
      <c r="B24" s="837" t="s">
        <v>641</v>
      </c>
      <c r="C24" s="1262" t="s">
        <v>306</v>
      </c>
      <c r="D24" s="1263"/>
    </row>
    <row r="25" spans="2:10" ht="18" customHeight="1"/>
    <row r="26" spans="2:10" ht="18" customHeight="1"/>
  </sheetData>
  <mergeCells count="18">
    <mergeCell ref="C13:D13"/>
    <mergeCell ref="C15:D15"/>
    <mergeCell ref="C19:D19"/>
    <mergeCell ref="C20:D20"/>
    <mergeCell ref="C24:D24"/>
    <mergeCell ref="C14:D14"/>
    <mergeCell ref="C16:D16"/>
    <mergeCell ref="C23:D23"/>
    <mergeCell ref="C22:D22"/>
    <mergeCell ref="C21:D21"/>
    <mergeCell ref="C3:D3"/>
    <mergeCell ref="C11:D11"/>
    <mergeCell ref="C12:D12"/>
    <mergeCell ref="C7:D7"/>
    <mergeCell ref="C10:J10"/>
    <mergeCell ref="C8:J8"/>
    <mergeCell ref="C9:J9"/>
    <mergeCell ref="C6:E6"/>
  </mergeCells>
  <phoneticPr fontId="1"/>
  <dataValidations count="1">
    <dataValidation type="list" allowBlank="1" showInputMessage="1" showErrorMessage="1" sqref="C3:D3" xr:uid="{00000000-0002-0000-0300-000000000000}">
      <formula1>"上水道整備課,給排水設備課,下水道整備課,管路保全課,施設保全課"</formula1>
    </dataValidation>
  </dataValidations>
  <pageMargins left="0.7" right="0.7" top="0.75" bottom="0.75" header="0.3" footer="0.3"/>
  <pageSetup paperSize="9" scale="87"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00000000-0002-0000-0300-000001000000}">
          <x14:formula1>
            <xm:f>検索!$I$1:$I$11</xm:f>
          </x14:formula1>
          <xm:sqref>C5</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C000"/>
  </sheetPr>
  <dimension ref="B1:AL37"/>
  <sheetViews>
    <sheetView zoomScaleNormal="100" workbookViewId="0"/>
  </sheetViews>
  <sheetFormatPr defaultColWidth="9.125" defaultRowHeight="12.75"/>
  <cols>
    <col min="1" max="1" width="9.125" style="1115"/>
    <col min="2" max="36" width="2.625" style="1115" customWidth="1"/>
    <col min="37" max="231" width="9.125" style="1115"/>
    <col min="232" max="266" width="2.625" style="1115" customWidth="1"/>
    <col min="267" max="275" width="3.625" style="1115" customWidth="1"/>
    <col min="276" max="290" width="2.625" style="1115" customWidth="1"/>
    <col min="291" max="487" width="9.125" style="1115"/>
    <col min="488" max="522" width="2.625" style="1115" customWidth="1"/>
    <col min="523" max="531" width="3.625" style="1115" customWidth="1"/>
    <col min="532" max="546" width="2.625" style="1115" customWidth="1"/>
    <col min="547" max="743" width="9.125" style="1115"/>
    <col min="744" max="778" width="2.625" style="1115" customWidth="1"/>
    <col min="779" max="787" width="3.625" style="1115" customWidth="1"/>
    <col min="788" max="802" width="2.625" style="1115" customWidth="1"/>
    <col min="803" max="999" width="9.125" style="1115"/>
    <col min="1000" max="1034" width="2.625" style="1115" customWidth="1"/>
    <col min="1035" max="1043" width="3.625" style="1115" customWidth="1"/>
    <col min="1044" max="1058" width="2.625" style="1115" customWidth="1"/>
    <col min="1059" max="1255" width="9.125" style="1115"/>
    <col min="1256" max="1290" width="2.625" style="1115" customWidth="1"/>
    <col min="1291" max="1299" width="3.625" style="1115" customWidth="1"/>
    <col min="1300" max="1314" width="2.625" style="1115" customWidth="1"/>
    <col min="1315" max="1511" width="9.125" style="1115"/>
    <col min="1512" max="1546" width="2.625" style="1115" customWidth="1"/>
    <col min="1547" max="1555" width="3.625" style="1115" customWidth="1"/>
    <col min="1556" max="1570" width="2.625" style="1115" customWidth="1"/>
    <col min="1571" max="1767" width="9.125" style="1115"/>
    <col min="1768" max="1802" width="2.625" style="1115" customWidth="1"/>
    <col min="1803" max="1811" width="3.625" style="1115" customWidth="1"/>
    <col min="1812" max="1826" width="2.625" style="1115" customWidth="1"/>
    <col min="1827" max="2023" width="9.125" style="1115"/>
    <col min="2024" max="2058" width="2.625" style="1115" customWidth="1"/>
    <col min="2059" max="2067" width="3.625" style="1115" customWidth="1"/>
    <col min="2068" max="2082" width="2.625" style="1115" customWidth="1"/>
    <col min="2083" max="2279" width="9.125" style="1115"/>
    <col min="2280" max="2314" width="2.625" style="1115" customWidth="1"/>
    <col min="2315" max="2323" width="3.625" style="1115" customWidth="1"/>
    <col min="2324" max="2338" width="2.625" style="1115" customWidth="1"/>
    <col min="2339" max="2535" width="9.125" style="1115"/>
    <col min="2536" max="2570" width="2.625" style="1115" customWidth="1"/>
    <col min="2571" max="2579" width="3.625" style="1115" customWidth="1"/>
    <col min="2580" max="2594" width="2.625" style="1115" customWidth="1"/>
    <col min="2595" max="2791" width="9.125" style="1115"/>
    <col min="2792" max="2826" width="2.625" style="1115" customWidth="1"/>
    <col min="2827" max="2835" width="3.625" style="1115" customWidth="1"/>
    <col min="2836" max="2850" width="2.625" style="1115" customWidth="1"/>
    <col min="2851" max="3047" width="9.125" style="1115"/>
    <col min="3048" max="3082" width="2.625" style="1115" customWidth="1"/>
    <col min="3083" max="3091" width="3.625" style="1115" customWidth="1"/>
    <col min="3092" max="3106" width="2.625" style="1115" customWidth="1"/>
    <col min="3107" max="3303" width="9.125" style="1115"/>
    <col min="3304" max="3338" width="2.625" style="1115" customWidth="1"/>
    <col min="3339" max="3347" width="3.625" style="1115" customWidth="1"/>
    <col min="3348" max="3362" width="2.625" style="1115" customWidth="1"/>
    <col min="3363" max="3559" width="9.125" style="1115"/>
    <col min="3560" max="3594" width="2.625" style="1115" customWidth="1"/>
    <col min="3595" max="3603" width="3.625" style="1115" customWidth="1"/>
    <col min="3604" max="3618" width="2.625" style="1115" customWidth="1"/>
    <col min="3619" max="3815" width="9.125" style="1115"/>
    <col min="3816" max="3850" width="2.625" style="1115" customWidth="1"/>
    <col min="3851" max="3859" width="3.625" style="1115" customWidth="1"/>
    <col min="3860" max="3874" width="2.625" style="1115" customWidth="1"/>
    <col min="3875" max="4071" width="9.125" style="1115"/>
    <col min="4072" max="4106" width="2.625" style="1115" customWidth="1"/>
    <col min="4107" max="4115" width="3.625" style="1115" customWidth="1"/>
    <col min="4116" max="4130" width="2.625" style="1115" customWidth="1"/>
    <col min="4131" max="4327" width="9.125" style="1115"/>
    <col min="4328" max="4362" width="2.625" style="1115" customWidth="1"/>
    <col min="4363" max="4371" width="3.625" style="1115" customWidth="1"/>
    <col min="4372" max="4386" width="2.625" style="1115" customWidth="1"/>
    <col min="4387" max="4583" width="9.125" style="1115"/>
    <col min="4584" max="4618" width="2.625" style="1115" customWidth="1"/>
    <col min="4619" max="4627" width="3.625" style="1115" customWidth="1"/>
    <col min="4628" max="4642" width="2.625" style="1115" customWidth="1"/>
    <col min="4643" max="4839" width="9.125" style="1115"/>
    <col min="4840" max="4874" width="2.625" style="1115" customWidth="1"/>
    <col min="4875" max="4883" width="3.625" style="1115" customWidth="1"/>
    <col min="4884" max="4898" width="2.625" style="1115" customWidth="1"/>
    <col min="4899" max="5095" width="9.125" style="1115"/>
    <col min="5096" max="5130" width="2.625" style="1115" customWidth="1"/>
    <col min="5131" max="5139" width="3.625" style="1115" customWidth="1"/>
    <col min="5140" max="5154" width="2.625" style="1115" customWidth="1"/>
    <col min="5155" max="5351" width="9.125" style="1115"/>
    <col min="5352" max="5386" width="2.625" style="1115" customWidth="1"/>
    <col min="5387" max="5395" width="3.625" style="1115" customWidth="1"/>
    <col min="5396" max="5410" width="2.625" style="1115" customWidth="1"/>
    <col min="5411" max="5607" width="9.125" style="1115"/>
    <col min="5608" max="5642" width="2.625" style="1115" customWidth="1"/>
    <col min="5643" max="5651" width="3.625" style="1115" customWidth="1"/>
    <col min="5652" max="5666" width="2.625" style="1115" customWidth="1"/>
    <col min="5667" max="5863" width="9.125" style="1115"/>
    <col min="5864" max="5898" width="2.625" style="1115" customWidth="1"/>
    <col min="5899" max="5907" width="3.625" style="1115" customWidth="1"/>
    <col min="5908" max="5922" width="2.625" style="1115" customWidth="1"/>
    <col min="5923" max="6119" width="9.125" style="1115"/>
    <col min="6120" max="6154" width="2.625" style="1115" customWidth="1"/>
    <col min="6155" max="6163" width="3.625" style="1115" customWidth="1"/>
    <col min="6164" max="6178" width="2.625" style="1115" customWidth="1"/>
    <col min="6179" max="6375" width="9.125" style="1115"/>
    <col min="6376" max="6410" width="2.625" style="1115" customWidth="1"/>
    <col min="6411" max="6419" width="3.625" style="1115" customWidth="1"/>
    <col min="6420" max="6434" width="2.625" style="1115" customWidth="1"/>
    <col min="6435" max="6631" width="9.125" style="1115"/>
    <col min="6632" max="6666" width="2.625" style="1115" customWidth="1"/>
    <col min="6667" max="6675" width="3.625" style="1115" customWidth="1"/>
    <col min="6676" max="6690" width="2.625" style="1115" customWidth="1"/>
    <col min="6691" max="6887" width="9.125" style="1115"/>
    <col min="6888" max="6922" width="2.625" style="1115" customWidth="1"/>
    <col min="6923" max="6931" width="3.625" style="1115" customWidth="1"/>
    <col min="6932" max="6946" width="2.625" style="1115" customWidth="1"/>
    <col min="6947" max="7143" width="9.125" style="1115"/>
    <col min="7144" max="7178" width="2.625" style="1115" customWidth="1"/>
    <col min="7179" max="7187" width="3.625" style="1115" customWidth="1"/>
    <col min="7188" max="7202" width="2.625" style="1115" customWidth="1"/>
    <col min="7203" max="7399" width="9.125" style="1115"/>
    <col min="7400" max="7434" width="2.625" style="1115" customWidth="1"/>
    <col min="7435" max="7443" width="3.625" style="1115" customWidth="1"/>
    <col min="7444" max="7458" width="2.625" style="1115" customWidth="1"/>
    <col min="7459" max="7655" width="9.125" style="1115"/>
    <col min="7656" max="7690" width="2.625" style="1115" customWidth="1"/>
    <col min="7691" max="7699" width="3.625" style="1115" customWidth="1"/>
    <col min="7700" max="7714" width="2.625" style="1115" customWidth="1"/>
    <col min="7715" max="7911" width="9.125" style="1115"/>
    <col min="7912" max="7946" width="2.625" style="1115" customWidth="1"/>
    <col min="7947" max="7955" width="3.625" style="1115" customWidth="1"/>
    <col min="7956" max="7970" width="2.625" style="1115" customWidth="1"/>
    <col min="7971" max="8167" width="9.125" style="1115"/>
    <col min="8168" max="8202" width="2.625" style="1115" customWidth="1"/>
    <col min="8203" max="8211" width="3.625" style="1115" customWidth="1"/>
    <col min="8212" max="8226" width="2.625" style="1115" customWidth="1"/>
    <col min="8227" max="8423" width="9.125" style="1115"/>
    <col min="8424" max="8458" width="2.625" style="1115" customWidth="1"/>
    <col min="8459" max="8467" width="3.625" style="1115" customWidth="1"/>
    <col min="8468" max="8482" width="2.625" style="1115" customWidth="1"/>
    <col min="8483" max="8679" width="9.125" style="1115"/>
    <col min="8680" max="8714" width="2.625" style="1115" customWidth="1"/>
    <col min="8715" max="8723" width="3.625" style="1115" customWidth="1"/>
    <col min="8724" max="8738" width="2.625" style="1115" customWidth="1"/>
    <col min="8739" max="8935" width="9.125" style="1115"/>
    <col min="8936" max="8970" width="2.625" style="1115" customWidth="1"/>
    <col min="8971" max="8979" width="3.625" style="1115" customWidth="1"/>
    <col min="8980" max="8994" width="2.625" style="1115" customWidth="1"/>
    <col min="8995" max="9191" width="9.125" style="1115"/>
    <col min="9192" max="9226" width="2.625" style="1115" customWidth="1"/>
    <col min="9227" max="9235" width="3.625" style="1115" customWidth="1"/>
    <col min="9236" max="9250" width="2.625" style="1115" customWidth="1"/>
    <col min="9251" max="9447" width="9.125" style="1115"/>
    <col min="9448" max="9482" width="2.625" style="1115" customWidth="1"/>
    <col min="9483" max="9491" width="3.625" style="1115" customWidth="1"/>
    <col min="9492" max="9506" width="2.625" style="1115" customWidth="1"/>
    <col min="9507" max="9703" width="9.125" style="1115"/>
    <col min="9704" max="9738" width="2.625" style="1115" customWidth="1"/>
    <col min="9739" max="9747" width="3.625" style="1115" customWidth="1"/>
    <col min="9748" max="9762" width="2.625" style="1115" customWidth="1"/>
    <col min="9763" max="9959" width="9.125" style="1115"/>
    <col min="9960" max="9994" width="2.625" style="1115" customWidth="1"/>
    <col min="9995" max="10003" width="3.625" style="1115" customWidth="1"/>
    <col min="10004" max="10018" width="2.625" style="1115" customWidth="1"/>
    <col min="10019" max="10215" width="9.125" style="1115"/>
    <col min="10216" max="10250" width="2.625" style="1115" customWidth="1"/>
    <col min="10251" max="10259" width="3.625" style="1115" customWidth="1"/>
    <col min="10260" max="10274" width="2.625" style="1115" customWidth="1"/>
    <col min="10275" max="10471" width="9.125" style="1115"/>
    <col min="10472" max="10506" width="2.625" style="1115" customWidth="1"/>
    <col min="10507" max="10515" width="3.625" style="1115" customWidth="1"/>
    <col min="10516" max="10530" width="2.625" style="1115" customWidth="1"/>
    <col min="10531" max="10727" width="9.125" style="1115"/>
    <col min="10728" max="10762" width="2.625" style="1115" customWidth="1"/>
    <col min="10763" max="10771" width="3.625" style="1115" customWidth="1"/>
    <col min="10772" max="10786" width="2.625" style="1115" customWidth="1"/>
    <col min="10787" max="10983" width="9.125" style="1115"/>
    <col min="10984" max="11018" width="2.625" style="1115" customWidth="1"/>
    <col min="11019" max="11027" width="3.625" style="1115" customWidth="1"/>
    <col min="11028" max="11042" width="2.625" style="1115" customWidth="1"/>
    <col min="11043" max="11239" width="9.125" style="1115"/>
    <col min="11240" max="11274" width="2.625" style="1115" customWidth="1"/>
    <col min="11275" max="11283" width="3.625" style="1115" customWidth="1"/>
    <col min="11284" max="11298" width="2.625" style="1115" customWidth="1"/>
    <col min="11299" max="11495" width="9.125" style="1115"/>
    <col min="11496" max="11530" width="2.625" style="1115" customWidth="1"/>
    <col min="11531" max="11539" width="3.625" style="1115" customWidth="1"/>
    <col min="11540" max="11554" width="2.625" style="1115" customWidth="1"/>
    <col min="11555" max="11751" width="9.125" style="1115"/>
    <col min="11752" max="11786" width="2.625" style="1115" customWidth="1"/>
    <col min="11787" max="11795" width="3.625" style="1115" customWidth="1"/>
    <col min="11796" max="11810" width="2.625" style="1115" customWidth="1"/>
    <col min="11811" max="12007" width="9.125" style="1115"/>
    <col min="12008" max="12042" width="2.625" style="1115" customWidth="1"/>
    <col min="12043" max="12051" width="3.625" style="1115" customWidth="1"/>
    <col min="12052" max="12066" width="2.625" style="1115" customWidth="1"/>
    <col min="12067" max="12263" width="9.125" style="1115"/>
    <col min="12264" max="12298" width="2.625" style="1115" customWidth="1"/>
    <col min="12299" max="12307" width="3.625" style="1115" customWidth="1"/>
    <col min="12308" max="12322" width="2.625" style="1115" customWidth="1"/>
    <col min="12323" max="12519" width="9.125" style="1115"/>
    <col min="12520" max="12554" width="2.625" style="1115" customWidth="1"/>
    <col min="12555" max="12563" width="3.625" style="1115" customWidth="1"/>
    <col min="12564" max="12578" width="2.625" style="1115" customWidth="1"/>
    <col min="12579" max="12775" width="9.125" style="1115"/>
    <col min="12776" max="12810" width="2.625" style="1115" customWidth="1"/>
    <col min="12811" max="12819" width="3.625" style="1115" customWidth="1"/>
    <col min="12820" max="12834" width="2.625" style="1115" customWidth="1"/>
    <col min="12835" max="13031" width="9.125" style="1115"/>
    <col min="13032" max="13066" width="2.625" style="1115" customWidth="1"/>
    <col min="13067" max="13075" width="3.625" style="1115" customWidth="1"/>
    <col min="13076" max="13090" width="2.625" style="1115" customWidth="1"/>
    <col min="13091" max="13287" width="9.125" style="1115"/>
    <col min="13288" max="13322" width="2.625" style="1115" customWidth="1"/>
    <col min="13323" max="13331" width="3.625" style="1115" customWidth="1"/>
    <col min="13332" max="13346" width="2.625" style="1115" customWidth="1"/>
    <col min="13347" max="13543" width="9.125" style="1115"/>
    <col min="13544" max="13578" width="2.625" style="1115" customWidth="1"/>
    <col min="13579" max="13587" width="3.625" style="1115" customWidth="1"/>
    <col min="13588" max="13602" width="2.625" style="1115" customWidth="1"/>
    <col min="13603" max="13799" width="9.125" style="1115"/>
    <col min="13800" max="13834" width="2.625" style="1115" customWidth="1"/>
    <col min="13835" max="13843" width="3.625" style="1115" customWidth="1"/>
    <col min="13844" max="13858" width="2.625" style="1115" customWidth="1"/>
    <col min="13859" max="14055" width="9.125" style="1115"/>
    <col min="14056" max="14090" width="2.625" style="1115" customWidth="1"/>
    <col min="14091" max="14099" width="3.625" style="1115" customWidth="1"/>
    <col min="14100" max="14114" width="2.625" style="1115" customWidth="1"/>
    <col min="14115" max="14311" width="9.125" style="1115"/>
    <col min="14312" max="14346" width="2.625" style="1115" customWidth="1"/>
    <col min="14347" max="14355" width="3.625" style="1115" customWidth="1"/>
    <col min="14356" max="14370" width="2.625" style="1115" customWidth="1"/>
    <col min="14371" max="14567" width="9.125" style="1115"/>
    <col min="14568" max="14602" width="2.625" style="1115" customWidth="1"/>
    <col min="14603" max="14611" width="3.625" style="1115" customWidth="1"/>
    <col min="14612" max="14626" width="2.625" style="1115" customWidth="1"/>
    <col min="14627" max="14823" width="9.125" style="1115"/>
    <col min="14824" max="14858" width="2.625" style="1115" customWidth="1"/>
    <col min="14859" max="14867" width="3.625" style="1115" customWidth="1"/>
    <col min="14868" max="14882" width="2.625" style="1115" customWidth="1"/>
    <col min="14883" max="15079" width="9.125" style="1115"/>
    <col min="15080" max="15114" width="2.625" style="1115" customWidth="1"/>
    <col min="15115" max="15123" width="3.625" style="1115" customWidth="1"/>
    <col min="15124" max="15138" width="2.625" style="1115" customWidth="1"/>
    <col min="15139" max="15335" width="9.125" style="1115"/>
    <col min="15336" max="15370" width="2.625" style="1115" customWidth="1"/>
    <col min="15371" max="15379" width="3.625" style="1115" customWidth="1"/>
    <col min="15380" max="15394" width="2.625" style="1115" customWidth="1"/>
    <col min="15395" max="15591" width="9.125" style="1115"/>
    <col min="15592" max="15626" width="2.625" style="1115" customWidth="1"/>
    <col min="15627" max="15635" width="3.625" style="1115" customWidth="1"/>
    <col min="15636" max="15650" width="2.625" style="1115" customWidth="1"/>
    <col min="15651" max="15847" width="9.125" style="1115"/>
    <col min="15848" max="15882" width="2.625" style="1115" customWidth="1"/>
    <col min="15883" max="15891" width="3.625" style="1115" customWidth="1"/>
    <col min="15892" max="15906" width="2.625" style="1115" customWidth="1"/>
    <col min="15907" max="16103" width="9.125" style="1115"/>
    <col min="16104" max="16138" width="2.625" style="1115" customWidth="1"/>
    <col min="16139" max="16147" width="3.625" style="1115" customWidth="1"/>
    <col min="16148" max="16162" width="2.625" style="1115" customWidth="1"/>
    <col min="16163" max="16384" width="9.125" style="1115"/>
  </cols>
  <sheetData>
    <row r="1" spans="2:38">
      <c r="P1" s="2904"/>
      <c r="Q1" s="2904"/>
      <c r="R1" s="1279"/>
      <c r="S1" s="1279"/>
      <c r="T1" s="1279"/>
      <c r="U1" s="1279"/>
    </row>
    <row r="2" spans="2:38" ht="13.5">
      <c r="B2" s="2959" t="s">
        <v>719</v>
      </c>
      <c r="C2" s="2905"/>
      <c r="D2" s="2905"/>
      <c r="E2" s="2905"/>
      <c r="F2" s="2905"/>
      <c r="G2" s="2905"/>
      <c r="H2" s="2905"/>
      <c r="N2" s="636"/>
      <c r="O2" s="636"/>
      <c r="P2" s="636"/>
      <c r="Q2" s="636"/>
      <c r="R2" s="636"/>
      <c r="S2" s="636"/>
    </row>
    <row r="3" spans="2:38" ht="6" customHeight="1" thickBot="1"/>
    <row r="4" spans="2:38">
      <c r="B4" s="385"/>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7"/>
    </row>
    <row r="5" spans="2:38">
      <c r="B5" s="388"/>
      <c r="C5" s="636"/>
      <c r="D5" s="636"/>
      <c r="E5" s="636"/>
      <c r="F5" s="636"/>
      <c r="G5" s="636"/>
      <c r="H5" s="636"/>
      <c r="I5" s="636"/>
      <c r="J5" s="636"/>
      <c r="K5" s="636"/>
      <c r="L5" s="636"/>
      <c r="M5" s="636"/>
      <c r="N5" s="636"/>
      <c r="O5" s="636"/>
      <c r="P5" s="636"/>
      <c r="Q5" s="636"/>
      <c r="R5" s="636"/>
      <c r="S5" s="636"/>
      <c r="T5" s="636"/>
      <c r="U5" s="636"/>
      <c r="V5" s="636"/>
      <c r="W5" s="636"/>
      <c r="X5" s="636"/>
      <c r="Y5" s="636"/>
      <c r="Z5" s="636"/>
      <c r="AA5" s="636"/>
      <c r="AB5" s="636"/>
      <c r="AC5" s="636"/>
      <c r="AD5" s="636"/>
      <c r="AE5" s="636"/>
      <c r="AF5" s="636"/>
      <c r="AG5" s="636"/>
      <c r="AH5" s="636"/>
      <c r="AI5" s="389"/>
    </row>
    <row r="6" spans="2:38" ht="13.5">
      <c r="B6" s="2906" t="s">
        <v>716</v>
      </c>
      <c r="C6" s="2907"/>
      <c r="D6" s="2907"/>
      <c r="E6" s="2907"/>
      <c r="F6" s="2907"/>
      <c r="G6" s="2907"/>
      <c r="H6" s="2907"/>
      <c r="I6" s="2907"/>
      <c r="J6" s="2907"/>
      <c r="K6" s="2907"/>
      <c r="L6" s="2907"/>
      <c r="M6" s="2907"/>
      <c r="N6" s="2907"/>
      <c r="O6" s="2907"/>
      <c r="P6" s="2907"/>
      <c r="Q6" s="2907"/>
      <c r="R6" s="2907"/>
      <c r="S6" s="2907"/>
      <c r="T6" s="2907"/>
      <c r="U6" s="2907"/>
      <c r="V6" s="2907"/>
      <c r="W6" s="2907"/>
      <c r="X6" s="2907"/>
      <c r="Y6" s="2907"/>
      <c r="Z6" s="2907"/>
      <c r="AA6" s="2907"/>
      <c r="AB6" s="2907"/>
      <c r="AC6" s="2907"/>
      <c r="AD6" s="2907"/>
      <c r="AE6" s="2907"/>
      <c r="AF6" s="2907"/>
      <c r="AG6" s="2907"/>
      <c r="AH6" s="2907"/>
      <c r="AI6" s="2908"/>
      <c r="AL6" s="473" t="s">
        <v>754</v>
      </c>
    </row>
    <row r="7" spans="2:38">
      <c r="B7" s="2906"/>
      <c r="C7" s="2907"/>
      <c r="D7" s="2907"/>
      <c r="E7" s="2907"/>
      <c r="F7" s="2907"/>
      <c r="G7" s="2907"/>
      <c r="H7" s="2907"/>
      <c r="I7" s="2907"/>
      <c r="J7" s="2907"/>
      <c r="K7" s="2907"/>
      <c r="L7" s="2907"/>
      <c r="M7" s="2907"/>
      <c r="N7" s="2907"/>
      <c r="O7" s="2907"/>
      <c r="P7" s="2907"/>
      <c r="Q7" s="2907"/>
      <c r="R7" s="2907"/>
      <c r="S7" s="2907"/>
      <c r="T7" s="2907"/>
      <c r="U7" s="2907"/>
      <c r="V7" s="2907"/>
      <c r="W7" s="2907"/>
      <c r="X7" s="2907"/>
      <c r="Y7" s="2907"/>
      <c r="Z7" s="2907"/>
      <c r="AA7" s="2907"/>
      <c r="AB7" s="2907"/>
      <c r="AC7" s="2907"/>
      <c r="AD7" s="2907"/>
      <c r="AE7" s="2907"/>
      <c r="AF7" s="2907"/>
      <c r="AG7" s="2907"/>
      <c r="AH7" s="2907"/>
      <c r="AI7" s="2908"/>
    </row>
    <row r="8" spans="2:38">
      <c r="B8" s="394"/>
      <c r="C8" s="1108"/>
      <c r="D8" s="1108"/>
      <c r="E8" s="1108"/>
      <c r="F8" s="1108"/>
      <c r="G8" s="1108"/>
      <c r="H8" s="1108"/>
      <c r="I8" s="1108"/>
      <c r="J8" s="1108"/>
      <c r="K8" s="1108"/>
      <c r="L8" s="1108"/>
      <c r="M8" s="1108"/>
      <c r="N8" s="1108"/>
      <c r="O8" s="1108"/>
      <c r="P8" s="1108"/>
      <c r="Q8" s="1108"/>
      <c r="R8" s="1108"/>
      <c r="S8" s="1108"/>
      <c r="T8" s="1108"/>
      <c r="U8" s="1108"/>
      <c r="V8" s="1108"/>
      <c r="W8" s="1108"/>
      <c r="X8" s="1108"/>
      <c r="Y8" s="1108"/>
      <c r="Z8" s="1108"/>
      <c r="AA8" s="1108"/>
      <c r="AB8" s="1108"/>
      <c r="AC8" s="1108"/>
      <c r="AD8" s="1108"/>
      <c r="AE8" s="1108"/>
      <c r="AF8" s="1108"/>
      <c r="AG8" s="1108"/>
      <c r="AH8" s="1108"/>
      <c r="AI8" s="396"/>
    </row>
    <row r="9" spans="2:38">
      <c r="B9" s="388"/>
      <c r="C9" s="636"/>
      <c r="D9" s="636"/>
      <c r="E9" s="636"/>
      <c r="F9" s="1117"/>
      <c r="G9" s="1117"/>
      <c r="H9" s="1117"/>
      <c r="I9" s="636"/>
      <c r="J9" s="636"/>
      <c r="K9" s="636"/>
      <c r="L9" s="636"/>
      <c r="M9" s="636"/>
      <c r="N9" s="636"/>
      <c r="O9" s="636"/>
      <c r="P9" s="636"/>
      <c r="Q9" s="636"/>
      <c r="R9" s="636"/>
      <c r="S9" s="636"/>
      <c r="T9" s="636"/>
      <c r="U9" s="636"/>
      <c r="V9" s="636"/>
      <c r="W9" s="636"/>
      <c r="X9" s="636"/>
      <c r="Y9" s="636"/>
      <c r="AI9" s="389"/>
    </row>
    <row r="10" spans="2:38" ht="14.25">
      <c r="B10" s="388"/>
      <c r="C10" s="397"/>
      <c r="O10" s="636"/>
      <c r="P10" s="636"/>
      <c r="Q10" s="636"/>
      <c r="R10" s="636"/>
      <c r="S10" s="636"/>
      <c r="T10" s="636"/>
      <c r="U10" s="636"/>
      <c r="V10" s="636"/>
      <c r="W10" s="636"/>
      <c r="X10" s="636"/>
      <c r="Y10" s="2902" t="s">
        <v>258</v>
      </c>
      <c r="Z10" s="2903"/>
      <c r="AA10" s="2903"/>
      <c r="AB10" s="2903"/>
      <c r="AC10" s="2903"/>
      <c r="AD10" s="2903"/>
      <c r="AE10" s="2903"/>
      <c r="AF10" s="2903"/>
      <c r="AG10" s="2903"/>
      <c r="AH10" s="2903"/>
      <c r="AI10" s="389"/>
    </row>
    <row r="11" spans="2:38" ht="14.25">
      <c r="B11" s="388"/>
      <c r="C11" s="636" t="s">
        <v>1087</v>
      </c>
      <c r="O11" s="636"/>
      <c r="P11" s="636"/>
      <c r="Q11" s="636"/>
      <c r="R11" s="636"/>
      <c r="S11" s="636"/>
      <c r="T11" s="636"/>
      <c r="U11" s="636"/>
      <c r="V11" s="636"/>
      <c r="W11" s="636"/>
      <c r="X11" s="636"/>
      <c r="Y11" s="1113"/>
      <c r="Z11" s="1114"/>
      <c r="AA11" s="1114"/>
      <c r="AB11" s="1114"/>
      <c r="AC11" s="1114"/>
      <c r="AD11" s="1114"/>
      <c r="AE11" s="1114"/>
      <c r="AF11" s="1114"/>
      <c r="AG11" s="1114"/>
      <c r="AH11" s="1114"/>
      <c r="AI11" s="389"/>
    </row>
    <row r="12" spans="2:38" ht="19.899999999999999" customHeight="1">
      <c r="B12" s="388"/>
      <c r="C12" s="1284" t="str">
        <f>本工事内容!$C$2</f>
        <v>一宮市水道事業等管理者</v>
      </c>
      <c r="D12" s="1284"/>
      <c r="E12" s="1284"/>
      <c r="F12" s="1284"/>
      <c r="G12" s="1284"/>
      <c r="H12" s="1284"/>
      <c r="I12" s="1284"/>
      <c r="J12" s="1284"/>
      <c r="K12" s="1284"/>
      <c r="L12" s="1284"/>
      <c r="M12" s="1284"/>
      <c r="N12" s="1284"/>
      <c r="O12" s="636"/>
      <c r="P12" s="636"/>
      <c r="Q12" s="636"/>
      <c r="R12" s="636"/>
      <c r="S12" s="636"/>
      <c r="T12" s="636"/>
      <c r="U12" s="636"/>
      <c r="V12" s="636"/>
      <c r="W12" s="636"/>
      <c r="X12" s="636"/>
      <c r="Y12" s="636"/>
      <c r="Z12" s="636"/>
      <c r="AA12" s="636"/>
      <c r="AB12" s="636"/>
      <c r="AC12" s="636"/>
      <c r="AD12" s="636"/>
      <c r="AE12" s="636"/>
      <c r="AF12" s="636"/>
      <c r="AG12" s="636"/>
      <c r="AH12" s="636"/>
      <c r="AI12" s="389"/>
    </row>
    <row r="13" spans="2:38" ht="19.899999999999999" customHeight="1">
      <c r="B13" s="1160"/>
      <c r="C13" s="1174"/>
      <c r="D13" s="1174"/>
      <c r="E13" s="1174"/>
      <c r="F13" s="1174"/>
      <c r="G13" s="1174"/>
      <c r="H13" s="1174"/>
      <c r="I13" s="1174"/>
      <c r="J13" s="1174"/>
      <c r="K13" s="1174"/>
      <c r="L13" s="1174"/>
      <c r="M13" s="1174"/>
      <c r="N13" s="1174"/>
      <c r="O13" s="1161"/>
      <c r="P13" s="1161"/>
      <c r="Q13" s="1161"/>
      <c r="R13" s="1161"/>
      <c r="S13" s="1161"/>
      <c r="T13" s="1161"/>
      <c r="U13" s="1161"/>
      <c r="V13" s="1161"/>
      <c r="W13" s="1161"/>
      <c r="X13" s="1161"/>
      <c r="Y13" s="1161"/>
      <c r="Z13" s="1161"/>
      <c r="AA13" s="1161"/>
      <c r="AB13" s="1161"/>
      <c r="AC13" s="1161"/>
      <c r="AD13" s="1161"/>
      <c r="AE13" s="1161"/>
      <c r="AF13" s="1161"/>
      <c r="AG13" s="1161"/>
      <c r="AH13" s="1161"/>
      <c r="AI13" s="1159"/>
    </row>
    <row r="14" spans="2:38" ht="25.9" customHeight="1">
      <c r="B14" s="1160"/>
      <c r="C14" s="1161"/>
      <c r="D14" s="1161"/>
      <c r="E14" s="1161"/>
      <c r="F14" s="1161"/>
      <c r="G14" s="1161"/>
      <c r="H14" s="1161"/>
      <c r="I14" s="1161"/>
      <c r="J14" s="1161"/>
      <c r="K14" s="1161"/>
      <c r="L14" s="1161"/>
      <c r="M14" s="1161"/>
      <c r="N14" s="1161"/>
      <c r="O14" s="1161"/>
      <c r="P14" s="2901" t="s">
        <v>1495</v>
      </c>
      <c r="Q14" s="2901"/>
      <c r="R14" s="2901"/>
      <c r="S14" s="2900" t="s">
        <v>1496</v>
      </c>
      <c r="T14" s="2900"/>
      <c r="U14" s="2900"/>
      <c r="V14" s="2900"/>
      <c r="W14" s="2948" t="str">
        <f>請負者詳細!$C$4</f>
        <v>一宮市尾西町木曽川1-1-1</v>
      </c>
      <c r="X14" s="2949"/>
      <c r="Y14" s="2949"/>
      <c r="Z14" s="2949"/>
      <c r="AA14" s="2949"/>
      <c r="AB14" s="2949"/>
      <c r="AC14" s="2949"/>
      <c r="AD14" s="2949"/>
      <c r="AE14" s="2949"/>
      <c r="AF14" s="2949"/>
      <c r="AG14" s="2949"/>
      <c r="AH14" s="2949"/>
      <c r="AI14" s="2950"/>
    </row>
    <row r="15" spans="2:38" ht="25.5" customHeight="1">
      <c r="B15" s="1160"/>
      <c r="C15" s="1161"/>
      <c r="D15" s="1161"/>
      <c r="E15" s="1161"/>
      <c r="F15" s="1161"/>
      <c r="G15" s="1161"/>
      <c r="H15" s="1161"/>
      <c r="I15" s="1161"/>
      <c r="J15" s="1161"/>
      <c r="K15" s="1161"/>
      <c r="L15" s="1161"/>
      <c r="M15" s="1161"/>
      <c r="N15" s="1161"/>
      <c r="O15" s="1161"/>
      <c r="P15" s="1161"/>
      <c r="Q15" s="1161"/>
      <c r="R15" s="1163"/>
      <c r="S15" s="2900" t="s">
        <v>1497</v>
      </c>
      <c r="T15" s="2900"/>
      <c r="U15" s="2900"/>
      <c r="V15" s="2900"/>
      <c r="W15" s="2951" t="str">
        <f>請負者詳細!$C$2</f>
        <v>△△△△建設株式会社</v>
      </c>
      <c r="X15" s="2952"/>
      <c r="Y15" s="2952"/>
      <c r="Z15" s="2952"/>
      <c r="AA15" s="2952"/>
      <c r="AB15" s="2952"/>
      <c r="AC15" s="2952"/>
      <c r="AD15" s="2952"/>
      <c r="AE15" s="2952"/>
      <c r="AF15" s="2952"/>
      <c r="AG15" s="2952"/>
      <c r="AH15" s="2952"/>
      <c r="AI15" s="1175"/>
    </row>
    <row r="16" spans="2:38" ht="15" customHeight="1">
      <c r="B16" s="1160"/>
      <c r="C16" s="1161"/>
      <c r="D16" s="1161"/>
      <c r="E16" s="1161"/>
      <c r="F16" s="1161"/>
      <c r="G16" s="1161"/>
      <c r="H16" s="1161"/>
      <c r="I16" s="1161"/>
      <c r="J16" s="1161"/>
      <c r="K16" s="1161"/>
      <c r="L16" s="1161"/>
      <c r="M16" s="1161"/>
      <c r="N16" s="1161"/>
      <c r="O16" s="1161"/>
      <c r="P16" s="1161"/>
      <c r="Q16" s="1161"/>
      <c r="R16" s="1168"/>
      <c r="S16" s="2899" t="s">
        <v>12</v>
      </c>
      <c r="T16" s="2899"/>
      <c r="U16" s="2899"/>
      <c r="V16" s="2899"/>
      <c r="W16" s="2948" t="str">
        <f>請負者詳細!$C$5</f>
        <v>代表取締役　○○　××</v>
      </c>
      <c r="X16" s="2949"/>
      <c r="Y16" s="2949"/>
      <c r="Z16" s="2949"/>
      <c r="AA16" s="2949"/>
      <c r="AB16" s="2949"/>
      <c r="AC16" s="2949"/>
      <c r="AD16" s="2949"/>
      <c r="AE16" s="2949"/>
      <c r="AF16" s="2949"/>
      <c r="AG16" s="2949"/>
      <c r="AH16" s="2949"/>
      <c r="AI16" s="2950"/>
    </row>
    <row r="17" spans="2:35" ht="15" customHeight="1">
      <c r="B17" s="1160"/>
      <c r="C17" s="1161"/>
      <c r="D17" s="1161"/>
      <c r="E17" s="1161"/>
      <c r="F17" s="1161"/>
      <c r="G17" s="1161"/>
      <c r="H17" s="1161"/>
      <c r="I17" s="1161"/>
      <c r="J17" s="1161"/>
      <c r="K17" s="1161"/>
      <c r="L17" s="1161"/>
      <c r="M17" s="1161"/>
      <c r="N17" s="1161"/>
      <c r="O17" s="1161"/>
      <c r="P17" s="1161"/>
      <c r="Q17" s="1161"/>
      <c r="R17" s="1168"/>
      <c r="S17" s="2899"/>
      <c r="T17" s="2899"/>
      <c r="U17" s="2899"/>
      <c r="V17" s="2899"/>
      <c r="W17" s="2949"/>
      <c r="X17" s="2949"/>
      <c r="Y17" s="2949"/>
      <c r="Z17" s="2949"/>
      <c r="AA17" s="2949"/>
      <c r="AB17" s="2949"/>
      <c r="AC17" s="2949"/>
      <c r="AD17" s="2949"/>
      <c r="AE17" s="2949"/>
      <c r="AF17" s="2949"/>
      <c r="AG17" s="2949"/>
      <c r="AH17" s="2949"/>
      <c r="AI17" s="2950"/>
    </row>
    <row r="18" spans="2:35" ht="13.5" customHeight="1">
      <c r="B18" s="1160"/>
      <c r="C18" s="1161"/>
      <c r="D18" s="1161"/>
      <c r="E18" s="1161"/>
      <c r="F18" s="1161"/>
      <c r="G18" s="1161"/>
      <c r="H18" s="1161"/>
      <c r="I18" s="1161"/>
      <c r="J18" s="1161"/>
      <c r="K18" s="1161"/>
      <c r="L18" s="1161"/>
      <c r="M18" s="1161"/>
      <c r="N18" s="1161"/>
      <c r="O18" s="1161"/>
      <c r="P18" s="1161"/>
      <c r="Q18" s="1161"/>
      <c r="R18" s="1161"/>
      <c r="S18" s="1176"/>
      <c r="T18" s="1161"/>
      <c r="U18" s="1161"/>
      <c r="V18" s="1161"/>
      <c r="W18" s="1161"/>
      <c r="X18" s="1176"/>
      <c r="Y18" s="1161"/>
      <c r="Z18" s="1161"/>
      <c r="AA18" s="1161"/>
      <c r="AB18" s="1161"/>
      <c r="AC18" s="1161"/>
      <c r="AD18" s="1161"/>
      <c r="AE18" s="1161"/>
      <c r="AF18" s="1161"/>
      <c r="AG18" s="1161"/>
      <c r="AH18" s="1161"/>
      <c r="AI18" s="1159"/>
    </row>
    <row r="19" spans="2:35" ht="13.5">
      <c r="B19" s="1160"/>
      <c r="C19" s="1161"/>
      <c r="D19" s="1169"/>
      <c r="E19" s="1169"/>
      <c r="F19" s="1161"/>
      <c r="G19" s="1161"/>
      <c r="H19" s="1161"/>
      <c r="I19" s="1161"/>
      <c r="J19" s="1161"/>
      <c r="K19" s="1161"/>
      <c r="L19" s="1161"/>
      <c r="M19" s="1161"/>
      <c r="N19" s="1161"/>
      <c r="O19" s="1161"/>
      <c r="P19" s="1170"/>
      <c r="Q19" s="1170"/>
      <c r="R19" s="1161"/>
      <c r="S19" s="1170"/>
      <c r="T19" s="1170"/>
      <c r="U19" s="1161"/>
      <c r="V19" s="1170"/>
      <c r="W19" s="1170"/>
      <c r="X19" s="1161"/>
      <c r="Y19" s="1170"/>
      <c r="Z19" s="1170"/>
      <c r="AA19" s="1161"/>
      <c r="AB19" s="1170"/>
      <c r="AC19" s="1170"/>
      <c r="AD19" s="1161"/>
      <c r="AE19" s="1170"/>
      <c r="AF19" s="1170"/>
      <c r="AG19" s="1161"/>
      <c r="AH19" s="1161"/>
      <c r="AI19" s="1159"/>
    </row>
    <row r="20" spans="2:35" ht="13.5">
      <c r="B20" s="1160"/>
      <c r="C20" s="1161"/>
      <c r="D20" s="1169"/>
      <c r="E20" s="1169"/>
      <c r="F20" s="2953" t="s">
        <v>1510</v>
      </c>
      <c r="G20" s="2953"/>
      <c r="H20" s="2953"/>
      <c r="I20" s="2953"/>
      <c r="J20" s="2953"/>
      <c r="K20" s="2953"/>
      <c r="L20" s="2953"/>
      <c r="M20" s="2953"/>
      <c r="N20" s="2953"/>
      <c r="O20" s="2953"/>
      <c r="P20" s="2953"/>
      <c r="Q20" s="2953"/>
      <c r="R20" s="2953"/>
      <c r="S20" s="2953"/>
      <c r="T20" s="2953"/>
      <c r="U20" s="2953"/>
      <c r="V20" s="2953"/>
      <c r="W20" s="2953"/>
      <c r="X20" s="2953"/>
      <c r="Y20" s="2953"/>
      <c r="Z20" s="2953"/>
      <c r="AA20" s="2953"/>
      <c r="AB20" s="2953"/>
      <c r="AC20" s="2953"/>
      <c r="AD20" s="2953"/>
      <c r="AE20" s="2953"/>
      <c r="AF20" s="2953"/>
      <c r="AG20" s="1161"/>
      <c r="AH20" s="1161"/>
      <c r="AI20" s="1159"/>
    </row>
    <row r="21" spans="2:35" ht="18.75">
      <c r="B21" s="1160"/>
      <c r="C21" s="1161"/>
      <c r="D21" s="1177"/>
      <c r="E21" s="1161"/>
      <c r="F21" s="1171"/>
      <c r="G21" s="1171"/>
      <c r="H21" s="1171"/>
      <c r="I21" s="1171"/>
      <c r="J21" s="1171"/>
      <c r="K21" s="1171"/>
      <c r="L21" s="1171"/>
      <c r="M21" s="1171"/>
      <c r="N21" s="1171"/>
      <c r="O21" s="1171"/>
      <c r="P21" s="1171"/>
      <c r="Q21" s="1171"/>
      <c r="R21" s="1171"/>
      <c r="S21" s="1171"/>
      <c r="T21" s="1171"/>
      <c r="U21" s="1171"/>
      <c r="V21" s="1171"/>
      <c r="W21" s="1171"/>
      <c r="X21" s="1171"/>
      <c r="Y21" s="1171"/>
      <c r="Z21" s="1171"/>
      <c r="AA21" s="1171"/>
      <c r="AB21" s="1171"/>
      <c r="AC21" s="1171"/>
      <c r="AD21" s="1171"/>
      <c r="AE21" s="1171"/>
      <c r="AF21" s="1171"/>
      <c r="AG21" s="1161"/>
      <c r="AH21" s="1161"/>
      <c r="AI21" s="1159"/>
    </row>
    <row r="22" spans="2:35" ht="18.75">
      <c r="B22" s="1178"/>
      <c r="C22" s="1179"/>
      <c r="D22" s="1179"/>
      <c r="E22" s="1179"/>
      <c r="F22" s="1180"/>
      <c r="G22" s="1180"/>
      <c r="H22" s="1180"/>
      <c r="I22" s="1180"/>
      <c r="J22" s="1180"/>
      <c r="K22" s="1180"/>
      <c r="L22" s="1180"/>
      <c r="M22" s="1180"/>
      <c r="N22" s="1180"/>
      <c r="O22" s="1180"/>
      <c r="P22" s="1180"/>
      <c r="Q22" s="1180"/>
      <c r="R22" s="1180"/>
      <c r="S22" s="1181" t="s">
        <v>617</v>
      </c>
      <c r="T22" s="1180"/>
      <c r="U22" s="1180"/>
      <c r="V22" s="1180"/>
      <c r="W22" s="1180"/>
      <c r="X22" s="1180"/>
      <c r="Y22" s="1180"/>
      <c r="Z22" s="1180"/>
      <c r="AA22" s="1180"/>
      <c r="AB22" s="1180"/>
      <c r="AC22" s="1180"/>
      <c r="AD22" s="1180"/>
      <c r="AE22" s="1180"/>
      <c r="AF22" s="1180"/>
      <c r="AG22" s="1182"/>
      <c r="AH22" s="1179"/>
      <c r="AI22" s="1183"/>
    </row>
    <row r="23" spans="2:35" s="1157" customFormat="1" ht="39" customHeight="1">
      <c r="B23" s="2909" t="s">
        <v>1506</v>
      </c>
      <c r="C23" s="2910"/>
      <c r="D23" s="2910"/>
      <c r="E23" s="2910"/>
      <c r="F23" s="2910"/>
      <c r="G23" s="2910"/>
      <c r="H23" s="2911"/>
      <c r="I23" s="2954" t="str">
        <f>本工事内容!$C$5&amp;本工事内容!$D$5&amp;本工事内容!$E$5</f>
        <v>水第100号</v>
      </c>
      <c r="J23" s="2955"/>
      <c r="K23" s="2955"/>
      <c r="L23" s="2955"/>
      <c r="M23" s="2955"/>
      <c r="N23" s="2955"/>
      <c r="O23" s="2955"/>
      <c r="P23" s="2955"/>
      <c r="Q23" s="2955"/>
      <c r="R23" s="2955"/>
      <c r="S23" s="2955"/>
      <c r="T23" s="2955"/>
      <c r="U23" s="2955"/>
      <c r="V23" s="2955"/>
      <c r="W23" s="2955"/>
      <c r="X23" s="2955"/>
      <c r="Y23" s="2955"/>
      <c r="Z23" s="2955"/>
      <c r="AA23" s="2955"/>
      <c r="AB23" s="2955"/>
      <c r="AC23" s="2955"/>
      <c r="AD23" s="2955"/>
      <c r="AE23" s="2955"/>
      <c r="AF23" s="2955"/>
      <c r="AG23" s="2955"/>
      <c r="AH23" s="2955"/>
      <c r="AI23" s="2958"/>
    </row>
    <row r="24" spans="2:35" ht="39" customHeight="1">
      <c r="B24" s="2909" t="s">
        <v>715</v>
      </c>
      <c r="C24" s="2910"/>
      <c r="D24" s="2910"/>
      <c r="E24" s="2910"/>
      <c r="F24" s="2910"/>
      <c r="G24" s="2910"/>
      <c r="H24" s="2911"/>
      <c r="I24" s="2954" t="str">
        <f>本工事内容!$C$8</f>
        <v>○○○地内配水管改良工事</v>
      </c>
      <c r="J24" s="2955"/>
      <c r="K24" s="2956"/>
      <c r="L24" s="2956"/>
      <c r="M24" s="2956"/>
      <c r="N24" s="2956"/>
      <c r="O24" s="2956"/>
      <c r="P24" s="2956"/>
      <c r="Q24" s="2956"/>
      <c r="R24" s="2956"/>
      <c r="S24" s="2956"/>
      <c r="T24" s="2956"/>
      <c r="U24" s="2956"/>
      <c r="V24" s="2956"/>
      <c r="W24" s="2956"/>
      <c r="X24" s="2956"/>
      <c r="Y24" s="2956"/>
      <c r="Z24" s="2956"/>
      <c r="AA24" s="2956"/>
      <c r="AB24" s="2956"/>
      <c r="AC24" s="2956"/>
      <c r="AD24" s="2956"/>
      <c r="AE24" s="2956"/>
      <c r="AF24" s="2956"/>
      <c r="AG24" s="2956"/>
      <c r="AH24" s="2956"/>
      <c r="AI24" s="2957"/>
    </row>
    <row r="25" spans="2:35" ht="39" customHeight="1">
      <c r="B25" s="2909" t="s">
        <v>714</v>
      </c>
      <c r="C25" s="2910"/>
      <c r="D25" s="2910"/>
      <c r="E25" s="2910"/>
      <c r="F25" s="2910"/>
      <c r="G25" s="2910"/>
      <c r="H25" s="2911"/>
      <c r="I25" s="2915" t="str">
        <f>本工事内容!$C$9</f>
        <v>一宮市○○○地内</v>
      </c>
      <c r="J25" s="2915"/>
      <c r="K25" s="2915"/>
      <c r="L25" s="2915"/>
      <c r="M25" s="2915"/>
      <c r="N25" s="2915"/>
      <c r="O25" s="2915"/>
      <c r="P25" s="2915"/>
      <c r="Q25" s="2915"/>
      <c r="R25" s="2915"/>
      <c r="S25" s="2915"/>
      <c r="T25" s="2915"/>
      <c r="U25" s="2915"/>
      <c r="V25" s="2915"/>
      <c r="W25" s="2915"/>
      <c r="X25" s="2916"/>
      <c r="Y25" s="2916"/>
      <c r="Z25" s="2916"/>
      <c r="AA25" s="2916"/>
      <c r="AB25" s="2916"/>
      <c r="AC25" s="2916"/>
      <c r="AD25" s="2916"/>
      <c r="AE25" s="2916"/>
      <c r="AF25" s="2916"/>
      <c r="AG25" s="2916"/>
      <c r="AH25" s="2916"/>
      <c r="AI25" s="2917"/>
    </row>
    <row r="26" spans="2:35" ht="39" customHeight="1">
      <c r="B26" s="2909" t="s">
        <v>713</v>
      </c>
      <c r="C26" s="2910"/>
      <c r="D26" s="2910"/>
      <c r="E26" s="2910"/>
      <c r="F26" s="2910"/>
      <c r="G26" s="2910"/>
      <c r="H26" s="2911"/>
      <c r="I26" s="2912">
        <f>本工事内容!$C$11</f>
        <v>45200</v>
      </c>
      <c r="J26" s="2912"/>
      <c r="K26" s="2912"/>
      <c r="L26" s="2912"/>
      <c r="M26" s="2912"/>
      <c r="N26" s="2912"/>
      <c r="O26" s="2912"/>
      <c r="P26" s="2912"/>
      <c r="Q26" s="2912"/>
      <c r="R26" s="2912"/>
      <c r="S26" s="2912"/>
      <c r="T26" s="2912"/>
      <c r="U26" s="2912"/>
      <c r="V26" s="2912"/>
      <c r="W26" s="2912"/>
      <c r="X26" s="2913"/>
      <c r="Y26" s="2913"/>
      <c r="Z26" s="2913"/>
      <c r="AA26" s="2913"/>
      <c r="AB26" s="2913"/>
      <c r="AC26" s="2913"/>
      <c r="AD26" s="2913"/>
      <c r="AE26" s="2913"/>
      <c r="AF26" s="2913"/>
      <c r="AG26" s="2913"/>
      <c r="AH26" s="2913"/>
      <c r="AI26" s="2914"/>
    </row>
    <row r="27" spans="2:35" ht="39" customHeight="1">
      <c r="B27" s="2909" t="s">
        <v>712</v>
      </c>
      <c r="C27" s="2910"/>
      <c r="D27" s="2910"/>
      <c r="E27" s="2910"/>
      <c r="F27" s="2910"/>
      <c r="G27" s="2910"/>
      <c r="H27" s="2911"/>
      <c r="I27" s="2918">
        <f>本工事内容!$C$16</f>
        <v>2500000</v>
      </c>
      <c r="J27" s="2919"/>
      <c r="K27" s="2919"/>
      <c r="L27" s="2919"/>
      <c r="M27" s="2919"/>
      <c r="N27" s="2919"/>
      <c r="O27" s="2919"/>
      <c r="P27" s="2919"/>
      <c r="Q27" s="2919"/>
      <c r="R27" s="2919"/>
      <c r="S27" s="2919"/>
      <c r="T27" s="2919"/>
      <c r="U27" s="2919"/>
      <c r="V27" s="2919"/>
      <c r="W27" s="2919"/>
      <c r="X27" s="1184"/>
      <c r="Y27" s="1184"/>
      <c r="Z27" s="1184"/>
      <c r="AA27" s="1184"/>
      <c r="AB27" s="1184"/>
      <c r="AC27" s="1184"/>
      <c r="AD27" s="1184"/>
      <c r="AE27" s="1184"/>
      <c r="AF27" s="1184"/>
      <c r="AG27" s="1184"/>
      <c r="AH27" s="1184"/>
      <c r="AI27" s="1185"/>
    </row>
    <row r="28" spans="2:35" ht="36.950000000000003" customHeight="1">
      <c r="B28" s="2920" t="s">
        <v>711</v>
      </c>
      <c r="C28" s="2921"/>
      <c r="D28" s="2921"/>
      <c r="E28" s="2921"/>
      <c r="F28" s="2921"/>
      <c r="G28" s="2921"/>
      <c r="H28" s="2922"/>
      <c r="I28" s="1186"/>
      <c r="J28" s="2921" t="s">
        <v>1507</v>
      </c>
      <c r="K28" s="2926"/>
      <c r="L28" s="2921"/>
      <c r="M28" s="2921"/>
      <c r="N28" s="1186"/>
      <c r="O28" s="2927">
        <f>本工事内容!$C$12</f>
        <v>45201</v>
      </c>
      <c r="P28" s="2928"/>
      <c r="Q28" s="2928"/>
      <c r="R28" s="2928"/>
      <c r="S28" s="2928"/>
      <c r="T28" s="2928"/>
      <c r="U28" s="2928"/>
      <c r="V28" s="2928"/>
      <c r="W28" s="1187"/>
      <c r="X28" s="1187"/>
      <c r="Y28" s="1187"/>
      <c r="Z28" s="1187"/>
      <c r="AA28" s="1186"/>
      <c r="AB28" s="1186"/>
      <c r="AC28" s="1186"/>
      <c r="AD28" s="1186"/>
      <c r="AE28" s="1186"/>
      <c r="AF28" s="1186"/>
      <c r="AG28" s="1186"/>
      <c r="AH28" s="1186"/>
      <c r="AI28" s="1188"/>
    </row>
    <row r="29" spans="2:35" ht="36.950000000000003" customHeight="1">
      <c r="B29" s="2923"/>
      <c r="C29" s="2924"/>
      <c r="D29" s="2924"/>
      <c r="E29" s="2924"/>
      <c r="F29" s="2924"/>
      <c r="G29" s="2924"/>
      <c r="H29" s="2925"/>
      <c r="I29" s="1179"/>
      <c r="J29" s="2924" t="s">
        <v>1508</v>
      </c>
      <c r="K29" s="2929"/>
      <c r="L29" s="2924"/>
      <c r="M29" s="2924"/>
      <c r="N29" s="1179"/>
      <c r="O29" s="2930">
        <f>本工事内容!$C$14</f>
        <v>45382</v>
      </c>
      <c r="P29" s="2931"/>
      <c r="Q29" s="2931"/>
      <c r="R29" s="2931"/>
      <c r="S29" s="2931"/>
      <c r="T29" s="2931"/>
      <c r="U29" s="2931"/>
      <c r="V29" s="2931"/>
      <c r="W29" s="1189"/>
      <c r="X29" s="1189"/>
      <c r="Y29" s="1189"/>
      <c r="Z29" s="1189"/>
      <c r="AA29" s="1179"/>
      <c r="AB29" s="1179"/>
      <c r="AC29" s="1179"/>
      <c r="AD29" s="1179"/>
      <c r="AE29" s="1179"/>
      <c r="AF29" s="1179"/>
      <c r="AG29" s="1179"/>
      <c r="AH29" s="1179"/>
      <c r="AI29" s="1183"/>
    </row>
    <row r="30" spans="2:35" ht="39" customHeight="1">
      <c r="B30" s="2932" t="s">
        <v>733</v>
      </c>
      <c r="C30" s="2921"/>
      <c r="D30" s="2921"/>
      <c r="E30" s="2921"/>
      <c r="F30" s="2921"/>
      <c r="G30" s="2921"/>
      <c r="H30" s="2922"/>
      <c r="I30" s="1190"/>
      <c r="J30" s="2933" t="s">
        <v>1509</v>
      </c>
      <c r="K30" s="2933"/>
      <c r="L30" s="2933"/>
      <c r="M30" s="2933"/>
      <c r="N30" s="2933"/>
      <c r="O30" s="2933"/>
      <c r="P30" s="2933"/>
      <c r="Q30" s="2933"/>
      <c r="R30" s="2933"/>
      <c r="S30" s="2933"/>
      <c r="T30" s="2933"/>
      <c r="U30" s="2933"/>
      <c r="V30" s="2933"/>
      <c r="W30" s="2933"/>
      <c r="X30" s="2933"/>
      <c r="Y30" s="2933"/>
      <c r="Z30" s="2933"/>
      <c r="AA30" s="2933"/>
      <c r="AB30" s="2933"/>
      <c r="AC30" s="1191"/>
      <c r="AD30" s="2934"/>
      <c r="AE30" s="2934"/>
      <c r="AF30" s="2934"/>
      <c r="AG30" s="1191" t="s">
        <v>736</v>
      </c>
      <c r="AH30" s="1192"/>
      <c r="AI30" s="1193"/>
    </row>
    <row r="31" spans="2:35" ht="39" customHeight="1">
      <c r="B31" s="2935" t="s">
        <v>734</v>
      </c>
      <c r="C31" s="2936"/>
      <c r="D31" s="2936"/>
      <c r="E31" s="2936"/>
      <c r="F31" s="2936"/>
      <c r="G31" s="2936"/>
      <c r="H31" s="2937"/>
      <c r="I31" s="1179"/>
      <c r="J31" s="2938" t="s">
        <v>710</v>
      </c>
      <c r="K31" s="2938"/>
      <c r="L31" s="2938"/>
      <c r="M31" s="2938"/>
      <c r="N31" s="2938"/>
      <c r="O31" s="2938"/>
      <c r="P31" s="2938"/>
      <c r="Q31" s="2938"/>
      <c r="R31" s="2938"/>
      <c r="S31" s="2938"/>
      <c r="T31" s="2938"/>
      <c r="U31" s="2938"/>
      <c r="V31" s="2938"/>
      <c r="W31" s="2938"/>
      <c r="X31" s="2938"/>
      <c r="Y31" s="2938"/>
      <c r="Z31" s="2938"/>
      <c r="AA31" s="2938"/>
      <c r="AB31" s="2938"/>
      <c r="AC31" s="1194"/>
      <c r="AD31" s="2939"/>
      <c r="AE31" s="2939"/>
      <c r="AF31" s="2939"/>
      <c r="AG31" s="1194" t="s">
        <v>736</v>
      </c>
      <c r="AH31" s="1179"/>
      <c r="AI31" s="1183"/>
    </row>
    <row r="32" spans="2:35">
      <c r="B32" s="2940" t="s">
        <v>709</v>
      </c>
      <c r="C32" s="2941"/>
      <c r="D32" s="2941"/>
      <c r="E32" s="2941"/>
      <c r="F32" s="2941"/>
      <c r="G32" s="2941"/>
      <c r="H32" s="1163"/>
      <c r="I32" s="1163"/>
      <c r="J32" s="1161"/>
      <c r="K32" s="1161"/>
      <c r="L32" s="1161"/>
      <c r="M32" s="1161"/>
      <c r="N32" s="1161"/>
      <c r="O32" s="1161"/>
      <c r="P32" s="1161"/>
      <c r="Q32" s="1161"/>
      <c r="R32" s="1161"/>
      <c r="S32" s="1161"/>
      <c r="T32" s="1161"/>
      <c r="U32" s="1161"/>
      <c r="V32" s="1161"/>
      <c r="W32" s="1161"/>
      <c r="X32" s="1161"/>
      <c r="Y32" s="1161"/>
      <c r="Z32" s="1161"/>
      <c r="AA32" s="2943" t="s">
        <v>708</v>
      </c>
      <c r="AB32" s="2944"/>
      <c r="AC32" s="2944"/>
      <c r="AD32" s="2944"/>
      <c r="AE32" s="2944"/>
      <c r="AF32" s="2944"/>
      <c r="AG32" s="2944"/>
      <c r="AH32" s="2944"/>
      <c r="AI32" s="2945"/>
    </row>
    <row r="33" spans="2:35">
      <c r="B33" s="2940"/>
      <c r="C33" s="2942"/>
      <c r="D33" s="2942"/>
      <c r="E33" s="2942"/>
      <c r="F33" s="2942"/>
      <c r="G33" s="2942"/>
      <c r="H33" s="1161"/>
      <c r="I33" s="1161"/>
      <c r="J33" s="1161"/>
      <c r="K33" s="1161"/>
      <c r="L33" s="1161"/>
      <c r="M33" s="1161"/>
      <c r="N33" s="1161"/>
      <c r="O33" s="1161"/>
      <c r="P33" s="1161"/>
      <c r="Q33" s="1161"/>
      <c r="R33" s="1161"/>
      <c r="S33" s="1161"/>
      <c r="T33" s="1161"/>
      <c r="U33" s="1161"/>
      <c r="V33" s="1161"/>
      <c r="W33" s="1161"/>
      <c r="X33" s="1161"/>
      <c r="Y33" s="1161"/>
      <c r="Z33" s="1161"/>
      <c r="AA33" s="2946"/>
      <c r="AB33" s="2924"/>
      <c r="AC33" s="2924"/>
      <c r="AD33" s="2924"/>
      <c r="AE33" s="2924"/>
      <c r="AF33" s="2924"/>
      <c r="AG33" s="2924"/>
      <c r="AH33" s="2924"/>
      <c r="AI33" s="2947"/>
    </row>
    <row r="34" spans="2:35" ht="25.9" customHeight="1">
      <c r="B34" s="388"/>
      <c r="C34" s="2598" t="s">
        <v>735</v>
      </c>
      <c r="D34" s="2807"/>
      <c r="E34" s="2807"/>
      <c r="F34" s="2807"/>
      <c r="G34" s="2807"/>
      <c r="H34" s="2807"/>
      <c r="I34" s="2807"/>
      <c r="J34" s="2807"/>
      <c r="K34" s="2807"/>
      <c r="L34" s="2807"/>
      <c r="M34" s="2807"/>
      <c r="N34" s="2807"/>
      <c r="O34" s="2807"/>
      <c r="P34" s="2807"/>
      <c r="Q34" s="2807"/>
      <c r="R34" s="2807"/>
      <c r="S34" s="2807"/>
      <c r="T34" s="2807"/>
      <c r="U34" s="636"/>
      <c r="V34" s="636"/>
      <c r="W34" s="636"/>
      <c r="X34" s="636"/>
      <c r="Y34" s="636"/>
      <c r="Z34" s="636"/>
      <c r="AA34" s="456"/>
      <c r="AB34" s="636"/>
      <c r="AC34" s="636"/>
      <c r="AD34" s="636"/>
      <c r="AE34" s="636"/>
      <c r="AF34" s="636"/>
      <c r="AG34" s="636"/>
      <c r="AH34" s="636"/>
      <c r="AI34" s="389"/>
    </row>
    <row r="35" spans="2:35" ht="49.9" customHeight="1">
      <c r="B35" s="388"/>
      <c r="C35" s="636"/>
      <c r="D35" s="636"/>
      <c r="E35" s="636"/>
      <c r="F35" s="636"/>
      <c r="G35" s="636"/>
      <c r="H35" s="636"/>
      <c r="I35" s="636"/>
      <c r="J35" s="636"/>
      <c r="K35" s="636"/>
      <c r="L35" s="636"/>
      <c r="M35" s="636"/>
      <c r="N35" s="636"/>
      <c r="O35" s="636"/>
      <c r="P35" s="636"/>
      <c r="Q35" s="636"/>
      <c r="R35" s="636"/>
      <c r="S35" s="636"/>
      <c r="T35" s="636"/>
      <c r="U35" s="636"/>
      <c r="V35" s="636"/>
      <c r="W35" s="636"/>
      <c r="X35" s="636"/>
      <c r="Y35" s="636"/>
      <c r="Z35" s="636"/>
      <c r="AA35" s="456"/>
      <c r="AB35" s="636"/>
      <c r="AC35" s="636"/>
      <c r="AD35" s="636"/>
      <c r="AE35" s="636"/>
      <c r="AF35" s="636"/>
      <c r="AG35" s="636"/>
      <c r="AH35" s="636"/>
      <c r="AI35" s="389"/>
    </row>
    <row r="36" spans="2:35" ht="13.5" thickBot="1">
      <c r="B36" s="411"/>
      <c r="C36" s="412"/>
      <c r="D36" s="412"/>
      <c r="E36" s="412"/>
      <c r="F36" s="412"/>
      <c r="G36" s="412"/>
      <c r="H36" s="412"/>
      <c r="I36" s="412"/>
      <c r="J36" s="412"/>
      <c r="K36" s="412"/>
      <c r="L36" s="412"/>
      <c r="M36" s="412"/>
      <c r="N36" s="412"/>
      <c r="O36" s="412"/>
      <c r="P36" s="412"/>
      <c r="Q36" s="412"/>
      <c r="R36" s="412"/>
      <c r="S36" s="412"/>
      <c r="T36" s="412"/>
      <c r="U36" s="412"/>
      <c r="V36" s="412"/>
      <c r="W36" s="412"/>
      <c r="X36" s="412"/>
      <c r="Y36" s="412"/>
      <c r="Z36" s="412"/>
      <c r="AA36" s="457"/>
      <c r="AB36" s="412"/>
      <c r="AC36" s="412"/>
      <c r="AD36" s="412"/>
      <c r="AE36" s="412"/>
      <c r="AF36" s="412"/>
      <c r="AG36" s="412"/>
      <c r="AH36" s="412"/>
      <c r="AI36" s="413"/>
    </row>
    <row r="37" spans="2:35">
      <c r="B37" s="636"/>
      <c r="C37" s="636"/>
      <c r="D37" s="636"/>
      <c r="E37" s="636"/>
      <c r="F37" s="636"/>
      <c r="G37" s="636"/>
      <c r="H37" s="636"/>
      <c r="I37" s="636"/>
      <c r="J37" s="636"/>
      <c r="K37" s="636"/>
      <c r="L37" s="636"/>
      <c r="M37" s="636"/>
      <c r="N37" s="636"/>
      <c r="O37" s="636"/>
      <c r="P37" s="636"/>
      <c r="Q37" s="636"/>
      <c r="R37" s="636"/>
      <c r="S37" s="636"/>
      <c r="T37" s="636"/>
      <c r="U37" s="636"/>
      <c r="V37" s="636"/>
      <c r="W37" s="636"/>
      <c r="X37" s="636"/>
      <c r="Y37" s="636"/>
      <c r="Z37" s="636"/>
      <c r="AA37" s="636"/>
      <c r="AB37" s="636"/>
      <c r="AC37" s="636"/>
      <c r="AD37" s="636"/>
      <c r="AE37" s="636"/>
      <c r="AF37" s="636"/>
      <c r="AG37" s="636"/>
      <c r="AH37" s="636"/>
      <c r="AI37" s="636"/>
    </row>
  </sheetData>
  <mergeCells count="39">
    <mergeCell ref="B2:H2"/>
    <mergeCell ref="B6:AI7"/>
    <mergeCell ref="Y10:AH10"/>
    <mergeCell ref="C12:N12"/>
    <mergeCell ref="P1:Q1"/>
    <mergeCell ref="R1:S1"/>
    <mergeCell ref="T1:U1"/>
    <mergeCell ref="W16:AI17"/>
    <mergeCell ref="F20:AF20"/>
    <mergeCell ref="B24:H24"/>
    <mergeCell ref="I24:AI24"/>
    <mergeCell ref="S16:V17"/>
    <mergeCell ref="B23:H23"/>
    <mergeCell ref="I23:AI23"/>
    <mergeCell ref="W14:AI14"/>
    <mergeCell ref="W15:AH15"/>
    <mergeCell ref="P14:R14"/>
    <mergeCell ref="S14:V14"/>
    <mergeCell ref="S15:V15"/>
    <mergeCell ref="C34:T34"/>
    <mergeCell ref="B30:H30"/>
    <mergeCell ref="J30:AB30"/>
    <mergeCell ref="AD30:AF30"/>
    <mergeCell ref="B31:H31"/>
    <mergeCell ref="J31:AB31"/>
    <mergeCell ref="AD31:AF31"/>
    <mergeCell ref="B32:G33"/>
    <mergeCell ref="AA32:AI33"/>
    <mergeCell ref="B28:H29"/>
    <mergeCell ref="J28:M28"/>
    <mergeCell ref="O28:V28"/>
    <mergeCell ref="J29:M29"/>
    <mergeCell ref="O29:V29"/>
    <mergeCell ref="B26:H26"/>
    <mergeCell ref="I26:AI26"/>
    <mergeCell ref="B25:H25"/>
    <mergeCell ref="I25:AI25"/>
    <mergeCell ref="B27:H27"/>
    <mergeCell ref="I27:W27"/>
  </mergeCells>
  <phoneticPr fontId="1"/>
  <hyperlinks>
    <hyperlink ref="AL6" location="一覧表!A1" display="一覧表に戻る" xr:uid="{00000000-0004-0000-2700-000000000000}"/>
  </hyperlinks>
  <pageMargins left="0.70866141732283472" right="0.51181102362204722" top="0.55118110236220474" bottom="0.43307086614173229" header="0.31496062992125984" footer="0.23622047244094491"/>
  <pageSetup paperSize="9" orientation="portrait" r:id="rId1"/>
  <rowBreaks count="1" manualBreakCount="1">
    <brk id="1" min="1" max="34"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C000"/>
  </sheetPr>
  <dimension ref="B1:AL49"/>
  <sheetViews>
    <sheetView zoomScaleNormal="100" workbookViewId="0"/>
  </sheetViews>
  <sheetFormatPr defaultColWidth="9.125" defaultRowHeight="12.75"/>
  <cols>
    <col min="1" max="1" width="9.125" style="1115"/>
    <col min="2" max="36" width="2.625" style="1115" customWidth="1"/>
    <col min="37" max="231" width="9.125" style="1115"/>
    <col min="232" max="266" width="2.625" style="1115" customWidth="1"/>
    <col min="267" max="275" width="3.625" style="1115" customWidth="1"/>
    <col min="276" max="290" width="2.625" style="1115" customWidth="1"/>
    <col min="291" max="487" width="9.125" style="1115"/>
    <col min="488" max="522" width="2.625" style="1115" customWidth="1"/>
    <col min="523" max="531" width="3.625" style="1115" customWidth="1"/>
    <col min="532" max="546" width="2.625" style="1115" customWidth="1"/>
    <col min="547" max="743" width="9.125" style="1115"/>
    <col min="744" max="778" width="2.625" style="1115" customWidth="1"/>
    <col min="779" max="787" width="3.625" style="1115" customWidth="1"/>
    <col min="788" max="802" width="2.625" style="1115" customWidth="1"/>
    <col min="803" max="999" width="9.125" style="1115"/>
    <col min="1000" max="1034" width="2.625" style="1115" customWidth="1"/>
    <col min="1035" max="1043" width="3.625" style="1115" customWidth="1"/>
    <col min="1044" max="1058" width="2.625" style="1115" customWidth="1"/>
    <col min="1059" max="1255" width="9.125" style="1115"/>
    <col min="1256" max="1290" width="2.625" style="1115" customWidth="1"/>
    <col min="1291" max="1299" width="3.625" style="1115" customWidth="1"/>
    <col min="1300" max="1314" width="2.625" style="1115" customWidth="1"/>
    <col min="1315" max="1511" width="9.125" style="1115"/>
    <col min="1512" max="1546" width="2.625" style="1115" customWidth="1"/>
    <col min="1547" max="1555" width="3.625" style="1115" customWidth="1"/>
    <col min="1556" max="1570" width="2.625" style="1115" customWidth="1"/>
    <col min="1571" max="1767" width="9.125" style="1115"/>
    <col min="1768" max="1802" width="2.625" style="1115" customWidth="1"/>
    <col min="1803" max="1811" width="3.625" style="1115" customWidth="1"/>
    <col min="1812" max="1826" width="2.625" style="1115" customWidth="1"/>
    <col min="1827" max="2023" width="9.125" style="1115"/>
    <col min="2024" max="2058" width="2.625" style="1115" customWidth="1"/>
    <col min="2059" max="2067" width="3.625" style="1115" customWidth="1"/>
    <col min="2068" max="2082" width="2.625" style="1115" customWidth="1"/>
    <col min="2083" max="2279" width="9.125" style="1115"/>
    <col min="2280" max="2314" width="2.625" style="1115" customWidth="1"/>
    <col min="2315" max="2323" width="3.625" style="1115" customWidth="1"/>
    <col min="2324" max="2338" width="2.625" style="1115" customWidth="1"/>
    <col min="2339" max="2535" width="9.125" style="1115"/>
    <col min="2536" max="2570" width="2.625" style="1115" customWidth="1"/>
    <col min="2571" max="2579" width="3.625" style="1115" customWidth="1"/>
    <col min="2580" max="2594" width="2.625" style="1115" customWidth="1"/>
    <col min="2595" max="2791" width="9.125" style="1115"/>
    <col min="2792" max="2826" width="2.625" style="1115" customWidth="1"/>
    <col min="2827" max="2835" width="3.625" style="1115" customWidth="1"/>
    <col min="2836" max="2850" width="2.625" style="1115" customWidth="1"/>
    <col min="2851" max="3047" width="9.125" style="1115"/>
    <col min="3048" max="3082" width="2.625" style="1115" customWidth="1"/>
    <col min="3083" max="3091" width="3.625" style="1115" customWidth="1"/>
    <col min="3092" max="3106" width="2.625" style="1115" customWidth="1"/>
    <col min="3107" max="3303" width="9.125" style="1115"/>
    <col min="3304" max="3338" width="2.625" style="1115" customWidth="1"/>
    <col min="3339" max="3347" width="3.625" style="1115" customWidth="1"/>
    <col min="3348" max="3362" width="2.625" style="1115" customWidth="1"/>
    <col min="3363" max="3559" width="9.125" style="1115"/>
    <col min="3560" max="3594" width="2.625" style="1115" customWidth="1"/>
    <col min="3595" max="3603" width="3.625" style="1115" customWidth="1"/>
    <col min="3604" max="3618" width="2.625" style="1115" customWidth="1"/>
    <col min="3619" max="3815" width="9.125" style="1115"/>
    <col min="3816" max="3850" width="2.625" style="1115" customWidth="1"/>
    <col min="3851" max="3859" width="3.625" style="1115" customWidth="1"/>
    <col min="3860" max="3874" width="2.625" style="1115" customWidth="1"/>
    <col min="3875" max="4071" width="9.125" style="1115"/>
    <col min="4072" max="4106" width="2.625" style="1115" customWidth="1"/>
    <col min="4107" max="4115" width="3.625" style="1115" customWidth="1"/>
    <col min="4116" max="4130" width="2.625" style="1115" customWidth="1"/>
    <col min="4131" max="4327" width="9.125" style="1115"/>
    <col min="4328" max="4362" width="2.625" style="1115" customWidth="1"/>
    <col min="4363" max="4371" width="3.625" style="1115" customWidth="1"/>
    <col min="4372" max="4386" width="2.625" style="1115" customWidth="1"/>
    <col min="4387" max="4583" width="9.125" style="1115"/>
    <col min="4584" max="4618" width="2.625" style="1115" customWidth="1"/>
    <col min="4619" max="4627" width="3.625" style="1115" customWidth="1"/>
    <col min="4628" max="4642" width="2.625" style="1115" customWidth="1"/>
    <col min="4643" max="4839" width="9.125" style="1115"/>
    <col min="4840" max="4874" width="2.625" style="1115" customWidth="1"/>
    <col min="4875" max="4883" width="3.625" style="1115" customWidth="1"/>
    <col min="4884" max="4898" width="2.625" style="1115" customWidth="1"/>
    <col min="4899" max="5095" width="9.125" style="1115"/>
    <col min="5096" max="5130" width="2.625" style="1115" customWidth="1"/>
    <col min="5131" max="5139" width="3.625" style="1115" customWidth="1"/>
    <col min="5140" max="5154" width="2.625" style="1115" customWidth="1"/>
    <col min="5155" max="5351" width="9.125" style="1115"/>
    <col min="5352" max="5386" width="2.625" style="1115" customWidth="1"/>
    <col min="5387" max="5395" width="3.625" style="1115" customWidth="1"/>
    <col min="5396" max="5410" width="2.625" style="1115" customWidth="1"/>
    <col min="5411" max="5607" width="9.125" style="1115"/>
    <col min="5608" max="5642" width="2.625" style="1115" customWidth="1"/>
    <col min="5643" max="5651" width="3.625" style="1115" customWidth="1"/>
    <col min="5652" max="5666" width="2.625" style="1115" customWidth="1"/>
    <col min="5667" max="5863" width="9.125" style="1115"/>
    <col min="5864" max="5898" width="2.625" style="1115" customWidth="1"/>
    <col min="5899" max="5907" width="3.625" style="1115" customWidth="1"/>
    <col min="5908" max="5922" width="2.625" style="1115" customWidth="1"/>
    <col min="5923" max="6119" width="9.125" style="1115"/>
    <col min="6120" max="6154" width="2.625" style="1115" customWidth="1"/>
    <col min="6155" max="6163" width="3.625" style="1115" customWidth="1"/>
    <col min="6164" max="6178" width="2.625" style="1115" customWidth="1"/>
    <col min="6179" max="6375" width="9.125" style="1115"/>
    <col min="6376" max="6410" width="2.625" style="1115" customWidth="1"/>
    <col min="6411" max="6419" width="3.625" style="1115" customWidth="1"/>
    <col min="6420" max="6434" width="2.625" style="1115" customWidth="1"/>
    <col min="6435" max="6631" width="9.125" style="1115"/>
    <col min="6632" max="6666" width="2.625" style="1115" customWidth="1"/>
    <col min="6667" max="6675" width="3.625" style="1115" customWidth="1"/>
    <col min="6676" max="6690" width="2.625" style="1115" customWidth="1"/>
    <col min="6691" max="6887" width="9.125" style="1115"/>
    <col min="6888" max="6922" width="2.625" style="1115" customWidth="1"/>
    <col min="6923" max="6931" width="3.625" style="1115" customWidth="1"/>
    <col min="6932" max="6946" width="2.625" style="1115" customWidth="1"/>
    <col min="6947" max="7143" width="9.125" style="1115"/>
    <col min="7144" max="7178" width="2.625" style="1115" customWidth="1"/>
    <col min="7179" max="7187" width="3.625" style="1115" customWidth="1"/>
    <col min="7188" max="7202" width="2.625" style="1115" customWidth="1"/>
    <col min="7203" max="7399" width="9.125" style="1115"/>
    <col min="7400" max="7434" width="2.625" style="1115" customWidth="1"/>
    <col min="7435" max="7443" width="3.625" style="1115" customWidth="1"/>
    <col min="7444" max="7458" width="2.625" style="1115" customWidth="1"/>
    <col min="7459" max="7655" width="9.125" style="1115"/>
    <col min="7656" max="7690" width="2.625" style="1115" customWidth="1"/>
    <col min="7691" max="7699" width="3.625" style="1115" customWidth="1"/>
    <col min="7700" max="7714" width="2.625" style="1115" customWidth="1"/>
    <col min="7715" max="7911" width="9.125" style="1115"/>
    <col min="7912" max="7946" width="2.625" style="1115" customWidth="1"/>
    <col min="7947" max="7955" width="3.625" style="1115" customWidth="1"/>
    <col min="7956" max="7970" width="2.625" style="1115" customWidth="1"/>
    <col min="7971" max="8167" width="9.125" style="1115"/>
    <col min="8168" max="8202" width="2.625" style="1115" customWidth="1"/>
    <col min="8203" max="8211" width="3.625" style="1115" customWidth="1"/>
    <col min="8212" max="8226" width="2.625" style="1115" customWidth="1"/>
    <col min="8227" max="8423" width="9.125" style="1115"/>
    <col min="8424" max="8458" width="2.625" style="1115" customWidth="1"/>
    <col min="8459" max="8467" width="3.625" style="1115" customWidth="1"/>
    <col min="8468" max="8482" width="2.625" style="1115" customWidth="1"/>
    <col min="8483" max="8679" width="9.125" style="1115"/>
    <col min="8680" max="8714" width="2.625" style="1115" customWidth="1"/>
    <col min="8715" max="8723" width="3.625" style="1115" customWidth="1"/>
    <col min="8724" max="8738" width="2.625" style="1115" customWidth="1"/>
    <col min="8739" max="8935" width="9.125" style="1115"/>
    <col min="8936" max="8970" width="2.625" style="1115" customWidth="1"/>
    <col min="8971" max="8979" width="3.625" style="1115" customWidth="1"/>
    <col min="8980" max="8994" width="2.625" style="1115" customWidth="1"/>
    <col min="8995" max="9191" width="9.125" style="1115"/>
    <col min="9192" max="9226" width="2.625" style="1115" customWidth="1"/>
    <col min="9227" max="9235" width="3.625" style="1115" customWidth="1"/>
    <col min="9236" max="9250" width="2.625" style="1115" customWidth="1"/>
    <col min="9251" max="9447" width="9.125" style="1115"/>
    <col min="9448" max="9482" width="2.625" style="1115" customWidth="1"/>
    <col min="9483" max="9491" width="3.625" style="1115" customWidth="1"/>
    <col min="9492" max="9506" width="2.625" style="1115" customWidth="1"/>
    <col min="9507" max="9703" width="9.125" style="1115"/>
    <col min="9704" max="9738" width="2.625" style="1115" customWidth="1"/>
    <col min="9739" max="9747" width="3.625" style="1115" customWidth="1"/>
    <col min="9748" max="9762" width="2.625" style="1115" customWidth="1"/>
    <col min="9763" max="9959" width="9.125" style="1115"/>
    <col min="9960" max="9994" width="2.625" style="1115" customWidth="1"/>
    <col min="9995" max="10003" width="3.625" style="1115" customWidth="1"/>
    <col min="10004" max="10018" width="2.625" style="1115" customWidth="1"/>
    <col min="10019" max="10215" width="9.125" style="1115"/>
    <col min="10216" max="10250" width="2.625" style="1115" customWidth="1"/>
    <col min="10251" max="10259" width="3.625" style="1115" customWidth="1"/>
    <col min="10260" max="10274" width="2.625" style="1115" customWidth="1"/>
    <col min="10275" max="10471" width="9.125" style="1115"/>
    <col min="10472" max="10506" width="2.625" style="1115" customWidth="1"/>
    <col min="10507" max="10515" width="3.625" style="1115" customWidth="1"/>
    <col min="10516" max="10530" width="2.625" style="1115" customWidth="1"/>
    <col min="10531" max="10727" width="9.125" style="1115"/>
    <col min="10728" max="10762" width="2.625" style="1115" customWidth="1"/>
    <col min="10763" max="10771" width="3.625" style="1115" customWidth="1"/>
    <col min="10772" max="10786" width="2.625" style="1115" customWidth="1"/>
    <col min="10787" max="10983" width="9.125" style="1115"/>
    <col min="10984" max="11018" width="2.625" style="1115" customWidth="1"/>
    <col min="11019" max="11027" width="3.625" style="1115" customWidth="1"/>
    <col min="11028" max="11042" width="2.625" style="1115" customWidth="1"/>
    <col min="11043" max="11239" width="9.125" style="1115"/>
    <col min="11240" max="11274" width="2.625" style="1115" customWidth="1"/>
    <col min="11275" max="11283" width="3.625" style="1115" customWidth="1"/>
    <col min="11284" max="11298" width="2.625" style="1115" customWidth="1"/>
    <col min="11299" max="11495" width="9.125" style="1115"/>
    <col min="11496" max="11530" width="2.625" style="1115" customWidth="1"/>
    <col min="11531" max="11539" width="3.625" style="1115" customWidth="1"/>
    <col min="11540" max="11554" width="2.625" style="1115" customWidth="1"/>
    <col min="11555" max="11751" width="9.125" style="1115"/>
    <col min="11752" max="11786" width="2.625" style="1115" customWidth="1"/>
    <col min="11787" max="11795" width="3.625" style="1115" customWidth="1"/>
    <col min="11796" max="11810" width="2.625" style="1115" customWidth="1"/>
    <col min="11811" max="12007" width="9.125" style="1115"/>
    <col min="12008" max="12042" width="2.625" style="1115" customWidth="1"/>
    <col min="12043" max="12051" width="3.625" style="1115" customWidth="1"/>
    <col min="12052" max="12066" width="2.625" style="1115" customWidth="1"/>
    <col min="12067" max="12263" width="9.125" style="1115"/>
    <col min="12264" max="12298" width="2.625" style="1115" customWidth="1"/>
    <col min="12299" max="12307" width="3.625" style="1115" customWidth="1"/>
    <col min="12308" max="12322" width="2.625" style="1115" customWidth="1"/>
    <col min="12323" max="12519" width="9.125" style="1115"/>
    <col min="12520" max="12554" width="2.625" style="1115" customWidth="1"/>
    <col min="12555" max="12563" width="3.625" style="1115" customWidth="1"/>
    <col min="12564" max="12578" width="2.625" style="1115" customWidth="1"/>
    <col min="12579" max="12775" width="9.125" style="1115"/>
    <col min="12776" max="12810" width="2.625" style="1115" customWidth="1"/>
    <col min="12811" max="12819" width="3.625" style="1115" customWidth="1"/>
    <col min="12820" max="12834" width="2.625" style="1115" customWidth="1"/>
    <col min="12835" max="13031" width="9.125" style="1115"/>
    <col min="13032" max="13066" width="2.625" style="1115" customWidth="1"/>
    <col min="13067" max="13075" width="3.625" style="1115" customWidth="1"/>
    <col min="13076" max="13090" width="2.625" style="1115" customWidth="1"/>
    <col min="13091" max="13287" width="9.125" style="1115"/>
    <col min="13288" max="13322" width="2.625" style="1115" customWidth="1"/>
    <col min="13323" max="13331" width="3.625" style="1115" customWidth="1"/>
    <col min="13332" max="13346" width="2.625" style="1115" customWidth="1"/>
    <col min="13347" max="13543" width="9.125" style="1115"/>
    <col min="13544" max="13578" width="2.625" style="1115" customWidth="1"/>
    <col min="13579" max="13587" width="3.625" style="1115" customWidth="1"/>
    <col min="13588" max="13602" width="2.625" style="1115" customWidth="1"/>
    <col min="13603" max="13799" width="9.125" style="1115"/>
    <col min="13800" max="13834" width="2.625" style="1115" customWidth="1"/>
    <col min="13835" max="13843" width="3.625" style="1115" customWidth="1"/>
    <col min="13844" max="13858" width="2.625" style="1115" customWidth="1"/>
    <col min="13859" max="14055" width="9.125" style="1115"/>
    <col min="14056" max="14090" width="2.625" style="1115" customWidth="1"/>
    <col min="14091" max="14099" width="3.625" style="1115" customWidth="1"/>
    <col min="14100" max="14114" width="2.625" style="1115" customWidth="1"/>
    <col min="14115" max="14311" width="9.125" style="1115"/>
    <col min="14312" max="14346" width="2.625" style="1115" customWidth="1"/>
    <col min="14347" max="14355" width="3.625" style="1115" customWidth="1"/>
    <col min="14356" max="14370" width="2.625" style="1115" customWidth="1"/>
    <col min="14371" max="14567" width="9.125" style="1115"/>
    <col min="14568" max="14602" width="2.625" style="1115" customWidth="1"/>
    <col min="14603" max="14611" width="3.625" style="1115" customWidth="1"/>
    <col min="14612" max="14626" width="2.625" style="1115" customWidth="1"/>
    <col min="14627" max="14823" width="9.125" style="1115"/>
    <col min="14824" max="14858" width="2.625" style="1115" customWidth="1"/>
    <col min="14859" max="14867" width="3.625" style="1115" customWidth="1"/>
    <col min="14868" max="14882" width="2.625" style="1115" customWidth="1"/>
    <col min="14883" max="15079" width="9.125" style="1115"/>
    <col min="15080" max="15114" width="2.625" style="1115" customWidth="1"/>
    <col min="15115" max="15123" width="3.625" style="1115" customWidth="1"/>
    <col min="15124" max="15138" width="2.625" style="1115" customWidth="1"/>
    <col min="15139" max="15335" width="9.125" style="1115"/>
    <col min="15336" max="15370" width="2.625" style="1115" customWidth="1"/>
    <col min="15371" max="15379" width="3.625" style="1115" customWidth="1"/>
    <col min="15380" max="15394" width="2.625" style="1115" customWidth="1"/>
    <col min="15395" max="15591" width="9.125" style="1115"/>
    <col min="15592" max="15626" width="2.625" style="1115" customWidth="1"/>
    <col min="15627" max="15635" width="3.625" style="1115" customWidth="1"/>
    <col min="15636" max="15650" width="2.625" style="1115" customWidth="1"/>
    <col min="15651" max="15847" width="9.125" style="1115"/>
    <col min="15848" max="15882" width="2.625" style="1115" customWidth="1"/>
    <col min="15883" max="15891" width="3.625" style="1115" customWidth="1"/>
    <col min="15892" max="15906" width="2.625" style="1115" customWidth="1"/>
    <col min="15907" max="16103" width="9.125" style="1115"/>
    <col min="16104" max="16138" width="2.625" style="1115" customWidth="1"/>
    <col min="16139" max="16147" width="3.625" style="1115" customWidth="1"/>
    <col min="16148" max="16162" width="2.625" style="1115" customWidth="1"/>
    <col min="16163" max="16384" width="9.125" style="1115"/>
  </cols>
  <sheetData>
    <row r="1" spans="2:38">
      <c r="P1" s="2904"/>
      <c r="Q1" s="2904"/>
      <c r="R1" s="1279"/>
      <c r="S1" s="1279"/>
      <c r="T1" s="1279"/>
      <c r="U1" s="1279"/>
    </row>
    <row r="2" spans="2:38" ht="13.5">
      <c r="B2" s="2959" t="s">
        <v>720</v>
      </c>
      <c r="C2" s="2905"/>
      <c r="D2" s="2905"/>
      <c r="E2" s="2905"/>
      <c r="F2" s="2905"/>
      <c r="G2" s="2905"/>
      <c r="H2" s="2905"/>
      <c r="N2" s="636"/>
      <c r="O2" s="636"/>
      <c r="P2" s="636"/>
      <c r="Q2" s="636"/>
      <c r="R2" s="636"/>
      <c r="S2" s="636"/>
    </row>
    <row r="3" spans="2:38" ht="6" customHeight="1" thickBot="1"/>
    <row r="4" spans="2:38">
      <c r="B4" s="385"/>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7"/>
    </row>
    <row r="5" spans="2:38">
      <c r="B5" s="388"/>
      <c r="C5" s="636"/>
      <c r="D5" s="636"/>
      <c r="E5" s="636"/>
      <c r="F5" s="636"/>
      <c r="G5" s="636"/>
      <c r="H5" s="636"/>
      <c r="I5" s="636"/>
      <c r="J5" s="636"/>
      <c r="K5" s="636"/>
      <c r="L5" s="636"/>
      <c r="M5" s="636"/>
      <c r="N5" s="636"/>
      <c r="O5" s="636"/>
      <c r="P5" s="636"/>
      <c r="Q5" s="636"/>
      <c r="R5" s="636"/>
      <c r="S5" s="636"/>
      <c r="T5" s="636"/>
      <c r="U5" s="636"/>
      <c r="V5" s="636"/>
      <c r="W5" s="636"/>
      <c r="X5" s="636"/>
      <c r="Y5" s="636"/>
      <c r="Z5" s="636"/>
      <c r="AA5" s="636"/>
      <c r="AB5" s="636"/>
      <c r="AC5" s="636"/>
      <c r="AD5" s="636"/>
      <c r="AE5" s="636"/>
      <c r="AF5" s="636"/>
      <c r="AG5" s="636"/>
      <c r="AH5" s="636"/>
      <c r="AI5" s="389"/>
    </row>
    <row r="6" spans="2:38">
      <c r="B6" s="2906" t="s">
        <v>717</v>
      </c>
      <c r="C6" s="2907"/>
      <c r="D6" s="2907"/>
      <c r="E6" s="2907"/>
      <c r="F6" s="2907"/>
      <c r="G6" s="2907"/>
      <c r="H6" s="2907"/>
      <c r="I6" s="2907"/>
      <c r="J6" s="2907"/>
      <c r="K6" s="2907"/>
      <c r="L6" s="2907"/>
      <c r="M6" s="2907"/>
      <c r="N6" s="2907"/>
      <c r="O6" s="2907"/>
      <c r="P6" s="2907"/>
      <c r="Q6" s="2907"/>
      <c r="R6" s="2907"/>
      <c r="S6" s="2907"/>
      <c r="T6" s="2907"/>
      <c r="U6" s="2907"/>
      <c r="V6" s="2907"/>
      <c r="W6" s="2907"/>
      <c r="X6" s="2907"/>
      <c r="Y6" s="2907"/>
      <c r="Z6" s="2907"/>
      <c r="AA6" s="2907"/>
      <c r="AB6" s="2907"/>
      <c r="AC6" s="2907"/>
      <c r="AD6" s="2907"/>
      <c r="AE6" s="2907"/>
      <c r="AF6" s="2907"/>
      <c r="AG6" s="2907"/>
      <c r="AH6" s="2907"/>
      <c r="AI6" s="2908"/>
    </row>
    <row r="7" spans="2:38" ht="13.5">
      <c r="B7" s="2906"/>
      <c r="C7" s="2907"/>
      <c r="D7" s="2907"/>
      <c r="E7" s="2907"/>
      <c r="F7" s="2907"/>
      <c r="G7" s="2907"/>
      <c r="H7" s="2907"/>
      <c r="I7" s="2907"/>
      <c r="J7" s="2907"/>
      <c r="K7" s="2907"/>
      <c r="L7" s="2907"/>
      <c r="M7" s="2907"/>
      <c r="N7" s="2907"/>
      <c r="O7" s="2907"/>
      <c r="P7" s="2907"/>
      <c r="Q7" s="2907"/>
      <c r="R7" s="2907"/>
      <c r="S7" s="2907"/>
      <c r="T7" s="2907"/>
      <c r="U7" s="2907"/>
      <c r="V7" s="2907"/>
      <c r="W7" s="2907"/>
      <c r="X7" s="2907"/>
      <c r="Y7" s="2907"/>
      <c r="Z7" s="2907"/>
      <c r="AA7" s="2907"/>
      <c r="AB7" s="2907"/>
      <c r="AC7" s="2907"/>
      <c r="AD7" s="2907"/>
      <c r="AE7" s="2907"/>
      <c r="AF7" s="2907"/>
      <c r="AG7" s="2907"/>
      <c r="AH7" s="2907"/>
      <c r="AI7" s="2908"/>
      <c r="AL7" s="473" t="s">
        <v>754</v>
      </c>
    </row>
    <row r="8" spans="2:38">
      <c r="B8" s="394"/>
      <c r="C8" s="1108"/>
      <c r="D8" s="1108"/>
      <c r="E8" s="1108"/>
      <c r="F8" s="1108"/>
      <c r="G8" s="1108"/>
      <c r="H8" s="1108"/>
      <c r="I8" s="1108"/>
      <c r="J8" s="1108"/>
      <c r="K8" s="1108"/>
      <c r="L8" s="1108" t="s">
        <v>306</v>
      </c>
      <c r="M8" s="1108"/>
      <c r="N8" s="1108"/>
      <c r="O8" s="1108"/>
      <c r="P8" s="1108"/>
      <c r="Q8" s="1108"/>
      <c r="R8" s="1108"/>
      <c r="S8" s="1108"/>
      <c r="T8" s="1108"/>
      <c r="U8" s="1108"/>
      <c r="V8" s="1108"/>
      <c r="W8" s="1108"/>
      <c r="X8" s="1108"/>
      <c r="Y8" s="1108"/>
      <c r="Z8" s="1108"/>
      <c r="AA8" s="1108"/>
      <c r="AB8" s="1108"/>
      <c r="AC8" s="1108"/>
      <c r="AD8" s="1108"/>
      <c r="AE8" s="1108"/>
      <c r="AF8" s="1108"/>
      <c r="AG8" s="1108"/>
      <c r="AH8" s="1108"/>
      <c r="AI8" s="396"/>
    </row>
    <row r="9" spans="2:38" ht="14.25">
      <c r="B9" s="388"/>
      <c r="C9" s="397"/>
      <c r="O9" s="636"/>
      <c r="P9" s="636"/>
      <c r="Q9" s="636"/>
      <c r="R9" s="636"/>
      <c r="S9" s="636"/>
      <c r="T9" s="636"/>
      <c r="U9" s="636"/>
      <c r="V9" s="636"/>
      <c r="W9" s="636"/>
      <c r="X9" s="636"/>
      <c r="Y9" s="2902" t="s">
        <v>258</v>
      </c>
      <c r="Z9" s="2903"/>
      <c r="AA9" s="2903"/>
      <c r="AB9" s="2903"/>
      <c r="AC9" s="2903"/>
      <c r="AD9" s="2903"/>
      <c r="AE9" s="2903"/>
      <c r="AF9" s="2903"/>
      <c r="AG9" s="2903"/>
      <c r="AH9" s="2903"/>
      <c r="AI9" s="389"/>
    </row>
    <row r="10" spans="2:38" ht="14.25">
      <c r="B10" s="388"/>
      <c r="C10" s="636" t="s">
        <v>1087</v>
      </c>
      <c r="O10" s="636"/>
      <c r="P10" s="636"/>
      <c r="Q10" s="636"/>
      <c r="R10" s="636"/>
      <c r="S10" s="636"/>
      <c r="T10" s="636"/>
      <c r="U10" s="636"/>
      <c r="V10" s="636"/>
      <c r="W10" s="636"/>
      <c r="X10" s="636"/>
      <c r="Y10" s="1113"/>
      <c r="Z10" s="1114"/>
      <c r="AA10" s="1114"/>
      <c r="AB10" s="1114"/>
      <c r="AC10" s="1114"/>
      <c r="AD10" s="1114"/>
      <c r="AE10" s="1114"/>
      <c r="AF10" s="1114"/>
      <c r="AG10" s="1114"/>
      <c r="AH10" s="1114"/>
      <c r="AI10" s="389"/>
    </row>
    <row r="11" spans="2:38" ht="19.899999999999999" customHeight="1">
      <c r="B11" s="388"/>
      <c r="C11" s="1284" t="str">
        <f>本工事内容!$C$2</f>
        <v>一宮市水道事業等管理者</v>
      </c>
      <c r="D11" s="1284"/>
      <c r="E11" s="1284"/>
      <c r="F11" s="1284"/>
      <c r="G11" s="1284"/>
      <c r="H11" s="1284"/>
      <c r="I11" s="1284"/>
      <c r="J11" s="1284"/>
      <c r="K11" s="1284"/>
      <c r="L11" s="1284"/>
      <c r="M11" s="1284"/>
      <c r="N11" s="1284"/>
      <c r="O11" s="636"/>
      <c r="P11" s="636"/>
      <c r="Q11" s="636"/>
      <c r="R11" s="636"/>
      <c r="S11" s="636"/>
      <c r="T11" s="636"/>
      <c r="U11" s="636"/>
      <c r="V11" s="636"/>
      <c r="W11" s="636"/>
      <c r="X11" s="636"/>
      <c r="Y11" s="636"/>
      <c r="Z11" s="636"/>
      <c r="AA11" s="636"/>
      <c r="AB11" s="636"/>
      <c r="AC11" s="636"/>
      <c r="AD11" s="636"/>
      <c r="AE11" s="636"/>
      <c r="AF11" s="636"/>
      <c r="AG11" s="636"/>
      <c r="AH11" s="636"/>
      <c r="AI11" s="389"/>
    </row>
    <row r="12" spans="2:38" ht="19.899999999999999" customHeight="1">
      <c r="B12" s="388"/>
      <c r="C12" s="1109"/>
      <c r="D12" s="1109"/>
      <c r="E12" s="1109"/>
      <c r="F12" s="1109"/>
      <c r="G12" s="1109"/>
      <c r="H12" s="1109"/>
      <c r="I12" s="1109"/>
      <c r="J12" s="1109"/>
      <c r="K12" s="1109"/>
      <c r="L12" s="1109"/>
      <c r="M12" s="1109"/>
      <c r="N12" s="1109"/>
      <c r="O12" s="1161"/>
      <c r="P12" s="1161"/>
      <c r="Q12" s="1161"/>
      <c r="R12" s="1161"/>
      <c r="S12" s="1161"/>
      <c r="T12" s="1161"/>
      <c r="U12" s="1161"/>
      <c r="V12" s="1161"/>
      <c r="W12" s="636"/>
      <c r="X12" s="636"/>
      <c r="Y12" s="636"/>
      <c r="Z12" s="636"/>
      <c r="AA12" s="636"/>
      <c r="AB12" s="636"/>
      <c r="AC12" s="636"/>
      <c r="AD12" s="636"/>
      <c r="AE12" s="636"/>
      <c r="AF12" s="636"/>
      <c r="AG12" s="636"/>
      <c r="AH12" s="636"/>
      <c r="AI12" s="389"/>
    </row>
    <row r="13" spans="2:38" ht="25.9" customHeight="1">
      <c r="B13" s="388"/>
      <c r="C13" s="636"/>
      <c r="D13" s="636"/>
      <c r="E13" s="636"/>
      <c r="F13" s="636"/>
      <c r="G13" s="636"/>
      <c r="H13" s="636"/>
      <c r="I13" s="636"/>
      <c r="J13" s="636"/>
      <c r="K13" s="636"/>
      <c r="L13" s="636"/>
      <c r="M13" s="636"/>
      <c r="N13" s="636"/>
      <c r="O13" s="1161"/>
      <c r="P13" s="2901" t="s">
        <v>1495</v>
      </c>
      <c r="Q13" s="2901"/>
      <c r="R13" s="2901"/>
      <c r="S13" s="2900" t="s">
        <v>1496</v>
      </c>
      <c r="T13" s="2900"/>
      <c r="U13" s="2900"/>
      <c r="V13" s="2900"/>
      <c r="W13" s="2894" t="str">
        <f>請負者詳細!$C$4</f>
        <v>一宮市尾西町木曽川1-1-1</v>
      </c>
      <c r="X13" s="2573"/>
      <c r="Y13" s="2573"/>
      <c r="Z13" s="2573"/>
      <c r="AA13" s="2573"/>
      <c r="AB13" s="2573"/>
      <c r="AC13" s="2573"/>
      <c r="AD13" s="2573"/>
      <c r="AE13" s="2573"/>
      <c r="AF13" s="2573"/>
      <c r="AG13" s="2573"/>
      <c r="AH13" s="2573"/>
      <c r="AI13" s="2895"/>
    </row>
    <row r="14" spans="2:38" ht="25.5" customHeight="1">
      <c r="B14" s="388"/>
      <c r="C14" s="636"/>
      <c r="D14" s="636"/>
      <c r="E14" s="636"/>
      <c r="F14" s="636"/>
      <c r="G14" s="636"/>
      <c r="H14" s="636"/>
      <c r="I14" s="636"/>
      <c r="J14" s="636"/>
      <c r="K14" s="636"/>
      <c r="L14" s="636"/>
      <c r="M14" s="636"/>
      <c r="N14" s="636"/>
      <c r="O14" s="1161"/>
      <c r="P14" s="1161"/>
      <c r="Q14" s="1161"/>
      <c r="R14" s="1163"/>
      <c r="S14" s="2900" t="s">
        <v>1497</v>
      </c>
      <c r="T14" s="2900"/>
      <c r="U14" s="2900"/>
      <c r="V14" s="2900"/>
      <c r="W14" s="2896" t="str">
        <f>請負者詳細!$C$2</f>
        <v>△△△△建設株式会社</v>
      </c>
      <c r="X14" s="2897"/>
      <c r="Y14" s="2897"/>
      <c r="Z14" s="2897"/>
      <c r="AA14" s="2897"/>
      <c r="AB14" s="2897"/>
      <c r="AC14" s="2897"/>
      <c r="AD14" s="2897"/>
      <c r="AE14" s="2897"/>
      <c r="AF14" s="2897"/>
      <c r="AG14" s="2897"/>
      <c r="AH14" s="2897"/>
      <c r="AI14" s="461"/>
    </row>
    <row r="15" spans="2:38" ht="15" customHeight="1">
      <c r="B15" s="388"/>
      <c r="C15" s="636"/>
      <c r="D15" s="636"/>
      <c r="E15" s="636"/>
      <c r="F15" s="636"/>
      <c r="G15" s="636"/>
      <c r="H15" s="636"/>
      <c r="I15" s="636"/>
      <c r="J15" s="636"/>
      <c r="K15" s="636"/>
      <c r="L15" s="636"/>
      <c r="M15" s="636"/>
      <c r="N15" s="636"/>
      <c r="O15" s="1161"/>
      <c r="P15" s="1161"/>
      <c r="Q15" s="1161"/>
      <c r="R15" s="1168"/>
      <c r="S15" s="2899" t="s">
        <v>12</v>
      </c>
      <c r="T15" s="2899"/>
      <c r="U15" s="2899"/>
      <c r="V15" s="2899"/>
      <c r="W15" s="2894" t="str">
        <f>請負者詳細!$C$5</f>
        <v>代表取締役　○○　××</v>
      </c>
      <c r="X15" s="2573"/>
      <c r="Y15" s="2573"/>
      <c r="Z15" s="2573"/>
      <c r="AA15" s="2573"/>
      <c r="AB15" s="2573"/>
      <c r="AC15" s="2573"/>
      <c r="AD15" s="2573"/>
      <c r="AE15" s="2573"/>
      <c r="AF15" s="2573"/>
      <c r="AG15" s="2573"/>
      <c r="AH15" s="2573"/>
      <c r="AI15" s="2895"/>
    </row>
    <row r="16" spans="2:38" ht="15" customHeight="1">
      <c r="B16" s="388"/>
      <c r="C16" s="636"/>
      <c r="D16" s="636"/>
      <c r="E16" s="636"/>
      <c r="F16" s="636"/>
      <c r="G16" s="636"/>
      <c r="H16" s="636"/>
      <c r="I16" s="636"/>
      <c r="J16" s="636"/>
      <c r="K16" s="636"/>
      <c r="L16" s="636"/>
      <c r="M16" s="636"/>
      <c r="N16" s="636"/>
      <c r="O16" s="1161"/>
      <c r="P16" s="1161"/>
      <c r="Q16" s="1161"/>
      <c r="R16" s="1168"/>
      <c r="S16" s="2899"/>
      <c r="T16" s="2899"/>
      <c r="U16" s="2899"/>
      <c r="V16" s="2899"/>
      <c r="W16" s="2573"/>
      <c r="X16" s="2573"/>
      <c r="Y16" s="2573"/>
      <c r="Z16" s="2573"/>
      <c r="AA16" s="2573"/>
      <c r="AB16" s="2573"/>
      <c r="AC16" s="2573"/>
      <c r="AD16" s="2573"/>
      <c r="AE16" s="2573"/>
      <c r="AF16" s="2573"/>
      <c r="AG16" s="2573"/>
      <c r="AH16" s="2573"/>
      <c r="AI16" s="2895"/>
    </row>
    <row r="17" spans="2:35" ht="13.5">
      <c r="B17" s="388"/>
      <c r="C17" s="636"/>
      <c r="D17" s="443"/>
      <c r="E17" s="443"/>
      <c r="P17" s="1110"/>
      <c r="Q17" s="1110"/>
      <c r="S17" s="1110"/>
      <c r="T17" s="1110"/>
      <c r="V17" s="1110"/>
      <c r="W17" s="1110"/>
      <c r="Y17" s="1110"/>
      <c r="Z17" s="1110"/>
      <c r="AB17" s="1110"/>
      <c r="AC17" s="1110"/>
      <c r="AE17" s="1110"/>
      <c r="AF17" s="1110"/>
      <c r="AH17" s="636"/>
      <c r="AI17" s="389"/>
    </row>
    <row r="18" spans="2:35" s="1138" customFormat="1" ht="12.75" customHeight="1">
      <c r="B18" s="388"/>
      <c r="C18" s="636"/>
      <c r="D18" s="443"/>
      <c r="E18" s="443"/>
      <c r="N18" s="2890" t="s">
        <v>1465</v>
      </c>
      <c r="O18" s="2891"/>
      <c r="P18" s="2891"/>
      <c r="Q18" s="2891"/>
      <c r="R18" s="2892" t="str">
        <f>請負者詳細!C7</f>
        <v>T0000000000013</v>
      </c>
      <c r="S18" s="2892"/>
      <c r="T18" s="2892"/>
      <c r="U18" s="2892"/>
      <c r="V18" s="2892"/>
      <c r="W18" s="2892"/>
      <c r="X18" s="2892"/>
      <c r="Y18" s="2892"/>
      <c r="Z18" s="2892"/>
      <c r="AA18" s="2892"/>
      <c r="AB18" s="2892"/>
      <c r="AC18" s="2892"/>
      <c r="AD18" s="2892"/>
      <c r="AE18" s="2892"/>
      <c r="AF18" s="2892"/>
      <c r="AG18" s="2892"/>
      <c r="AH18" s="2892"/>
      <c r="AI18" s="389"/>
    </row>
    <row r="19" spans="2:35" s="1138" customFormat="1">
      <c r="B19" s="388"/>
      <c r="C19" s="636"/>
      <c r="D19" s="443"/>
      <c r="E19" s="443"/>
      <c r="N19" s="2891"/>
      <c r="O19" s="2891"/>
      <c r="P19" s="2891"/>
      <c r="Q19" s="2891"/>
      <c r="R19" s="2892"/>
      <c r="S19" s="2892"/>
      <c r="T19" s="2892"/>
      <c r="U19" s="2892"/>
      <c r="V19" s="2892"/>
      <c r="W19" s="2892"/>
      <c r="X19" s="2892"/>
      <c r="Y19" s="2892"/>
      <c r="Z19" s="2892"/>
      <c r="AA19" s="2892"/>
      <c r="AB19" s="2892"/>
      <c r="AC19" s="2892"/>
      <c r="AD19" s="2892"/>
      <c r="AE19" s="2892"/>
      <c r="AF19" s="2892"/>
      <c r="AG19" s="2892"/>
      <c r="AH19" s="2892"/>
      <c r="AI19" s="389"/>
    </row>
    <row r="20" spans="2:35" s="1138" customFormat="1">
      <c r="B20" s="388"/>
      <c r="C20" s="636"/>
      <c r="D20" s="443"/>
      <c r="E20" s="443"/>
      <c r="N20" s="2891"/>
      <c r="O20" s="2891"/>
      <c r="P20" s="2891"/>
      <c r="Q20" s="2891"/>
      <c r="R20" s="2893" t="str">
        <f>請負者詳細!C8</f>
        <v>☐【免税事業者】（免税事業者の場合、レ点をつける）</v>
      </c>
      <c r="S20" s="2893"/>
      <c r="T20" s="2893"/>
      <c r="U20" s="2893"/>
      <c r="V20" s="2893"/>
      <c r="W20" s="2893"/>
      <c r="X20" s="2893"/>
      <c r="Y20" s="2893"/>
      <c r="Z20" s="2893"/>
      <c r="AA20" s="2893"/>
      <c r="AB20" s="2893"/>
      <c r="AC20" s="2893"/>
      <c r="AD20" s="2893"/>
      <c r="AE20" s="2893"/>
      <c r="AF20" s="2893"/>
      <c r="AG20" s="2893"/>
      <c r="AH20" s="2893"/>
      <c r="AI20" s="389"/>
    </row>
    <row r="21" spans="2:35" s="1138" customFormat="1">
      <c r="B21" s="388"/>
      <c r="C21" s="636"/>
      <c r="D21" s="443"/>
      <c r="E21" s="443"/>
      <c r="N21" s="2891"/>
      <c r="O21" s="2891"/>
      <c r="P21" s="2891"/>
      <c r="Q21" s="2891"/>
      <c r="R21" s="2893"/>
      <c r="S21" s="2893"/>
      <c r="T21" s="2893"/>
      <c r="U21" s="2893"/>
      <c r="V21" s="2893"/>
      <c r="W21" s="2893"/>
      <c r="X21" s="2893"/>
      <c r="Y21" s="2893"/>
      <c r="Z21" s="2893"/>
      <c r="AA21" s="2893"/>
      <c r="AB21" s="2893"/>
      <c r="AC21" s="2893"/>
      <c r="AD21" s="2893"/>
      <c r="AE21" s="2893"/>
      <c r="AF21" s="2893"/>
      <c r="AG21" s="2893"/>
      <c r="AH21" s="2893"/>
      <c r="AI21" s="389"/>
    </row>
    <row r="22" spans="2:35" ht="13.5">
      <c r="B22" s="388"/>
      <c r="C22" s="636"/>
      <c r="D22" s="443"/>
      <c r="E22" s="1169"/>
      <c r="F22" s="1156"/>
      <c r="G22" s="1156"/>
      <c r="H22" s="1156"/>
      <c r="I22" s="1156"/>
      <c r="J22" s="1156"/>
      <c r="K22" s="1156"/>
      <c r="L22" s="1156"/>
      <c r="M22" s="1156"/>
      <c r="N22" s="1156"/>
      <c r="O22" s="1156"/>
      <c r="P22" s="1170"/>
      <c r="Q22" s="1170"/>
      <c r="R22" s="1156"/>
      <c r="S22" s="1170"/>
      <c r="T22" s="1170"/>
      <c r="U22" s="1156"/>
      <c r="V22" s="1170"/>
      <c r="W22" s="1170"/>
      <c r="X22" s="1156"/>
      <c r="Y22" s="1170"/>
      <c r="Z22" s="1170"/>
      <c r="AA22" s="1156"/>
      <c r="AB22" s="1170"/>
      <c r="AC22" s="1170"/>
      <c r="AD22" s="1156"/>
      <c r="AE22" s="1170"/>
      <c r="AF22" s="1170"/>
      <c r="AH22" s="636"/>
      <c r="AI22" s="389"/>
    </row>
    <row r="23" spans="2:35" ht="13.5">
      <c r="B23" s="388"/>
      <c r="C23" s="636"/>
      <c r="D23" s="443"/>
      <c r="E23" s="1169"/>
      <c r="F23" s="2898" t="s">
        <v>1504</v>
      </c>
      <c r="G23" s="2898"/>
      <c r="H23" s="2898"/>
      <c r="I23" s="2898"/>
      <c r="J23" s="2898"/>
      <c r="K23" s="2898"/>
      <c r="L23" s="2898"/>
      <c r="M23" s="2898"/>
      <c r="N23" s="2898"/>
      <c r="O23" s="2898"/>
      <c r="P23" s="2898"/>
      <c r="Q23" s="2898"/>
      <c r="R23" s="2898"/>
      <c r="S23" s="2898"/>
      <c r="T23" s="2898"/>
      <c r="U23" s="2898"/>
      <c r="V23" s="2898"/>
      <c r="W23" s="2898"/>
      <c r="X23" s="2898"/>
      <c r="Y23" s="2898"/>
      <c r="Z23" s="2898"/>
      <c r="AA23" s="2898"/>
      <c r="AB23" s="2898"/>
      <c r="AC23" s="2898"/>
      <c r="AD23" s="2898"/>
      <c r="AE23" s="2898"/>
      <c r="AF23" s="2898"/>
      <c r="AH23" s="636"/>
      <c r="AI23" s="389"/>
    </row>
    <row r="24" spans="2:35" ht="18.75">
      <c r="B24" s="388"/>
      <c r="C24" s="636"/>
      <c r="D24" s="444"/>
      <c r="E24" s="1156"/>
      <c r="F24" s="1171"/>
      <c r="G24" s="1171"/>
      <c r="H24" s="1171"/>
      <c r="I24" s="1171"/>
      <c r="J24" s="1171"/>
      <c r="K24" s="1171"/>
      <c r="L24" s="1171"/>
      <c r="M24" s="1171"/>
      <c r="N24" s="1171"/>
      <c r="O24" s="1171"/>
      <c r="P24" s="1171"/>
      <c r="Q24" s="1171"/>
      <c r="R24" s="1171"/>
      <c r="S24" s="1171"/>
      <c r="T24" s="1171"/>
      <c r="U24" s="1171"/>
      <c r="V24" s="1171"/>
      <c r="W24" s="1171"/>
      <c r="X24" s="1171"/>
      <c r="Y24" s="1171"/>
      <c r="Z24" s="1171"/>
      <c r="AA24" s="1171"/>
      <c r="AB24" s="1171"/>
      <c r="AC24" s="1171"/>
      <c r="AD24" s="1171"/>
      <c r="AE24" s="1171"/>
      <c r="AF24" s="1171"/>
      <c r="AI24" s="389"/>
    </row>
    <row r="25" spans="2:35" ht="18.75">
      <c r="B25" s="388"/>
      <c r="C25" s="636"/>
      <c r="F25" s="445"/>
      <c r="G25" s="445"/>
      <c r="H25" s="445"/>
      <c r="I25" s="445"/>
      <c r="J25" s="445"/>
      <c r="K25" s="445"/>
      <c r="L25" s="1171"/>
      <c r="M25" s="1171"/>
      <c r="N25" s="1171"/>
      <c r="O25" s="1171"/>
      <c r="P25" s="1171"/>
      <c r="Q25" s="1171"/>
      <c r="R25" s="1171"/>
      <c r="S25" s="1172" t="s">
        <v>617</v>
      </c>
      <c r="T25" s="1171"/>
      <c r="U25" s="1171"/>
      <c r="V25" s="1171"/>
      <c r="W25" s="1171"/>
      <c r="X25" s="1171"/>
      <c r="Y25" s="1171"/>
      <c r="Z25" s="1171"/>
      <c r="AA25" s="1171"/>
      <c r="AB25" s="1171"/>
      <c r="AC25" s="1171"/>
      <c r="AD25" s="1171"/>
      <c r="AE25" s="1171"/>
      <c r="AF25" s="1171"/>
      <c r="AG25" s="1111"/>
      <c r="AI25" s="389"/>
    </row>
    <row r="26" spans="2:35" ht="13.5">
      <c r="B26" s="388"/>
      <c r="C26" s="636"/>
      <c r="L26" s="1156"/>
      <c r="M26" s="1156"/>
      <c r="N26" s="1156"/>
      <c r="O26" s="1156"/>
      <c r="P26" s="1156"/>
      <c r="Q26" s="1156"/>
      <c r="R26" s="1156"/>
      <c r="S26" s="1156"/>
      <c r="T26" s="1156"/>
      <c r="U26" s="1156"/>
      <c r="V26" s="1156"/>
      <c r="W26" s="1156"/>
      <c r="X26" s="1156"/>
      <c r="Y26" s="1156"/>
      <c r="Z26" s="1156"/>
      <c r="AA26" s="1156"/>
      <c r="AB26" s="1156"/>
      <c r="AC26" s="1156"/>
      <c r="AD26" s="1156"/>
      <c r="AE26" s="1156"/>
      <c r="AF26" s="1156"/>
      <c r="AG26" s="1111"/>
      <c r="AI26" s="389"/>
    </row>
    <row r="27" spans="2:35" ht="25.9" customHeight="1">
      <c r="B27" s="388"/>
      <c r="C27" s="636"/>
      <c r="F27" s="2979" t="s">
        <v>676</v>
      </c>
      <c r="G27" s="2980"/>
      <c r="H27" s="2980"/>
      <c r="I27" s="2979" t="s">
        <v>677</v>
      </c>
      <c r="J27" s="2980"/>
      <c r="K27" s="2980"/>
      <c r="L27" s="2888" t="s">
        <v>678</v>
      </c>
      <c r="M27" s="2889"/>
      <c r="N27" s="2889"/>
      <c r="O27" s="2888" t="s">
        <v>1498</v>
      </c>
      <c r="P27" s="2889"/>
      <c r="Q27" s="2889"/>
      <c r="R27" s="2888" t="s">
        <v>679</v>
      </c>
      <c r="S27" s="2889"/>
      <c r="T27" s="2889"/>
      <c r="U27" s="2888" t="s">
        <v>680</v>
      </c>
      <c r="V27" s="2889"/>
      <c r="W27" s="2889"/>
      <c r="X27" s="2888" t="s">
        <v>681</v>
      </c>
      <c r="Y27" s="2889"/>
      <c r="Z27" s="2889"/>
      <c r="AA27" s="2888" t="s">
        <v>1503</v>
      </c>
      <c r="AB27" s="2889"/>
      <c r="AC27" s="2889"/>
      <c r="AD27" s="2888" t="s">
        <v>28</v>
      </c>
      <c r="AE27" s="2889"/>
      <c r="AF27" s="2889"/>
      <c r="AG27" s="636"/>
      <c r="AH27" s="636"/>
      <c r="AI27" s="389"/>
    </row>
    <row r="28" spans="2:35" ht="40.15" customHeight="1">
      <c r="B28" s="388"/>
      <c r="C28" s="636"/>
      <c r="F28" s="2977"/>
      <c r="G28" s="2977"/>
      <c r="H28" s="2977"/>
      <c r="I28" s="2977"/>
      <c r="J28" s="2977"/>
      <c r="K28" s="2977"/>
      <c r="L28" s="2887"/>
      <c r="M28" s="2887"/>
      <c r="N28" s="2887"/>
      <c r="O28" s="2887"/>
      <c r="P28" s="2887"/>
      <c r="Q28" s="2887"/>
      <c r="R28" s="2887"/>
      <c r="S28" s="2887"/>
      <c r="T28" s="2887"/>
      <c r="U28" s="2887"/>
      <c r="V28" s="2887"/>
      <c r="W28" s="2887"/>
      <c r="X28" s="2887"/>
      <c r="Y28" s="2887"/>
      <c r="Z28" s="2887"/>
      <c r="AA28" s="2887"/>
      <c r="AB28" s="2887"/>
      <c r="AC28" s="2887"/>
      <c r="AD28" s="2887"/>
      <c r="AE28" s="2887"/>
      <c r="AF28" s="2887"/>
      <c r="AG28" s="636"/>
      <c r="AH28" s="636"/>
      <c r="AI28" s="389"/>
    </row>
    <row r="29" spans="2:35" ht="18.75">
      <c r="B29" s="388"/>
      <c r="C29" s="636"/>
      <c r="F29" s="445" t="s">
        <v>306</v>
      </c>
      <c r="G29" s="445"/>
      <c r="H29" s="445"/>
      <c r="I29" s="445" t="s">
        <v>306</v>
      </c>
      <c r="J29" s="445"/>
      <c r="K29" s="445"/>
      <c r="L29" s="1171" t="s">
        <v>306</v>
      </c>
      <c r="M29" s="1171"/>
      <c r="N29" s="1171"/>
      <c r="O29" s="1171" t="s">
        <v>306</v>
      </c>
      <c r="P29" s="1171"/>
      <c r="Q29" s="1171"/>
      <c r="R29" s="1171" t="s">
        <v>306</v>
      </c>
      <c r="S29" s="1171"/>
      <c r="T29" s="1171"/>
      <c r="U29" s="1171" t="s">
        <v>306</v>
      </c>
      <c r="V29" s="1171"/>
      <c r="W29" s="1171"/>
      <c r="X29" s="1171" t="s">
        <v>306</v>
      </c>
      <c r="Y29" s="1171"/>
      <c r="Z29" s="1171"/>
      <c r="AA29" s="1171" t="s">
        <v>306</v>
      </c>
      <c r="AB29" s="1171"/>
      <c r="AC29" s="1171"/>
      <c r="AD29" s="1171" t="s">
        <v>306</v>
      </c>
      <c r="AE29" s="1171"/>
      <c r="AF29" s="1171"/>
      <c r="AG29" s="636"/>
      <c r="AH29" s="636"/>
      <c r="AI29" s="389"/>
    </row>
    <row r="30" spans="2:35">
      <c r="B30" s="388"/>
      <c r="C30" s="636"/>
      <c r="D30" s="1161"/>
      <c r="E30" s="1161"/>
      <c r="F30" s="1156"/>
      <c r="G30" s="1156"/>
      <c r="H30" s="1156"/>
      <c r="I30" s="1156"/>
      <c r="J30" s="1156"/>
      <c r="K30" s="1156"/>
      <c r="L30" s="1156"/>
      <c r="M30" s="1156"/>
      <c r="N30" s="1156"/>
      <c r="O30" s="1156"/>
      <c r="P30" s="1156"/>
      <c r="Q30" s="1156"/>
      <c r="R30" s="1156"/>
      <c r="S30" s="1156"/>
      <c r="T30" s="1156"/>
      <c r="U30" s="1156"/>
      <c r="V30" s="1156"/>
      <c r="W30" s="1156"/>
      <c r="X30" s="1156"/>
      <c r="Y30" s="1156"/>
      <c r="Z30" s="1156"/>
      <c r="AA30" s="1156"/>
      <c r="AB30" s="1156"/>
      <c r="AC30" s="1156"/>
      <c r="AD30" s="1156"/>
      <c r="AE30" s="1156"/>
      <c r="AF30" s="1156"/>
      <c r="AI30" s="389"/>
    </row>
    <row r="31" spans="2:35">
      <c r="B31" s="388"/>
      <c r="C31" s="636"/>
      <c r="D31" s="1161"/>
      <c r="E31" s="1161"/>
      <c r="F31" s="2978" t="s">
        <v>1505</v>
      </c>
      <c r="G31" s="2978"/>
      <c r="H31" s="2978"/>
      <c r="I31" s="2978"/>
      <c r="J31" s="2978"/>
      <c r="K31" s="2978"/>
      <c r="L31" s="2978"/>
      <c r="M31" s="2978"/>
      <c r="N31" s="2978"/>
      <c r="O31" s="2978"/>
      <c r="P31" s="2978"/>
      <c r="Q31" s="2978"/>
      <c r="R31" s="2978"/>
      <c r="S31" s="2978"/>
      <c r="T31" s="2978"/>
      <c r="U31" s="2978"/>
      <c r="V31" s="2978"/>
      <c r="W31" s="2978"/>
      <c r="X31" s="2978"/>
      <c r="Y31" s="2978"/>
      <c r="Z31" s="2978"/>
      <c r="AA31" s="2978"/>
      <c r="AB31" s="2978"/>
      <c r="AC31" s="2978"/>
      <c r="AD31" s="2978"/>
      <c r="AE31" s="2978"/>
      <c r="AF31" s="2978"/>
      <c r="AI31" s="389"/>
    </row>
    <row r="32" spans="2:35">
      <c r="B32" s="388"/>
      <c r="C32" s="636"/>
      <c r="D32" s="1161"/>
      <c r="E32" s="1161"/>
      <c r="F32" s="1156"/>
      <c r="G32" s="1156"/>
      <c r="H32" s="1156"/>
      <c r="I32" s="1156"/>
      <c r="J32" s="1156"/>
      <c r="K32" s="1156"/>
      <c r="L32" s="1156"/>
      <c r="M32" s="1156"/>
      <c r="N32" s="1156"/>
      <c r="O32" s="1161"/>
      <c r="P32" s="1156"/>
      <c r="Q32" s="1156"/>
      <c r="R32" s="1156"/>
      <c r="S32" s="1156"/>
      <c r="T32" s="1156"/>
      <c r="U32" s="1156"/>
      <c r="V32" s="1156"/>
      <c r="W32" s="1156"/>
      <c r="X32" s="1156"/>
      <c r="Y32" s="1156"/>
      <c r="Z32" s="1156"/>
      <c r="AA32" s="1156"/>
      <c r="AB32" s="1156"/>
      <c r="AC32" s="1156"/>
      <c r="AD32" s="1156"/>
      <c r="AE32" s="1156"/>
      <c r="AF32" s="1156"/>
      <c r="AI32" s="389"/>
    </row>
    <row r="33" spans="2:35" ht="25.9" customHeight="1">
      <c r="B33" s="388"/>
      <c r="C33" s="636"/>
      <c r="D33" s="1161"/>
      <c r="E33" s="1161"/>
      <c r="F33" s="2963" t="s">
        <v>683</v>
      </c>
      <c r="G33" s="2963"/>
      <c r="H33" s="2963"/>
      <c r="I33" s="2963"/>
      <c r="J33" s="2963"/>
      <c r="K33" s="2963"/>
      <c r="L33" s="2963"/>
      <c r="M33" s="2963"/>
      <c r="N33" s="2963"/>
      <c r="O33" s="1161"/>
      <c r="P33" s="2976" t="str">
        <f>本工事内容!$C$5&amp;本工事内容!$D$5&amp;本工事内容!$E$5</f>
        <v>水第100号</v>
      </c>
      <c r="Q33" s="2976"/>
      <c r="R33" s="2976"/>
      <c r="S33" s="2976"/>
      <c r="T33" s="2976"/>
      <c r="U33" s="2976"/>
      <c r="V33" s="2976"/>
      <c r="W33" s="2976"/>
      <c r="X33" s="2976"/>
      <c r="Y33" s="1156"/>
      <c r="Z33" s="1156"/>
      <c r="AA33" s="1156"/>
      <c r="AB33" s="1156"/>
      <c r="AC33" s="1156"/>
      <c r="AD33" s="1156"/>
      <c r="AE33" s="1156"/>
      <c r="AF33" s="1156"/>
      <c r="AI33" s="389"/>
    </row>
    <row r="34" spans="2:35">
      <c r="B34" s="388"/>
      <c r="C34" s="636"/>
      <c r="D34" s="636"/>
      <c r="E34" s="636"/>
      <c r="O34" s="636"/>
      <c r="AI34" s="389"/>
    </row>
    <row r="35" spans="2:35" ht="25.9" customHeight="1">
      <c r="B35" s="1160"/>
      <c r="C35" s="1161"/>
      <c r="D35" s="1161"/>
      <c r="E35" s="1161"/>
      <c r="F35" s="2963" t="s">
        <v>684</v>
      </c>
      <c r="G35" s="2963"/>
      <c r="H35" s="2963"/>
      <c r="I35" s="2963"/>
      <c r="J35" s="2963"/>
      <c r="K35" s="2963"/>
      <c r="L35" s="2963"/>
      <c r="M35" s="2963"/>
      <c r="N35" s="2963"/>
      <c r="O35" s="1161"/>
      <c r="P35" s="2886" t="str">
        <f>本工事内容!$C$8</f>
        <v>○○○地内配水管改良工事</v>
      </c>
      <c r="Q35" s="2886"/>
      <c r="R35" s="2886"/>
      <c r="S35" s="2886"/>
      <c r="T35" s="2886"/>
      <c r="U35" s="2886"/>
      <c r="V35" s="2886"/>
      <c r="W35" s="2886"/>
      <c r="X35" s="2886"/>
      <c r="Y35" s="2886"/>
      <c r="Z35" s="2886"/>
      <c r="AA35" s="2886"/>
      <c r="AB35" s="2886"/>
      <c r="AC35" s="2886"/>
      <c r="AD35" s="2886"/>
      <c r="AE35" s="2886"/>
      <c r="AF35" s="2886"/>
      <c r="AG35" s="1156"/>
      <c r="AH35" s="1156"/>
      <c r="AI35" s="1159"/>
    </row>
    <row r="36" spans="2:35">
      <c r="B36" s="1160"/>
      <c r="C36" s="1161"/>
      <c r="D36" s="1161"/>
      <c r="E36" s="1161"/>
      <c r="F36" s="1156"/>
      <c r="G36" s="1156"/>
      <c r="H36" s="1156"/>
      <c r="I36" s="1156"/>
      <c r="J36" s="1156"/>
      <c r="K36" s="1156"/>
      <c r="L36" s="1156"/>
      <c r="M36" s="1156"/>
      <c r="N36" s="1156"/>
      <c r="O36" s="1156"/>
      <c r="P36" s="1156"/>
      <c r="Q36" s="1156"/>
      <c r="R36" s="1156"/>
      <c r="S36" s="1156"/>
      <c r="T36" s="1156"/>
      <c r="U36" s="1156"/>
      <c r="V36" s="1156"/>
      <c r="W36" s="1156"/>
      <c r="X36" s="1156"/>
      <c r="Y36" s="1156"/>
      <c r="Z36" s="1156"/>
      <c r="AA36" s="1156"/>
      <c r="AB36" s="1156"/>
      <c r="AC36" s="1156"/>
      <c r="AD36" s="1156"/>
      <c r="AE36" s="1156"/>
      <c r="AF36" s="1156"/>
      <c r="AG36" s="1156"/>
      <c r="AH36" s="1156"/>
      <c r="AI36" s="1159"/>
    </row>
    <row r="37" spans="2:35" ht="25.9" customHeight="1">
      <c r="B37" s="1160"/>
      <c r="C37" s="1161"/>
      <c r="D37" s="1161"/>
      <c r="E37" s="1161"/>
      <c r="F37" s="2963" t="s">
        <v>1490</v>
      </c>
      <c r="G37" s="2963"/>
      <c r="H37" s="2963"/>
      <c r="I37" s="2963"/>
      <c r="J37" s="2963"/>
      <c r="K37" s="2963"/>
      <c r="L37" s="2963"/>
      <c r="M37" s="2963"/>
      <c r="N37" s="2963"/>
      <c r="O37" s="1161"/>
      <c r="P37" s="2867">
        <f>本工事内容!$C$11</f>
        <v>45200</v>
      </c>
      <c r="Q37" s="2865"/>
      <c r="R37" s="2865"/>
      <c r="S37" s="2865"/>
      <c r="T37" s="2865"/>
      <c r="U37" s="2865"/>
      <c r="V37" s="2865"/>
      <c r="W37" s="2865"/>
      <c r="X37" s="2865"/>
      <c r="Y37" s="1167"/>
      <c r="Z37" s="1167"/>
      <c r="AA37" s="1167"/>
      <c r="AB37" s="1167"/>
      <c r="AC37" s="1167"/>
      <c r="AD37" s="1167"/>
      <c r="AE37" s="1156"/>
      <c r="AF37" s="1156"/>
      <c r="AG37" s="1161"/>
      <c r="AH37" s="1161"/>
      <c r="AI37" s="1159"/>
    </row>
    <row r="38" spans="2:35">
      <c r="B38" s="1160"/>
      <c r="C38" s="1161"/>
      <c r="D38" s="1161"/>
      <c r="E38" s="1161"/>
      <c r="F38" s="1156"/>
      <c r="G38" s="1156"/>
      <c r="H38" s="1156"/>
      <c r="I38" s="1156"/>
      <c r="J38" s="1156"/>
      <c r="K38" s="1156"/>
      <c r="L38" s="1156"/>
      <c r="M38" s="1156"/>
      <c r="N38" s="1156"/>
      <c r="O38" s="1156"/>
      <c r="P38" s="1156"/>
      <c r="Q38" s="1156"/>
      <c r="R38" s="1156"/>
      <c r="S38" s="1156"/>
      <c r="T38" s="1156"/>
      <c r="U38" s="1156"/>
      <c r="V38" s="1156"/>
      <c r="W38" s="1156"/>
      <c r="X38" s="1156"/>
      <c r="Y38" s="1156"/>
      <c r="Z38" s="1156"/>
      <c r="AA38" s="1156"/>
      <c r="AB38" s="1156"/>
      <c r="AC38" s="1156"/>
      <c r="AD38" s="1156"/>
      <c r="AE38" s="1156"/>
      <c r="AF38" s="1156"/>
      <c r="AG38" s="1161"/>
      <c r="AH38" s="1161"/>
      <c r="AI38" s="1159"/>
    </row>
    <row r="39" spans="2:35" ht="25.9" customHeight="1">
      <c r="B39" s="1160"/>
      <c r="C39" s="1161"/>
      <c r="D39" s="1161"/>
      <c r="E39" s="1161"/>
      <c r="F39" s="2963" t="s">
        <v>1491</v>
      </c>
      <c r="G39" s="2963"/>
      <c r="H39" s="2963"/>
      <c r="I39" s="2963"/>
      <c r="J39" s="2963"/>
      <c r="K39" s="2963"/>
      <c r="L39" s="2963"/>
      <c r="M39" s="2963"/>
      <c r="N39" s="2963"/>
      <c r="O39" s="1161"/>
      <c r="P39" s="2868">
        <f>本工事内容!$C$16</f>
        <v>2500000</v>
      </c>
      <c r="Q39" s="2868"/>
      <c r="R39" s="2868"/>
      <c r="S39" s="2868"/>
      <c r="T39" s="2868"/>
      <c r="U39" s="2868"/>
      <c r="V39" s="2868"/>
      <c r="W39" s="2868"/>
      <c r="X39" s="2868"/>
      <c r="Y39" s="2868"/>
      <c r="Z39" s="2868"/>
      <c r="AA39" s="2868"/>
      <c r="AB39" s="2868"/>
      <c r="AC39" s="2868"/>
      <c r="AD39" s="2868"/>
      <c r="AE39" s="1161"/>
      <c r="AF39" s="1161"/>
      <c r="AG39" s="1161"/>
      <c r="AH39" s="1161"/>
      <c r="AI39" s="1159"/>
    </row>
    <row r="40" spans="2:35">
      <c r="B40" s="1160"/>
      <c r="C40" s="1161"/>
      <c r="D40" s="1161"/>
      <c r="E40" s="1161"/>
      <c r="F40" s="1163"/>
      <c r="G40" s="1163"/>
      <c r="H40" s="1163"/>
      <c r="I40" s="1163"/>
      <c r="J40" s="1163"/>
      <c r="K40" s="1163"/>
      <c r="L40" s="1163"/>
      <c r="M40" s="1163"/>
      <c r="N40" s="1163"/>
      <c r="O40" s="1161"/>
      <c r="P40" s="1195"/>
      <c r="Q40" s="1195"/>
      <c r="R40" s="1195"/>
      <c r="S40" s="1195"/>
      <c r="T40" s="1195"/>
      <c r="U40" s="1195"/>
      <c r="V40" s="1195"/>
      <c r="W40" s="1195"/>
      <c r="X40" s="1195"/>
      <c r="Y40" s="1195"/>
      <c r="Z40" s="1195"/>
      <c r="AA40" s="1195"/>
      <c r="AB40" s="1195"/>
      <c r="AC40" s="1195"/>
      <c r="AD40" s="1195"/>
      <c r="AE40" s="1161"/>
      <c r="AF40" s="1161"/>
      <c r="AG40" s="1161"/>
      <c r="AH40" s="1161"/>
      <c r="AI40" s="1159"/>
    </row>
    <row r="41" spans="2:35" ht="25.9" customHeight="1">
      <c r="B41" s="1160"/>
      <c r="C41" s="1161"/>
      <c r="D41" s="1161"/>
      <c r="E41" s="1161"/>
      <c r="F41" s="1163" t="s">
        <v>1492</v>
      </c>
      <c r="G41" s="1163"/>
      <c r="H41" s="1163"/>
      <c r="I41" s="1163"/>
      <c r="J41" s="1163"/>
      <c r="K41" s="1163"/>
      <c r="L41" s="1163"/>
      <c r="M41" s="1163"/>
      <c r="N41" s="1163"/>
      <c r="O41" s="1161"/>
      <c r="P41" s="1173"/>
      <c r="Q41" s="1173"/>
      <c r="R41" s="1173"/>
      <c r="S41" s="1173"/>
      <c r="T41" s="1173"/>
      <c r="U41" s="1173"/>
      <c r="V41" s="1173"/>
      <c r="W41" s="1173"/>
      <c r="X41" s="1173"/>
      <c r="Y41" s="1173"/>
      <c r="Z41" s="1173"/>
      <c r="AA41" s="1173"/>
      <c r="AB41" s="1173"/>
      <c r="AC41" s="1173"/>
      <c r="AD41" s="1173"/>
      <c r="AE41" s="1161"/>
      <c r="AF41" s="1161"/>
      <c r="AG41" s="1161"/>
      <c r="AH41" s="1161"/>
      <c r="AI41" s="1159"/>
    </row>
    <row r="42" spans="2:35" ht="31.9" customHeight="1">
      <c r="B42" s="1160"/>
      <c r="C42" s="1161"/>
      <c r="D42" s="1161"/>
      <c r="E42" s="1161"/>
      <c r="F42" s="1156"/>
      <c r="G42" s="1156"/>
      <c r="H42" s="1156"/>
      <c r="I42" s="1156"/>
      <c r="J42" s="1156"/>
      <c r="K42" s="1156"/>
      <c r="L42" s="1156"/>
      <c r="M42" s="1156"/>
      <c r="N42" s="1156"/>
      <c r="O42" s="1161"/>
      <c r="P42" s="2964" t="s">
        <v>685</v>
      </c>
      <c r="Q42" s="2965"/>
      <c r="R42" s="2968" t="str">
        <f>請負者詳細!$H$17</f>
        <v>○○銀行</v>
      </c>
      <c r="S42" s="2969"/>
      <c r="T42" s="2969"/>
      <c r="U42" s="2969"/>
      <c r="V42" s="2969"/>
      <c r="W42" s="2969"/>
      <c r="X42" s="2969"/>
      <c r="Y42" s="2969"/>
      <c r="Z42" s="2970" t="str">
        <f>請負者詳細!$H$18</f>
        <v>××支店</v>
      </c>
      <c r="AA42" s="2969"/>
      <c r="AB42" s="2969"/>
      <c r="AC42" s="2969"/>
      <c r="AD42" s="2969"/>
      <c r="AE42" s="2971"/>
      <c r="AF42" s="1161"/>
      <c r="AG42" s="1161"/>
      <c r="AH42" s="1161"/>
      <c r="AI42" s="1159"/>
    </row>
    <row r="43" spans="2:35" ht="31.9" customHeight="1">
      <c r="B43" s="1160"/>
      <c r="C43" s="1161"/>
      <c r="D43" s="1161"/>
      <c r="E43" s="1161"/>
      <c r="F43" s="1161"/>
      <c r="G43" s="1161"/>
      <c r="H43" s="1161"/>
      <c r="I43" s="1161"/>
      <c r="J43" s="1161"/>
      <c r="K43" s="1161"/>
      <c r="L43" s="1161"/>
      <c r="M43" s="1161"/>
      <c r="N43" s="1161"/>
      <c r="O43" s="1161"/>
      <c r="P43" s="2966"/>
      <c r="Q43" s="2967"/>
      <c r="R43" s="2972" t="s">
        <v>730</v>
      </c>
      <c r="S43" s="2973"/>
      <c r="T43" s="2973"/>
      <c r="U43" s="2973" t="str">
        <f>請負者詳細!$H$19</f>
        <v>普通</v>
      </c>
      <c r="V43" s="2973"/>
      <c r="W43" s="2973"/>
      <c r="X43" s="2974" t="str">
        <f>請負者詳細!$H$20</f>
        <v>第138000番</v>
      </c>
      <c r="Y43" s="2974"/>
      <c r="Z43" s="2974"/>
      <c r="AA43" s="2974"/>
      <c r="AB43" s="2974"/>
      <c r="AC43" s="2974"/>
      <c r="AD43" s="2974"/>
      <c r="AE43" s="2975"/>
      <c r="AF43" s="1161"/>
      <c r="AG43" s="1161"/>
      <c r="AH43" s="1161"/>
      <c r="AI43" s="1159"/>
    </row>
    <row r="44" spans="2:35" s="1155" customFormat="1" ht="25.9" customHeight="1">
      <c r="B44" s="388"/>
      <c r="C44" s="636"/>
      <c r="D44" s="636"/>
      <c r="E44" s="636"/>
      <c r="F44" s="2960"/>
      <c r="G44" s="2960"/>
      <c r="H44" s="2960"/>
      <c r="I44" s="2960"/>
      <c r="J44" s="2960"/>
      <c r="K44" s="2960"/>
      <c r="L44" s="2960"/>
      <c r="M44" s="2960"/>
      <c r="N44" s="2960"/>
      <c r="O44" s="636"/>
      <c r="P44" s="2961"/>
      <c r="Q44" s="2961"/>
      <c r="R44" s="2961"/>
      <c r="S44" s="2961"/>
      <c r="T44" s="2961"/>
      <c r="U44" s="2961"/>
      <c r="V44" s="2961"/>
      <c r="W44" s="2961"/>
      <c r="X44" s="2961"/>
      <c r="Y44" s="2961"/>
      <c r="Z44" s="2961"/>
      <c r="AA44" s="2961"/>
      <c r="AB44" s="2961"/>
      <c r="AC44" s="2961"/>
      <c r="AD44" s="2961"/>
      <c r="AE44" s="2962"/>
      <c r="AF44" s="2962"/>
      <c r="AI44" s="389"/>
    </row>
    <row r="45" spans="2:35" s="1155" customFormat="1">
      <c r="B45" s="388"/>
      <c r="C45" s="636"/>
      <c r="D45" s="636"/>
      <c r="E45" s="636"/>
      <c r="F45" s="636"/>
      <c r="G45" s="636"/>
      <c r="H45" s="636"/>
      <c r="I45" s="636"/>
      <c r="J45" s="636"/>
      <c r="K45" s="636"/>
      <c r="L45" s="636"/>
      <c r="M45" s="636"/>
      <c r="N45" s="636"/>
      <c r="O45" s="636"/>
      <c r="P45" s="636"/>
      <c r="Q45" s="636"/>
      <c r="R45" s="636"/>
      <c r="S45" s="636"/>
      <c r="T45" s="636"/>
      <c r="U45" s="636"/>
      <c r="V45" s="636"/>
      <c r="W45" s="636"/>
      <c r="X45" s="636"/>
      <c r="Y45" s="636"/>
      <c r="Z45" s="636"/>
      <c r="AA45" s="636"/>
      <c r="AB45" s="636"/>
      <c r="AC45" s="636"/>
      <c r="AD45" s="636"/>
      <c r="AE45" s="636"/>
      <c r="AF45" s="636"/>
      <c r="AG45" s="636"/>
      <c r="AH45" s="636"/>
      <c r="AI45" s="389"/>
    </row>
    <row r="46" spans="2:35">
      <c r="B46" s="388"/>
      <c r="C46" s="636"/>
      <c r="D46" s="636"/>
      <c r="E46" s="636"/>
      <c r="F46" s="636"/>
      <c r="G46" s="636"/>
      <c r="H46" s="636"/>
      <c r="I46" s="636"/>
      <c r="J46" s="636"/>
      <c r="K46" s="636"/>
      <c r="L46" s="636"/>
      <c r="M46" s="636"/>
      <c r="N46" s="636"/>
      <c r="O46" s="636"/>
      <c r="P46" s="636"/>
      <c r="Q46" s="636"/>
      <c r="R46" s="636"/>
      <c r="S46" s="636"/>
      <c r="T46" s="636"/>
      <c r="U46" s="636"/>
      <c r="V46" s="636"/>
      <c r="W46" s="636"/>
      <c r="X46" s="636"/>
      <c r="Y46" s="636"/>
      <c r="Z46" s="636"/>
      <c r="AA46" s="636"/>
      <c r="AB46" s="636"/>
      <c r="AC46" s="636"/>
      <c r="AD46" s="636"/>
      <c r="AE46" s="636"/>
      <c r="AF46" s="636"/>
      <c r="AG46" s="636"/>
      <c r="AH46" s="636"/>
      <c r="AI46" s="389"/>
    </row>
    <row r="47" spans="2:35">
      <c r="B47" s="388"/>
      <c r="C47" s="636"/>
      <c r="D47" s="1112"/>
      <c r="E47" s="1112"/>
      <c r="F47" s="1112"/>
      <c r="G47" s="1112"/>
      <c r="H47" s="1112"/>
      <c r="I47" s="1112"/>
      <c r="J47" s="1112"/>
      <c r="K47" s="1112"/>
      <c r="L47" s="1112"/>
      <c r="M47" s="1112"/>
      <c r="N47" s="1112"/>
      <c r="O47" s="1112"/>
      <c r="P47" s="1112"/>
      <c r="Q47" s="1112"/>
      <c r="R47" s="1112"/>
      <c r="S47" s="1112"/>
      <c r="T47" s="1112"/>
      <c r="U47" s="1112"/>
      <c r="V47" s="1112"/>
      <c r="W47" s="1112"/>
      <c r="X47" s="1112"/>
      <c r="Y47" s="1112"/>
      <c r="Z47" s="1112"/>
      <c r="AA47" s="1112"/>
      <c r="AB47" s="1112"/>
      <c r="AC47" s="1112"/>
      <c r="AD47" s="1112"/>
      <c r="AE47" s="1112"/>
      <c r="AF47" s="1112"/>
      <c r="AG47" s="1112"/>
      <c r="AH47" s="636"/>
      <c r="AI47" s="389"/>
    </row>
    <row r="48" spans="2:35" ht="13.5" thickBot="1">
      <c r="B48" s="411"/>
      <c r="C48" s="412"/>
      <c r="D48" s="412"/>
      <c r="E48" s="412"/>
      <c r="F48" s="412"/>
      <c r="G48" s="412"/>
      <c r="H48" s="412"/>
      <c r="I48" s="412"/>
      <c r="J48" s="412"/>
      <c r="K48" s="412"/>
      <c r="L48" s="412"/>
      <c r="M48" s="412"/>
      <c r="N48" s="412"/>
      <c r="O48" s="412"/>
      <c r="P48" s="412"/>
      <c r="Q48" s="412"/>
      <c r="R48" s="412"/>
      <c r="S48" s="412"/>
      <c r="T48" s="412"/>
      <c r="U48" s="412"/>
      <c r="V48" s="412"/>
      <c r="W48" s="412"/>
      <c r="X48" s="412"/>
      <c r="Y48" s="412"/>
      <c r="Z48" s="412"/>
      <c r="AA48" s="412"/>
      <c r="AB48" s="412"/>
      <c r="AC48" s="412"/>
      <c r="AD48" s="412"/>
      <c r="AE48" s="412"/>
      <c r="AF48" s="412"/>
      <c r="AG48" s="412"/>
      <c r="AH48" s="412"/>
      <c r="AI48" s="413"/>
    </row>
    <row r="49" spans="2:35">
      <c r="B49" s="636"/>
      <c r="C49" s="636"/>
      <c r="D49" s="636"/>
      <c r="E49" s="636"/>
      <c r="F49" s="636"/>
      <c r="G49" s="636"/>
      <c r="H49" s="636"/>
      <c r="I49" s="636"/>
      <c r="J49" s="636"/>
      <c r="K49" s="636"/>
      <c r="L49" s="636"/>
      <c r="M49" s="636"/>
      <c r="N49" s="636"/>
      <c r="O49" s="636"/>
      <c r="P49" s="636"/>
      <c r="Q49" s="636"/>
      <c r="R49" s="636"/>
      <c r="S49" s="636"/>
      <c r="T49" s="636"/>
      <c r="U49" s="636"/>
      <c r="V49" s="636"/>
      <c r="W49" s="636"/>
      <c r="X49" s="636"/>
      <c r="Y49" s="636"/>
      <c r="Z49" s="636"/>
      <c r="AA49" s="636"/>
      <c r="AB49" s="636"/>
      <c r="AC49" s="636"/>
      <c r="AD49" s="636"/>
      <c r="AE49" s="636"/>
      <c r="AF49" s="636"/>
      <c r="AG49" s="636"/>
      <c r="AH49" s="636"/>
      <c r="AI49" s="636"/>
    </row>
  </sheetData>
  <mergeCells count="53">
    <mergeCell ref="S15:V16"/>
    <mergeCell ref="B2:H2"/>
    <mergeCell ref="B6:AI7"/>
    <mergeCell ref="Y9:AH9"/>
    <mergeCell ref="P1:Q1"/>
    <mergeCell ref="R1:S1"/>
    <mergeCell ref="T1:U1"/>
    <mergeCell ref="C11:N11"/>
    <mergeCell ref="W13:AI13"/>
    <mergeCell ref="W14:AH14"/>
    <mergeCell ref="P13:R13"/>
    <mergeCell ref="S13:V13"/>
    <mergeCell ref="S14:V14"/>
    <mergeCell ref="W15:AI16"/>
    <mergeCell ref="N18:Q21"/>
    <mergeCell ref="R18:AH19"/>
    <mergeCell ref="R20:AH21"/>
    <mergeCell ref="AA28:AC28"/>
    <mergeCell ref="AD28:AF28"/>
    <mergeCell ref="F23:AF23"/>
    <mergeCell ref="F27:H27"/>
    <mergeCell ref="I27:K27"/>
    <mergeCell ref="L27:N27"/>
    <mergeCell ref="O27:Q27"/>
    <mergeCell ref="R27:T27"/>
    <mergeCell ref="U27:W27"/>
    <mergeCell ref="X27:Z27"/>
    <mergeCell ref="AA27:AC27"/>
    <mergeCell ref="AD27:AF27"/>
    <mergeCell ref="P33:X33"/>
    <mergeCell ref="I28:K28"/>
    <mergeCell ref="L28:N28"/>
    <mergeCell ref="O28:Q28"/>
    <mergeCell ref="R28:T28"/>
    <mergeCell ref="U28:W28"/>
    <mergeCell ref="F31:AF31"/>
    <mergeCell ref="F33:N33"/>
    <mergeCell ref="F28:H28"/>
    <mergeCell ref="X28:Z28"/>
    <mergeCell ref="F44:N44"/>
    <mergeCell ref="P44:AF44"/>
    <mergeCell ref="F37:N37"/>
    <mergeCell ref="P37:X37"/>
    <mergeCell ref="F35:N35"/>
    <mergeCell ref="P35:AF35"/>
    <mergeCell ref="F39:N39"/>
    <mergeCell ref="P39:AD39"/>
    <mergeCell ref="P42:Q43"/>
    <mergeCell ref="R42:Y42"/>
    <mergeCell ref="Z42:AE42"/>
    <mergeCell ref="R43:T43"/>
    <mergeCell ref="U43:W43"/>
    <mergeCell ref="X43:AE43"/>
  </mergeCells>
  <phoneticPr fontId="1"/>
  <hyperlinks>
    <hyperlink ref="AL7" location="一覧表!A1" display="一覧表に戻る" xr:uid="{00000000-0004-0000-2800-000000000000}"/>
  </hyperlinks>
  <pageMargins left="0.70866141732283472" right="0.51181102362204722" top="0.55118110236220474" bottom="0.43307086614173229" header="0.31496062992125984" footer="0.23622047244094491"/>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C000"/>
  </sheetPr>
  <dimension ref="A1:AL75"/>
  <sheetViews>
    <sheetView zoomScaleNormal="100" workbookViewId="0"/>
  </sheetViews>
  <sheetFormatPr defaultColWidth="9.125" defaultRowHeight="12.75"/>
  <cols>
    <col min="1" max="1" width="9.125" style="1115"/>
    <col min="2" max="36" width="2.625" style="1115" customWidth="1"/>
    <col min="37" max="231" width="9.125" style="1115"/>
    <col min="232" max="266" width="2.625" style="1115" customWidth="1"/>
    <col min="267" max="275" width="3.625" style="1115" customWidth="1"/>
    <col min="276" max="290" width="2.625" style="1115" customWidth="1"/>
    <col min="291" max="487" width="9.125" style="1115"/>
    <col min="488" max="522" width="2.625" style="1115" customWidth="1"/>
    <col min="523" max="531" width="3.625" style="1115" customWidth="1"/>
    <col min="532" max="546" width="2.625" style="1115" customWidth="1"/>
    <col min="547" max="743" width="9.125" style="1115"/>
    <col min="744" max="778" width="2.625" style="1115" customWidth="1"/>
    <col min="779" max="787" width="3.625" style="1115" customWidth="1"/>
    <col min="788" max="802" width="2.625" style="1115" customWidth="1"/>
    <col min="803" max="999" width="9.125" style="1115"/>
    <col min="1000" max="1034" width="2.625" style="1115" customWidth="1"/>
    <col min="1035" max="1043" width="3.625" style="1115" customWidth="1"/>
    <col min="1044" max="1058" width="2.625" style="1115" customWidth="1"/>
    <col min="1059" max="1255" width="9.125" style="1115"/>
    <col min="1256" max="1290" width="2.625" style="1115" customWidth="1"/>
    <col min="1291" max="1299" width="3.625" style="1115" customWidth="1"/>
    <col min="1300" max="1314" width="2.625" style="1115" customWidth="1"/>
    <col min="1315" max="1511" width="9.125" style="1115"/>
    <col min="1512" max="1546" width="2.625" style="1115" customWidth="1"/>
    <col min="1547" max="1555" width="3.625" style="1115" customWidth="1"/>
    <col min="1556" max="1570" width="2.625" style="1115" customWidth="1"/>
    <col min="1571" max="1767" width="9.125" style="1115"/>
    <col min="1768" max="1802" width="2.625" style="1115" customWidth="1"/>
    <col min="1803" max="1811" width="3.625" style="1115" customWidth="1"/>
    <col min="1812" max="1826" width="2.625" style="1115" customWidth="1"/>
    <col min="1827" max="2023" width="9.125" style="1115"/>
    <col min="2024" max="2058" width="2.625" style="1115" customWidth="1"/>
    <col min="2059" max="2067" width="3.625" style="1115" customWidth="1"/>
    <col min="2068" max="2082" width="2.625" style="1115" customWidth="1"/>
    <col min="2083" max="2279" width="9.125" style="1115"/>
    <col min="2280" max="2314" width="2.625" style="1115" customWidth="1"/>
    <col min="2315" max="2323" width="3.625" style="1115" customWidth="1"/>
    <col min="2324" max="2338" width="2.625" style="1115" customWidth="1"/>
    <col min="2339" max="2535" width="9.125" style="1115"/>
    <col min="2536" max="2570" width="2.625" style="1115" customWidth="1"/>
    <col min="2571" max="2579" width="3.625" style="1115" customWidth="1"/>
    <col min="2580" max="2594" width="2.625" style="1115" customWidth="1"/>
    <col min="2595" max="2791" width="9.125" style="1115"/>
    <col min="2792" max="2826" width="2.625" style="1115" customWidth="1"/>
    <col min="2827" max="2835" width="3.625" style="1115" customWidth="1"/>
    <col min="2836" max="2850" width="2.625" style="1115" customWidth="1"/>
    <col min="2851" max="3047" width="9.125" style="1115"/>
    <col min="3048" max="3082" width="2.625" style="1115" customWidth="1"/>
    <col min="3083" max="3091" width="3.625" style="1115" customWidth="1"/>
    <col min="3092" max="3106" width="2.625" style="1115" customWidth="1"/>
    <col min="3107" max="3303" width="9.125" style="1115"/>
    <col min="3304" max="3338" width="2.625" style="1115" customWidth="1"/>
    <col min="3339" max="3347" width="3.625" style="1115" customWidth="1"/>
    <col min="3348" max="3362" width="2.625" style="1115" customWidth="1"/>
    <col min="3363" max="3559" width="9.125" style="1115"/>
    <col min="3560" max="3594" width="2.625" style="1115" customWidth="1"/>
    <col min="3595" max="3603" width="3.625" style="1115" customWidth="1"/>
    <col min="3604" max="3618" width="2.625" style="1115" customWidth="1"/>
    <col min="3619" max="3815" width="9.125" style="1115"/>
    <col min="3816" max="3850" width="2.625" style="1115" customWidth="1"/>
    <col min="3851" max="3859" width="3.625" style="1115" customWidth="1"/>
    <col min="3860" max="3874" width="2.625" style="1115" customWidth="1"/>
    <col min="3875" max="4071" width="9.125" style="1115"/>
    <col min="4072" max="4106" width="2.625" style="1115" customWidth="1"/>
    <col min="4107" max="4115" width="3.625" style="1115" customWidth="1"/>
    <col min="4116" max="4130" width="2.625" style="1115" customWidth="1"/>
    <col min="4131" max="4327" width="9.125" style="1115"/>
    <col min="4328" max="4362" width="2.625" style="1115" customWidth="1"/>
    <col min="4363" max="4371" width="3.625" style="1115" customWidth="1"/>
    <col min="4372" max="4386" width="2.625" style="1115" customWidth="1"/>
    <col min="4387" max="4583" width="9.125" style="1115"/>
    <col min="4584" max="4618" width="2.625" style="1115" customWidth="1"/>
    <col min="4619" max="4627" width="3.625" style="1115" customWidth="1"/>
    <col min="4628" max="4642" width="2.625" style="1115" customWidth="1"/>
    <col min="4643" max="4839" width="9.125" style="1115"/>
    <col min="4840" max="4874" width="2.625" style="1115" customWidth="1"/>
    <col min="4875" max="4883" width="3.625" style="1115" customWidth="1"/>
    <col min="4884" max="4898" width="2.625" style="1115" customWidth="1"/>
    <col min="4899" max="5095" width="9.125" style="1115"/>
    <col min="5096" max="5130" width="2.625" style="1115" customWidth="1"/>
    <col min="5131" max="5139" width="3.625" style="1115" customWidth="1"/>
    <col min="5140" max="5154" width="2.625" style="1115" customWidth="1"/>
    <col min="5155" max="5351" width="9.125" style="1115"/>
    <col min="5352" max="5386" width="2.625" style="1115" customWidth="1"/>
    <col min="5387" max="5395" width="3.625" style="1115" customWidth="1"/>
    <col min="5396" max="5410" width="2.625" style="1115" customWidth="1"/>
    <col min="5411" max="5607" width="9.125" style="1115"/>
    <col min="5608" max="5642" width="2.625" style="1115" customWidth="1"/>
    <col min="5643" max="5651" width="3.625" style="1115" customWidth="1"/>
    <col min="5652" max="5666" width="2.625" style="1115" customWidth="1"/>
    <col min="5667" max="5863" width="9.125" style="1115"/>
    <col min="5864" max="5898" width="2.625" style="1115" customWidth="1"/>
    <col min="5899" max="5907" width="3.625" style="1115" customWidth="1"/>
    <col min="5908" max="5922" width="2.625" style="1115" customWidth="1"/>
    <col min="5923" max="6119" width="9.125" style="1115"/>
    <col min="6120" max="6154" width="2.625" style="1115" customWidth="1"/>
    <col min="6155" max="6163" width="3.625" style="1115" customWidth="1"/>
    <col min="6164" max="6178" width="2.625" style="1115" customWidth="1"/>
    <col min="6179" max="6375" width="9.125" style="1115"/>
    <col min="6376" max="6410" width="2.625" style="1115" customWidth="1"/>
    <col min="6411" max="6419" width="3.625" style="1115" customWidth="1"/>
    <col min="6420" max="6434" width="2.625" style="1115" customWidth="1"/>
    <col min="6435" max="6631" width="9.125" style="1115"/>
    <col min="6632" max="6666" width="2.625" style="1115" customWidth="1"/>
    <col min="6667" max="6675" width="3.625" style="1115" customWidth="1"/>
    <col min="6676" max="6690" width="2.625" style="1115" customWidth="1"/>
    <col min="6691" max="6887" width="9.125" style="1115"/>
    <col min="6888" max="6922" width="2.625" style="1115" customWidth="1"/>
    <col min="6923" max="6931" width="3.625" style="1115" customWidth="1"/>
    <col min="6932" max="6946" width="2.625" style="1115" customWidth="1"/>
    <col min="6947" max="7143" width="9.125" style="1115"/>
    <col min="7144" max="7178" width="2.625" style="1115" customWidth="1"/>
    <col min="7179" max="7187" width="3.625" style="1115" customWidth="1"/>
    <col min="7188" max="7202" width="2.625" style="1115" customWidth="1"/>
    <col min="7203" max="7399" width="9.125" style="1115"/>
    <col min="7400" max="7434" width="2.625" style="1115" customWidth="1"/>
    <col min="7435" max="7443" width="3.625" style="1115" customWidth="1"/>
    <col min="7444" max="7458" width="2.625" style="1115" customWidth="1"/>
    <col min="7459" max="7655" width="9.125" style="1115"/>
    <col min="7656" max="7690" width="2.625" style="1115" customWidth="1"/>
    <col min="7691" max="7699" width="3.625" style="1115" customWidth="1"/>
    <col min="7700" max="7714" width="2.625" style="1115" customWidth="1"/>
    <col min="7715" max="7911" width="9.125" style="1115"/>
    <col min="7912" max="7946" width="2.625" style="1115" customWidth="1"/>
    <col min="7947" max="7955" width="3.625" style="1115" customWidth="1"/>
    <col min="7956" max="7970" width="2.625" style="1115" customWidth="1"/>
    <col min="7971" max="8167" width="9.125" style="1115"/>
    <col min="8168" max="8202" width="2.625" style="1115" customWidth="1"/>
    <col min="8203" max="8211" width="3.625" style="1115" customWidth="1"/>
    <col min="8212" max="8226" width="2.625" style="1115" customWidth="1"/>
    <col min="8227" max="8423" width="9.125" style="1115"/>
    <col min="8424" max="8458" width="2.625" style="1115" customWidth="1"/>
    <col min="8459" max="8467" width="3.625" style="1115" customWidth="1"/>
    <col min="8468" max="8482" width="2.625" style="1115" customWidth="1"/>
    <col min="8483" max="8679" width="9.125" style="1115"/>
    <col min="8680" max="8714" width="2.625" style="1115" customWidth="1"/>
    <col min="8715" max="8723" width="3.625" style="1115" customWidth="1"/>
    <col min="8724" max="8738" width="2.625" style="1115" customWidth="1"/>
    <col min="8739" max="8935" width="9.125" style="1115"/>
    <col min="8936" max="8970" width="2.625" style="1115" customWidth="1"/>
    <col min="8971" max="8979" width="3.625" style="1115" customWidth="1"/>
    <col min="8980" max="8994" width="2.625" style="1115" customWidth="1"/>
    <col min="8995" max="9191" width="9.125" style="1115"/>
    <col min="9192" max="9226" width="2.625" style="1115" customWidth="1"/>
    <col min="9227" max="9235" width="3.625" style="1115" customWidth="1"/>
    <col min="9236" max="9250" width="2.625" style="1115" customWidth="1"/>
    <col min="9251" max="9447" width="9.125" style="1115"/>
    <col min="9448" max="9482" width="2.625" style="1115" customWidth="1"/>
    <col min="9483" max="9491" width="3.625" style="1115" customWidth="1"/>
    <col min="9492" max="9506" width="2.625" style="1115" customWidth="1"/>
    <col min="9507" max="9703" width="9.125" style="1115"/>
    <col min="9704" max="9738" width="2.625" style="1115" customWidth="1"/>
    <col min="9739" max="9747" width="3.625" style="1115" customWidth="1"/>
    <col min="9748" max="9762" width="2.625" style="1115" customWidth="1"/>
    <col min="9763" max="9959" width="9.125" style="1115"/>
    <col min="9960" max="9994" width="2.625" style="1115" customWidth="1"/>
    <col min="9995" max="10003" width="3.625" style="1115" customWidth="1"/>
    <col min="10004" max="10018" width="2.625" style="1115" customWidth="1"/>
    <col min="10019" max="10215" width="9.125" style="1115"/>
    <col min="10216" max="10250" width="2.625" style="1115" customWidth="1"/>
    <col min="10251" max="10259" width="3.625" style="1115" customWidth="1"/>
    <col min="10260" max="10274" width="2.625" style="1115" customWidth="1"/>
    <col min="10275" max="10471" width="9.125" style="1115"/>
    <col min="10472" max="10506" width="2.625" style="1115" customWidth="1"/>
    <col min="10507" max="10515" width="3.625" style="1115" customWidth="1"/>
    <col min="10516" max="10530" width="2.625" style="1115" customWidth="1"/>
    <col min="10531" max="10727" width="9.125" style="1115"/>
    <col min="10728" max="10762" width="2.625" style="1115" customWidth="1"/>
    <col min="10763" max="10771" width="3.625" style="1115" customWidth="1"/>
    <col min="10772" max="10786" width="2.625" style="1115" customWidth="1"/>
    <col min="10787" max="10983" width="9.125" style="1115"/>
    <col min="10984" max="11018" width="2.625" style="1115" customWidth="1"/>
    <col min="11019" max="11027" width="3.625" style="1115" customWidth="1"/>
    <col min="11028" max="11042" width="2.625" style="1115" customWidth="1"/>
    <col min="11043" max="11239" width="9.125" style="1115"/>
    <col min="11240" max="11274" width="2.625" style="1115" customWidth="1"/>
    <col min="11275" max="11283" width="3.625" style="1115" customWidth="1"/>
    <col min="11284" max="11298" width="2.625" style="1115" customWidth="1"/>
    <col min="11299" max="11495" width="9.125" style="1115"/>
    <col min="11496" max="11530" width="2.625" style="1115" customWidth="1"/>
    <col min="11531" max="11539" width="3.625" style="1115" customWidth="1"/>
    <col min="11540" max="11554" width="2.625" style="1115" customWidth="1"/>
    <col min="11555" max="11751" width="9.125" style="1115"/>
    <col min="11752" max="11786" width="2.625" style="1115" customWidth="1"/>
    <col min="11787" max="11795" width="3.625" style="1115" customWidth="1"/>
    <col min="11796" max="11810" width="2.625" style="1115" customWidth="1"/>
    <col min="11811" max="12007" width="9.125" style="1115"/>
    <col min="12008" max="12042" width="2.625" style="1115" customWidth="1"/>
    <col min="12043" max="12051" width="3.625" style="1115" customWidth="1"/>
    <col min="12052" max="12066" width="2.625" style="1115" customWidth="1"/>
    <col min="12067" max="12263" width="9.125" style="1115"/>
    <col min="12264" max="12298" width="2.625" style="1115" customWidth="1"/>
    <col min="12299" max="12307" width="3.625" style="1115" customWidth="1"/>
    <col min="12308" max="12322" width="2.625" style="1115" customWidth="1"/>
    <col min="12323" max="12519" width="9.125" style="1115"/>
    <col min="12520" max="12554" width="2.625" style="1115" customWidth="1"/>
    <col min="12555" max="12563" width="3.625" style="1115" customWidth="1"/>
    <col min="12564" max="12578" width="2.625" style="1115" customWidth="1"/>
    <col min="12579" max="12775" width="9.125" style="1115"/>
    <col min="12776" max="12810" width="2.625" style="1115" customWidth="1"/>
    <col min="12811" max="12819" width="3.625" style="1115" customWidth="1"/>
    <col min="12820" max="12834" width="2.625" style="1115" customWidth="1"/>
    <col min="12835" max="13031" width="9.125" style="1115"/>
    <col min="13032" max="13066" width="2.625" style="1115" customWidth="1"/>
    <col min="13067" max="13075" width="3.625" style="1115" customWidth="1"/>
    <col min="13076" max="13090" width="2.625" style="1115" customWidth="1"/>
    <col min="13091" max="13287" width="9.125" style="1115"/>
    <col min="13288" max="13322" width="2.625" style="1115" customWidth="1"/>
    <col min="13323" max="13331" width="3.625" style="1115" customWidth="1"/>
    <col min="13332" max="13346" width="2.625" style="1115" customWidth="1"/>
    <col min="13347" max="13543" width="9.125" style="1115"/>
    <col min="13544" max="13578" width="2.625" style="1115" customWidth="1"/>
    <col min="13579" max="13587" width="3.625" style="1115" customWidth="1"/>
    <col min="13588" max="13602" width="2.625" style="1115" customWidth="1"/>
    <col min="13603" max="13799" width="9.125" style="1115"/>
    <col min="13800" max="13834" width="2.625" style="1115" customWidth="1"/>
    <col min="13835" max="13843" width="3.625" style="1115" customWidth="1"/>
    <col min="13844" max="13858" width="2.625" style="1115" customWidth="1"/>
    <col min="13859" max="14055" width="9.125" style="1115"/>
    <col min="14056" max="14090" width="2.625" style="1115" customWidth="1"/>
    <col min="14091" max="14099" width="3.625" style="1115" customWidth="1"/>
    <col min="14100" max="14114" width="2.625" style="1115" customWidth="1"/>
    <col min="14115" max="14311" width="9.125" style="1115"/>
    <col min="14312" max="14346" width="2.625" style="1115" customWidth="1"/>
    <col min="14347" max="14355" width="3.625" style="1115" customWidth="1"/>
    <col min="14356" max="14370" width="2.625" style="1115" customWidth="1"/>
    <col min="14371" max="14567" width="9.125" style="1115"/>
    <col min="14568" max="14602" width="2.625" style="1115" customWidth="1"/>
    <col min="14603" max="14611" width="3.625" style="1115" customWidth="1"/>
    <col min="14612" max="14626" width="2.625" style="1115" customWidth="1"/>
    <col min="14627" max="14823" width="9.125" style="1115"/>
    <col min="14824" max="14858" width="2.625" style="1115" customWidth="1"/>
    <col min="14859" max="14867" width="3.625" style="1115" customWidth="1"/>
    <col min="14868" max="14882" width="2.625" style="1115" customWidth="1"/>
    <col min="14883" max="15079" width="9.125" style="1115"/>
    <col min="15080" max="15114" width="2.625" style="1115" customWidth="1"/>
    <col min="15115" max="15123" width="3.625" style="1115" customWidth="1"/>
    <col min="15124" max="15138" width="2.625" style="1115" customWidth="1"/>
    <col min="15139" max="15335" width="9.125" style="1115"/>
    <col min="15336" max="15370" width="2.625" style="1115" customWidth="1"/>
    <col min="15371" max="15379" width="3.625" style="1115" customWidth="1"/>
    <col min="15380" max="15394" width="2.625" style="1115" customWidth="1"/>
    <col min="15395" max="15591" width="9.125" style="1115"/>
    <col min="15592" max="15626" width="2.625" style="1115" customWidth="1"/>
    <col min="15627" max="15635" width="3.625" style="1115" customWidth="1"/>
    <col min="15636" max="15650" width="2.625" style="1115" customWidth="1"/>
    <col min="15651" max="15847" width="9.125" style="1115"/>
    <col min="15848" max="15882" width="2.625" style="1115" customWidth="1"/>
    <col min="15883" max="15891" width="3.625" style="1115" customWidth="1"/>
    <col min="15892" max="15906" width="2.625" style="1115" customWidth="1"/>
    <col min="15907" max="16103" width="9.125" style="1115"/>
    <col min="16104" max="16138" width="2.625" style="1115" customWidth="1"/>
    <col min="16139" max="16147" width="3.625" style="1115" customWidth="1"/>
    <col min="16148" max="16162" width="2.625" style="1115" customWidth="1"/>
    <col min="16163" max="16384" width="9.125" style="1115"/>
  </cols>
  <sheetData>
    <row r="1" spans="2:38">
      <c r="P1" s="2904"/>
      <c r="Q1" s="2904"/>
      <c r="R1" s="1279"/>
      <c r="S1" s="1279"/>
      <c r="T1" s="1279"/>
      <c r="U1" s="1279"/>
    </row>
    <row r="2" spans="2:38" ht="14.45" customHeight="1">
      <c r="B2" s="2905" t="s">
        <v>700</v>
      </c>
      <c r="C2" s="2905"/>
      <c r="D2" s="2905"/>
      <c r="E2" s="2905"/>
      <c r="F2" s="2905"/>
      <c r="G2" s="2905"/>
      <c r="H2" s="2905"/>
      <c r="N2" s="636"/>
      <c r="O2" s="636"/>
      <c r="P2" s="636"/>
      <c r="Q2" s="636"/>
      <c r="R2" s="636"/>
      <c r="S2" s="636"/>
    </row>
    <row r="3" spans="2:38" ht="6" customHeight="1" thickBot="1"/>
    <row r="4" spans="2:38">
      <c r="B4" s="385"/>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7"/>
    </row>
    <row r="5" spans="2:38">
      <c r="B5" s="388"/>
      <c r="C5" s="636"/>
      <c r="D5" s="636"/>
      <c r="E5" s="636"/>
      <c r="F5" s="636"/>
      <c r="G5" s="636"/>
      <c r="H5" s="636"/>
      <c r="I5" s="636"/>
      <c r="J5" s="636"/>
      <c r="K5" s="636"/>
      <c r="L5" s="636"/>
      <c r="M5" s="636"/>
      <c r="N5" s="636"/>
      <c r="O5" s="636"/>
      <c r="P5" s="636"/>
      <c r="Q5" s="636"/>
      <c r="R5" s="636"/>
      <c r="S5" s="636"/>
      <c r="T5" s="636"/>
      <c r="U5" s="636"/>
      <c r="V5" s="636"/>
      <c r="W5" s="636"/>
      <c r="X5" s="636"/>
      <c r="Y5" s="636"/>
      <c r="Z5" s="636"/>
      <c r="AA5" s="636"/>
      <c r="AB5" s="636"/>
      <c r="AC5" s="636"/>
      <c r="AD5" s="636"/>
      <c r="AE5" s="636"/>
      <c r="AF5" s="636"/>
      <c r="AG5" s="636"/>
      <c r="AH5" s="636"/>
      <c r="AI5" s="389"/>
    </row>
    <row r="6" spans="2:38" ht="12.75" customHeight="1">
      <c r="B6" s="2906" t="s">
        <v>701</v>
      </c>
      <c r="C6" s="2907"/>
      <c r="D6" s="2907"/>
      <c r="E6" s="2907"/>
      <c r="F6" s="2907"/>
      <c r="G6" s="2907"/>
      <c r="H6" s="2907"/>
      <c r="I6" s="2907"/>
      <c r="J6" s="2907"/>
      <c r="K6" s="2907"/>
      <c r="L6" s="2907"/>
      <c r="M6" s="2907"/>
      <c r="N6" s="2907"/>
      <c r="O6" s="2907"/>
      <c r="P6" s="2907"/>
      <c r="Q6" s="2907"/>
      <c r="R6" s="2907"/>
      <c r="S6" s="2907"/>
      <c r="T6" s="2907"/>
      <c r="U6" s="2907"/>
      <c r="V6" s="2907"/>
      <c r="W6" s="2907"/>
      <c r="X6" s="2907"/>
      <c r="Y6" s="2907"/>
      <c r="Z6" s="2907"/>
      <c r="AA6" s="2907"/>
      <c r="AB6" s="2907"/>
      <c r="AC6" s="2907"/>
      <c r="AD6" s="2907"/>
      <c r="AE6" s="2907"/>
      <c r="AF6" s="2907"/>
      <c r="AG6" s="2907"/>
      <c r="AH6" s="2907"/>
      <c r="AI6" s="2908"/>
    </row>
    <row r="7" spans="2:38" ht="12.75" customHeight="1">
      <c r="B7" s="2906"/>
      <c r="C7" s="2907"/>
      <c r="D7" s="2907"/>
      <c r="E7" s="2907"/>
      <c r="F7" s="2907"/>
      <c r="G7" s="2907"/>
      <c r="H7" s="2907"/>
      <c r="I7" s="2907"/>
      <c r="J7" s="2907"/>
      <c r="K7" s="2907"/>
      <c r="L7" s="2907"/>
      <c r="M7" s="2907"/>
      <c r="N7" s="2907"/>
      <c r="O7" s="2907"/>
      <c r="P7" s="2907"/>
      <c r="Q7" s="2907"/>
      <c r="R7" s="2907"/>
      <c r="S7" s="2907"/>
      <c r="T7" s="2907"/>
      <c r="U7" s="2907"/>
      <c r="V7" s="2907"/>
      <c r="W7" s="2907"/>
      <c r="X7" s="2907"/>
      <c r="Y7" s="2907"/>
      <c r="Z7" s="2907"/>
      <c r="AA7" s="2907"/>
      <c r="AB7" s="2907"/>
      <c r="AC7" s="2907"/>
      <c r="AD7" s="2907"/>
      <c r="AE7" s="2907"/>
      <c r="AF7" s="2907"/>
      <c r="AG7" s="2907"/>
      <c r="AH7" s="2907"/>
      <c r="AI7" s="2908"/>
    </row>
    <row r="8" spans="2:38" ht="15.95" customHeight="1">
      <c r="B8" s="394"/>
      <c r="C8" s="1108"/>
      <c r="D8" s="1108"/>
      <c r="E8" s="1108"/>
      <c r="F8" s="1108"/>
      <c r="G8" s="1108"/>
      <c r="H8" s="1108"/>
      <c r="I8" s="1108"/>
      <c r="J8" s="1108"/>
      <c r="K8" s="1108"/>
      <c r="L8" s="1279" t="s">
        <v>306</v>
      </c>
      <c r="M8" s="1279"/>
      <c r="N8" s="1279"/>
      <c r="O8" s="1279"/>
      <c r="P8" s="1279"/>
      <c r="Q8" s="1279"/>
      <c r="R8" s="1279"/>
      <c r="S8" s="1279"/>
      <c r="T8" s="1279"/>
      <c r="U8" s="1279"/>
      <c r="V8" s="1279"/>
      <c r="W8" s="1279"/>
      <c r="X8" s="1279"/>
      <c r="Y8" s="1279"/>
      <c r="Z8" s="1108"/>
      <c r="AA8" s="1108"/>
      <c r="AB8" s="1108"/>
      <c r="AC8" s="1108"/>
      <c r="AD8" s="1108"/>
      <c r="AE8" s="1108"/>
      <c r="AF8" s="1108"/>
      <c r="AG8" s="1108"/>
      <c r="AH8" s="1108"/>
      <c r="AI8" s="396"/>
      <c r="AL8" s="473" t="s">
        <v>754</v>
      </c>
    </row>
    <row r="9" spans="2:38" ht="15.95" customHeight="1">
      <c r="B9" s="394"/>
      <c r="C9" s="1108"/>
      <c r="D9" s="1108"/>
      <c r="E9" s="1108"/>
      <c r="F9" s="1108"/>
      <c r="G9" s="1108"/>
      <c r="H9" s="1108"/>
      <c r="I9" s="1108"/>
      <c r="J9" s="1108"/>
      <c r="K9" s="1108"/>
      <c r="Z9" s="1108"/>
      <c r="AA9" s="1108"/>
      <c r="AB9" s="1108"/>
      <c r="AC9" s="1108"/>
      <c r="AD9" s="1108"/>
      <c r="AE9" s="1108"/>
      <c r="AF9" s="1108"/>
      <c r="AG9" s="1108"/>
      <c r="AH9" s="1108"/>
      <c r="AI9" s="396"/>
    </row>
    <row r="10" spans="2:38" ht="14.25">
      <c r="B10" s="388"/>
      <c r="C10" s="397"/>
      <c r="O10" s="636"/>
      <c r="P10" s="636"/>
      <c r="Q10" s="636"/>
      <c r="R10" s="636"/>
      <c r="S10" s="636"/>
      <c r="T10" s="636"/>
      <c r="U10" s="636"/>
      <c r="V10" s="636"/>
      <c r="W10" s="636"/>
      <c r="X10" s="636"/>
      <c r="Y10" s="2902" t="s">
        <v>258</v>
      </c>
      <c r="Z10" s="2903"/>
      <c r="AA10" s="2903"/>
      <c r="AB10" s="2903"/>
      <c r="AC10" s="2903"/>
      <c r="AD10" s="2903"/>
      <c r="AE10" s="2903"/>
      <c r="AF10" s="2903"/>
      <c r="AG10" s="2903"/>
      <c r="AH10" s="2903"/>
      <c r="AI10" s="389"/>
    </row>
    <row r="11" spans="2:38" ht="14.25">
      <c r="B11" s="388"/>
      <c r="C11" s="636" t="s">
        <v>1087</v>
      </c>
      <c r="O11" s="636"/>
      <c r="P11" s="636"/>
      <c r="Q11" s="636"/>
      <c r="R11" s="636"/>
      <c r="S11" s="636"/>
      <c r="T11" s="636"/>
      <c r="U11" s="636"/>
      <c r="V11" s="636"/>
      <c r="W11" s="636"/>
      <c r="X11" s="636"/>
      <c r="Y11" s="1113"/>
      <c r="Z11" s="1114"/>
      <c r="AA11" s="1114"/>
      <c r="AB11" s="1114"/>
      <c r="AC11" s="1114"/>
      <c r="AD11" s="1114"/>
      <c r="AE11" s="1114"/>
      <c r="AF11" s="1114"/>
      <c r="AG11" s="1114"/>
      <c r="AH11" s="1114"/>
      <c r="AI11" s="389"/>
    </row>
    <row r="12" spans="2:38" ht="19.899999999999999" customHeight="1">
      <c r="B12" s="388"/>
      <c r="C12" s="1284" t="str">
        <f>本工事内容!$C$2</f>
        <v>一宮市水道事業等管理者</v>
      </c>
      <c r="D12" s="1284"/>
      <c r="E12" s="1284"/>
      <c r="F12" s="1284"/>
      <c r="G12" s="1284"/>
      <c r="H12" s="1284"/>
      <c r="I12" s="1284"/>
      <c r="J12" s="1284"/>
      <c r="K12" s="1284"/>
      <c r="L12" s="1284"/>
      <c r="M12" s="1284"/>
      <c r="N12" s="1284"/>
      <c r="O12" s="636"/>
      <c r="P12" s="636"/>
      <c r="Q12" s="636"/>
      <c r="R12" s="636"/>
      <c r="S12" s="636"/>
      <c r="T12" s="636"/>
      <c r="U12" s="636"/>
      <c r="V12" s="636"/>
      <c r="W12" s="636"/>
      <c r="X12" s="636"/>
      <c r="Y12" s="636"/>
      <c r="Z12" s="636"/>
      <c r="AA12" s="636"/>
      <c r="AB12" s="636"/>
      <c r="AC12" s="636"/>
      <c r="AD12" s="636"/>
      <c r="AE12" s="636"/>
      <c r="AF12" s="636"/>
      <c r="AG12" s="636"/>
      <c r="AH12" s="636"/>
      <c r="AI12" s="389"/>
    </row>
    <row r="13" spans="2:38" ht="19.899999999999999" customHeight="1">
      <c r="B13" s="388"/>
      <c r="C13" s="1109"/>
      <c r="D13" s="1109"/>
      <c r="E13" s="1109"/>
      <c r="F13" s="1109"/>
      <c r="G13" s="1109"/>
      <c r="H13" s="1109"/>
      <c r="I13" s="1109"/>
      <c r="J13" s="1109"/>
      <c r="K13" s="1109"/>
      <c r="L13" s="1109"/>
      <c r="M13" s="1109"/>
      <c r="N13" s="1109"/>
      <c r="O13" s="1161"/>
      <c r="P13" s="1161"/>
      <c r="Q13" s="1161"/>
      <c r="R13" s="1161"/>
      <c r="S13" s="1161"/>
      <c r="T13" s="1161"/>
      <c r="U13" s="1161"/>
      <c r="V13" s="1161"/>
      <c r="W13" s="1161"/>
      <c r="X13" s="1161"/>
      <c r="Y13" s="1161"/>
      <c r="Z13" s="1161"/>
      <c r="AA13" s="1161"/>
      <c r="AB13" s="1161"/>
      <c r="AC13" s="1161"/>
      <c r="AD13" s="1161"/>
      <c r="AE13" s="1161"/>
      <c r="AF13" s="1161"/>
      <c r="AG13" s="1161"/>
      <c r="AH13" s="1161"/>
      <c r="AI13" s="1159"/>
    </row>
    <row r="14" spans="2:38" ht="25.9" customHeight="1">
      <c r="B14" s="388"/>
      <c r="C14" s="636"/>
      <c r="D14" s="636"/>
      <c r="E14" s="636"/>
      <c r="F14" s="636"/>
      <c r="G14" s="636"/>
      <c r="H14" s="636"/>
      <c r="I14" s="636"/>
      <c r="J14" s="636"/>
      <c r="K14" s="636"/>
      <c r="L14" s="636"/>
      <c r="M14" s="636"/>
      <c r="N14" s="636"/>
      <c r="O14" s="1161"/>
      <c r="P14" s="2901" t="s">
        <v>1495</v>
      </c>
      <c r="Q14" s="2901"/>
      <c r="R14" s="2901"/>
      <c r="S14" s="2900" t="s">
        <v>1496</v>
      </c>
      <c r="T14" s="2900"/>
      <c r="U14" s="2900"/>
      <c r="V14" s="2900"/>
      <c r="W14" s="2948" t="str">
        <f>請負者詳細!$C$4</f>
        <v>一宮市尾西町木曽川1-1-1</v>
      </c>
      <c r="X14" s="2949"/>
      <c r="Y14" s="2949"/>
      <c r="Z14" s="2949"/>
      <c r="AA14" s="2949"/>
      <c r="AB14" s="2949"/>
      <c r="AC14" s="2949"/>
      <c r="AD14" s="2949"/>
      <c r="AE14" s="2949"/>
      <c r="AF14" s="2949"/>
      <c r="AG14" s="2949"/>
      <c r="AH14" s="2949"/>
      <c r="AI14" s="2950"/>
    </row>
    <row r="15" spans="2:38" ht="25.5" customHeight="1">
      <c r="B15" s="388"/>
      <c r="C15" s="636"/>
      <c r="D15" s="636"/>
      <c r="E15" s="636"/>
      <c r="F15" s="636"/>
      <c r="G15" s="636"/>
      <c r="H15" s="636"/>
      <c r="I15" s="636"/>
      <c r="J15" s="636"/>
      <c r="K15" s="636"/>
      <c r="L15" s="636"/>
      <c r="M15" s="636"/>
      <c r="N15" s="636"/>
      <c r="O15" s="1161"/>
      <c r="P15" s="1161"/>
      <c r="Q15" s="1161"/>
      <c r="R15" s="1163"/>
      <c r="S15" s="2900" t="s">
        <v>1497</v>
      </c>
      <c r="T15" s="2900"/>
      <c r="U15" s="2900"/>
      <c r="V15" s="2900"/>
      <c r="W15" s="2951" t="str">
        <f>請負者詳細!$C$2</f>
        <v>△△△△建設株式会社</v>
      </c>
      <c r="X15" s="2952"/>
      <c r="Y15" s="2952"/>
      <c r="Z15" s="2952"/>
      <c r="AA15" s="2952"/>
      <c r="AB15" s="2952"/>
      <c r="AC15" s="2952"/>
      <c r="AD15" s="2952"/>
      <c r="AE15" s="2952"/>
      <c r="AF15" s="2952"/>
      <c r="AG15" s="2952"/>
      <c r="AH15" s="2952"/>
      <c r="AI15" s="1175"/>
    </row>
    <row r="16" spans="2:38" ht="15" customHeight="1">
      <c r="B16" s="388"/>
      <c r="C16" s="636"/>
      <c r="D16" s="636"/>
      <c r="E16" s="636"/>
      <c r="F16" s="636"/>
      <c r="G16" s="636"/>
      <c r="H16" s="636"/>
      <c r="I16" s="636"/>
      <c r="J16" s="636"/>
      <c r="K16" s="636"/>
      <c r="L16" s="636"/>
      <c r="M16" s="636"/>
      <c r="N16" s="636"/>
      <c r="O16" s="1161"/>
      <c r="P16" s="1161"/>
      <c r="Q16" s="1161"/>
      <c r="R16" s="1168"/>
      <c r="S16" s="2899" t="s">
        <v>12</v>
      </c>
      <c r="T16" s="2899"/>
      <c r="U16" s="2899"/>
      <c r="V16" s="2899"/>
      <c r="W16" s="2948" t="str">
        <f>請負者詳細!$C$5</f>
        <v>代表取締役　○○　××</v>
      </c>
      <c r="X16" s="2949"/>
      <c r="Y16" s="2949"/>
      <c r="Z16" s="2949"/>
      <c r="AA16" s="2949"/>
      <c r="AB16" s="2949"/>
      <c r="AC16" s="2949"/>
      <c r="AD16" s="2949"/>
      <c r="AE16" s="2949"/>
      <c r="AF16" s="2949"/>
      <c r="AG16" s="2949"/>
      <c r="AH16" s="2949"/>
      <c r="AI16" s="2950"/>
    </row>
    <row r="17" spans="2:35" ht="15" customHeight="1">
      <c r="B17" s="388"/>
      <c r="C17" s="636"/>
      <c r="D17" s="636"/>
      <c r="E17" s="636"/>
      <c r="F17" s="636"/>
      <c r="G17" s="636"/>
      <c r="H17" s="636"/>
      <c r="I17" s="636"/>
      <c r="J17" s="636"/>
      <c r="K17" s="636"/>
      <c r="L17" s="636"/>
      <c r="M17" s="636"/>
      <c r="N17" s="636"/>
      <c r="O17" s="1161"/>
      <c r="P17" s="1161"/>
      <c r="Q17" s="1161"/>
      <c r="R17" s="1168"/>
      <c r="S17" s="2899"/>
      <c r="T17" s="2899"/>
      <c r="U17" s="2899"/>
      <c r="V17" s="2899"/>
      <c r="W17" s="2949"/>
      <c r="X17" s="2949"/>
      <c r="Y17" s="2949"/>
      <c r="Z17" s="2949"/>
      <c r="AA17" s="2949"/>
      <c r="AB17" s="2949"/>
      <c r="AC17" s="2949"/>
      <c r="AD17" s="2949"/>
      <c r="AE17" s="2949"/>
      <c r="AF17" s="2949"/>
      <c r="AG17" s="2949"/>
      <c r="AH17" s="2949"/>
      <c r="AI17" s="2950"/>
    </row>
    <row r="18" spans="2:35" ht="13.5">
      <c r="B18" s="388"/>
      <c r="C18" s="636"/>
      <c r="D18" s="443"/>
      <c r="E18" s="443"/>
      <c r="P18" s="1110"/>
      <c r="Q18" s="1110"/>
      <c r="S18" s="1110"/>
      <c r="T18" s="1110"/>
      <c r="V18" s="1110"/>
      <c r="W18" s="1110"/>
      <c r="Y18" s="1110"/>
      <c r="Z18" s="1110"/>
      <c r="AB18" s="1110"/>
      <c r="AC18" s="1110"/>
      <c r="AE18" s="1110"/>
      <c r="AF18" s="1110"/>
      <c r="AH18" s="636"/>
      <c r="AI18" s="389"/>
    </row>
    <row r="19" spans="2:35" ht="13.5" customHeight="1">
      <c r="B19" s="388"/>
      <c r="C19" s="636"/>
      <c r="D19" s="443"/>
      <c r="E19" s="1169"/>
      <c r="F19" s="1156"/>
      <c r="G19" s="1156"/>
      <c r="H19" s="1156"/>
      <c r="I19" s="1156"/>
      <c r="J19" s="1156"/>
      <c r="K19" s="1156"/>
      <c r="L19" s="1156"/>
      <c r="M19" s="1156"/>
      <c r="N19" s="3064" t="s">
        <v>1465</v>
      </c>
      <c r="O19" s="3065"/>
      <c r="P19" s="3065"/>
      <c r="Q19" s="3065"/>
      <c r="R19" s="3066" t="str">
        <f>請負者詳細!C7</f>
        <v>T0000000000013</v>
      </c>
      <c r="S19" s="3066"/>
      <c r="T19" s="3066"/>
      <c r="U19" s="3066"/>
      <c r="V19" s="3066"/>
      <c r="W19" s="3066"/>
      <c r="X19" s="3066"/>
      <c r="Y19" s="3066"/>
      <c r="Z19" s="3066"/>
      <c r="AA19" s="3066"/>
      <c r="AB19" s="3066"/>
      <c r="AC19" s="3066"/>
      <c r="AD19" s="3066"/>
      <c r="AE19" s="3066"/>
      <c r="AF19" s="3066"/>
      <c r="AG19" s="3066"/>
      <c r="AH19" s="3066"/>
      <c r="AI19" s="389"/>
    </row>
    <row r="20" spans="2:35" s="1138" customFormat="1" ht="13.5" customHeight="1">
      <c r="B20" s="388"/>
      <c r="C20" s="636"/>
      <c r="D20" s="443"/>
      <c r="E20" s="1169"/>
      <c r="F20" s="1156"/>
      <c r="G20" s="1156"/>
      <c r="H20" s="1156"/>
      <c r="I20" s="1156"/>
      <c r="J20" s="1156"/>
      <c r="K20" s="1156"/>
      <c r="L20" s="1156"/>
      <c r="M20" s="1156"/>
      <c r="N20" s="3065"/>
      <c r="O20" s="3065"/>
      <c r="P20" s="3065"/>
      <c r="Q20" s="3065"/>
      <c r="R20" s="3066"/>
      <c r="S20" s="3066"/>
      <c r="T20" s="3066"/>
      <c r="U20" s="3066"/>
      <c r="V20" s="3066"/>
      <c r="W20" s="3066"/>
      <c r="X20" s="3066"/>
      <c r="Y20" s="3066"/>
      <c r="Z20" s="3066"/>
      <c r="AA20" s="3066"/>
      <c r="AB20" s="3066"/>
      <c r="AC20" s="3066"/>
      <c r="AD20" s="3066"/>
      <c r="AE20" s="3066"/>
      <c r="AF20" s="3066"/>
      <c r="AG20" s="3066"/>
      <c r="AH20" s="3066"/>
      <c r="AI20" s="389"/>
    </row>
    <row r="21" spans="2:35" ht="13.5" customHeight="1">
      <c r="B21" s="388"/>
      <c r="C21" s="636"/>
      <c r="D21" s="444"/>
      <c r="E21" s="1156"/>
      <c r="F21" s="1171"/>
      <c r="G21" s="1171"/>
      <c r="H21" s="1171"/>
      <c r="I21" s="1171"/>
      <c r="J21" s="1171"/>
      <c r="K21" s="1171"/>
      <c r="L21" s="1171"/>
      <c r="M21" s="1171"/>
      <c r="N21" s="3065"/>
      <c r="O21" s="3065"/>
      <c r="P21" s="3065"/>
      <c r="Q21" s="3065"/>
      <c r="R21" s="3067" t="str">
        <f>請負者詳細!C8</f>
        <v>☐【免税事業者】（免税事業者の場合、レ点をつける）</v>
      </c>
      <c r="S21" s="3067"/>
      <c r="T21" s="3067"/>
      <c r="U21" s="3067"/>
      <c r="V21" s="3067"/>
      <c r="W21" s="3067"/>
      <c r="X21" s="3067"/>
      <c r="Y21" s="3067"/>
      <c r="Z21" s="3067"/>
      <c r="AA21" s="3067"/>
      <c r="AB21" s="3067"/>
      <c r="AC21" s="3067"/>
      <c r="AD21" s="3067"/>
      <c r="AE21" s="3067"/>
      <c r="AF21" s="3067"/>
      <c r="AG21" s="3067"/>
      <c r="AH21" s="3067"/>
      <c r="AI21" s="389"/>
    </row>
    <row r="22" spans="2:35" ht="13.5" customHeight="1">
      <c r="B22" s="388"/>
      <c r="C22" s="636"/>
      <c r="E22" s="1156"/>
      <c r="F22" s="1171"/>
      <c r="G22" s="1171"/>
      <c r="H22" s="1171"/>
      <c r="I22" s="1171"/>
      <c r="J22" s="1171"/>
      <c r="K22" s="1171"/>
      <c r="L22" s="1171"/>
      <c r="M22" s="1171"/>
      <c r="N22" s="3065"/>
      <c r="O22" s="3065"/>
      <c r="P22" s="3065"/>
      <c r="Q22" s="3065"/>
      <c r="R22" s="3067"/>
      <c r="S22" s="3067"/>
      <c r="T22" s="3067"/>
      <c r="U22" s="3067"/>
      <c r="V22" s="3067"/>
      <c r="W22" s="3067"/>
      <c r="X22" s="3067"/>
      <c r="Y22" s="3067"/>
      <c r="Z22" s="3067"/>
      <c r="AA22" s="3067"/>
      <c r="AB22" s="3067"/>
      <c r="AC22" s="3067"/>
      <c r="AD22" s="3067"/>
      <c r="AE22" s="3067"/>
      <c r="AF22" s="3067"/>
      <c r="AG22" s="3067"/>
      <c r="AH22" s="3067"/>
      <c r="AI22" s="389"/>
    </row>
    <row r="23" spans="2:35" ht="13.5">
      <c r="B23" s="388"/>
      <c r="C23" s="636"/>
      <c r="E23" s="1156"/>
      <c r="F23" s="1156"/>
      <c r="G23" s="1156"/>
      <c r="H23" s="1156"/>
      <c r="I23" s="1156"/>
      <c r="J23" s="1156"/>
      <c r="K23" s="1156"/>
      <c r="L23" s="1156"/>
      <c r="M23" s="1156"/>
      <c r="N23" s="1156"/>
      <c r="O23" s="1156"/>
      <c r="P23" s="1156"/>
      <c r="Q23" s="1156"/>
      <c r="R23" s="1156"/>
      <c r="S23" s="1156"/>
      <c r="T23" s="1156"/>
      <c r="U23" s="1156"/>
      <c r="V23" s="1156"/>
      <c r="W23" s="1156"/>
      <c r="X23" s="1156"/>
      <c r="Y23" s="1156"/>
      <c r="Z23" s="1156"/>
      <c r="AA23" s="1156"/>
      <c r="AB23" s="1156"/>
      <c r="AC23" s="1156"/>
      <c r="AD23" s="1156"/>
      <c r="AE23" s="1156"/>
      <c r="AF23" s="1156"/>
      <c r="AG23" s="1196"/>
      <c r="AH23" s="1156"/>
      <c r="AI23" s="389"/>
    </row>
    <row r="24" spans="2:35" ht="25.9" customHeight="1">
      <c r="B24" s="388"/>
      <c r="C24" s="636"/>
      <c r="E24" s="1156"/>
      <c r="F24" s="2888" t="s">
        <v>676</v>
      </c>
      <c r="G24" s="2889"/>
      <c r="H24" s="2889"/>
      <c r="I24" s="2888" t="s">
        <v>677</v>
      </c>
      <c r="J24" s="2889"/>
      <c r="K24" s="2889"/>
      <c r="L24" s="2888" t="s">
        <v>678</v>
      </c>
      <c r="M24" s="2889"/>
      <c r="N24" s="2889"/>
      <c r="O24" s="2888" t="s">
        <v>1498</v>
      </c>
      <c r="P24" s="2889"/>
      <c r="Q24" s="2889"/>
      <c r="R24" s="2888" t="s">
        <v>679</v>
      </c>
      <c r="S24" s="2889"/>
      <c r="T24" s="2889"/>
      <c r="U24" s="2888" t="s">
        <v>680</v>
      </c>
      <c r="V24" s="2889"/>
      <c r="W24" s="2889"/>
      <c r="X24" s="2888" t="s">
        <v>681</v>
      </c>
      <c r="Y24" s="2889"/>
      <c r="Z24" s="2889"/>
      <c r="AA24" s="2888" t="s">
        <v>1499</v>
      </c>
      <c r="AB24" s="2889"/>
      <c r="AC24" s="2889"/>
      <c r="AD24" s="2888" t="s">
        <v>28</v>
      </c>
      <c r="AE24" s="2889"/>
      <c r="AF24" s="2889"/>
      <c r="AG24" s="1161"/>
      <c r="AH24" s="1161"/>
      <c r="AI24" s="389"/>
    </row>
    <row r="25" spans="2:35" ht="40.15" customHeight="1">
      <c r="B25" s="388"/>
      <c r="C25" s="636"/>
      <c r="E25" s="1156"/>
      <c r="F25" s="2887"/>
      <c r="G25" s="2887"/>
      <c r="H25" s="2887"/>
      <c r="I25" s="2887"/>
      <c r="J25" s="2887"/>
      <c r="K25" s="2887"/>
      <c r="L25" s="2887"/>
      <c r="M25" s="2887"/>
      <c r="N25" s="2887"/>
      <c r="O25" s="2887"/>
      <c r="P25" s="2887"/>
      <c r="Q25" s="2887"/>
      <c r="R25" s="2887"/>
      <c r="S25" s="2887"/>
      <c r="T25" s="2887"/>
      <c r="U25" s="2887"/>
      <c r="V25" s="2887"/>
      <c r="W25" s="2887"/>
      <c r="X25" s="2887"/>
      <c r="Y25" s="2887"/>
      <c r="Z25" s="2887"/>
      <c r="AA25" s="2887"/>
      <c r="AB25" s="2887"/>
      <c r="AC25" s="2887"/>
      <c r="AD25" s="2887"/>
      <c r="AE25" s="2887"/>
      <c r="AF25" s="2887"/>
      <c r="AG25" s="1161"/>
      <c r="AH25" s="1161"/>
      <c r="AI25" s="389"/>
    </row>
    <row r="26" spans="2:35" ht="12.75" customHeight="1">
      <c r="B26" s="388"/>
      <c r="C26" s="636"/>
      <c r="D26" s="636"/>
      <c r="E26" s="636"/>
      <c r="AG26" s="636"/>
      <c r="AH26" s="636"/>
      <c r="AI26" s="389"/>
    </row>
    <row r="27" spans="2:35" ht="18" customHeight="1">
      <c r="B27" s="388"/>
      <c r="C27" s="636"/>
      <c r="D27" s="636"/>
      <c r="E27" s="636"/>
      <c r="F27" s="2882" t="s">
        <v>702</v>
      </c>
      <c r="G27" s="2882"/>
      <c r="H27" s="2882"/>
      <c r="I27" s="2882"/>
      <c r="J27" s="2882"/>
      <c r="K27" s="2882"/>
      <c r="L27" s="2882"/>
      <c r="M27" s="2882"/>
      <c r="N27" s="2882"/>
      <c r="O27" s="2882"/>
      <c r="P27" s="3063" t="s">
        <v>306</v>
      </c>
      <c r="Q27" s="3063"/>
      <c r="R27" s="3063"/>
      <c r="S27" s="2978" t="s">
        <v>1501</v>
      </c>
      <c r="T27" s="2978"/>
      <c r="U27" s="2978"/>
      <c r="V27" s="2978"/>
      <c r="W27" s="2978"/>
      <c r="X27" s="2978"/>
      <c r="Y27" s="2978"/>
      <c r="Z27" s="2978"/>
      <c r="AA27" s="2978"/>
      <c r="AB27" s="2978"/>
      <c r="AC27" s="2978"/>
      <c r="AD27" s="2978"/>
      <c r="AE27" s="2978"/>
      <c r="AF27" s="2978"/>
      <c r="AI27" s="389"/>
    </row>
    <row r="28" spans="2:35" ht="18" customHeight="1">
      <c r="B28" s="388"/>
      <c r="C28" s="636"/>
      <c r="D28" s="636"/>
      <c r="E28" s="636"/>
      <c r="F28" s="1161" t="s">
        <v>1502</v>
      </c>
      <c r="G28" s="1158" t="s">
        <v>306</v>
      </c>
      <c r="H28" s="1158"/>
      <c r="I28" s="1158"/>
      <c r="J28" s="1156" t="s">
        <v>1500</v>
      </c>
      <c r="K28" s="1156"/>
      <c r="L28" s="1156"/>
      <c r="M28" s="1156"/>
      <c r="N28" s="1156"/>
      <c r="O28" s="1156"/>
      <c r="P28" s="1157"/>
      <c r="Q28" s="1157"/>
      <c r="R28" s="1157"/>
      <c r="S28" s="1157"/>
      <c r="AI28" s="389"/>
    </row>
    <row r="29" spans="2:35">
      <c r="B29" s="388"/>
      <c r="C29" s="636"/>
      <c r="D29" s="636"/>
      <c r="E29" s="636"/>
      <c r="O29" s="636"/>
      <c r="AI29" s="389"/>
    </row>
    <row r="30" spans="2:35" ht="25.9" customHeight="1">
      <c r="B30" s="388"/>
      <c r="C30" s="636"/>
      <c r="D30" s="636"/>
      <c r="E30" s="636"/>
      <c r="F30" s="459">
        <v>1</v>
      </c>
      <c r="G30" s="1117"/>
      <c r="H30" s="2883" t="s">
        <v>748</v>
      </c>
      <c r="I30" s="2884"/>
      <c r="J30" s="2884"/>
      <c r="K30" s="2884"/>
      <c r="L30" s="2884"/>
      <c r="M30" s="2884"/>
      <c r="N30" s="1412"/>
      <c r="O30" s="636"/>
      <c r="P30" s="2885" t="str">
        <f>本工事内容!$C$5&amp;本工事内容!$D$5&amp;本工事内容!$E$5</f>
        <v>水第100号</v>
      </c>
      <c r="Q30" s="2885"/>
      <c r="R30" s="2885"/>
      <c r="S30" s="2885"/>
      <c r="T30" s="2885"/>
      <c r="U30" s="2885"/>
      <c r="V30" s="2885"/>
      <c r="W30" s="2885"/>
      <c r="X30" s="2885"/>
      <c r="AI30" s="389"/>
    </row>
    <row r="31" spans="2:35">
      <c r="B31" s="388"/>
      <c r="C31" s="636"/>
      <c r="D31" s="636"/>
      <c r="E31" s="636"/>
      <c r="F31" s="464"/>
      <c r="O31" s="636"/>
      <c r="AI31" s="389"/>
    </row>
    <row r="32" spans="2:35" ht="25.9" customHeight="1">
      <c r="B32" s="388"/>
      <c r="C32" s="636"/>
      <c r="D32" s="636"/>
      <c r="E32" s="1161"/>
      <c r="F32" s="1162">
        <v>2</v>
      </c>
      <c r="G32" s="1163"/>
      <c r="H32" s="2864" t="s">
        <v>750</v>
      </c>
      <c r="I32" s="2865"/>
      <c r="J32" s="2865"/>
      <c r="K32" s="2865"/>
      <c r="L32" s="2865"/>
      <c r="M32" s="2865"/>
      <c r="N32" s="2866"/>
      <c r="O32" s="1161"/>
      <c r="P32" s="2886" t="str">
        <f>本工事内容!$C$8</f>
        <v>○○○地内配水管改良工事</v>
      </c>
      <c r="Q32" s="2886"/>
      <c r="R32" s="2886"/>
      <c r="S32" s="2886"/>
      <c r="T32" s="2886"/>
      <c r="U32" s="2886"/>
      <c r="V32" s="2886"/>
      <c r="W32" s="2886"/>
      <c r="X32" s="2886"/>
      <c r="Y32" s="2886"/>
      <c r="Z32" s="2886"/>
      <c r="AA32" s="2886"/>
      <c r="AB32" s="2886"/>
      <c r="AC32" s="2886"/>
      <c r="AD32" s="2886"/>
      <c r="AE32" s="2886"/>
      <c r="AF32" s="2886"/>
      <c r="AI32" s="389"/>
    </row>
    <row r="33" spans="2:35" s="1156" customFormat="1">
      <c r="B33" s="1160"/>
      <c r="C33" s="1161"/>
      <c r="D33" s="1161"/>
      <c r="E33" s="1161"/>
      <c r="F33" s="1164"/>
      <c r="AI33" s="1159"/>
    </row>
    <row r="34" spans="2:35" ht="25.9" customHeight="1">
      <c r="B34" s="388"/>
      <c r="C34" s="636"/>
      <c r="D34" s="636"/>
      <c r="E34" s="1161"/>
      <c r="F34" s="1162">
        <v>3</v>
      </c>
      <c r="G34" s="1163"/>
      <c r="H34" s="2864" t="s">
        <v>751</v>
      </c>
      <c r="I34" s="2865"/>
      <c r="J34" s="2865"/>
      <c r="K34" s="2865"/>
      <c r="L34" s="2865"/>
      <c r="M34" s="2865"/>
      <c r="N34" s="2866"/>
      <c r="O34" s="1161"/>
      <c r="P34" s="3061">
        <f>本工事内容!$C$11</f>
        <v>45200</v>
      </c>
      <c r="Q34" s="3062"/>
      <c r="R34" s="3062"/>
      <c r="S34" s="3062"/>
      <c r="T34" s="3062"/>
      <c r="U34" s="3062"/>
      <c r="V34" s="3062"/>
      <c r="W34" s="3062"/>
      <c r="X34" s="3062"/>
      <c r="Y34" s="1197"/>
      <c r="Z34" s="1197"/>
      <c r="AA34" s="1197"/>
      <c r="AB34" s="1197"/>
      <c r="AC34" s="1197"/>
      <c r="AD34" s="1197"/>
      <c r="AE34" s="1198"/>
      <c r="AF34" s="1198"/>
      <c r="AG34" s="636"/>
      <c r="AH34" s="636"/>
      <c r="AI34" s="389"/>
    </row>
    <row r="35" spans="2:35">
      <c r="B35" s="388"/>
      <c r="C35" s="636"/>
      <c r="D35" s="636"/>
      <c r="E35" s="1161"/>
      <c r="F35" s="1164"/>
      <c r="G35" s="1156"/>
      <c r="H35" s="1156"/>
      <c r="I35" s="1156"/>
      <c r="J35" s="1156"/>
      <c r="K35" s="1156"/>
      <c r="L35" s="1156"/>
      <c r="M35" s="1156"/>
      <c r="N35" s="1156"/>
      <c r="O35" s="1156"/>
      <c r="P35" s="1156"/>
      <c r="Q35" s="1156"/>
      <c r="R35" s="1156"/>
      <c r="S35" s="1156"/>
      <c r="T35" s="1156"/>
      <c r="U35" s="1156"/>
      <c r="V35" s="1156"/>
      <c r="W35" s="1156"/>
      <c r="X35" s="1156"/>
      <c r="Y35" s="1156"/>
      <c r="Z35" s="1156"/>
      <c r="AA35" s="1156"/>
      <c r="AB35" s="1156"/>
      <c r="AC35" s="1156"/>
      <c r="AD35" s="1156"/>
      <c r="AE35" s="1156"/>
      <c r="AF35" s="1156"/>
      <c r="AG35" s="636"/>
      <c r="AH35" s="636"/>
      <c r="AI35" s="389"/>
    </row>
    <row r="36" spans="2:35" s="1140" customFormat="1" ht="25.9" customHeight="1">
      <c r="B36" s="388"/>
      <c r="C36" s="636"/>
      <c r="D36" s="636"/>
      <c r="E36" s="1161"/>
      <c r="F36" s="1162">
        <v>4</v>
      </c>
      <c r="G36" s="1163"/>
      <c r="H36" s="2864" t="s">
        <v>1476</v>
      </c>
      <c r="I36" s="2865"/>
      <c r="J36" s="2865"/>
      <c r="K36" s="2865"/>
      <c r="L36" s="2865"/>
      <c r="M36" s="2865"/>
      <c r="N36" s="2866"/>
      <c r="O36" s="1156"/>
      <c r="P36" s="3061" t="s">
        <v>1467</v>
      </c>
      <c r="Q36" s="3062"/>
      <c r="R36" s="3062"/>
      <c r="S36" s="3062"/>
      <c r="T36" s="3062"/>
      <c r="U36" s="3062"/>
      <c r="V36" s="3062"/>
      <c r="W36" s="3062"/>
      <c r="X36" s="3062"/>
      <c r="Y36" s="1197"/>
      <c r="Z36" s="1197"/>
      <c r="AA36" s="1197"/>
      <c r="AB36" s="1197"/>
      <c r="AC36" s="1197"/>
      <c r="AD36" s="1197"/>
      <c r="AE36" s="1198"/>
      <c r="AF36" s="1198"/>
      <c r="AI36" s="389"/>
    </row>
    <row r="37" spans="2:35" s="1140" customFormat="1">
      <c r="B37" s="388"/>
      <c r="C37" s="636"/>
      <c r="D37" s="636"/>
      <c r="E37" s="1161"/>
      <c r="F37" s="1164"/>
      <c r="G37" s="1156"/>
      <c r="H37" s="1156"/>
      <c r="I37" s="1156"/>
      <c r="J37" s="1156"/>
      <c r="K37" s="1156"/>
      <c r="L37" s="1156"/>
      <c r="M37" s="1156"/>
      <c r="N37" s="1156"/>
      <c r="O37" s="1156"/>
      <c r="P37" s="1156"/>
      <c r="Q37" s="1156"/>
      <c r="R37" s="1156"/>
      <c r="S37" s="1156"/>
      <c r="T37" s="1156"/>
      <c r="U37" s="1156"/>
      <c r="V37" s="1156"/>
      <c r="W37" s="1156"/>
      <c r="X37" s="1156"/>
      <c r="Y37" s="1156"/>
      <c r="Z37" s="1156"/>
      <c r="AA37" s="1156"/>
      <c r="AB37" s="1156"/>
      <c r="AC37" s="1156"/>
      <c r="AD37" s="1156"/>
      <c r="AE37" s="1156"/>
      <c r="AF37" s="1156"/>
      <c r="AG37" s="636"/>
      <c r="AH37" s="636"/>
      <c r="AI37" s="389"/>
    </row>
    <row r="38" spans="2:35" ht="25.9" customHeight="1">
      <c r="B38" s="388"/>
      <c r="C38" s="636"/>
      <c r="D38" s="636"/>
      <c r="E38" s="1161"/>
      <c r="F38" s="1162">
        <v>5</v>
      </c>
      <c r="G38" s="1163"/>
      <c r="H38" s="2864" t="s">
        <v>752</v>
      </c>
      <c r="I38" s="2865"/>
      <c r="J38" s="2865"/>
      <c r="K38" s="2865"/>
      <c r="L38" s="2865"/>
      <c r="M38" s="2865"/>
      <c r="N38" s="2866"/>
      <c r="O38" s="1161"/>
      <c r="P38" s="2868">
        <f>本工事内容!$C$16</f>
        <v>2500000</v>
      </c>
      <c r="Q38" s="2868"/>
      <c r="R38" s="2868"/>
      <c r="S38" s="2868"/>
      <c r="T38" s="2868"/>
      <c r="U38" s="2868"/>
      <c r="V38" s="2868"/>
      <c r="W38" s="2868"/>
      <c r="X38" s="2868"/>
      <c r="Y38" s="2868"/>
      <c r="Z38" s="2868"/>
      <c r="AA38" s="2868"/>
      <c r="AB38" s="2868"/>
      <c r="AC38" s="2868"/>
      <c r="AD38" s="2868"/>
      <c r="AE38" s="2869"/>
      <c r="AF38" s="2869"/>
      <c r="AG38" s="636"/>
      <c r="AH38" s="636"/>
      <c r="AI38" s="389"/>
    </row>
    <row r="39" spans="2:35">
      <c r="B39" s="388"/>
      <c r="C39" s="636"/>
      <c r="D39" s="636"/>
      <c r="E39" s="636"/>
      <c r="F39" s="464"/>
      <c r="AG39" s="636"/>
      <c r="AH39" s="636"/>
      <c r="AI39" s="389"/>
    </row>
    <row r="40" spans="2:35" ht="25.9" customHeight="1">
      <c r="B40" s="388"/>
      <c r="C40" s="636"/>
      <c r="D40" s="636"/>
      <c r="E40" s="636"/>
      <c r="F40" s="459">
        <v>6</v>
      </c>
      <c r="G40" s="1117"/>
      <c r="H40" s="2883" t="s">
        <v>749</v>
      </c>
      <c r="I40" s="2884"/>
      <c r="J40" s="2884"/>
      <c r="K40" s="2884"/>
      <c r="L40" s="2884"/>
      <c r="M40" s="2884"/>
      <c r="N40" s="1412"/>
      <c r="AF40" s="446"/>
      <c r="AG40" s="636"/>
      <c r="AH40" s="636"/>
      <c r="AI40" s="389"/>
    </row>
    <row r="41" spans="2:35" ht="31.9" customHeight="1">
      <c r="B41" s="388"/>
      <c r="C41" s="636"/>
      <c r="D41" s="636"/>
      <c r="E41" s="636"/>
      <c r="O41" s="636"/>
      <c r="P41" s="2870" t="s">
        <v>685</v>
      </c>
      <c r="Q41" s="2871"/>
      <c r="R41" s="2874" t="str">
        <f>請負者詳細!$H$17</f>
        <v>○○銀行</v>
      </c>
      <c r="S41" s="2875"/>
      <c r="T41" s="2875"/>
      <c r="U41" s="2875"/>
      <c r="V41" s="2875"/>
      <c r="W41" s="2875"/>
      <c r="X41" s="2875"/>
      <c r="Y41" s="2875"/>
      <c r="Z41" s="2876" t="str">
        <f>請負者詳細!$H$18</f>
        <v>××支店</v>
      </c>
      <c r="AA41" s="2875"/>
      <c r="AB41" s="2875"/>
      <c r="AC41" s="2875"/>
      <c r="AD41" s="2875"/>
      <c r="AE41" s="2877"/>
      <c r="AF41" s="636"/>
      <c r="AG41" s="636"/>
      <c r="AH41" s="636"/>
      <c r="AI41" s="389"/>
    </row>
    <row r="42" spans="2:35" ht="31.9" customHeight="1">
      <c r="B42" s="388"/>
      <c r="C42" s="636"/>
      <c r="D42" s="636"/>
      <c r="E42" s="636"/>
      <c r="F42" s="636"/>
      <c r="G42" s="636"/>
      <c r="H42" s="636"/>
      <c r="I42" s="636"/>
      <c r="J42" s="636"/>
      <c r="K42" s="636"/>
      <c r="L42" s="636"/>
      <c r="M42" s="636"/>
      <c r="N42" s="636"/>
      <c r="O42" s="636"/>
      <c r="P42" s="2872"/>
      <c r="Q42" s="2873"/>
      <c r="R42" s="2878" t="s">
        <v>730</v>
      </c>
      <c r="S42" s="2879"/>
      <c r="T42" s="2879"/>
      <c r="U42" s="2879" t="str">
        <f>請負者詳細!$H$19</f>
        <v>普通</v>
      </c>
      <c r="V42" s="2879"/>
      <c r="W42" s="2879"/>
      <c r="X42" s="2880" t="str">
        <f>請負者詳細!$H$20</f>
        <v>第138000番</v>
      </c>
      <c r="Y42" s="2880"/>
      <c r="Z42" s="2880"/>
      <c r="AA42" s="2880"/>
      <c r="AB42" s="2880"/>
      <c r="AC42" s="2880"/>
      <c r="AD42" s="2880"/>
      <c r="AE42" s="2881"/>
      <c r="AF42" s="636"/>
      <c r="AG42" s="636"/>
      <c r="AH42" s="636"/>
      <c r="AI42" s="389"/>
    </row>
    <row r="43" spans="2:35" ht="13.5" thickBot="1">
      <c r="B43" s="411"/>
      <c r="C43" s="412"/>
      <c r="D43" s="412"/>
      <c r="E43" s="412"/>
      <c r="F43" s="412"/>
      <c r="G43" s="412"/>
      <c r="H43" s="412"/>
      <c r="I43" s="412"/>
      <c r="J43" s="412"/>
      <c r="K43" s="412"/>
      <c r="L43" s="412"/>
      <c r="M43" s="412"/>
      <c r="N43" s="412"/>
      <c r="O43" s="412"/>
      <c r="P43" s="412"/>
      <c r="Q43" s="412"/>
      <c r="R43" s="412"/>
      <c r="S43" s="412"/>
      <c r="T43" s="412"/>
      <c r="U43" s="412"/>
      <c r="V43" s="412"/>
      <c r="W43" s="412"/>
      <c r="X43" s="412"/>
      <c r="Y43" s="412"/>
      <c r="Z43" s="412"/>
      <c r="AA43" s="412"/>
      <c r="AB43" s="412"/>
      <c r="AC43" s="412"/>
      <c r="AD43" s="412"/>
      <c r="AE43" s="412"/>
      <c r="AF43" s="412"/>
      <c r="AG43" s="412"/>
      <c r="AH43" s="412"/>
      <c r="AI43" s="413"/>
    </row>
    <row r="44" spans="2:35">
      <c r="P44" s="2904"/>
      <c r="Q44" s="2904"/>
      <c r="R44" s="1279"/>
      <c r="S44" s="1279"/>
      <c r="T44" s="1279"/>
      <c r="U44" s="1279"/>
    </row>
    <row r="45" spans="2:35" ht="14.45" customHeight="1">
      <c r="B45" s="3046" t="s">
        <v>718</v>
      </c>
      <c r="C45" s="3046"/>
      <c r="D45" s="3046"/>
      <c r="E45" s="3046"/>
      <c r="F45" s="3046"/>
      <c r="G45" s="3046"/>
      <c r="H45" s="3046"/>
      <c r="I45" s="1156"/>
      <c r="J45" s="1156"/>
      <c r="K45" s="1156"/>
      <c r="L45" s="1156"/>
      <c r="M45" s="1156"/>
      <c r="N45" s="1161"/>
      <c r="O45" s="1161"/>
      <c r="P45" s="1161"/>
      <c r="Q45" s="1161"/>
      <c r="R45" s="1161"/>
      <c r="S45" s="1161"/>
      <c r="T45" s="1156"/>
      <c r="U45" s="1156"/>
      <c r="V45" s="1156"/>
      <c r="W45" s="1156"/>
      <c r="X45" s="1156"/>
      <c r="Y45" s="1156"/>
      <c r="Z45" s="1156"/>
      <c r="AA45" s="1156"/>
      <c r="AB45" s="1156"/>
      <c r="AC45" s="1156"/>
      <c r="AD45" s="1156"/>
      <c r="AE45" s="1156"/>
      <c r="AF45" s="1156"/>
      <c r="AG45" s="1156"/>
      <c r="AH45" s="1156"/>
      <c r="AI45" s="1156"/>
    </row>
    <row r="46" spans="2:35" ht="6" customHeight="1" thickBot="1">
      <c r="B46" s="1156"/>
      <c r="C46" s="1156"/>
      <c r="D46" s="1156"/>
      <c r="E46" s="1156"/>
      <c r="F46" s="1156"/>
      <c r="G46" s="1156"/>
      <c r="H46" s="1156"/>
      <c r="I46" s="1156"/>
      <c r="J46" s="1156"/>
      <c r="K46" s="1156"/>
      <c r="L46" s="1156"/>
      <c r="M46" s="1156"/>
      <c r="N46" s="1156"/>
      <c r="O46" s="1156"/>
      <c r="P46" s="1156"/>
      <c r="Q46" s="1156"/>
      <c r="R46" s="1156"/>
      <c r="S46" s="1156"/>
      <c r="T46" s="1156"/>
      <c r="U46" s="1156"/>
      <c r="V46" s="1156"/>
      <c r="W46" s="1156"/>
      <c r="X46" s="1156"/>
      <c r="Y46" s="1156"/>
      <c r="Z46" s="1156"/>
      <c r="AA46" s="1156"/>
      <c r="AB46" s="1156"/>
      <c r="AC46" s="1156"/>
      <c r="AD46" s="1156"/>
      <c r="AE46" s="1156"/>
      <c r="AF46" s="1156"/>
      <c r="AG46" s="1156"/>
      <c r="AH46" s="1156"/>
      <c r="AI46" s="1156"/>
    </row>
    <row r="47" spans="2:35" ht="49.9" customHeight="1">
      <c r="B47" s="3047" t="s">
        <v>703</v>
      </c>
      <c r="C47" s="3048"/>
      <c r="D47" s="3048"/>
      <c r="E47" s="3048"/>
      <c r="F47" s="3048"/>
      <c r="G47" s="3048"/>
      <c r="H47" s="3048"/>
      <c r="I47" s="3048"/>
      <c r="J47" s="3048"/>
      <c r="K47" s="3048"/>
      <c r="L47" s="3048"/>
      <c r="M47" s="3048"/>
      <c r="N47" s="3048"/>
      <c r="O47" s="3048"/>
      <c r="P47" s="3048"/>
      <c r="Q47" s="3048"/>
      <c r="R47" s="3048"/>
      <c r="S47" s="3048"/>
      <c r="T47" s="3048"/>
      <c r="U47" s="3048"/>
      <c r="V47" s="3048"/>
      <c r="W47" s="3048"/>
      <c r="X47" s="3048"/>
      <c r="Y47" s="3048"/>
      <c r="Z47" s="3048"/>
      <c r="AA47" s="3048"/>
      <c r="AB47" s="3048"/>
      <c r="AC47" s="3048"/>
      <c r="AD47" s="3048"/>
      <c r="AE47" s="3048"/>
      <c r="AF47" s="3048"/>
      <c r="AG47" s="3048"/>
      <c r="AH47" s="3048"/>
      <c r="AI47" s="3049"/>
    </row>
    <row r="48" spans="2:35" ht="37.9" customHeight="1">
      <c r="B48" s="2990" t="s">
        <v>704</v>
      </c>
      <c r="C48" s="2991"/>
      <c r="D48" s="2991"/>
      <c r="E48" s="2991"/>
      <c r="F48" s="2991"/>
      <c r="G48" s="2991"/>
      <c r="H48" s="2986">
        <f>本工事内容!$C$16</f>
        <v>2500000</v>
      </c>
      <c r="I48" s="2986"/>
      <c r="J48" s="2986"/>
      <c r="K48" s="2986"/>
      <c r="L48" s="2986"/>
      <c r="M48" s="2986"/>
      <c r="N48" s="2986"/>
      <c r="O48" s="2986"/>
      <c r="P48" s="2986"/>
      <c r="Q48" s="2986"/>
      <c r="R48" s="2987"/>
      <c r="S48" s="3050" t="s">
        <v>1488</v>
      </c>
      <c r="T48" s="3051"/>
      <c r="U48" s="3051"/>
      <c r="V48" s="3051"/>
      <c r="W48" s="3052"/>
      <c r="X48" s="3053" t="s">
        <v>1489</v>
      </c>
      <c r="Y48" s="3054"/>
      <c r="Z48" s="3054"/>
      <c r="AA48" s="3054"/>
      <c r="AB48" s="3054"/>
      <c r="AC48" s="3054"/>
      <c r="AD48" s="3054"/>
      <c r="AE48" s="3054"/>
      <c r="AF48" s="3054"/>
      <c r="AG48" s="3054"/>
      <c r="AH48" s="3054"/>
      <c r="AI48" s="3055"/>
    </row>
    <row r="49" spans="2:35" ht="37.9" customHeight="1">
      <c r="B49" s="2990"/>
      <c r="C49" s="2991"/>
      <c r="D49" s="2991"/>
      <c r="E49" s="2991"/>
      <c r="F49" s="2991"/>
      <c r="G49" s="2991"/>
      <c r="H49" s="2988"/>
      <c r="I49" s="2988"/>
      <c r="J49" s="2988"/>
      <c r="K49" s="2988"/>
      <c r="L49" s="2988"/>
      <c r="M49" s="2988"/>
      <c r="N49" s="2988"/>
      <c r="O49" s="2988"/>
      <c r="P49" s="2988"/>
      <c r="Q49" s="2988"/>
      <c r="R49" s="2989"/>
      <c r="S49" s="3050" t="s">
        <v>1530</v>
      </c>
      <c r="T49" s="3051"/>
      <c r="U49" s="3051"/>
      <c r="V49" s="3051"/>
      <c r="W49" s="3052"/>
      <c r="X49" s="1199" t="s">
        <v>1486</v>
      </c>
      <c r="Y49" s="3004"/>
      <c r="Z49" s="3004"/>
      <c r="AA49" s="3004"/>
      <c r="AB49" s="3004"/>
      <c r="AC49" s="3004"/>
      <c r="AD49" s="3004"/>
      <c r="AE49" s="3004"/>
      <c r="AF49" s="3004"/>
      <c r="AG49" s="3004"/>
      <c r="AH49" s="3004"/>
      <c r="AI49" s="1200" t="s">
        <v>1487</v>
      </c>
    </row>
    <row r="50" spans="2:35" ht="37.9" customHeight="1">
      <c r="B50" s="3059" t="s">
        <v>705</v>
      </c>
      <c r="C50" s="3060"/>
      <c r="D50" s="2888" t="s">
        <v>706</v>
      </c>
      <c r="E50" s="2888"/>
      <c r="F50" s="2888"/>
      <c r="G50" s="2888"/>
      <c r="H50" s="2888" t="s">
        <v>1479</v>
      </c>
      <c r="I50" s="2888"/>
      <c r="J50" s="2888"/>
      <c r="K50" s="2888"/>
      <c r="L50" s="2888"/>
      <c r="M50" s="3058" t="s">
        <v>1480</v>
      </c>
      <c r="N50" s="3058"/>
      <c r="O50" s="3058"/>
      <c r="P50" s="3058"/>
      <c r="Q50" s="3058"/>
      <c r="R50" s="3058" t="s">
        <v>1478</v>
      </c>
      <c r="S50" s="3058"/>
      <c r="T50" s="3058"/>
      <c r="U50" s="3058"/>
      <c r="V50" s="3058"/>
      <c r="W50" s="3058" t="s">
        <v>1477</v>
      </c>
      <c r="X50" s="3058"/>
      <c r="Y50" s="3058"/>
      <c r="Z50" s="3058"/>
      <c r="AA50" s="3058"/>
      <c r="AB50" s="3056" t="s">
        <v>1485</v>
      </c>
      <c r="AC50" s="3057"/>
      <c r="AD50" s="3057"/>
      <c r="AE50" s="3057"/>
      <c r="AF50" s="3057"/>
      <c r="AG50" s="3044" t="s">
        <v>707</v>
      </c>
      <c r="AH50" s="2921"/>
      <c r="AI50" s="3045"/>
    </row>
    <row r="51" spans="2:35" ht="37.9" customHeight="1">
      <c r="B51" s="3028"/>
      <c r="C51" s="3029"/>
      <c r="D51" s="3008" t="s">
        <v>306</v>
      </c>
      <c r="E51" s="3008"/>
      <c r="F51" s="3008"/>
      <c r="G51" s="3008"/>
      <c r="H51" s="3032"/>
      <c r="I51" s="3032"/>
      <c r="J51" s="3032"/>
      <c r="K51" s="3032"/>
      <c r="L51" s="3032"/>
      <c r="M51" s="3032"/>
      <c r="N51" s="3032"/>
      <c r="O51" s="3032"/>
      <c r="P51" s="3032"/>
      <c r="Q51" s="3032"/>
      <c r="R51" s="3032"/>
      <c r="S51" s="3032"/>
      <c r="T51" s="3032"/>
      <c r="U51" s="3032"/>
      <c r="V51" s="3032"/>
      <c r="W51" s="3032"/>
      <c r="X51" s="3032"/>
      <c r="Y51" s="3032"/>
      <c r="Z51" s="3032"/>
      <c r="AA51" s="3032"/>
      <c r="AB51" s="3032"/>
      <c r="AC51" s="3032"/>
      <c r="AD51" s="3032"/>
      <c r="AE51" s="3032"/>
      <c r="AF51" s="3032"/>
      <c r="AG51" s="3041"/>
      <c r="AH51" s="3042"/>
      <c r="AI51" s="3043"/>
    </row>
    <row r="52" spans="2:35" ht="37.9" customHeight="1">
      <c r="B52" s="3028" t="s">
        <v>306</v>
      </c>
      <c r="C52" s="3029"/>
      <c r="D52" s="3008" t="s">
        <v>306</v>
      </c>
      <c r="E52" s="3008"/>
      <c r="F52" s="3008"/>
      <c r="G52" s="3008"/>
      <c r="H52" s="3032"/>
      <c r="I52" s="3032"/>
      <c r="J52" s="3032"/>
      <c r="K52" s="3032"/>
      <c r="L52" s="3032"/>
      <c r="M52" s="3032"/>
      <c r="N52" s="3032"/>
      <c r="O52" s="3032"/>
      <c r="P52" s="3032"/>
      <c r="Q52" s="3032"/>
      <c r="R52" s="3032"/>
      <c r="S52" s="3032"/>
      <c r="T52" s="3032"/>
      <c r="U52" s="3032"/>
      <c r="V52" s="3032"/>
      <c r="W52" s="3032"/>
      <c r="X52" s="3032"/>
      <c r="Y52" s="3032"/>
      <c r="Z52" s="3032"/>
      <c r="AA52" s="3032"/>
      <c r="AB52" s="3032"/>
      <c r="AC52" s="3032"/>
      <c r="AD52" s="3032"/>
      <c r="AE52" s="3032"/>
      <c r="AF52" s="3032"/>
      <c r="AG52" s="3041"/>
      <c r="AH52" s="3042"/>
      <c r="AI52" s="3043"/>
    </row>
    <row r="53" spans="2:35" ht="37.9" customHeight="1">
      <c r="B53" s="3028" t="s">
        <v>306</v>
      </c>
      <c r="C53" s="3029"/>
      <c r="D53" s="3008" t="s">
        <v>306</v>
      </c>
      <c r="E53" s="3008"/>
      <c r="F53" s="3008"/>
      <c r="G53" s="3008"/>
      <c r="H53" s="3032"/>
      <c r="I53" s="3032"/>
      <c r="J53" s="3032"/>
      <c r="K53" s="3032"/>
      <c r="L53" s="3032"/>
      <c r="M53" s="3032"/>
      <c r="N53" s="3032"/>
      <c r="O53" s="3032"/>
      <c r="P53" s="3032"/>
      <c r="Q53" s="3032"/>
      <c r="R53" s="3032"/>
      <c r="S53" s="3032"/>
      <c r="T53" s="3032"/>
      <c r="U53" s="3032"/>
      <c r="V53" s="3032"/>
      <c r="W53" s="3032"/>
      <c r="X53" s="3032"/>
      <c r="Y53" s="3032"/>
      <c r="Z53" s="3032"/>
      <c r="AA53" s="3032"/>
      <c r="AB53" s="3032"/>
      <c r="AC53" s="3032"/>
      <c r="AD53" s="3032"/>
      <c r="AE53" s="3032"/>
      <c r="AF53" s="3032"/>
      <c r="AG53" s="3041"/>
      <c r="AH53" s="3042"/>
      <c r="AI53" s="3043"/>
    </row>
    <row r="54" spans="2:35" ht="37.9" customHeight="1">
      <c r="B54" s="3028" t="s">
        <v>306</v>
      </c>
      <c r="C54" s="3029"/>
      <c r="D54" s="3008" t="s">
        <v>306</v>
      </c>
      <c r="E54" s="3008"/>
      <c r="F54" s="3008"/>
      <c r="G54" s="3008"/>
      <c r="H54" s="3032"/>
      <c r="I54" s="3032"/>
      <c r="J54" s="3032"/>
      <c r="K54" s="3032"/>
      <c r="L54" s="3032"/>
      <c r="M54" s="3032"/>
      <c r="N54" s="3032"/>
      <c r="O54" s="3032"/>
      <c r="P54" s="3032"/>
      <c r="Q54" s="3032"/>
      <c r="R54" s="3032"/>
      <c r="S54" s="3032"/>
      <c r="T54" s="3032"/>
      <c r="U54" s="3032"/>
      <c r="V54" s="3032"/>
      <c r="W54" s="3032"/>
      <c r="X54" s="3032"/>
      <c r="Y54" s="3032"/>
      <c r="Z54" s="3032"/>
      <c r="AA54" s="3032"/>
      <c r="AB54" s="3032"/>
      <c r="AC54" s="3032"/>
      <c r="AD54" s="3032"/>
      <c r="AE54" s="3032"/>
      <c r="AF54" s="3032"/>
      <c r="AG54" s="3041"/>
      <c r="AH54" s="3042"/>
      <c r="AI54" s="3043"/>
    </row>
    <row r="55" spans="2:35" ht="37.9" customHeight="1">
      <c r="B55" s="3030" t="s">
        <v>306</v>
      </c>
      <c r="C55" s="3031"/>
      <c r="D55" s="3009" t="s">
        <v>306</v>
      </c>
      <c r="E55" s="3009"/>
      <c r="F55" s="3009"/>
      <c r="G55" s="3009"/>
      <c r="H55" s="3033"/>
      <c r="I55" s="3033"/>
      <c r="J55" s="3033"/>
      <c r="K55" s="3033"/>
      <c r="L55" s="3033"/>
      <c r="M55" s="3033"/>
      <c r="N55" s="3033"/>
      <c r="O55" s="3033"/>
      <c r="P55" s="3033"/>
      <c r="Q55" s="3033"/>
      <c r="R55" s="3033"/>
      <c r="S55" s="3033"/>
      <c r="T55" s="3033"/>
      <c r="U55" s="3033"/>
      <c r="V55" s="3033"/>
      <c r="W55" s="3033"/>
      <c r="X55" s="3033"/>
      <c r="Y55" s="3033"/>
      <c r="Z55" s="3033"/>
      <c r="AA55" s="3033"/>
      <c r="AB55" s="3033"/>
      <c r="AC55" s="3033"/>
      <c r="AD55" s="3033"/>
      <c r="AE55" s="3033"/>
      <c r="AF55" s="3033"/>
      <c r="AG55" s="3036"/>
      <c r="AH55" s="3036"/>
      <c r="AI55" s="3037"/>
    </row>
    <row r="56" spans="2:35" ht="37.9" customHeight="1">
      <c r="B56" s="3038"/>
      <c r="C56" s="3039"/>
      <c r="D56" s="3040" t="s">
        <v>306</v>
      </c>
      <c r="E56" s="3040"/>
      <c r="F56" s="3040"/>
      <c r="G56" s="3040"/>
      <c r="H56" s="3005" t="s">
        <v>306</v>
      </c>
      <c r="I56" s="3005"/>
      <c r="J56" s="3005"/>
      <c r="K56" s="3005"/>
      <c r="L56" s="3005"/>
      <c r="M56" s="3006" t="s">
        <v>306</v>
      </c>
      <c r="N56" s="3006"/>
      <c r="O56" s="3006"/>
      <c r="P56" s="3006"/>
      <c r="Q56" s="3006"/>
      <c r="R56" s="3006" t="s">
        <v>306</v>
      </c>
      <c r="S56" s="3006"/>
      <c r="T56" s="3006"/>
      <c r="U56" s="3006"/>
      <c r="V56" s="3006"/>
      <c r="W56" s="3007" t="s">
        <v>306</v>
      </c>
      <c r="X56" s="3007"/>
      <c r="Y56" s="3007"/>
      <c r="Z56" s="3007"/>
      <c r="AA56" s="3007"/>
      <c r="AB56" s="3007"/>
      <c r="AC56" s="3007"/>
      <c r="AD56" s="3007"/>
      <c r="AE56" s="3007"/>
      <c r="AF56" s="3007"/>
      <c r="AG56" s="3034"/>
      <c r="AH56" s="3034"/>
      <c r="AI56" s="3035"/>
    </row>
    <row r="57" spans="2:35" ht="37.9" customHeight="1">
      <c r="B57" s="3038"/>
      <c r="C57" s="3039"/>
      <c r="D57" s="3034"/>
      <c r="E57" s="3034"/>
      <c r="F57" s="3034"/>
      <c r="G57" s="3034"/>
      <c r="H57" s="3005"/>
      <c r="I57" s="3005"/>
      <c r="J57" s="3005"/>
      <c r="K57" s="3005"/>
      <c r="L57" s="3005"/>
      <c r="M57" s="3006"/>
      <c r="N57" s="3006"/>
      <c r="O57" s="3006"/>
      <c r="P57" s="3006"/>
      <c r="Q57" s="3006"/>
      <c r="R57" s="3006"/>
      <c r="S57" s="3006"/>
      <c r="T57" s="3006"/>
      <c r="U57" s="3006"/>
      <c r="V57" s="3006"/>
      <c r="W57" s="3006"/>
      <c r="X57" s="3006"/>
      <c r="Y57" s="3006"/>
      <c r="Z57" s="3006"/>
      <c r="AA57" s="3006"/>
      <c r="AB57" s="3007"/>
      <c r="AC57" s="3007"/>
      <c r="AD57" s="3007"/>
      <c r="AE57" s="3007"/>
      <c r="AF57" s="3007"/>
      <c r="AG57" s="3034"/>
      <c r="AH57" s="3034"/>
      <c r="AI57" s="3035"/>
    </row>
    <row r="58" spans="2:35">
      <c r="B58" s="388"/>
      <c r="C58" s="636"/>
      <c r="D58" s="636"/>
      <c r="E58" s="636"/>
      <c r="F58" s="1117"/>
      <c r="G58" s="1117"/>
      <c r="H58" s="1117"/>
      <c r="I58" s="1117"/>
      <c r="J58" s="1117"/>
      <c r="K58" s="1117"/>
      <c r="L58" s="1117"/>
      <c r="M58" s="1117"/>
      <c r="N58" s="1279"/>
      <c r="O58" s="1279"/>
      <c r="P58" s="1117"/>
      <c r="Q58" s="1117"/>
      <c r="R58" s="1117"/>
      <c r="S58" s="1117"/>
      <c r="T58" s="1117"/>
      <c r="U58" s="1117"/>
      <c r="V58" s="1117"/>
      <c r="W58" s="1117"/>
      <c r="X58" s="1117"/>
      <c r="Y58" s="1117"/>
      <c r="Z58" s="1117"/>
      <c r="AA58" s="1117"/>
      <c r="AB58" s="1117"/>
      <c r="AC58" s="1117"/>
      <c r="AD58" s="1117"/>
      <c r="AE58" s="636"/>
      <c r="AF58" s="636"/>
      <c r="AG58" s="636"/>
      <c r="AI58" s="389"/>
    </row>
    <row r="59" spans="2:35">
      <c r="B59" s="388"/>
      <c r="C59" s="636"/>
      <c r="D59" s="636"/>
      <c r="E59" s="636"/>
      <c r="F59" s="1117"/>
      <c r="G59" s="1117"/>
      <c r="H59" s="1117"/>
      <c r="I59" s="1117"/>
      <c r="J59" s="1117"/>
      <c r="K59" s="1117"/>
      <c r="L59" s="1117"/>
      <c r="M59" s="1117"/>
      <c r="N59" s="1117"/>
      <c r="O59" s="636"/>
      <c r="P59" s="1117"/>
      <c r="Q59" s="1117"/>
      <c r="R59" s="1117"/>
      <c r="S59" s="1117"/>
      <c r="T59" s="1117"/>
      <c r="U59" s="1117"/>
      <c r="V59" s="1117"/>
      <c r="W59" s="1117"/>
      <c r="X59" s="1117"/>
      <c r="Y59" s="1117"/>
      <c r="Z59" s="1117"/>
      <c r="AA59" s="1117"/>
      <c r="AB59" s="1117"/>
      <c r="AC59" s="1117"/>
      <c r="AD59" s="1117"/>
      <c r="AE59" s="636"/>
      <c r="AF59" s="636"/>
      <c r="AG59" s="636"/>
      <c r="AH59" s="636"/>
      <c r="AI59" s="389"/>
    </row>
    <row r="60" spans="2:35">
      <c r="B60" s="388"/>
      <c r="C60" s="636"/>
      <c r="D60" s="636"/>
      <c r="E60" s="636"/>
      <c r="F60" s="636"/>
      <c r="G60" s="636"/>
      <c r="H60" s="636"/>
      <c r="I60" s="636"/>
      <c r="J60" s="636"/>
      <c r="K60" s="636"/>
      <c r="L60" s="636"/>
      <c r="M60" s="636"/>
      <c r="N60" s="636"/>
      <c r="O60" s="636"/>
      <c r="P60" s="636"/>
      <c r="Q60" s="636"/>
      <c r="R60" s="636"/>
      <c r="S60" s="636"/>
      <c r="T60" s="636"/>
      <c r="U60" s="636"/>
      <c r="V60" s="636"/>
      <c r="W60" s="636"/>
      <c r="X60" s="636"/>
      <c r="Y60" s="636"/>
      <c r="Z60" s="636"/>
      <c r="AA60" s="636"/>
      <c r="AB60" s="636"/>
      <c r="AC60" s="636"/>
      <c r="AD60" s="636"/>
      <c r="AE60" s="636"/>
      <c r="AF60" s="636"/>
      <c r="AG60" s="636"/>
      <c r="AH60" s="636"/>
      <c r="AI60" s="389"/>
    </row>
    <row r="61" spans="2:35">
      <c r="B61" s="388"/>
      <c r="C61" s="636"/>
      <c r="D61" s="636"/>
      <c r="E61" s="636"/>
      <c r="F61" s="1117"/>
      <c r="G61" s="1117"/>
      <c r="H61" s="1117"/>
      <c r="I61" s="1117"/>
      <c r="J61" s="1117"/>
      <c r="K61" s="1117"/>
      <c r="L61" s="1117"/>
      <c r="M61" s="1117"/>
      <c r="N61" s="1117"/>
      <c r="O61" s="636"/>
      <c r="P61" s="450"/>
      <c r="Q61" s="450"/>
      <c r="R61" s="450"/>
      <c r="S61" s="450"/>
      <c r="T61" s="450"/>
      <c r="U61" s="450"/>
      <c r="V61" s="450"/>
      <c r="W61" s="450"/>
      <c r="X61" s="450"/>
      <c r="Y61" s="450"/>
      <c r="Z61" s="450"/>
      <c r="AA61" s="450"/>
      <c r="AB61" s="450"/>
      <c r="AC61" s="450"/>
      <c r="AD61" s="450"/>
      <c r="AE61" s="636"/>
      <c r="AF61" s="636"/>
      <c r="AG61" s="636"/>
      <c r="AH61" s="636"/>
      <c r="AI61" s="389"/>
    </row>
    <row r="62" spans="2:35">
      <c r="B62" s="388"/>
      <c r="C62" s="636"/>
      <c r="D62" s="636"/>
      <c r="E62" s="636"/>
      <c r="F62" s="1117"/>
      <c r="G62" s="1117"/>
      <c r="H62" s="1117"/>
      <c r="I62" s="1117"/>
      <c r="J62" s="1117"/>
      <c r="K62" s="1117"/>
      <c r="L62" s="1117"/>
      <c r="M62" s="1117"/>
      <c r="N62" s="1117"/>
      <c r="O62" s="636"/>
      <c r="P62" s="450"/>
      <c r="Q62" s="450"/>
      <c r="R62" s="450"/>
      <c r="S62" s="450"/>
      <c r="T62" s="450"/>
      <c r="U62" s="450"/>
      <c r="V62" s="450"/>
      <c r="W62" s="450"/>
      <c r="X62" s="450"/>
      <c r="Y62" s="450"/>
      <c r="Z62" s="450"/>
      <c r="AA62" s="450"/>
      <c r="AB62" s="450"/>
      <c r="AC62" s="450"/>
      <c r="AD62" s="450"/>
      <c r="AE62" s="636"/>
      <c r="AF62" s="636"/>
      <c r="AG62" s="636"/>
      <c r="AH62" s="636"/>
      <c r="AI62" s="389"/>
    </row>
    <row r="63" spans="2:35">
      <c r="B63" s="388"/>
      <c r="C63" s="636"/>
      <c r="D63" s="636"/>
      <c r="E63" s="636"/>
      <c r="F63" s="636"/>
      <c r="G63" s="636"/>
      <c r="H63" s="636"/>
      <c r="I63" s="636"/>
      <c r="J63" s="636"/>
      <c r="K63" s="636"/>
      <c r="L63" s="636"/>
      <c r="M63" s="636"/>
      <c r="N63" s="636"/>
      <c r="O63" s="636"/>
      <c r="P63" s="636"/>
      <c r="Q63" s="636"/>
      <c r="R63" s="636"/>
      <c r="S63" s="636"/>
      <c r="T63" s="636"/>
      <c r="U63" s="636"/>
      <c r="V63" s="636"/>
      <c r="W63" s="636"/>
      <c r="X63" s="636"/>
      <c r="Y63" s="636"/>
      <c r="Z63" s="636"/>
      <c r="AA63" s="636"/>
      <c r="AB63" s="636"/>
      <c r="AC63" s="636"/>
      <c r="AD63" s="636"/>
      <c r="AE63" s="636"/>
      <c r="AF63" s="636"/>
      <c r="AG63" s="636"/>
      <c r="AH63" s="636"/>
      <c r="AI63" s="389"/>
    </row>
    <row r="64" spans="2:35">
      <c r="B64" s="388"/>
      <c r="C64" s="636"/>
      <c r="D64" s="636"/>
      <c r="E64" s="636"/>
      <c r="F64" s="1117"/>
      <c r="G64" s="1117"/>
      <c r="H64" s="1117"/>
      <c r="I64" s="1117"/>
      <c r="J64" s="1117"/>
      <c r="K64" s="1117"/>
      <c r="L64" s="1117"/>
      <c r="M64" s="1117"/>
      <c r="N64" s="1117"/>
      <c r="O64" s="636"/>
      <c r="P64" s="1116"/>
      <c r="Q64" s="1116"/>
      <c r="R64" s="1116"/>
      <c r="S64" s="1116"/>
      <c r="T64" s="1116"/>
      <c r="U64" s="1116"/>
      <c r="V64" s="1116"/>
      <c r="W64" s="1116"/>
      <c r="X64" s="1116"/>
      <c r="Y64" s="1116"/>
      <c r="Z64" s="1116"/>
      <c r="AA64" s="1116"/>
      <c r="AB64" s="1116"/>
      <c r="AC64" s="1116"/>
      <c r="AD64" s="1116"/>
      <c r="AE64" s="636"/>
      <c r="AF64" s="636"/>
      <c r="AG64" s="636"/>
      <c r="AH64" s="636"/>
      <c r="AI64" s="389"/>
    </row>
    <row r="65" spans="1:35">
      <c r="B65" s="388"/>
      <c r="C65" s="636"/>
      <c r="D65" s="636"/>
      <c r="E65" s="636"/>
      <c r="F65" s="1117"/>
      <c r="G65" s="1117"/>
      <c r="H65" s="1117"/>
      <c r="I65" s="1117"/>
      <c r="J65" s="1117"/>
      <c r="K65" s="1117"/>
      <c r="L65" s="1117"/>
      <c r="M65" s="1117"/>
      <c r="N65" s="1117"/>
      <c r="O65" s="636"/>
      <c r="P65" s="1116"/>
      <c r="Q65" s="1116"/>
      <c r="R65" s="1116"/>
      <c r="S65" s="1116"/>
      <c r="T65" s="1116"/>
      <c r="U65" s="1116"/>
      <c r="V65" s="1116"/>
      <c r="W65" s="1116"/>
      <c r="X65" s="1116"/>
      <c r="Y65" s="1116"/>
      <c r="Z65" s="1116"/>
      <c r="AA65" s="1116"/>
      <c r="AB65" s="1116"/>
      <c r="AC65" s="1116"/>
      <c r="AD65" s="1116"/>
      <c r="AE65" s="636"/>
      <c r="AF65" s="636"/>
      <c r="AG65" s="636"/>
      <c r="AH65" s="636"/>
      <c r="AI65" s="389"/>
    </row>
    <row r="66" spans="1:35">
      <c r="B66" s="388"/>
      <c r="C66" s="636"/>
      <c r="D66" s="636"/>
      <c r="E66" s="636"/>
      <c r="F66" s="636"/>
      <c r="G66" s="636"/>
      <c r="H66" s="636"/>
      <c r="I66" s="636"/>
      <c r="J66" s="636"/>
      <c r="K66" s="636"/>
      <c r="L66" s="636"/>
      <c r="M66" s="636"/>
      <c r="N66" s="636"/>
      <c r="O66" s="636"/>
      <c r="P66" s="636"/>
      <c r="Q66" s="636"/>
      <c r="R66" s="636"/>
      <c r="S66" s="636"/>
      <c r="T66" s="636"/>
      <c r="U66" s="636"/>
      <c r="V66" s="636"/>
      <c r="W66" s="636"/>
      <c r="X66" s="636"/>
      <c r="Y66" s="636"/>
      <c r="Z66" s="636"/>
      <c r="AA66" s="636"/>
      <c r="AB66" s="636"/>
      <c r="AC66" s="636"/>
      <c r="AD66" s="636"/>
      <c r="AE66" s="636"/>
      <c r="AF66" s="636"/>
      <c r="AG66" s="636"/>
      <c r="AH66" s="636"/>
      <c r="AI66" s="389"/>
    </row>
    <row r="67" spans="1:35">
      <c r="B67" s="388"/>
      <c r="C67" s="636"/>
      <c r="D67" s="636"/>
      <c r="E67" s="636"/>
      <c r="F67" s="1117"/>
      <c r="G67" s="1117"/>
      <c r="H67" s="1117"/>
      <c r="I67" s="1117"/>
      <c r="J67" s="1117"/>
      <c r="K67" s="1117"/>
      <c r="L67" s="1117"/>
      <c r="M67" s="1117"/>
      <c r="N67" s="1117"/>
      <c r="O67" s="636"/>
      <c r="P67" s="1116"/>
      <c r="Q67" s="1116"/>
      <c r="R67" s="1116"/>
      <c r="S67" s="1116"/>
      <c r="T67" s="1116"/>
      <c r="U67" s="1116"/>
      <c r="V67" s="1116"/>
      <c r="W67" s="1116"/>
      <c r="X67" s="1116"/>
      <c r="Y67" s="1116"/>
      <c r="Z67" s="1116"/>
      <c r="AA67" s="1116"/>
      <c r="AB67" s="1116"/>
      <c r="AC67" s="1116"/>
      <c r="AD67" s="1116"/>
      <c r="AE67" s="636"/>
      <c r="AF67" s="636"/>
      <c r="AG67" s="636"/>
      <c r="AH67" s="636"/>
      <c r="AI67" s="389"/>
    </row>
    <row r="68" spans="1:35">
      <c r="B68" s="388"/>
      <c r="C68" s="636"/>
      <c r="D68" s="636"/>
      <c r="E68" s="636"/>
      <c r="F68" s="1117"/>
      <c r="G68" s="1117"/>
      <c r="H68" s="1117"/>
      <c r="I68" s="1117"/>
      <c r="J68" s="1117"/>
      <c r="K68" s="1117"/>
      <c r="L68" s="1117"/>
      <c r="M68" s="1117"/>
      <c r="N68" s="1117"/>
      <c r="O68" s="636"/>
      <c r="P68" s="1116"/>
      <c r="Q68" s="1116"/>
      <c r="R68" s="1116"/>
      <c r="S68" s="1116"/>
      <c r="T68" s="1116"/>
      <c r="U68" s="1116"/>
      <c r="V68" s="1116"/>
      <c r="W68" s="1116"/>
      <c r="X68" s="1116"/>
      <c r="Y68" s="1116"/>
      <c r="Z68" s="1116"/>
      <c r="AA68" s="1116"/>
      <c r="AB68" s="1116"/>
      <c r="AC68" s="1116"/>
      <c r="AD68" s="1116"/>
      <c r="AE68" s="636"/>
      <c r="AF68" s="636"/>
      <c r="AG68" s="636"/>
      <c r="AH68" s="636"/>
      <c r="AI68" s="389"/>
    </row>
    <row r="69" spans="1:35">
      <c r="A69" s="1156"/>
      <c r="B69" s="1160"/>
      <c r="C69" s="1161"/>
      <c r="D69" s="1161"/>
      <c r="E69" s="1161"/>
      <c r="F69" s="1161"/>
      <c r="G69" s="1161"/>
      <c r="H69" s="1161"/>
      <c r="I69" s="1161"/>
      <c r="J69" s="1161"/>
      <c r="K69" s="1161"/>
      <c r="L69" s="1161"/>
      <c r="M69" s="1161"/>
      <c r="N69" s="1161"/>
      <c r="O69" s="1161"/>
      <c r="P69" s="1161"/>
      <c r="Q69" s="1161"/>
      <c r="R69" s="1161"/>
      <c r="S69" s="1161"/>
      <c r="T69" s="1161"/>
      <c r="U69" s="1161"/>
      <c r="V69" s="1161"/>
      <c r="W69" s="1161"/>
      <c r="X69" s="1161"/>
      <c r="Y69" s="1161"/>
      <c r="Z69" s="1161"/>
      <c r="AA69" s="1161"/>
      <c r="AB69" s="1161"/>
      <c r="AC69" s="1161"/>
      <c r="AD69" s="1161"/>
      <c r="AE69" s="1161"/>
      <c r="AF69" s="1161"/>
      <c r="AG69" s="1161"/>
      <c r="AH69" s="1161"/>
      <c r="AI69" s="1159"/>
    </row>
    <row r="70" spans="1:35">
      <c r="A70" s="1156"/>
      <c r="B70" s="2981" t="s">
        <v>1493</v>
      </c>
      <c r="C70" s="2963"/>
      <c r="D70" s="2963"/>
      <c r="E70" s="2963"/>
      <c r="F70" s="2963"/>
      <c r="G70" s="2963"/>
      <c r="H70" s="2963"/>
      <c r="I70" s="2963"/>
      <c r="J70" s="2963"/>
      <c r="K70" s="2963"/>
      <c r="L70" s="2963"/>
      <c r="M70" s="2963"/>
      <c r="N70" s="2963"/>
      <c r="O70" s="2963"/>
      <c r="P70" s="2963"/>
      <c r="Q70" s="2963"/>
      <c r="R70" s="2963"/>
      <c r="S70" s="2963"/>
      <c r="T70" s="2963"/>
      <c r="U70" s="2963"/>
      <c r="V70" s="2963"/>
      <c r="W70" s="2963"/>
      <c r="X70" s="2963"/>
      <c r="Y70" s="2963"/>
      <c r="Z70" s="2963"/>
      <c r="AA70" s="2963"/>
      <c r="AB70" s="2963"/>
      <c r="AC70" s="2963"/>
      <c r="AD70" s="2963"/>
      <c r="AE70" s="2963"/>
      <c r="AF70" s="2963"/>
      <c r="AG70" s="2963"/>
      <c r="AH70" s="2963"/>
      <c r="AI70" s="2982"/>
    </row>
    <row r="71" spans="1:35">
      <c r="A71" s="1156"/>
      <c r="B71" s="2983"/>
      <c r="C71" s="2984"/>
      <c r="D71" s="2984"/>
      <c r="E71" s="2984"/>
      <c r="F71" s="2984"/>
      <c r="G71" s="2984"/>
      <c r="H71" s="2984"/>
      <c r="I71" s="2984"/>
      <c r="J71" s="2984"/>
      <c r="K71" s="2984"/>
      <c r="L71" s="2984"/>
      <c r="M71" s="2984"/>
      <c r="N71" s="2984"/>
      <c r="O71" s="2984"/>
      <c r="P71" s="2984"/>
      <c r="Q71" s="2984"/>
      <c r="R71" s="2984"/>
      <c r="S71" s="2984"/>
      <c r="T71" s="2984"/>
      <c r="U71" s="2984"/>
      <c r="V71" s="2984"/>
      <c r="W71" s="2984"/>
      <c r="X71" s="2984"/>
      <c r="Y71" s="2984"/>
      <c r="Z71" s="2984"/>
      <c r="AA71" s="2984"/>
      <c r="AB71" s="2984"/>
      <c r="AC71" s="2984"/>
      <c r="AD71" s="2984"/>
      <c r="AE71" s="2984"/>
      <c r="AF71" s="2984"/>
      <c r="AG71" s="2984"/>
      <c r="AH71" s="2984"/>
      <c r="AI71" s="2985"/>
    </row>
    <row r="72" spans="1:35" s="1155" customFormat="1" ht="37.9" customHeight="1">
      <c r="A72" s="1156"/>
      <c r="B72" s="2998" t="s">
        <v>1481</v>
      </c>
      <c r="C72" s="2999"/>
      <c r="D72" s="2999"/>
      <c r="E72" s="2999"/>
      <c r="F72" s="2999"/>
      <c r="G72" s="3000"/>
      <c r="H72" s="2992" t="s">
        <v>1484</v>
      </c>
      <c r="I72" s="2993"/>
      <c r="J72" s="2993"/>
      <c r="K72" s="2993"/>
      <c r="L72" s="2993"/>
      <c r="M72" s="2993"/>
      <c r="N72" s="2993"/>
      <c r="O72" s="2993"/>
      <c r="P72" s="2993"/>
      <c r="Q72" s="2994"/>
      <c r="R72" s="2992" t="s">
        <v>1482</v>
      </c>
      <c r="S72" s="2993"/>
      <c r="T72" s="2993"/>
      <c r="U72" s="2993"/>
      <c r="V72" s="2993"/>
      <c r="W72" s="2993"/>
      <c r="X72" s="2993"/>
      <c r="Y72" s="2993"/>
      <c r="Z72" s="2993"/>
      <c r="AA72" s="2993"/>
      <c r="AB72" s="2993"/>
      <c r="AC72" s="2993"/>
      <c r="AD72" s="2994"/>
      <c r="AE72" s="2995" t="s">
        <v>1483</v>
      </c>
      <c r="AF72" s="2996"/>
      <c r="AG72" s="2996"/>
      <c r="AH72" s="2996"/>
      <c r="AI72" s="2997"/>
    </row>
    <row r="73" spans="1:35" s="1155" customFormat="1" ht="37.9" customHeight="1">
      <c r="A73" s="1156"/>
      <c r="B73" s="2998"/>
      <c r="C73" s="2999"/>
      <c r="D73" s="2999"/>
      <c r="E73" s="2999"/>
      <c r="F73" s="2999"/>
      <c r="G73" s="3000"/>
      <c r="H73" s="3019"/>
      <c r="I73" s="3020"/>
      <c r="J73" s="3020"/>
      <c r="K73" s="3020"/>
      <c r="L73" s="3020"/>
      <c r="M73" s="3020"/>
      <c r="N73" s="3020"/>
      <c r="O73" s="3020"/>
      <c r="P73" s="3020"/>
      <c r="Q73" s="3021"/>
      <c r="R73" s="3001"/>
      <c r="S73" s="3002"/>
      <c r="T73" s="3002"/>
      <c r="U73" s="3002"/>
      <c r="V73" s="3002"/>
      <c r="W73" s="3002"/>
      <c r="X73" s="3002"/>
      <c r="Y73" s="3002"/>
      <c r="Z73" s="3002"/>
      <c r="AA73" s="3002"/>
      <c r="AB73" s="3002"/>
      <c r="AC73" s="3002"/>
      <c r="AD73" s="3003"/>
      <c r="AE73" s="3013"/>
      <c r="AF73" s="3014"/>
      <c r="AG73" s="3014"/>
      <c r="AH73" s="3014"/>
      <c r="AI73" s="3015"/>
    </row>
    <row r="74" spans="1:35" s="1155" customFormat="1" ht="37.9" customHeight="1">
      <c r="A74" s="1156"/>
      <c r="B74" s="2998"/>
      <c r="C74" s="2999"/>
      <c r="D74" s="2999"/>
      <c r="E74" s="2999"/>
      <c r="F74" s="2999"/>
      <c r="G74" s="3000"/>
      <c r="H74" s="3019"/>
      <c r="I74" s="3020"/>
      <c r="J74" s="3020"/>
      <c r="K74" s="3020"/>
      <c r="L74" s="3020"/>
      <c r="M74" s="3020"/>
      <c r="N74" s="3020"/>
      <c r="O74" s="3020"/>
      <c r="P74" s="3020"/>
      <c r="Q74" s="3021"/>
      <c r="R74" s="3001"/>
      <c r="S74" s="3002"/>
      <c r="T74" s="3002"/>
      <c r="U74" s="3002"/>
      <c r="V74" s="3002"/>
      <c r="W74" s="3002"/>
      <c r="X74" s="3002"/>
      <c r="Y74" s="3002"/>
      <c r="Z74" s="3002"/>
      <c r="AA74" s="3002"/>
      <c r="AB74" s="3002"/>
      <c r="AC74" s="3002"/>
      <c r="AD74" s="3003"/>
      <c r="AE74" s="3013"/>
      <c r="AF74" s="3014"/>
      <c r="AG74" s="3014"/>
      <c r="AH74" s="3014"/>
      <c r="AI74" s="3015"/>
    </row>
    <row r="75" spans="1:35" s="1155" customFormat="1" ht="37.9" customHeight="1" thickBot="1">
      <c r="A75" s="1156"/>
      <c r="B75" s="3025"/>
      <c r="C75" s="3026"/>
      <c r="D75" s="3026"/>
      <c r="E75" s="3026"/>
      <c r="F75" s="3026"/>
      <c r="G75" s="3027"/>
      <c r="H75" s="3022"/>
      <c r="I75" s="3023"/>
      <c r="J75" s="3023"/>
      <c r="K75" s="3023"/>
      <c r="L75" s="3023"/>
      <c r="M75" s="3023"/>
      <c r="N75" s="3023"/>
      <c r="O75" s="3023"/>
      <c r="P75" s="3023"/>
      <c r="Q75" s="3024"/>
      <c r="R75" s="3010"/>
      <c r="S75" s="3011"/>
      <c r="T75" s="3011"/>
      <c r="U75" s="3011"/>
      <c r="V75" s="3011"/>
      <c r="W75" s="3011"/>
      <c r="X75" s="3011"/>
      <c r="Y75" s="3011"/>
      <c r="Z75" s="3011"/>
      <c r="AA75" s="3011"/>
      <c r="AB75" s="3011"/>
      <c r="AC75" s="3011"/>
      <c r="AD75" s="3012"/>
      <c r="AE75" s="3016"/>
      <c r="AF75" s="3017"/>
      <c r="AG75" s="3017"/>
      <c r="AH75" s="3017"/>
      <c r="AI75" s="3018"/>
    </row>
  </sheetData>
  <mergeCells count="149">
    <mergeCell ref="B2:H2"/>
    <mergeCell ref="B6:AI7"/>
    <mergeCell ref="L8:Y8"/>
    <mergeCell ref="Y10:AH10"/>
    <mergeCell ref="C12:N12"/>
    <mergeCell ref="W14:AI14"/>
    <mergeCell ref="P1:Q1"/>
    <mergeCell ref="R1:S1"/>
    <mergeCell ref="T1:U1"/>
    <mergeCell ref="P14:R14"/>
    <mergeCell ref="S14:V14"/>
    <mergeCell ref="S15:V15"/>
    <mergeCell ref="S16:V17"/>
    <mergeCell ref="W15:AH15"/>
    <mergeCell ref="W16:AI17"/>
    <mergeCell ref="F24:H24"/>
    <mergeCell ref="I24:K24"/>
    <mergeCell ref="L24:N24"/>
    <mergeCell ref="O24:Q24"/>
    <mergeCell ref="R24:T24"/>
    <mergeCell ref="U24:W24"/>
    <mergeCell ref="X24:Z24"/>
    <mergeCell ref="AA24:AC24"/>
    <mergeCell ref="AD24:AF24"/>
    <mergeCell ref="N19:Q22"/>
    <mergeCell ref="R19:AH20"/>
    <mergeCell ref="R21:AH22"/>
    <mergeCell ref="H32:N32"/>
    <mergeCell ref="P32:AF32"/>
    <mergeCell ref="X25:Z25"/>
    <mergeCell ref="AA25:AC25"/>
    <mergeCell ref="AD25:AF25"/>
    <mergeCell ref="F27:O27"/>
    <mergeCell ref="P27:R27"/>
    <mergeCell ref="S27:AF27"/>
    <mergeCell ref="H40:N40"/>
    <mergeCell ref="F25:H25"/>
    <mergeCell ref="I25:K25"/>
    <mergeCell ref="L25:N25"/>
    <mergeCell ref="O25:Q25"/>
    <mergeCell ref="R25:T25"/>
    <mergeCell ref="U25:W25"/>
    <mergeCell ref="H30:N30"/>
    <mergeCell ref="P30:X30"/>
    <mergeCell ref="H36:N36"/>
    <mergeCell ref="P36:X36"/>
    <mergeCell ref="P41:Q42"/>
    <mergeCell ref="R41:Y41"/>
    <mergeCell ref="Z41:AE41"/>
    <mergeCell ref="R42:T42"/>
    <mergeCell ref="U42:W42"/>
    <mergeCell ref="X42:AE42"/>
    <mergeCell ref="H34:N34"/>
    <mergeCell ref="P34:X34"/>
    <mergeCell ref="H38:N38"/>
    <mergeCell ref="P38:AF38"/>
    <mergeCell ref="P44:Q44"/>
    <mergeCell ref="R44:S44"/>
    <mergeCell ref="T44:U44"/>
    <mergeCell ref="B45:H45"/>
    <mergeCell ref="B47:AI47"/>
    <mergeCell ref="S48:W48"/>
    <mergeCell ref="X48:AI48"/>
    <mergeCell ref="S49:W49"/>
    <mergeCell ref="AB50:AF50"/>
    <mergeCell ref="W50:AA50"/>
    <mergeCell ref="R50:V50"/>
    <mergeCell ref="M50:Q50"/>
    <mergeCell ref="B50:C50"/>
    <mergeCell ref="D50:G50"/>
    <mergeCell ref="H50:L50"/>
    <mergeCell ref="AG53:AI53"/>
    <mergeCell ref="AG54:AI54"/>
    <mergeCell ref="H53:L53"/>
    <mergeCell ref="H54:L54"/>
    <mergeCell ref="AG51:AI51"/>
    <mergeCell ref="AG52:AI52"/>
    <mergeCell ref="H51:L51"/>
    <mergeCell ref="H52:L52"/>
    <mergeCell ref="AG50:AI50"/>
    <mergeCell ref="M54:Q54"/>
    <mergeCell ref="M55:Q55"/>
    <mergeCell ref="AG57:AI57"/>
    <mergeCell ref="AG55:AI55"/>
    <mergeCell ref="AG56:AI56"/>
    <mergeCell ref="H55:L55"/>
    <mergeCell ref="B56:C56"/>
    <mergeCell ref="B57:C57"/>
    <mergeCell ref="D56:G56"/>
    <mergeCell ref="D57:G57"/>
    <mergeCell ref="H56:L56"/>
    <mergeCell ref="B51:C51"/>
    <mergeCell ref="B52:C52"/>
    <mergeCell ref="B53:C53"/>
    <mergeCell ref="B54:C54"/>
    <mergeCell ref="B55:C55"/>
    <mergeCell ref="N58:O58"/>
    <mergeCell ref="AB51:AF51"/>
    <mergeCell ref="AB52:AF52"/>
    <mergeCell ref="AB53:AF53"/>
    <mergeCell ref="AB54:AF54"/>
    <mergeCell ref="AB55:AF55"/>
    <mergeCell ref="W51:AA51"/>
    <mergeCell ref="W52:AA52"/>
    <mergeCell ref="W53:AA53"/>
    <mergeCell ref="W54:AA54"/>
    <mergeCell ref="W55:AA55"/>
    <mergeCell ref="R51:V51"/>
    <mergeCell ref="R52:V52"/>
    <mergeCell ref="R53:V53"/>
    <mergeCell ref="R54:V54"/>
    <mergeCell ref="R55:V55"/>
    <mergeCell ref="M51:Q51"/>
    <mergeCell ref="M52:Q52"/>
    <mergeCell ref="M53:Q53"/>
    <mergeCell ref="R75:AD75"/>
    <mergeCell ref="AE73:AI73"/>
    <mergeCell ref="AE74:AI74"/>
    <mergeCell ref="AE75:AI75"/>
    <mergeCell ref="H73:Q73"/>
    <mergeCell ref="H74:Q74"/>
    <mergeCell ref="H75:Q75"/>
    <mergeCell ref="B73:G73"/>
    <mergeCell ref="B74:G74"/>
    <mergeCell ref="B75:G75"/>
    <mergeCell ref="B70:AI71"/>
    <mergeCell ref="H48:R49"/>
    <mergeCell ref="B48:G49"/>
    <mergeCell ref="R72:AD72"/>
    <mergeCell ref="AE72:AI72"/>
    <mergeCell ref="H72:Q72"/>
    <mergeCell ref="B72:G72"/>
    <mergeCell ref="R73:AD73"/>
    <mergeCell ref="R74:AD74"/>
    <mergeCell ref="Y49:AH49"/>
    <mergeCell ref="H57:L57"/>
    <mergeCell ref="M56:Q56"/>
    <mergeCell ref="M57:Q57"/>
    <mergeCell ref="R56:V56"/>
    <mergeCell ref="R57:V57"/>
    <mergeCell ref="W56:AA56"/>
    <mergeCell ref="W57:AA57"/>
    <mergeCell ref="AB56:AF56"/>
    <mergeCell ref="AB57:AF57"/>
    <mergeCell ref="D51:G51"/>
    <mergeCell ref="D52:G52"/>
    <mergeCell ref="D53:G53"/>
    <mergeCell ref="D54:G54"/>
    <mergeCell ref="D55:G55"/>
  </mergeCells>
  <phoneticPr fontId="1"/>
  <conditionalFormatting sqref="F28:I28">
    <cfRule type="containsBlanks" dxfId="1" priority="4">
      <formula>LEN(TRIM(F28))=0</formula>
    </cfRule>
  </conditionalFormatting>
  <conditionalFormatting sqref="P27:R27">
    <cfRule type="containsBlanks" dxfId="0" priority="5">
      <formula>LEN(TRIM(P27))=0</formula>
    </cfRule>
  </conditionalFormatting>
  <hyperlinks>
    <hyperlink ref="AL8" location="一覧表!A1" display="一覧表に戻る" xr:uid="{00000000-0004-0000-2900-000000000000}"/>
  </hyperlinks>
  <pageMargins left="0.70866141732283472" right="0.51181102362204722" top="0.55118110236220474" bottom="0.43307086614173229" header="0.31496062992125984" footer="0.23622047244094491"/>
  <pageSetup paperSize="9" orientation="portrait" r:id="rId1"/>
  <rowBreaks count="2" manualBreakCount="2">
    <brk id="1" min="1" max="34" man="1"/>
    <brk id="44" min="1" max="34"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tabColor rgb="FFFFC000"/>
  </sheetPr>
  <dimension ref="B1:AL102"/>
  <sheetViews>
    <sheetView zoomScaleNormal="100" workbookViewId="0"/>
  </sheetViews>
  <sheetFormatPr defaultColWidth="9.125" defaultRowHeight="12.75"/>
  <cols>
    <col min="1" max="1" width="9.125" style="399"/>
    <col min="2" max="36" width="2.625" style="399" customWidth="1"/>
    <col min="37" max="231" width="9.125" style="399"/>
    <col min="232" max="266" width="2.625" style="399" customWidth="1"/>
    <col min="267" max="275" width="3.625" style="399" customWidth="1"/>
    <col min="276" max="290" width="2.625" style="399" customWidth="1"/>
    <col min="291" max="487" width="9.125" style="399"/>
    <col min="488" max="522" width="2.625" style="399" customWidth="1"/>
    <col min="523" max="531" width="3.625" style="399" customWidth="1"/>
    <col min="532" max="546" width="2.625" style="399" customWidth="1"/>
    <col min="547" max="743" width="9.125" style="399"/>
    <col min="744" max="778" width="2.625" style="399" customWidth="1"/>
    <col min="779" max="787" width="3.625" style="399" customWidth="1"/>
    <col min="788" max="802" width="2.625" style="399" customWidth="1"/>
    <col min="803" max="999" width="9.125" style="399"/>
    <col min="1000" max="1034" width="2.625" style="399" customWidth="1"/>
    <col min="1035" max="1043" width="3.625" style="399" customWidth="1"/>
    <col min="1044" max="1058" width="2.625" style="399" customWidth="1"/>
    <col min="1059" max="1255" width="9.125" style="399"/>
    <col min="1256" max="1290" width="2.625" style="399" customWidth="1"/>
    <col min="1291" max="1299" width="3.625" style="399" customWidth="1"/>
    <col min="1300" max="1314" width="2.625" style="399" customWidth="1"/>
    <col min="1315" max="1511" width="9.125" style="399"/>
    <col min="1512" max="1546" width="2.625" style="399" customWidth="1"/>
    <col min="1547" max="1555" width="3.625" style="399" customWidth="1"/>
    <col min="1556" max="1570" width="2.625" style="399" customWidth="1"/>
    <col min="1571" max="1767" width="9.125" style="399"/>
    <col min="1768" max="1802" width="2.625" style="399" customWidth="1"/>
    <col min="1803" max="1811" width="3.625" style="399" customWidth="1"/>
    <col min="1812" max="1826" width="2.625" style="399" customWidth="1"/>
    <col min="1827" max="2023" width="9.125" style="399"/>
    <col min="2024" max="2058" width="2.625" style="399" customWidth="1"/>
    <col min="2059" max="2067" width="3.625" style="399" customWidth="1"/>
    <col min="2068" max="2082" width="2.625" style="399" customWidth="1"/>
    <col min="2083" max="2279" width="9.125" style="399"/>
    <col min="2280" max="2314" width="2.625" style="399" customWidth="1"/>
    <col min="2315" max="2323" width="3.625" style="399" customWidth="1"/>
    <col min="2324" max="2338" width="2.625" style="399" customWidth="1"/>
    <col min="2339" max="2535" width="9.125" style="399"/>
    <col min="2536" max="2570" width="2.625" style="399" customWidth="1"/>
    <col min="2571" max="2579" width="3.625" style="399" customWidth="1"/>
    <col min="2580" max="2594" width="2.625" style="399" customWidth="1"/>
    <col min="2595" max="2791" width="9.125" style="399"/>
    <col min="2792" max="2826" width="2.625" style="399" customWidth="1"/>
    <col min="2827" max="2835" width="3.625" style="399" customWidth="1"/>
    <col min="2836" max="2850" width="2.625" style="399" customWidth="1"/>
    <col min="2851" max="3047" width="9.125" style="399"/>
    <col min="3048" max="3082" width="2.625" style="399" customWidth="1"/>
    <col min="3083" max="3091" width="3.625" style="399" customWidth="1"/>
    <col min="3092" max="3106" width="2.625" style="399" customWidth="1"/>
    <col min="3107" max="3303" width="9.125" style="399"/>
    <col min="3304" max="3338" width="2.625" style="399" customWidth="1"/>
    <col min="3339" max="3347" width="3.625" style="399" customWidth="1"/>
    <col min="3348" max="3362" width="2.625" style="399" customWidth="1"/>
    <col min="3363" max="3559" width="9.125" style="399"/>
    <col min="3560" max="3594" width="2.625" style="399" customWidth="1"/>
    <col min="3595" max="3603" width="3.625" style="399" customWidth="1"/>
    <col min="3604" max="3618" width="2.625" style="399" customWidth="1"/>
    <col min="3619" max="3815" width="9.125" style="399"/>
    <col min="3816" max="3850" width="2.625" style="399" customWidth="1"/>
    <col min="3851" max="3859" width="3.625" style="399" customWidth="1"/>
    <col min="3860" max="3874" width="2.625" style="399" customWidth="1"/>
    <col min="3875" max="4071" width="9.125" style="399"/>
    <col min="4072" max="4106" width="2.625" style="399" customWidth="1"/>
    <col min="4107" max="4115" width="3.625" style="399" customWidth="1"/>
    <col min="4116" max="4130" width="2.625" style="399" customWidth="1"/>
    <col min="4131" max="4327" width="9.125" style="399"/>
    <col min="4328" max="4362" width="2.625" style="399" customWidth="1"/>
    <col min="4363" max="4371" width="3.625" style="399" customWidth="1"/>
    <col min="4372" max="4386" width="2.625" style="399" customWidth="1"/>
    <col min="4387" max="4583" width="9.125" style="399"/>
    <col min="4584" max="4618" width="2.625" style="399" customWidth="1"/>
    <col min="4619" max="4627" width="3.625" style="399" customWidth="1"/>
    <col min="4628" max="4642" width="2.625" style="399" customWidth="1"/>
    <col min="4643" max="4839" width="9.125" style="399"/>
    <col min="4840" max="4874" width="2.625" style="399" customWidth="1"/>
    <col min="4875" max="4883" width="3.625" style="399" customWidth="1"/>
    <col min="4884" max="4898" width="2.625" style="399" customWidth="1"/>
    <col min="4899" max="5095" width="9.125" style="399"/>
    <col min="5096" max="5130" width="2.625" style="399" customWidth="1"/>
    <col min="5131" max="5139" width="3.625" style="399" customWidth="1"/>
    <col min="5140" max="5154" width="2.625" style="399" customWidth="1"/>
    <col min="5155" max="5351" width="9.125" style="399"/>
    <col min="5352" max="5386" width="2.625" style="399" customWidth="1"/>
    <col min="5387" max="5395" width="3.625" style="399" customWidth="1"/>
    <col min="5396" max="5410" width="2.625" style="399" customWidth="1"/>
    <col min="5411" max="5607" width="9.125" style="399"/>
    <col min="5608" max="5642" width="2.625" style="399" customWidth="1"/>
    <col min="5643" max="5651" width="3.625" style="399" customWidth="1"/>
    <col min="5652" max="5666" width="2.625" style="399" customWidth="1"/>
    <col min="5667" max="5863" width="9.125" style="399"/>
    <col min="5864" max="5898" width="2.625" style="399" customWidth="1"/>
    <col min="5899" max="5907" width="3.625" style="399" customWidth="1"/>
    <col min="5908" max="5922" width="2.625" style="399" customWidth="1"/>
    <col min="5923" max="6119" width="9.125" style="399"/>
    <col min="6120" max="6154" width="2.625" style="399" customWidth="1"/>
    <col min="6155" max="6163" width="3.625" style="399" customWidth="1"/>
    <col min="6164" max="6178" width="2.625" style="399" customWidth="1"/>
    <col min="6179" max="6375" width="9.125" style="399"/>
    <col min="6376" max="6410" width="2.625" style="399" customWidth="1"/>
    <col min="6411" max="6419" width="3.625" style="399" customWidth="1"/>
    <col min="6420" max="6434" width="2.625" style="399" customWidth="1"/>
    <col min="6435" max="6631" width="9.125" style="399"/>
    <col min="6632" max="6666" width="2.625" style="399" customWidth="1"/>
    <col min="6667" max="6675" width="3.625" style="399" customWidth="1"/>
    <col min="6676" max="6690" width="2.625" style="399" customWidth="1"/>
    <col min="6691" max="6887" width="9.125" style="399"/>
    <col min="6888" max="6922" width="2.625" style="399" customWidth="1"/>
    <col min="6923" max="6931" width="3.625" style="399" customWidth="1"/>
    <col min="6932" max="6946" width="2.625" style="399" customWidth="1"/>
    <col min="6947" max="7143" width="9.125" style="399"/>
    <col min="7144" max="7178" width="2.625" style="399" customWidth="1"/>
    <col min="7179" max="7187" width="3.625" style="399" customWidth="1"/>
    <col min="7188" max="7202" width="2.625" style="399" customWidth="1"/>
    <col min="7203" max="7399" width="9.125" style="399"/>
    <col min="7400" max="7434" width="2.625" style="399" customWidth="1"/>
    <col min="7435" max="7443" width="3.625" style="399" customWidth="1"/>
    <col min="7444" max="7458" width="2.625" style="399" customWidth="1"/>
    <col min="7459" max="7655" width="9.125" style="399"/>
    <col min="7656" max="7690" width="2.625" style="399" customWidth="1"/>
    <col min="7691" max="7699" width="3.625" style="399" customWidth="1"/>
    <col min="7700" max="7714" width="2.625" style="399" customWidth="1"/>
    <col min="7715" max="7911" width="9.125" style="399"/>
    <col min="7912" max="7946" width="2.625" style="399" customWidth="1"/>
    <col min="7947" max="7955" width="3.625" style="399" customWidth="1"/>
    <col min="7956" max="7970" width="2.625" style="399" customWidth="1"/>
    <col min="7971" max="8167" width="9.125" style="399"/>
    <col min="8168" max="8202" width="2.625" style="399" customWidth="1"/>
    <col min="8203" max="8211" width="3.625" style="399" customWidth="1"/>
    <col min="8212" max="8226" width="2.625" style="399" customWidth="1"/>
    <col min="8227" max="8423" width="9.125" style="399"/>
    <col min="8424" max="8458" width="2.625" style="399" customWidth="1"/>
    <col min="8459" max="8467" width="3.625" style="399" customWidth="1"/>
    <col min="8468" max="8482" width="2.625" style="399" customWidth="1"/>
    <col min="8483" max="8679" width="9.125" style="399"/>
    <col min="8680" max="8714" width="2.625" style="399" customWidth="1"/>
    <col min="8715" max="8723" width="3.625" style="399" customWidth="1"/>
    <col min="8724" max="8738" width="2.625" style="399" customWidth="1"/>
    <col min="8739" max="8935" width="9.125" style="399"/>
    <col min="8936" max="8970" width="2.625" style="399" customWidth="1"/>
    <col min="8971" max="8979" width="3.625" style="399" customWidth="1"/>
    <col min="8980" max="8994" width="2.625" style="399" customWidth="1"/>
    <col min="8995" max="9191" width="9.125" style="399"/>
    <col min="9192" max="9226" width="2.625" style="399" customWidth="1"/>
    <col min="9227" max="9235" width="3.625" style="399" customWidth="1"/>
    <col min="9236" max="9250" width="2.625" style="399" customWidth="1"/>
    <col min="9251" max="9447" width="9.125" style="399"/>
    <col min="9448" max="9482" width="2.625" style="399" customWidth="1"/>
    <col min="9483" max="9491" width="3.625" style="399" customWidth="1"/>
    <col min="9492" max="9506" width="2.625" style="399" customWidth="1"/>
    <col min="9507" max="9703" width="9.125" style="399"/>
    <col min="9704" max="9738" width="2.625" style="399" customWidth="1"/>
    <col min="9739" max="9747" width="3.625" style="399" customWidth="1"/>
    <col min="9748" max="9762" width="2.625" style="399" customWidth="1"/>
    <col min="9763" max="9959" width="9.125" style="399"/>
    <col min="9960" max="9994" width="2.625" style="399" customWidth="1"/>
    <col min="9995" max="10003" width="3.625" style="399" customWidth="1"/>
    <col min="10004" max="10018" width="2.625" style="399" customWidth="1"/>
    <col min="10019" max="10215" width="9.125" style="399"/>
    <col min="10216" max="10250" width="2.625" style="399" customWidth="1"/>
    <col min="10251" max="10259" width="3.625" style="399" customWidth="1"/>
    <col min="10260" max="10274" width="2.625" style="399" customWidth="1"/>
    <col min="10275" max="10471" width="9.125" style="399"/>
    <col min="10472" max="10506" width="2.625" style="399" customWidth="1"/>
    <col min="10507" max="10515" width="3.625" style="399" customWidth="1"/>
    <col min="10516" max="10530" width="2.625" style="399" customWidth="1"/>
    <col min="10531" max="10727" width="9.125" style="399"/>
    <col min="10728" max="10762" width="2.625" style="399" customWidth="1"/>
    <col min="10763" max="10771" width="3.625" style="399" customWidth="1"/>
    <col min="10772" max="10786" width="2.625" style="399" customWidth="1"/>
    <col min="10787" max="10983" width="9.125" style="399"/>
    <col min="10984" max="11018" width="2.625" style="399" customWidth="1"/>
    <col min="11019" max="11027" width="3.625" style="399" customWidth="1"/>
    <col min="11028" max="11042" width="2.625" style="399" customWidth="1"/>
    <col min="11043" max="11239" width="9.125" style="399"/>
    <col min="11240" max="11274" width="2.625" style="399" customWidth="1"/>
    <col min="11275" max="11283" width="3.625" style="399" customWidth="1"/>
    <col min="11284" max="11298" width="2.625" style="399" customWidth="1"/>
    <col min="11299" max="11495" width="9.125" style="399"/>
    <col min="11496" max="11530" width="2.625" style="399" customWidth="1"/>
    <col min="11531" max="11539" width="3.625" style="399" customWidth="1"/>
    <col min="11540" max="11554" width="2.625" style="399" customWidth="1"/>
    <col min="11555" max="11751" width="9.125" style="399"/>
    <col min="11752" max="11786" width="2.625" style="399" customWidth="1"/>
    <col min="11787" max="11795" width="3.625" style="399" customWidth="1"/>
    <col min="11796" max="11810" width="2.625" style="399" customWidth="1"/>
    <col min="11811" max="12007" width="9.125" style="399"/>
    <col min="12008" max="12042" width="2.625" style="399" customWidth="1"/>
    <col min="12043" max="12051" width="3.625" style="399" customWidth="1"/>
    <col min="12052" max="12066" width="2.625" style="399" customWidth="1"/>
    <col min="12067" max="12263" width="9.125" style="399"/>
    <col min="12264" max="12298" width="2.625" style="399" customWidth="1"/>
    <col min="12299" max="12307" width="3.625" style="399" customWidth="1"/>
    <col min="12308" max="12322" width="2.625" style="399" customWidth="1"/>
    <col min="12323" max="12519" width="9.125" style="399"/>
    <col min="12520" max="12554" width="2.625" style="399" customWidth="1"/>
    <col min="12555" max="12563" width="3.625" style="399" customWidth="1"/>
    <col min="12564" max="12578" width="2.625" style="399" customWidth="1"/>
    <col min="12579" max="12775" width="9.125" style="399"/>
    <col min="12776" max="12810" width="2.625" style="399" customWidth="1"/>
    <col min="12811" max="12819" width="3.625" style="399" customWidth="1"/>
    <col min="12820" max="12834" width="2.625" style="399" customWidth="1"/>
    <col min="12835" max="13031" width="9.125" style="399"/>
    <col min="13032" max="13066" width="2.625" style="399" customWidth="1"/>
    <col min="13067" max="13075" width="3.625" style="399" customWidth="1"/>
    <col min="13076" max="13090" width="2.625" style="399" customWidth="1"/>
    <col min="13091" max="13287" width="9.125" style="399"/>
    <col min="13288" max="13322" width="2.625" style="399" customWidth="1"/>
    <col min="13323" max="13331" width="3.625" style="399" customWidth="1"/>
    <col min="13332" max="13346" width="2.625" style="399" customWidth="1"/>
    <col min="13347" max="13543" width="9.125" style="399"/>
    <col min="13544" max="13578" width="2.625" style="399" customWidth="1"/>
    <col min="13579" max="13587" width="3.625" style="399" customWidth="1"/>
    <col min="13588" max="13602" width="2.625" style="399" customWidth="1"/>
    <col min="13603" max="13799" width="9.125" style="399"/>
    <col min="13800" max="13834" width="2.625" style="399" customWidth="1"/>
    <col min="13835" max="13843" width="3.625" style="399" customWidth="1"/>
    <col min="13844" max="13858" width="2.625" style="399" customWidth="1"/>
    <col min="13859" max="14055" width="9.125" style="399"/>
    <col min="14056" max="14090" width="2.625" style="399" customWidth="1"/>
    <col min="14091" max="14099" width="3.625" style="399" customWidth="1"/>
    <col min="14100" max="14114" width="2.625" style="399" customWidth="1"/>
    <col min="14115" max="14311" width="9.125" style="399"/>
    <col min="14312" max="14346" width="2.625" style="399" customWidth="1"/>
    <col min="14347" max="14355" width="3.625" style="399" customWidth="1"/>
    <col min="14356" max="14370" width="2.625" style="399" customWidth="1"/>
    <col min="14371" max="14567" width="9.125" style="399"/>
    <col min="14568" max="14602" width="2.625" style="399" customWidth="1"/>
    <col min="14603" max="14611" width="3.625" style="399" customWidth="1"/>
    <col min="14612" max="14626" width="2.625" style="399" customWidth="1"/>
    <col min="14627" max="14823" width="9.125" style="399"/>
    <col min="14824" max="14858" width="2.625" style="399" customWidth="1"/>
    <col min="14859" max="14867" width="3.625" style="399" customWidth="1"/>
    <col min="14868" max="14882" width="2.625" style="399" customWidth="1"/>
    <col min="14883" max="15079" width="9.125" style="399"/>
    <col min="15080" max="15114" width="2.625" style="399" customWidth="1"/>
    <col min="15115" max="15123" width="3.625" style="399" customWidth="1"/>
    <col min="15124" max="15138" width="2.625" style="399" customWidth="1"/>
    <col min="15139" max="15335" width="9.125" style="399"/>
    <col min="15336" max="15370" width="2.625" style="399" customWidth="1"/>
    <col min="15371" max="15379" width="3.625" style="399" customWidth="1"/>
    <col min="15380" max="15394" width="2.625" style="399" customWidth="1"/>
    <col min="15395" max="15591" width="9.125" style="399"/>
    <col min="15592" max="15626" width="2.625" style="399" customWidth="1"/>
    <col min="15627" max="15635" width="3.625" style="399" customWidth="1"/>
    <col min="15636" max="15650" width="2.625" style="399" customWidth="1"/>
    <col min="15651" max="15847" width="9.125" style="399"/>
    <col min="15848" max="15882" width="2.625" style="399" customWidth="1"/>
    <col min="15883" max="15891" width="3.625" style="399" customWidth="1"/>
    <col min="15892" max="15906" width="2.625" style="399" customWidth="1"/>
    <col min="15907" max="16103" width="9.125" style="399"/>
    <col min="16104" max="16138" width="2.625" style="399" customWidth="1"/>
    <col min="16139" max="16147" width="3.625" style="399" customWidth="1"/>
    <col min="16148" max="16162" width="2.625" style="399" customWidth="1"/>
    <col min="16163" max="16384" width="9.125" style="399"/>
  </cols>
  <sheetData>
    <row r="1" spans="2:38">
      <c r="P1" s="2904"/>
      <c r="Q1" s="2904"/>
      <c r="R1" s="1279"/>
      <c r="S1" s="1279"/>
      <c r="T1" s="1279"/>
      <c r="U1" s="1279"/>
    </row>
    <row r="2" spans="2:38" ht="14.45" customHeight="1">
      <c r="B2" s="2905" t="s">
        <v>686</v>
      </c>
      <c r="C2" s="2905"/>
      <c r="D2" s="2905"/>
      <c r="E2" s="2905"/>
      <c r="F2" s="2905"/>
      <c r="G2" s="2905"/>
      <c r="H2" s="2905"/>
      <c r="N2" s="398"/>
      <c r="O2" s="398"/>
      <c r="P2" s="398"/>
      <c r="Q2" s="398"/>
      <c r="R2" s="398"/>
      <c r="S2" s="398"/>
    </row>
    <row r="3" spans="2:38" ht="6" customHeight="1" thickBot="1"/>
    <row r="4" spans="2:38">
      <c r="B4" s="385"/>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7"/>
    </row>
    <row r="5" spans="2:38">
      <c r="B5" s="388"/>
      <c r="C5" s="398"/>
      <c r="D5" s="398"/>
      <c r="E5" s="398"/>
      <c r="F5" s="398"/>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c r="AH5" s="398"/>
      <c r="AI5" s="389"/>
    </row>
    <row r="6" spans="2:38" ht="12.75" customHeight="1">
      <c r="B6" s="2906" t="s">
        <v>687</v>
      </c>
      <c r="C6" s="2907"/>
      <c r="D6" s="2907"/>
      <c r="E6" s="2907"/>
      <c r="F6" s="2907"/>
      <c r="G6" s="2907"/>
      <c r="H6" s="2907"/>
      <c r="I6" s="2907"/>
      <c r="J6" s="2907"/>
      <c r="K6" s="2907"/>
      <c r="L6" s="2907"/>
      <c r="M6" s="2907"/>
      <c r="N6" s="2907"/>
      <c r="O6" s="2907"/>
      <c r="P6" s="2907"/>
      <c r="Q6" s="2907"/>
      <c r="R6" s="2907"/>
      <c r="S6" s="2907"/>
      <c r="T6" s="2907"/>
      <c r="U6" s="2907"/>
      <c r="V6" s="2907"/>
      <c r="W6" s="2907"/>
      <c r="X6" s="2907"/>
      <c r="Y6" s="2907"/>
      <c r="Z6" s="2907"/>
      <c r="AA6" s="2907"/>
      <c r="AB6" s="2907"/>
      <c r="AC6" s="2907"/>
      <c r="AD6" s="2907"/>
      <c r="AE6" s="2907"/>
      <c r="AF6" s="2907"/>
      <c r="AG6" s="2907"/>
      <c r="AH6" s="2907"/>
      <c r="AI6" s="2908"/>
    </row>
    <row r="7" spans="2:38" ht="12.75" customHeight="1">
      <c r="B7" s="2906"/>
      <c r="C7" s="2907"/>
      <c r="D7" s="2907"/>
      <c r="E7" s="2907"/>
      <c r="F7" s="2907"/>
      <c r="G7" s="2907"/>
      <c r="H7" s="2907"/>
      <c r="I7" s="2907"/>
      <c r="J7" s="2907"/>
      <c r="K7" s="2907"/>
      <c r="L7" s="2907"/>
      <c r="M7" s="2907"/>
      <c r="N7" s="2907"/>
      <c r="O7" s="2907"/>
      <c r="P7" s="2907"/>
      <c r="Q7" s="2907"/>
      <c r="R7" s="2907"/>
      <c r="S7" s="2907"/>
      <c r="T7" s="2907"/>
      <c r="U7" s="2907"/>
      <c r="V7" s="2907"/>
      <c r="W7" s="2907"/>
      <c r="X7" s="2907"/>
      <c r="Y7" s="2907"/>
      <c r="Z7" s="2907"/>
      <c r="AA7" s="2907"/>
      <c r="AB7" s="2907"/>
      <c r="AC7" s="2907"/>
      <c r="AD7" s="2907"/>
      <c r="AE7" s="2907"/>
      <c r="AF7" s="2907"/>
      <c r="AG7" s="2907"/>
      <c r="AH7" s="2907"/>
      <c r="AI7" s="2908"/>
    </row>
    <row r="8" spans="2:38" ht="15.95" customHeight="1">
      <c r="B8" s="394"/>
      <c r="C8" s="407"/>
      <c r="D8" s="407"/>
      <c r="E8" s="407"/>
      <c r="F8" s="407"/>
      <c r="G8" s="407"/>
      <c r="H8" s="407"/>
      <c r="I8" s="407"/>
      <c r="J8" s="407"/>
      <c r="K8" s="407"/>
      <c r="L8" s="407" t="s">
        <v>306</v>
      </c>
      <c r="M8" s="407"/>
      <c r="N8" s="407"/>
      <c r="O8" s="407"/>
      <c r="P8" s="407"/>
      <c r="Q8" s="407"/>
      <c r="R8" s="407"/>
      <c r="S8" s="407"/>
      <c r="T8" s="407"/>
      <c r="U8" s="407"/>
      <c r="V8" s="407"/>
      <c r="W8" s="407"/>
      <c r="X8" s="407"/>
      <c r="Y8" s="407"/>
      <c r="Z8" s="407"/>
      <c r="AA8" s="407"/>
      <c r="AB8" s="407"/>
      <c r="AC8" s="407"/>
      <c r="AD8" s="407"/>
      <c r="AE8" s="407"/>
      <c r="AF8" s="407"/>
      <c r="AG8" s="407"/>
      <c r="AH8" s="407"/>
      <c r="AI8" s="396"/>
      <c r="AL8" s="473" t="s">
        <v>754</v>
      </c>
    </row>
    <row r="9" spans="2:38" ht="14.25">
      <c r="B9" s="388"/>
      <c r="C9" s="397"/>
      <c r="O9" s="398"/>
      <c r="P9" s="398"/>
      <c r="Q9" s="398"/>
      <c r="R9" s="398"/>
      <c r="S9" s="398"/>
      <c r="T9" s="398"/>
      <c r="U9" s="398"/>
      <c r="V9" s="398"/>
      <c r="W9" s="398"/>
      <c r="X9" s="398"/>
      <c r="Y9" s="2902" t="s">
        <v>1472</v>
      </c>
      <c r="Z9" s="2903"/>
      <c r="AA9" s="2903"/>
      <c r="AB9" s="2903"/>
      <c r="AC9" s="2903"/>
      <c r="AD9" s="2903"/>
      <c r="AE9" s="2903"/>
      <c r="AF9" s="2903"/>
      <c r="AG9" s="2903"/>
      <c r="AH9" s="2903"/>
      <c r="AI9" s="389"/>
    </row>
    <row r="10" spans="2:38" ht="14.25">
      <c r="B10" s="388"/>
      <c r="C10" s="636" t="s">
        <v>1087</v>
      </c>
      <c r="O10" s="398"/>
      <c r="P10" s="398"/>
      <c r="Q10" s="398"/>
      <c r="R10" s="398"/>
      <c r="S10" s="398"/>
      <c r="T10" s="398"/>
      <c r="U10" s="398"/>
      <c r="V10" s="398"/>
      <c r="W10" s="398"/>
      <c r="X10" s="398"/>
      <c r="Y10" s="462"/>
      <c r="Z10" s="143"/>
      <c r="AA10" s="143"/>
      <c r="AB10" s="143"/>
      <c r="AC10" s="143"/>
      <c r="AD10" s="143"/>
      <c r="AE10" s="143"/>
      <c r="AF10" s="143"/>
      <c r="AG10" s="143"/>
      <c r="AH10" s="143"/>
      <c r="AI10" s="389"/>
    </row>
    <row r="11" spans="2:38" ht="19.899999999999999" customHeight="1">
      <c r="B11" s="388"/>
      <c r="C11" s="1284" t="str">
        <f>本工事内容!$C$2</f>
        <v>一宮市水道事業等管理者</v>
      </c>
      <c r="D11" s="1284"/>
      <c r="E11" s="1284"/>
      <c r="F11" s="1284"/>
      <c r="G11" s="1284"/>
      <c r="H11" s="1284"/>
      <c r="I11" s="1284"/>
      <c r="J11" s="1284"/>
      <c r="K11" s="1284"/>
      <c r="L11" s="1284"/>
      <c r="M11" s="1284"/>
      <c r="N11" s="1284"/>
      <c r="O11" s="398"/>
      <c r="P11" s="398"/>
      <c r="Q11" s="398"/>
      <c r="R11" s="398"/>
      <c r="S11" s="398"/>
      <c r="T11" s="398"/>
      <c r="U11" s="398"/>
      <c r="V11" s="398"/>
      <c r="W11" s="398"/>
      <c r="X11" s="398"/>
      <c r="Y11" s="398"/>
      <c r="Z11" s="398"/>
      <c r="AA11" s="398"/>
      <c r="AB11" s="398"/>
      <c r="AC11" s="398"/>
      <c r="AD11" s="398"/>
      <c r="AE11" s="398"/>
      <c r="AF11" s="398"/>
      <c r="AG11" s="398"/>
      <c r="AH11" s="398"/>
      <c r="AI11" s="389"/>
    </row>
    <row r="12" spans="2:38" ht="13.5" customHeight="1">
      <c r="B12" s="388"/>
      <c r="C12" s="435"/>
      <c r="D12" s="435"/>
      <c r="E12" s="435"/>
      <c r="F12" s="435"/>
      <c r="G12" s="435"/>
      <c r="H12" s="435"/>
      <c r="I12" s="435"/>
      <c r="J12" s="435"/>
      <c r="K12" s="435"/>
      <c r="L12" s="435"/>
      <c r="M12" s="435"/>
      <c r="N12" s="435"/>
      <c r="O12" s="1161"/>
      <c r="P12" s="1161"/>
      <c r="Q12" s="1161"/>
      <c r="R12" s="1161"/>
      <c r="S12" s="1161"/>
      <c r="T12" s="1161"/>
      <c r="U12" s="1161"/>
      <c r="V12" s="1161"/>
      <c r="W12" s="398"/>
      <c r="X12" s="398"/>
      <c r="Y12" s="398"/>
      <c r="Z12" s="398"/>
      <c r="AA12" s="398"/>
      <c r="AB12" s="398"/>
      <c r="AC12" s="398"/>
      <c r="AD12" s="398"/>
      <c r="AE12" s="398"/>
      <c r="AF12" s="398"/>
      <c r="AG12" s="398"/>
      <c r="AH12" s="398"/>
      <c r="AI12" s="389"/>
    </row>
    <row r="13" spans="2:38" ht="25.9" customHeight="1">
      <c r="B13" s="388"/>
      <c r="C13" s="398"/>
      <c r="D13" s="398"/>
      <c r="E13" s="398"/>
      <c r="F13" s="398"/>
      <c r="G13" s="398"/>
      <c r="H13" s="398"/>
      <c r="I13" s="398"/>
      <c r="J13" s="398"/>
      <c r="K13" s="398"/>
      <c r="L13" s="398"/>
      <c r="M13" s="398"/>
      <c r="N13" s="398"/>
      <c r="O13" s="1161"/>
      <c r="P13" s="2901" t="s">
        <v>1495</v>
      </c>
      <c r="Q13" s="2901"/>
      <c r="R13" s="2901"/>
      <c r="S13" s="2900" t="s">
        <v>1496</v>
      </c>
      <c r="T13" s="2900"/>
      <c r="U13" s="2900"/>
      <c r="V13" s="2900"/>
      <c r="W13" s="2894" t="str">
        <f>請負者詳細!$C$4</f>
        <v>一宮市尾西町木曽川1-1-1</v>
      </c>
      <c r="X13" s="2573"/>
      <c r="Y13" s="2573"/>
      <c r="Z13" s="2573"/>
      <c r="AA13" s="2573"/>
      <c r="AB13" s="2573"/>
      <c r="AC13" s="2573"/>
      <c r="AD13" s="2573"/>
      <c r="AE13" s="2573"/>
      <c r="AF13" s="2573"/>
      <c r="AG13" s="2573"/>
      <c r="AH13" s="2573"/>
      <c r="AI13" s="2895"/>
    </row>
    <row r="14" spans="2:38" ht="25.5" customHeight="1">
      <c r="B14" s="388"/>
      <c r="C14" s="398"/>
      <c r="D14" s="398"/>
      <c r="E14" s="398"/>
      <c r="F14" s="398"/>
      <c r="G14" s="398"/>
      <c r="H14" s="398"/>
      <c r="I14" s="398"/>
      <c r="J14" s="398"/>
      <c r="K14" s="398"/>
      <c r="L14" s="398"/>
      <c r="M14" s="398"/>
      <c r="N14" s="398"/>
      <c r="O14" s="1161"/>
      <c r="P14" s="1161"/>
      <c r="Q14" s="1161"/>
      <c r="R14" s="1163"/>
      <c r="S14" s="2900" t="s">
        <v>1497</v>
      </c>
      <c r="T14" s="2900"/>
      <c r="U14" s="2900"/>
      <c r="V14" s="2900"/>
      <c r="W14" s="2896" t="str">
        <f>請負者詳細!$C$2</f>
        <v>△△△△建設株式会社</v>
      </c>
      <c r="X14" s="2897"/>
      <c r="Y14" s="2897"/>
      <c r="Z14" s="2897"/>
      <c r="AA14" s="2897"/>
      <c r="AB14" s="2897"/>
      <c r="AC14" s="2897"/>
      <c r="AD14" s="2897"/>
      <c r="AE14" s="2897"/>
      <c r="AF14" s="2897"/>
      <c r="AG14" s="2897"/>
      <c r="AH14" s="2897"/>
      <c r="AI14" s="461"/>
    </row>
    <row r="15" spans="2:38" ht="15" customHeight="1">
      <c r="B15" s="388"/>
      <c r="C15" s="398"/>
      <c r="D15" s="398"/>
      <c r="E15" s="398"/>
      <c r="F15" s="398"/>
      <c r="G15" s="398"/>
      <c r="H15" s="398"/>
      <c r="I15" s="398"/>
      <c r="J15" s="398"/>
      <c r="K15" s="398"/>
      <c r="L15" s="398"/>
      <c r="M15" s="398"/>
      <c r="N15" s="398"/>
      <c r="O15" s="1161"/>
      <c r="P15" s="1161"/>
      <c r="Q15" s="1161"/>
      <c r="R15" s="1168"/>
      <c r="S15" s="2899" t="s">
        <v>1513</v>
      </c>
      <c r="T15" s="2899"/>
      <c r="U15" s="2899"/>
      <c r="V15" s="2899"/>
      <c r="W15" s="2894" t="str">
        <f>請負者詳細!$C$5</f>
        <v>代表取締役　○○　××</v>
      </c>
      <c r="X15" s="2573"/>
      <c r="Y15" s="2573"/>
      <c r="Z15" s="2573"/>
      <c r="AA15" s="2573"/>
      <c r="AB15" s="2573"/>
      <c r="AC15" s="2573"/>
      <c r="AD15" s="2573"/>
      <c r="AE15" s="2573"/>
      <c r="AF15" s="2573"/>
      <c r="AG15" s="2573"/>
      <c r="AH15" s="2573"/>
      <c r="AI15" s="2895"/>
    </row>
    <row r="16" spans="2:38" ht="15" customHeight="1">
      <c r="B16" s="388"/>
      <c r="C16" s="398"/>
      <c r="D16" s="398"/>
      <c r="E16" s="398"/>
      <c r="F16" s="398"/>
      <c r="G16" s="398"/>
      <c r="H16" s="398"/>
      <c r="I16" s="398"/>
      <c r="J16" s="398"/>
      <c r="K16" s="398"/>
      <c r="L16" s="398"/>
      <c r="M16" s="398"/>
      <c r="N16" s="398"/>
      <c r="O16" s="1161"/>
      <c r="P16" s="1161"/>
      <c r="Q16" s="1161"/>
      <c r="R16" s="1168"/>
      <c r="S16" s="2899"/>
      <c r="T16" s="2899"/>
      <c r="U16" s="2899"/>
      <c r="V16" s="2899"/>
      <c r="W16" s="2573"/>
      <c r="X16" s="2573"/>
      <c r="Y16" s="2573"/>
      <c r="Z16" s="2573"/>
      <c r="AA16" s="2573"/>
      <c r="AB16" s="2573"/>
      <c r="AC16" s="2573"/>
      <c r="AD16" s="2573"/>
      <c r="AE16" s="2573"/>
      <c r="AF16" s="2573"/>
      <c r="AG16" s="2573"/>
      <c r="AH16" s="2573"/>
      <c r="AI16" s="2895"/>
    </row>
    <row r="17" spans="2:35" ht="13.5" customHeight="1">
      <c r="B17" s="388"/>
      <c r="C17" s="398"/>
      <c r="D17" s="398"/>
      <c r="E17" s="398"/>
      <c r="F17" s="398"/>
      <c r="G17" s="398"/>
      <c r="H17" s="398"/>
      <c r="I17" s="398"/>
      <c r="J17" s="398"/>
      <c r="K17" s="398"/>
      <c r="L17" s="398"/>
      <c r="M17" s="398"/>
      <c r="N17" s="398"/>
      <c r="O17" s="398"/>
      <c r="P17" s="398"/>
      <c r="Q17" s="398"/>
      <c r="R17" s="398"/>
      <c r="S17" s="442"/>
      <c r="T17" s="398"/>
      <c r="U17" s="398"/>
      <c r="V17" s="398"/>
      <c r="W17" s="398"/>
      <c r="X17" s="442"/>
      <c r="Y17" s="398"/>
      <c r="Z17" s="398"/>
      <c r="AA17" s="398"/>
      <c r="AB17" s="398"/>
      <c r="AC17" s="398"/>
      <c r="AD17" s="398"/>
      <c r="AE17" s="398"/>
      <c r="AF17" s="398"/>
      <c r="AG17" s="398"/>
      <c r="AH17" s="398"/>
      <c r="AI17" s="389"/>
    </row>
    <row r="18" spans="2:35" s="1138" customFormat="1" ht="13.5" customHeight="1">
      <c r="B18" s="388"/>
      <c r="C18" s="636"/>
      <c r="D18" s="636"/>
      <c r="E18" s="636"/>
      <c r="F18" s="636"/>
      <c r="G18" s="636"/>
      <c r="H18" s="636"/>
      <c r="I18" s="636"/>
      <c r="J18" s="636"/>
      <c r="K18" s="636"/>
      <c r="L18" s="636"/>
      <c r="M18" s="636"/>
      <c r="N18" s="2890" t="s">
        <v>1465</v>
      </c>
      <c r="O18" s="2891"/>
      <c r="P18" s="2891"/>
      <c r="Q18" s="2891"/>
      <c r="R18" s="2892" t="str">
        <f>請負者詳細!C7</f>
        <v>T0000000000013</v>
      </c>
      <c r="S18" s="2892"/>
      <c r="T18" s="2892"/>
      <c r="U18" s="2892"/>
      <c r="V18" s="2892"/>
      <c r="W18" s="2892"/>
      <c r="X18" s="2892"/>
      <c r="Y18" s="2892"/>
      <c r="Z18" s="2892"/>
      <c r="AA18" s="2892"/>
      <c r="AB18" s="2892"/>
      <c r="AC18" s="2892"/>
      <c r="AD18" s="2892"/>
      <c r="AE18" s="2892"/>
      <c r="AF18" s="2892"/>
      <c r="AG18" s="2892"/>
      <c r="AH18" s="2892"/>
      <c r="AI18" s="389"/>
    </row>
    <row r="19" spans="2:35" s="1138" customFormat="1" ht="13.5" customHeight="1">
      <c r="B19" s="388"/>
      <c r="C19" s="636"/>
      <c r="D19" s="636"/>
      <c r="E19" s="636"/>
      <c r="F19" s="636"/>
      <c r="G19" s="636"/>
      <c r="H19" s="636"/>
      <c r="I19" s="636"/>
      <c r="J19" s="636"/>
      <c r="K19" s="636"/>
      <c r="L19" s="636"/>
      <c r="M19" s="636"/>
      <c r="N19" s="2891"/>
      <c r="O19" s="2891"/>
      <c r="P19" s="2891"/>
      <c r="Q19" s="2891"/>
      <c r="R19" s="2892"/>
      <c r="S19" s="2892"/>
      <c r="T19" s="2892"/>
      <c r="U19" s="2892"/>
      <c r="V19" s="2892"/>
      <c r="W19" s="2892"/>
      <c r="X19" s="2892"/>
      <c r="Y19" s="2892"/>
      <c r="Z19" s="2892"/>
      <c r="AA19" s="2892"/>
      <c r="AB19" s="2892"/>
      <c r="AC19" s="2892"/>
      <c r="AD19" s="2892"/>
      <c r="AE19" s="2892"/>
      <c r="AF19" s="2892"/>
      <c r="AG19" s="2892"/>
      <c r="AH19" s="2892"/>
      <c r="AI19" s="389"/>
    </row>
    <row r="20" spans="2:35" s="1138" customFormat="1" ht="13.5" customHeight="1">
      <c r="B20" s="388"/>
      <c r="C20" s="636"/>
      <c r="D20" s="636"/>
      <c r="E20" s="636"/>
      <c r="F20" s="636"/>
      <c r="G20" s="636"/>
      <c r="H20" s="636"/>
      <c r="I20" s="636"/>
      <c r="J20" s="636"/>
      <c r="K20" s="636"/>
      <c r="L20" s="636"/>
      <c r="M20" s="636"/>
      <c r="N20" s="2891"/>
      <c r="O20" s="2891"/>
      <c r="P20" s="2891"/>
      <c r="Q20" s="2891"/>
      <c r="R20" s="2893" t="str">
        <f>請負者詳細!C8</f>
        <v>☐【免税事業者】（免税事業者の場合、レ点をつける）</v>
      </c>
      <c r="S20" s="2893"/>
      <c r="T20" s="2893"/>
      <c r="U20" s="2893"/>
      <c r="V20" s="2893"/>
      <c r="W20" s="2893"/>
      <c r="X20" s="2893"/>
      <c r="Y20" s="2893"/>
      <c r="Z20" s="2893"/>
      <c r="AA20" s="2893"/>
      <c r="AB20" s="2893"/>
      <c r="AC20" s="2893"/>
      <c r="AD20" s="2893"/>
      <c r="AE20" s="2893"/>
      <c r="AF20" s="2893"/>
      <c r="AG20" s="2893"/>
      <c r="AH20" s="2893"/>
      <c r="AI20" s="389"/>
    </row>
    <row r="21" spans="2:35" ht="13.5" customHeight="1">
      <c r="B21" s="388"/>
      <c r="C21" s="398"/>
      <c r="F21" s="445"/>
      <c r="G21" s="445"/>
      <c r="H21" s="445"/>
      <c r="I21" s="445"/>
      <c r="J21" s="445"/>
      <c r="K21" s="445"/>
      <c r="L21" s="445"/>
      <c r="M21" s="445"/>
      <c r="N21" s="2891"/>
      <c r="O21" s="2891"/>
      <c r="P21" s="2891"/>
      <c r="Q21" s="2891"/>
      <c r="R21" s="2893"/>
      <c r="S21" s="2893"/>
      <c r="T21" s="2893"/>
      <c r="U21" s="2893"/>
      <c r="V21" s="2893"/>
      <c r="W21" s="2893"/>
      <c r="X21" s="2893"/>
      <c r="Y21" s="2893"/>
      <c r="Z21" s="2893"/>
      <c r="AA21" s="2893"/>
      <c r="AB21" s="2893"/>
      <c r="AC21" s="2893"/>
      <c r="AD21" s="2893"/>
      <c r="AE21" s="2893"/>
      <c r="AF21" s="2893"/>
      <c r="AG21" s="2893"/>
      <c r="AH21" s="2893"/>
      <c r="AI21" s="389"/>
    </row>
    <row r="22" spans="2:35" ht="13.5">
      <c r="B22" s="388"/>
      <c r="C22" s="398"/>
      <c r="L22" s="1156"/>
      <c r="M22" s="1156"/>
      <c r="N22" s="1156"/>
      <c r="O22" s="1156"/>
      <c r="P22" s="1156"/>
      <c r="Q22" s="1156"/>
      <c r="R22" s="1156"/>
      <c r="S22" s="1156"/>
      <c r="T22" s="1156"/>
      <c r="U22" s="1156"/>
      <c r="V22" s="1156"/>
      <c r="W22" s="1156"/>
      <c r="X22" s="1156"/>
      <c r="Y22" s="1156"/>
      <c r="Z22" s="1156"/>
      <c r="AA22" s="1156"/>
      <c r="AB22" s="1156"/>
      <c r="AC22" s="1156"/>
      <c r="AG22" s="375"/>
      <c r="AI22" s="389"/>
    </row>
    <row r="23" spans="2:35" ht="25.9" customHeight="1">
      <c r="B23" s="388"/>
      <c r="C23" s="398"/>
      <c r="F23" s="2979" t="s">
        <v>676</v>
      </c>
      <c r="G23" s="2980"/>
      <c r="H23" s="2980"/>
      <c r="I23" s="2979" t="s">
        <v>677</v>
      </c>
      <c r="J23" s="2980"/>
      <c r="K23" s="2980"/>
      <c r="L23" s="2888" t="s">
        <v>678</v>
      </c>
      <c r="M23" s="2889"/>
      <c r="N23" s="2889"/>
      <c r="O23" s="2888" t="s">
        <v>1498</v>
      </c>
      <c r="P23" s="2889"/>
      <c r="Q23" s="2889"/>
      <c r="R23" s="2888" t="s">
        <v>679</v>
      </c>
      <c r="S23" s="2889"/>
      <c r="T23" s="2889"/>
      <c r="U23" s="2888" t="s">
        <v>680</v>
      </c>
      <c r="V23" s="2889"/>
      <c r="W23" s="2889"/>
      <c r="X23" s="2888" t="s">
        <v>681</v>
      </c>
      <c r="Y23" s="2889"/>
      <c r="Z23" s="2889"/>
      <c r="AA23" s="2888" t="s">
        <v>1503</v>
      </c>
      <c r="AB23" s="2889"/>
      <c r="AC23" s="2889"/>
      <c r="AD23" s="2979" t="s">
        <v>28</v>
      </c>
      <c r="AE23" s="2980"/>
      <c r="AF23" s="2980"/>
      <c r="AG23" s="398"/>
      <c r="AH23" s="398"/>
      <c r="AI23" s="389"/>
    </row>
    <row r="24" spans="2:35" ht="40.15" customHeight="1">
      <c r="B24" s="388"/>
      <c r="C24" s="398"/>
      <c r="F24" s="2977"/>
      <c r="G24" s="2977"/>
      <c r="H24" s="2977"/>
      <c r="I24" s="2977"/>
      <c r="J24" s="2977"/>
      <c r="K24" s="2977"/>
      <c r="L24" s="2887"/>
      <c r="M24" s="2887"/>
      <c r="N24" s="2887"/>
      <c r="O24" s="2887"/>
      <c r="P24" s="2887"/>
      <c r="Q24" s="2887"/>
      <c r="R24" s="2887"/>
      <c r="S24" s="2887"/>
      <c r="T24" s="2887"/>
      <c r="U24" s="2887"/>
      <c r="V24" s="2887"/>
      <c r="W24" s="2887"/>
      <c r="X24" s="2887"/>
      <c r="Y24" s="2887"/>
      <c r="Z24" s="2887"/>
      <c r="AA24" s="2887"/>
      <c r="AB24" s="2887"/>
      <c r="AC24" s="2887"/>
      <c r="AD24" s="2977"/>
      <c r="AE24" s="2977"/>
      <c r="AF24" s="2977"/>
      <c r="AG24" s="398"/>
      <c r="AH24" s="398"/>
      <c r="AI24" s="389"/>
    </row>
    <row r="25" spans="2:35" ht="12.75" customHeight="1">
      <c r="B25" s="388"/>
      <c r="C25" s="398"/>
      <c r="D25" s="398"/>
      <c r="E25" s="398"/>
      <c r="AG25" s="398"/>
      <c r="AH25" s="398"/>
      <c r="AI25" s="389"/>
    </row>
    <row r="26" spans="2:35">
      <c r="B26" s="388"/>
      <c r="C26" s="398"/>
      <c r="D26" s="398"/>
      <c r="E26" s="398"/>
      <c r="F26" s="2882" t="s">
        <v>688</v>
      </c>
      <c r="G26" s="2882"/>
      <c r="H26" s="2882"/>
      <c r="I26" s="2882"/>
      <c r="J26" s="2882"/>
      <c r="K26" s="2882"/>
      <c r="L26" s="2882"/>
      <c r="M26" s="2882"/>
      <c r="N26" s="2882"/>
      <c r="O26" s="2882"/>
      <c r="P26" s="2882"/>
      <c r="Q26" s="2882"/>
      <c r="R26" s="2882"/>
      <c r="S26" s="2882"/>
      <c r="T26" s="2882"/>
      <c r="U26" s="2882"/>
      <c r="V26" s="2882"/>
      <c r="W26" s="2882"/>
      <c r="X26" s="2882"/>
      <c r="Y26" s="2882"/>
      <c r="Z26" s="2882"/>
      <c r="AA26" s="2882"/>
      <c r="AB26" s="2882"/>
      <c r="AC26" s="2882"/>
      <c r="AD26" s="2882"/>
      <c r="AE26" s="2882"/>
      <c r="AF26" s="2882"/>
      <c r="AI26" s="389"/>
    </row>
    <row r="27" spans="2:35">
      <c r="B27" s="388"/>
      <c r="C27" s="398"/>
      <c r="D27" s="398"/>
      <c r="E27" s="398"/>
      <c r="O27" s="398"/>
      <c r="AI27" s="389"/>
    </row>
    <row r="28" spans="2:35" ht="21.95" customHeight="1">
      <c r="B28" s="388"/>
      <c r="C28" s="398"/>
      <c r="D28" s="398"/>
      <c r="E28" s="398"/>
      <c r="F28" s="459">
        <v>1</v>
      </c>
      <c r="G28" s="431"/>
      <c r="H28" s="2883" t="s">
        <v>748</v>
      </c>
      <c r="I28" s="2884"/>
      <c r="J28" s="2884"/>
      <c r="K28" s="2884"/>
      <c r="L28" s="2884"/>
      <c r="M28" s="2884"/>
      <c r="N28" s="1412"/>
      <c r="O28" s="398"/>
      <c r="P28" s="2885" t="str">
        <f>本工事内容!$C$5&amp;本工事内容!$D$5&amp;本工事内容!$E$5</f>
        <v>水第100号</v>
      </c>
      <c r="Q28" s="2885"/>
      <c r="R28" s="2775"/>
      <c r="S28" s="2775"/>
      <c r="T28" s="2775"/>
      <c r="U28" s="2775"/>
      <c r="V28" s="2775"/>
      <c r="W28" s="2775"/>
      <c r="X28" s="2775"/>
      <c r="AI28" s="389"/>
    </row>
    <row r="29" spans="2:35">
      <c r="B29" s="388"/>
      <c r="C29" s="398"/>
      <c r="D29" s="398"/>
      <c r="E29" s="398"/>
      <c r="F29" s="464"/>
      <c r="O29" s="398"/>
      <c r="AI29" s="389"/>
    </row>
    <row r="30" spans="2:35" ht="21.95" customHeight="1">
      <c r="B30" s="388"/>
      <c r="C30" s="398"/>
      <c r="D30" s="398"/>
      <c r="E30" s="1161"/>
      <c r="F30" s="1162">
        <v>2</v>
      </c>
      <c r="G30" s="1163"/>
      <c r="H30" s="2864" t="s">
        <v>750</v>
      </c>
      <c r="I30" s="2865"/>
      <c r="J30" s="2865"/>
      <c r="K30" s="2865"/>
      <c r="L30" s="2865"/>
      <c r="M30" s="2865"/>
      <c r="N30" s="2866"/>
      <c r="O30" s="1161"/>
      <c r="P30" s="2886" t="str">
        <f>本工事内容!$C$8</f>
        <v>○○○地内配水管改良工事</v>
      </c>
      <c r="Q30" s="2886"/>
      <c r="R30" s="2886"/>
      <c r="S30" s="2886"/>
      <c r="T30" s="2886"/>
      <c r="U30" s="2886"/>
      <c r="V30" s="2886"/>
      <c r="W30" s="2886"/>
      <c r="X30" s="2886"/>
      <c r="Y30" s="2886"/>
      <c r="Z30" s="2886"/>
      <c r="AA30" s="2886"/>
      <c r="AB30" s="2886"/>
      <c r="AC30" s="2886"/>
      <c r="AD30" s="2886"/>
      <c r="AE30" s="2886"/>
      <c r="AF30" s="2886"/>
      <c r="AI30" s="389"/>
    </row>
    <row r="31" spans="2:35">
      <c r="B31" s="388"/>
      <c r="C31" s="398"/>
      <c r="D31" s="398"/>
      <c r="E31" s="1161"/>
      <c r="F31" s="1164"/>
      <c r="G31" s="1156"/>
      <c r="H31" s="1156"/>
      <c r="I31" s="1156"/>
      <c r="J31" s="1156"/>
      <c r="K31" s="1156"/>
      <c r="L31" s="1156"/>
      <c r="M31" s="1156"/>
      <c r="N31" s="1156"/>
      <c r="O31" s="1156"/>
      <c r="P31" s="1156"/>
      <c r="Q31" s="1156"/>
      <c r="R31" s="1156"/>
      <c r="S31" s="1156"/>
      <c r="T31" s="1156"/>
      <c r="U31" s="1156"/>
      <c r="V31" s="1156"/>
      <c r="W31" s="1156"/>
      <c r="X31" s="1156"/>
      <c r="Y31" s="1156"/>
      <c r="Z31" s="1156"/>
      <c r="AA31" s="1156"/>
      <c r="AB31" s="1156"/>
      <c r="AC31" s="1156"/>
      <c r="AD31" s="1156"/>
      <c r="AE31" s="1156"/>
      <c r="AF31" s="1156"/>
      <c r="AI31" s="389"/>
    </row>
    <row r="32" spans="2:35" ht="21.95" customHeight="1">
      <c r="B32" s="388"/>
      <c r="C32" s="398"/>
      <c r="D32" s="398"/>
      <c r="E32" s="1161"/>
      <c r="F32" s="1162">
        <v>3</v>
      </c>
      <c r="G32" s="1163"/>
      <c r="H32" s="2864" t="s">
        <v>751</v>
      </c>
      <c r="I32" s="2865"/>
      <c r="J32" s="2865"/>
      <c r="K32" s="2865"/>
      <c r="L32" s="2865"/>
      <c r="M32" s="2865"/>
      <c r="N32" s="2866"/>
      <c r="O32" s="1156"/>
      <c r="P32" s="3061">
        <f>本工事内容!$C$11</f>
        <v>45200</v>
      </c>
      <c r="Q32" s="3062"/>
      <c r="R32" s="3062"/>
      <c r="S32" s="3062"/>
      <c r="T32" s="3062"/>
      <c r="U32" s="3062"/>
      <c r="V32" s="3062"/>
      <c r="W32" s="3062"/>
      <c r="X32" s="3062"/>
      <c r="Y32" s="1165"/>
      <c r="Z32" s="1165"/>
      <c r="AA32" s="1165"/>
      <c r="AB32" s="1165"/>
      <c r="AC32" s="1165"/>
      <c r="AD32" s="1165"/>
      <c r="AE32" s="1166"/>
      <c r="AF32" s="1166"/>
      <c r="AI32" s="389"/>
    </row>
    <row r="33" spans="2:35">
      <c r="B33" s="388"/>
      <c r="C33" s="398"/>
      <c r="D33" s="398"/>
      <c r="E33" s="1161"/>
      <c r="F33" s="1164"/>
      <c r="G33" s="1156"/>
      <c r="H33" s="1156"/>
      <c r="I33" s="1156"/>
      <c r="J33" s="1156"/>
      <c r="K33" s="1156"/>
      <c r="L33" s="1156"/>
      <c r="M33" s="1156"/>
      <c r="N33" s="1156"/>
      <c r="O33" s="1156"/>
      <c r="P33" s="1156"/>
      <c r="Q33" s="1156"/>
      <c r="R33" s="1156"/>
      <c r="S33" s="1156"/>
      <c r="T33" s="1156"/>
      <c r="U33" s="1156"/>
      <c r="V33" s="1156"/>
      <c r="W33" s="1156"/>
      <c r="X33" s="1156"/>
      <c r="Y33" s="1156"/>
      <c r="Z33" s="1156"/>
      <c r="AA33" s="1156"/>
      <c r="AB33" s="1156"/>
      <c r="AC33" s="1156"/>
      <c r="AD33" s="1156"/>
      <c r="AE33" s="1156"/>
      <c r="AF33" s="1156"/>
      <c r="AG33" s="398"/>
      <c r="AH33" s="398"/>
      <c r="AI33" s="389"/>
    </row>
    <row r="34" spans="2:35" ht="21.95" customHeight="1">
      <c r="B34" s="388"/>
      <c r="C34" s="398"/>
      <c r="D34" s="398"/>
      <c r="E34" s="1161"/>
      <c r="F34" s="1162">
        <v>4</v>
      </c>
      <c r="G34" s="1163"/>
      <c r="H34" s="2864" t="s">
        <v>1466</v>
      </c>
      <c r="I34" s="2865"/>
      <c r="J34" s="2865"/>
      <c r="K34" s="2865"/>
      <c r="L34" s="2865"/>
      <c r="M34" s="2865"/>
      <c r="N34" s="2866"/>
      <c r="O34" s="1161"/>
      <c r="P34" s="3061" t="s">
        <v>1467</v>
      </c>
      <c r="Q34" s="3062"/>
      <c r="R34" s="3062"/>
      <c r="S34" s="3062"/>
      <c r="T34" s="3062"/>
      <c r="U34" s="3062"/>
      <c r="V34" s="3062"/>
      <c r="W34" s="3062"/>
      <c r="X34" s="3062"/>
      <c r="Y34" s="1167" t="s">
        <v>1468</v>
      </c>
      <c r="Z34" s="1167"/>
      <c r="AA34" s="1167"/>
      <c r="AB34" s="1167"/>
      <c r="AC34" s="1167"/>
      <c r="AD34" s="1167"/>
      <c r="AE34" s="1156"/>
      <c r="AF34" s="1156"/>
      <c r="AG34" s="398"/>
      <c r="AH34" s="398"/>
      <c r="AI34" s="389"/>
    </row>
    <row r="35" spans="2:35">
      <c r="B35" s="388"/>
      <c r="C35" s="398"/>
      <c r="D35" s="398"/>
      <c r="E35" s="1161"/>
      <c r="F35" s="1164"/>
      <c r="G35" s="1156"/>
      <c r="H35" s="1156"/>
      <c r="I35" s="1156"/>
      <c r="J35" s="1156"/>
      <c r="K35" s="1156"/>
      <c r="L35" s="1156"/>
      <c r="M35" s="1156"/>
      <c r="N35" s="1156"/>
      <c r="O35" s="1156"/>
      <c r="P35" s="1156"/>
      <c r="Q35" s="1156"/>
      <c r="R35" s="1156"/>
      <c r="S35" s="1156"/>
      <c r="T35" s="1156"/>
      <c r="U35" s="1156"/>
      <c r="V35" s="1156"/>
      <c r="W35" s="1156"/>
      <c r="X35" s="1156"/>
      <c r="Y35" s="1156"/>
      <c r="Z35" s="1156"/>
      <c r="AA35" s="1156"/>
      <c r="AB35" s="1156"/>
      <c r="AC35" s="1156"/>
      <c r="AD35" s="1156"/>
      <c r="AE35" s="1156"/>
      <c r="AF35" s="1156"/>
      <c r="AG35" s="398"/>
      <c r="AH35" s="398"/>
      <c r="AI35" s="389"/>
    </row>
    <row r="36" spans="2:35" ht="21.95" customHeight="1">
      <c r="B36" s="388"/>
      <c r="C36" s="398"/>
      <c r="D36" s="398"/>
      <c r="E36" s="398"/>
      <c r="F36" s="459">
        <v>5</v>
      </c>
      <c r="G36" s="431"/>
      <c r="H36" s="2883" t="s">
        <v>752</v>
      </c>
      <c r="I36" s="2884"/>
      <c r="J36" s="2884"/>
      <c r="K36" s="2884"/>
      <c r="L36" s="2884"/>
      <c r="M36" s="2884"/>
      <c r="N36" s="1412"/>
      <c r="O36" s="398"/>
      <c r="P36" s="3080">
        <f>本工事内容!$C$16</f>
        <v>2500000</v>
      </c>
      <c r="Q36" s="3080"/>
      <c r="R36" s="3080"/>
      <c r="S36" s="3080"/>
      <c r="T36" s="3080"/>
      <c r="U36" s="3080"/>
      <c r="V36" s="3080"/>
      <c r="W36" s="3080"/>
      <c r="X36" s="3080"/>
      <c r="Y36" s="3080"/>
      <c r="Z36" s="3080"/>
      <c r="AA36" s="3080"/>
      <c r="AB36" s="3080"/>
      <c r="AC36" s="3080"/>
      <c r="AD36" s="3080"/>
      <c r="AE36" s="398"/>
      <c r="AF36" s="398"/>
      <c r="AG36" s="398"/>
      <c r="AH36" s="398"/>
      <c r="AI36" s="389"/>
    </row>
    <row r="37" spans="2:35" s="1138" customFormat="1" ht="25.9" customHeight="1">
      <c r="B37" s="388"/>
      <c r="C37" s="636"/>
      <c r="D37" s="636"/>
      <c r="E37" s="636"/>
      <c r="F37" s="459"/>
      <c r="G37" s="1139"/>
      <c r="H37" s="458"/>
      <c r="I37" s="1135"/>
      <c r="J37" s="1135"/>
      <c r="K37" s="1135"/>
      <c r="L37" s="1135"/>
      <c r="M37" s="1135"/>
      <c r="N37" s="1135"/>
      <c r="O37" s="636"/>
      <c r="P37" s="1149"/>
      <c r="Q37" s="1151" t="s">
        <v>1469</v>
      </c>
      <c r="R37" s="1152"/>
      <c r="S37" s="1152"/>
      <c r="T37" s="1152"/>
      <c r="U37" s="1152"/>
      <c r="V37" s="1152"/>
      <c r="W37" s="1152"/>
      <c r="X37" s="1152"/>
      <c r="Y37" s="1152"/>
      <c r="Z37" s="1152"/>
      <c r="AA37" s="1152"/>
      <c r="AB37" s="1152"/>
      <c r="AC37" s="1152"/>
      <c r="AD37" s="1152"/>
      <c r="AE37" s="455"/>
      <c r="AF37" s="455"/>
      <c r="AG37" s="455"/>
      <c r="AH37" s="636"/>
      <c r="AI37" s="389"/>
    </row>
    <row r="38" spans="2:35" s="1138" customFormat="1" ht="21.95" customHeight="1">
      <c r="B38" s="388"/>
      <c r="C38" s="636"/>
      <c r="D38" s="636"/>
      <c r="E38" s="636"/>
      <c r="F38" s="459"/>
      <c r="G38" s="1139"/>
      <c r="H38" s="458"/>
      <c r="I38" s="1135"/>
      <c r="J38" s="1135"/>
      <c r="K38" s="1135"/>
      <c r="L38" s="1135"/>
      <c r="M38" s="1135"/>
      <c r="N38" s="1135"/>
      <c r="O38" s="636"/>
      <c r="P38" s="1150"/>
      <c r="Q38" s="1150"/>
      <c r="R38" s="1150"/>
      <c r="S38" s="1150"/>
      <c r="T38" s="1150"/>
      <c r="U38" s="1150"/>
      <c r="V38" s="1153"/>
      <c r="W38" s="1153" t="s">
        <v>1470</v>
      </c>
      <c r="X38" s="3068"/>
      <c r="Y38" s="3068"/>
      <c r="Z38" s="3068"/>
      <c r="AA38" s="3068"/>
      <c r="AB38" s="3068"/>
      <c r="AC38" s="3068"/>
      <c r="AD38" s="3068"/>
      <c r="AE38" s="3068"/>
      <c r="AF38" s="3068"/>
      <c r="AG38" s="1154" t="s">
        <v>1471</v>
      </c>
      <c r="AH38" s="636"/>
      <c r="AI38" s="389"/>
    </row>
    <row r="39" spans="2:35">
      <c r="B39" s="388"/>
      <c r="C39" s="398"/>
      <c r="D39" s="398"/>
      <c r="E39" s="398"/>
      <c r="AG39" s="398"/>
      <c r="AH39" s="398"/>
      <c r="AI39" s="389"/>
    </row>
    <row r="40" spans="2:35" ht="21.95" customHeight="1">
      <c r="B40" s="388"/>
      <c r="C40" s="398"/>
      <c r="D40" s="398"/>
      <c r="E40" s="398"/>
      <c r="F40" s="459">
        <v>6</v>
      </c>
      <c r="G40" s="431"/>
      <c r="H40" s="2883" t="s">
        <v>753</v>
      </c>
      <c r="I40" s="2884"/>
      <c r="J40" s="2884"/>
      <c r="K40" s="2884"/>
      <c r="L40" s="2884"/>
      <c r="M40" s="2884"/>
      <c r="N40" s="2884"/>
      <c r="P40" s="3081" t="s">
        <v>689</v>
      </c>
      <c r="Q40" s="3081"/>
      <c r="R40" s="3081"/>
      <c r="S40" s="3081"/>
      <c r="T40" s="3081"/>
      <c r="U40" s="3081"/>
      <c r="V40" s="3081"/>
      <c r="W40" s="3081"/>
      <c r="X40" s="3081"/>
      <c r="Y40" s="3081"/>
      <c r="Z40" s="3081"/>
      <c r="AA40" s="3081"/>
      <c r="AB40" s="3081"/>
      <c r="AC40" s="3081"/>
      <c r="AD40" s="3081"/>
      <c r="AG40" s="398"/>
      <c r="AH40" s="398"/>
      <c r="AI40" s="389"/>
    </row>
    <row r="41" spans="2:35">
      <c r="B41" s="388"/>
      <c r="C41" s="398"/>
      <c r="D41" s="398"/>
      <c r="E41" s="398"/>
      <c r="AG41" s="398"/>
      <c r="AH41" s="398"/>
      <c r="AI41" s="389"/>
    </row>
    <row r="42" spans="2:35" ht="21.95" customHeight="1">
      <c r="B42" s="388"/>
      <c r="C42" s="398"/>
      <c r="D42" s="398"/>
      <c r="E42" s="398"/>
      <c r="F42" s="459">
        <v>7</v>
      </c>
      <c r="G42" s="431"/>
      <c r="H42" s="2883" t="s">
        <v>749</v>
      </c>
      <c r="I42" s="2884"/>
      <c r="J42" s="2884"/>
      <c r="K42" s="2884"/>
      <c r="L42" s="2884"/>
      <c r="M42" s="2884"/>
      <c r="N42" s="1412"/>
      <c r="AF42" s="446"/>
      <c r="AG42" s="398"/>
      <c r="AH42" s="398"/>
      <c r="AI42" s="389"/>
    </row>
    <row r="43" spans="2:35" ht="16.5" customHeight="1">
      <c r="B43" s="388"/>
      <c r="C43" s="398"/>
      <c r="D43" s="398"/>
      <c r="E43" s="398"/>
      <c r="F43" s="431"/>
      <c r="G43" s="431"/>
      <c r="H43" s="431"/>
      <c r="I43" s="431"/>
      <c r="J43" s="431"/>
      <c r="K43" s="431"/>
      <c r="L43" s="431"/>
      <c r="M43" s="431"/>
      <c r="N43" s="431"/>
      <c r="AF43" s="446"/>
      <c r="AG43" s="398"/>
      <c r="AH43" s="398"/>
      <c r="AI43" s="389"/>
    </row>
    <row r="44" spans="2:35" ht="31.9" customHeight="1">
      <c r="B44" s="388"/>
      <c r="C44" s="398"/>
      <c r="D44" s="398"/>
      <c r="E44" s="398"/>
      <c r="O44" s="398"/>
      <c r="P44" s="2870" t="s">
        <v>685</v>
      </c>
      <c r="Q44" s="2871"/>
      <c r="R44" s="2874" t="str">
        <f>請負者詳細!$H$17</f>
        <v>○○銀行</v>
      </c>
      <c r="S44" s="2875"/>
      <c r="T44" s="2875"/>
      <c r="U44" s="2875"/>
      <c r="V44" s="2875"/>
      <c r="W44" s="2875"/>
      <c r="X44" s="2875"/>
      <c r="Y44" s="2875"/>
      <c r="Z44" s="2876" t="str">
        <f>請負者詳細!$H$18</f>
        <v>××支店</v>
      </c>
      <c r="AA44" s="2875"/>
      <c r="AB44" s="2875"/>
      <c r="AC44" s="2875"/>
      <c r="AD44" s="2875"/>
      <c r="AE44" s="2877"/>
      <c r="AF44" s="398"/>
      <c r="AG44" s="398"/>
      <c r="AH44" s="398"/>
      <c r="AI44" s="389"/>
    </row>
    <row r="45" spans="2:35" ht="31.9" customHeight="1">
      <c r="B45" s="388"/>
      <c r="C45" s="398"/>
      <c r="D45" s="398"/>
      <c r="E45" s="398"/>
      <c r="F45" s="398"/>
      <c r="G45" s="398"/>
      <c r="H45" s="398"/>
      <c r="I45" s="398"/>
      <c r="J45" s="398"/>
      <c r="K45" s="398"/>
      <c r="L45" s="398"/>
      <c r="M45" s="398"/>
      <c r="N45" s="398"/>
      <c r="O45" s="398"/>
      <c r="P45" s="2872"/>
      <c r="Q45" s="2873"/>
      <c r="R45" s="2878" t="s">
        <v>730</v>
      </c>
      <c r="S45" s="2879"/>
      <c r="T45" s="2879"/>
      <c r="U45" s="2879" t="str">
        <f>請負者詳細!$H$19</f>
        <v>普通</v>
      </c>
      <c r="V45" s="2879"/>
      <c r="W45" s="2879"/>
      <c r="X45" s="2880" t="str">
        <f>請負者詳細!$H$20</f>
        <v>第138000番</v>
      </c>
      <c r="Y45" s="2880"/>
      <c r="Z45" s="2880"/>
      <c r="AA45" s="2880"/>
      <c r="AB45" s="2880"/>
      <c r="AC45" s="2880"/>
      <c r="AD45" s="2880"/>
      <c r="AE45" s="2881"/>
      <c r="AF45" s="398"/>
      <c r="AG45" s="398"/>
      <c r="AH45" s="398"/>
      <c r="AI45" s="389"/>
    </row>
    <row r="46" spans="2:35">
      <c r="B46" s="388"/>
      <c r="C46" s="398"/>
      <c r="D46" s="377"/>
      <c r="E46" s="377"/>
      <c r="F46" s="377"/>
      <c r="G46" s="377"/>
      <c r="H46" s="377"/>
      <c r="I46" s="377"/>
      <c r="J46" s="377"/>
      <c r="K46" s="377"/>
      <c r="L46" s="377"/>
      <c r="M46" s="377"/>
      <c r="N46" s="377"/>
      <c r="O46" s="377"/>
      <c r="P46" s="377"/>
      <c r="Q46" s="377"/>
      <c r="R46" s="377"/>
      <c r="S46" s="377"/>
      <c r="T46" s="377"/>
      <c r="U46" s="377"/>
      <c r="V46" s="377"/>
      <c r="W46" s="377"/>
      <c r="X46" s="377"/>
      <c r="Y46" s="377"/>
      <c r="Z46" s="377"/>
      <c r="AA46" s="377"/>
      <c r="AB46" s="377"/>
      <c r="AC46" s="377"/>
      <c r="AD46" s="377"/>
      <c r="AE46" s="377"/>
      <c r="AF46" s="377"/>
      <c r="AG46" s="377"/>
      <c r="AH46" s="398"/>
      <c r="AI46" s="389"/>
    </row>
    <row r="47" spans="2:35" s="1138" customFormat="1">
      <c r="B47" s="388"/>
      <c r="C47" s="636"/>
      <c r="D47" s="1137"/>
      <c r="E47" s="1137"/>
      <c r="F47" s="1137"/>
      <c r="G47" s="1137"/>
      <c r="H47" s="1137"/>
      <c r="I47" s="1137"/>
      <c r="J47" s="1137"/>
      <c r="K47" s="1137"/>
      <c r="L47" s="1137"/>
      <c r="M47" s="1137"/>
      <c r="N47" s="1137"/>
      <c r="O47" s="1137"/>
      <c r="P47" s="1137"/>
      <c r="Q47" s="1137"/>
      <c r="R47" s="1137"/>
      <c r="S47" s="1137"/>
      <c r="T47" s="1137"/>
      <c r="U47" s="1137"/>
      <c r="V47" s="1137"/>
      <c r="W47" s="1137"/>
      <c r="X47" s="1137"/>
      <c r="Y47" s="1137"/>
      <c r="Z47" s="1137"/>
      <c r="AA47" s="1137"/>
      <c r="AB47" s="1137"/>
      <c r="AC47" s="1137"/>
      <c r="AD47" s="1137"/>
      <c r="AE47" s="1137"/>
      <c r="AF47" s="1137"/>
      <c r="AG47" s="1137"/>
      <c r="AH47" s="636"/>
      <c r="AI47" s="389"/>
    </row>
    <row r="48" spans="2:35" ht="13.5" thickBot="1">
      <c r="B48" s="411"/>
      <c r="C48" s="412"/>
      <c r="D48" s="412"/>
      <c r="E48" s="412"/>
      <c r="F48" s="412"/>
      <c r="G48" s="412"/>
      <c r="H48" s="412"/>
      <c r="I48" s="412"/>
      <c r="J48" s="412"/>
      <c r="K48" s="412"/>
      <c r="L48" s="412"/>
      <c r="M48" s="412"/>
      <c r="N48" s="412"/>
      <c r="O48" s="412"/>
      <c r="P48" s="412"/>
      <c r="Q48" s="412"/>
      <c r="R48" s="412"/>
      <c r="S48" s="412"/>
      <c r="T48" s="412"/>
      <c r="U48" s="412"/>
      <c r="V48" s="412"/>
      <c r="W48" s="412"/>
      <c r="X48" s="412"/>
      <c r="Y48" s="412"/>
      <c r="Z48" s="412"/>
      <c r="AA48" s="412"/>
      <c r="AB48" s="412"/>
      <c r="AC48" s="412"/>
      <c r="AD48" s="412"/>
      <c r="AE48" s="412"/>
      <c r="AF48" s="412"/>
      <c r="AG48" s="412"/>
      <c r="AH48" s="412"/>
      <c r="AI48" s="413"/>
    </row>
    <row r="49" spans="2:35">
      <c r="P49" s="2904"/>
      <c r="Q49" s="2904"/>
      <c r="R49" s="1279"/>
      <c r="S49" s="1279"/>
      <c r="T49" s="1279"/>
      <c r="U49" s="1279"/>
    </row>
    <row r="50" spans="2:35" ht="14.45" customHeight="1">
      <c r="B50" s="2905" t="s">
        <v>690</v>
      </c>
      <c r="C50" s="2905"/>
      <c r="D50" s="2905"/>
      <c r="E50" s="2905"/>
      <c r="F50" s="2905"/>
      <c r="G50" s="2905"/>
      <c r="H50" s="2905"/>
      <c r="N50" s="398"/>
      <c r="O50" s="398"/>
      <c r="P50" s="398"/>
      <c r="Q50" s="398"/>
      <c r="R50" s="398"/>
      <c r="S50" s="398"/>
    </row>
    <row r="51" spans="2:35" ht="6" customHeight="1" thickBot="1"/>
    <row r="52" spans="2:35">
      <c r="B52" s="385"/>
      <c r="C52" s="386"/>
      <c r="D52" s="386"/>
      <c r="E52" s="386"/>
      <c r="F52" s="386"/>
      <c r="G52" s="386"/>
      <c r="H52" s="386"/>
      <c r="I52" s="386"/>
      <c r="J52" s="386"/>
      <c r="K52" s="386"/>
      <c r="L52" s="386"/>
      <c r="M52" s="386"/>
      <c r="N52" s="386"/>
      <c r="O52" s="386"/>
      <c r="P52" s="386"/>
      <c r="Q52" s="386"/>
      <c r="R52" s="386"/>
      <c r="S52" s="386"/>
      <c r="T52" s="386"/>
      <c r="U52" s="386"/>
      <c r="V52" s="386"/>
      <c r="W52" s="386"/>
      <c r="X52" s="386"/>
      <c r="Y52" s="386"/>
      <c r="Z52" s="386"/>
      <c r="AA52" s="386"/>
      <c r="AB52" s="386"/>
      <c r="AC52" s="386"/>
      <c r="AD52" s="386"/>
      <c r="AE52" s="386"/>
      <c r="AF52" s="386"/>
      <c r="AG52" s="386"/>
      <c r="AH52" s="386"/>
      <c r="AI52" s="387"/>
    </row>
    <row r="53" spans="2:35" ht="12.75" customHeight="1">
      <c r="B53" s="388"/>
      <c r="C53" s="398"/>
      <c r="AH53" s="398"/>
      <c r="AI53" s="389"/>
    </row>
    <row r="54" spans="2:35" ht="30" customHeight="1">
      <c r="B54" s="427"/>
      <c r="C54" s="428"/>
      <c r="D54" s="463"/>
      <c r="E54" s="3075" t="s">
        <v>738</v>
      </c>
      <c r="F54" s="3076"/>
      <c r="G54" s="3076"/>
      <c r="H54" s="3076"/>
      <c r="I54" s="3076"/>
      <c r="J54" s="3076"/>
      <c r="K54" s="3076"/>
      <c r="L54" s="3076"/>
      <c r="M54" s="371"/>
      <c r="N54" s="3069" t="s">
        <v>691</v>
      </c>
      <c r="O54" s="1695"/>
      <c r="P54" s="3070" t="s">
        <v>306</v>
      </c>
      <c r="Q54" s="3070"/>
      <c r="R54" s="3070"/>
      <c r="S54" s="3070"/>
      <c r="T54" s="3070"/>
      <c r="U54" s="3070"/>
      <c r="V54" s="3071" t="s">
        <v>28</v>
      </c>
      <c r="W54" s="1696"/>
      <c r="X54" s="3072" t="s">
        <v>731</v>
      </c>
      <c r="Y54" s="3073"/>
      <c r="Z54" s="3073"/>
      <c r="AA54" s="3073"/>
      <c r="AB54" s="3073"/>
      <c r="AC54" s="3073"/>
      <c r="AD54" s="3073"/>
      <c r="AE54" s="3073"/>
      <c r="AF54" s="3073"/>
      <c r="AG54" s="3074"/>
      <c r="AH54" s="428"/>
      <c r="AI54" s="429"/>
    </row>
    <row r="55" spans="2:35" ht="30" customHeight="1">
      <c r="B55" s="388"/>
      <c r="C55" s="398"/>
      <c r="D55" s="463"/>
      <c r="E55" s="3075" t="s">
        <v>737</v>
      </c>
      <c r="F55" s="3076"/>
      <c r="G55" s="3076"/>
      <c r="H55" s="3076"/>
      <c r="I55" s="3076"/>
      <c r="J55" s="3076"/>
      <c r="K55" s="3076"/>
      <c r="L55" s="3076"/>
      <c r="M55" s="371"/>
      <c r="N55" s="3069" t="s">
        <v>692</v>
      </c>
      <c r="O55" s="1695"/>
      <c r="P55" s="3070" t="s">
        <v>306</v>
      </c>
      <c r="Q55" s="3070"/>
      <c r="R55" s="3070"/>
      <c r="S55" s="3070"/>
      <c r="T55" s="3070"/>
      <c r="U55" s="3070"/>
      <c r="V55" s="3071" t="s">
        <v>28</v>
      </c>
      <c r="W55" s="1696"/>
      <c r="X55" s="3072" t="s">
        <v>731</v>
      </c>
      <c r="Y55" s="3073"/>
      <c r="Z55" s="3073"/>
      <c r="AA55" s="3073"/>
      <c r="AB55" s="3073"/>
      <c r="AC55" s="3073"/>
      <c r="AD55" s="3073"/>
      <c r="AE55" s="3073"/>
      <c r="AF55" s="3073"/>
      <c r="AG55" s="3074"/>
      <c r="AH55" s="398"/>
      <c r="AI55" s="389"/>
    </row>
    <row r="56" spans="2:35" ht="30" customHeight="1">
      <c r="B56" s="394"/>
      <c r="C56" s="407"/>
      <c r="D56" s="463"/>
      <c r="E56" s="3075" t="s">
        <v>740</v>
      </c>
      <c r="F56" s="3076"/>
      <c r="G56" s="3076"/>
      <c r="H56" s="3076" t="s">
        <v>741</v>
      </c>
      <c r="I56" s="3076"/>
      <c r="J56" s="3076"/>
      <c r="K56" s="3076"/>
      <c r="L56" s="3076"/>
      <c r="M56" s="371"/>
      <c r="N56" s="3069" t="s">
        <v>693</v>
      </c>
      <c r="O56" s="1695"/>
      <c r="P56" s="3070" t="s">
        <v>306</v>
      </c>
      <c r="Q56" s="3070"/>
      <c r="R56" s="3070"/>
      <c r="S56" s="3070"/>
      <c r="T56" s="3070"/>
      <c r="U56" s="3070"/>
      <c r="V56" s="3071" t="s">
        <v>28</v>
      </c>
      <c r="W56" s="1696"/>
      <c r="X56" s="3072" t="s">
        <v>731</v>
      </c>
      <c r="Y56" s="3073"/>
      <c r="Z56" s="3073"/>
      <c r="AA56" s="3073"/>
      <c r="AB56" s="3073"/>
      <c r="AC56" s="3073"/>
      <c r="AD56" s="3073"/>
      <c r="AE56" s="3073"/>
      <c r="AF56" s="3073"/>
      <c r="AG56" s="3074"/>
      <c r="AH56" s="407"/>
      <c r="AI56" s="396"/>
    </row>
    <row r="57" spans="2:35" ht="30" customHeight="1">
      <c r="B57" s="388"/>
      <c r="C57" s="402"/>
      <c r="D57" s="463"/>
      <c r="E57" s="3075" t="s">
        <v>742</v>
      </c>
      <c r="F57" s="3076"/>
      <c r="G57" s="3076"/>
      <c r="H57" s="1831" t="s">
        <v>743</v>
      </c>
      <c r="I57" s="1831"/>
      <c r="J57" s="1831"/>
      <c r="K57" s="1831"/>
      <c r="L57" s="1831"/>
      <c r="M57" s="371"/>
      <c r="N57" s="3069" t="s">
        <v>694</v>
      </c>
      <c r="O57" s="1695"/>
      <c r="P57" s="3070" t="s">
        <v>306</v>
      </c>
      <c r="Q57" s="3070"/>
      <c r="R57" s="3070"/>
      <c r="S57" s="3070"/>
      <c r="T57" s="3070"/>
      <c r="U57" s="3070"/>
      <c r="V57" s="3071" t="s">
        <v>28</v>
      </c>
      <c r="W57" s="1696"/>
      <c r="X57" s="3072" t="s">
        <v>731</v>
      </c>
      <c r="Y57" s="3073"/>
      <c r="Z57" s="3073"/>
      <c r="AA57" s="3073"/>
      <c r="AB57" s="3073"/>
      <c r="AC57" s="3073"/>
      <c r="AD57" s="3073"/>
      <c r="AE57" s="3073"/>
      <c r="AF57" s="3073"/>
      <c r="AG57" s="3074"/>
      <c r="AH57" s="398"/>
      <c r="AI57" s="389"/>
    </row>
    <row r="58" spans="2:35" ht="30" customHeight="1">
      <c r="B58" s="388"/>
      <c r="C58" s="398"/>
      <c r="D58" s="463"/>
      <c r="E58" s="3075" t="s">
        <v>744</v>
      </c>
      <c r="F58" s="3076"/>
      <c r="G58" s="3076"/>
      <c r="H58" s="1831" t="s">
        <v>743</v>
      </c>
      <c r="I58" s="1831"/>
      <c r="J58" s="1831"/>
      <c r="K58" s="1831"/>
      <c r="L58" s="1831"/>
      <c r="M58" s="371"/>
      <c r="N58" s="3069" t="s">
        <v>695</v>
      </c>
      <c r="O58" s="1695"/>
      <c r="P58" s="3070" t="s">
        <v>306</v>
      </c>
      <c r="Q58" s="3070"/>
      <c r="R58" s="3070"/>
      <c r="S58" s="3070"/>
      <c r="T58" s="3070"/>
      <c r="U58" s="3070"/>
      <c r="V58" s="3071" t="s">
        <v>28</v>
      </c>
      <c r="W58" s="1696"/>
      <c r="X58" s="3072" t="s">
        <v>731</v>
      </c>
      <c r="Y58" s="3073"/>
      <c r="Z58" s="3073"/>
      <c r="AA58" s="3073"/>
      <c r="AB58" s="3073"/>
      <c r="AC58" s="3073"/>
      <c r="AD58" s="3073"/>
      <c r="AE58" s="3073"/>
      <c r="AF58" s="3073"/>
      <c r="AG58" s="3074"/>
      <c r="AH58" s="447"/>
      <c r="AI58" s="448"/>
    </row>
    <row r="59" spans="2:35" ht="30" customHeight="1">
      <c r="B59" s="388"/>
      <c r="C59" s="398"/>
      <c r="D59" s="463"/>
      <c r="E59" s="3075" t="s">
        <v>745</v>
      </c>
      <c r="F59" s="3076"/>
      <c r="G59" s="3076"/>
      <c r="H59" s="1831" t="s">
        <v>743</v>
      </c>
      <c r="I59" s="1831"/>
      <c r="J59" s="1831"/>
      <c r="K59" s="1831"/>
      <c r="L59" s="1831"/>
      <c r="M59" s="371"/>
      <c r="N59" s="3069" t="s">
        <v>694</v>
      </c>
      <c r="O59" s="1695"/>
      <c r="P59" s="3070" t="s">
        <v>306</v>
      </c>
      <c r="Q59" s="3070"/>
      <c r="R59" s="3070"/>
      <c r="S59" s="3070"/>
      <c r="T59" s="3070"/>
      <c r="U59" s="3070"/>
      <c r="V59" s="3071" t="s">
        <v>28</v>
      </c>
      <c r="W59" s="1696"/>
      <c r="X59" s="3072" t="s">
        <v>731</v>
      </c>
      <c r="Y59" s="3073"/>
      <c r="Z59" s="3073"/>
      <c r="AA59" s="3073"/>
      <c r="AB59" s="3073"/>
      <c r="AC59" s="3073"/>
      <c r="AD59" s="3073"/>
      <c r="AE59" s="3073"/>
      <c r="AF59" s="3073"/>
      <c r="AG59" s="3074"/>
      <c r="AH59" s="398"/>
      <c r="AI59" s="389"/>
    </row>
    <row r="60" spans="2:35" ht="30" customHeight="1">
      <c r="B60" s="388"/>
      <c r="C60" s="398"/>
      <c r="D60" s="463"/>
      <c r="E60" s="3075" t="s">
        <v>746</v>
      </c>
      <c r="F60" s="3076"/>
      <c r="G60" s="3076"/>
      <c r="H60" s="1831" t="s">
        <v>743</v>
      </c>
      <c r="I60" s="1831"/>
      <c r="J60" s="1831"/>
      <c r="K60" s="1831"/>
      <c r="L60" s="1831"/>
      <c r="M60" s="371"/>
      <c r="N60" s="3069" t="s">
        <v>696</v>
      </c>
      <c r="O60" s="1695"/>
      <c r="P60" s="3070" t="s">
        <v>306</v>
      </c>
      <c r="Q60" s="3070"/>
      <c r="R60" s="3070"/>
      <c r="S60" s="3070"/>
      <c r="T60" s="3070"/>
      <c r="U60" s="3070"/>
      <c r="V60" s="3071" t="s">
        <v>28</v>
      </c>
      <c r="W60" s="1696"/>
      <c r="X60" s="3072" t="s">
        <v>731</v>
      </c>
      <c r="Y60" s="3073"/>
      <c r="Z60" s="3073"/>
      <c r="AA60" s="3073"/>
      <c r="AB60" s="3073"/>
      <c r="AC60" s="3073"/>
      <c r="AD60" s="3073"/>
      <c r="AE60" s="3073"/>
      <c r="AF60" s="3073"/>
      <c r="AG60" s="3074"/>
      <c r="AH60" s="398"/>
      <c r="AI60" s="389"/>
    </row>
    <row r="61" spans="2:35" ht="30" customHeight="1">
      <c r="B61" s="388"/>
      <c r="C61" s="398"/>
      <c r="D61" s="463"/>
      <c r="E61" s="3075" t="s">
        <v>747</v>
      </c>
      <c r="F61" s="3076"/>
      <c r="G61" s="3076"/>
      <c r="H61" s="1831" t="s">
        <v>743</v>
      </c>
      <c r="I61" s="1831"/>
      <c r="J61" s="1831"/>
      <c r="K61" s="1831"/>
      <c r="L61" s="1831"/>
      <c r="M61" s="371"/>
      <c r="N61" s="3069" t="s">
        <v>694</v>
      </c>
      <c r="O61" s="1695"/>
      <c r="P61" s="3070" t="s">
        <v>306</v>
      </c>
      <c r="Q61" s="3070"/>
      <c r="R61" s="3070"/>
      <c r="S61" s="3070"/>
      <c r="T61" s="3070"/>
      <c r="U61" s="3070"/>
      <c r="V61" s="3071" t="s">
        <v>28</v>
      </c>
      <c r="W61" s="1696"/>
      <c r="X61" s="3072" t="s">
        <v>731</v>
      </c>
      <c r="Y61" s="3073"/>
      <c r="Z61" s="3073"/>
      <c r="AA61" s="3073"/>
      <c r="AB61" s="3073"/>
      <c r="AC61" s="3073"/>
      <c r="AD61" s="3073"/>
      <c r="AE61" s="3073"/>
      <c r="AF61" s="3073"/>
      <c r="AG61" s="3074"/>
      <c r="AH61" s="398"/>
      <c r="AI61" s="389"/>
    </row>
    <row r="62" spans="2:35" ht="30" customHeight="1">
      <c r="B62" s="388"/>
      <c r="C62" s="398"/>
      <c r="D62" s="463"/>
      <c r="E62" s="3075" t="s">
        <v>739</v>
      </c>
      <c r="F62" s="3076"/>
      <c r="G62" s="3076"/>
      <c r="H62" s="3076"/>
      <c r="I62" s="3076"/>
      <c r="J62" s="3076"/>
      <c r="K62" s="3076"/>
      <c r="L62" s="3076"/>
      <c r="M62" s="371"/>
      <c r="N62" s="2878" t="s">
        <v>697</v>
      </c>
      <c r="O62" s="1831"/>
      <c r="P62" s="3077">
        <f>SUM(P54:U61)</f>
        <v>0</v>
      </c>
      <c r="Q62" s="3077"/>
      <c r="R62" s="3077"/>
      <c r="S62" s="3077"/>
      <c r="T62" s="3077"/>
      <c r="U62" s="3077"/>
      <c r="V62" s="2879" t="s">
        <v>28</v>
      </c>
      <c r="W62" s="1602"/>
      <c r="X62" s="3078"/>
      <c r="Y62" s="3078"/>
      <c r="Z62" s="3078"/>
      <c r="AA62" s="3078"/>
      <c r="AB62" s="3078"/>
      <c r="AC62" s="3078"/>
      <c r="AD62" s="3078"/>
      <c r="AE62" s="3078"/>
      <c r="AF62" s="3078"/>
      <c r="AG62" s="3079"/>
      <c r="AI62" s="389"/>
    </row>
    <row r="63" spans="2:35" ht="12.75" customHeight="1">
      <c r="B63" s="388"/>
      <c r="C63" s="398"/>
      <c r="D63" s="398"/>
      <c r="E63" s="398"/>
      <c r="F63" s="398"/>
      <c r="G63" s="398"/>
      <c r="H63" s="398"/>
      <c r="I63" s="398"/>
      <c r="J63" s="398"/>
      <c r="K63" s="398"/>
      <c r="L63" s="398"/>
      <c r="M63" s="398"/>
      <c r="N63" s="398"/>
      <c r="O63" s="398"/>
      <c r="P63" s="398"/>
      <c r="Q63" s="398"/>
      <c r="R63" s="398"/>
      <c r="S63" s="398"/>
      <c r="T63" s="398"/>
      <c r="U63" s="398"/>
      <c r="V63" s="398"/>
      <c r="W63" s="398"/>
      <c r="X63" s="398"/>
      <c r="Y63" s="398"/>
      <c r="Z63" s="398"/>
      <c r="AA63" s="398"/>
      <c r="AB63" s="398"/>
      <c r="AC63" s="398"/>
      <c r="AD63" s="398"/>
      <c r="AE63" s="398"/>
      <c r="AF63" s="398"/>
      <c r="AG63" s="374"/>
      <c r="AI63" s="389"/>
    </row>
    <row r="64" spans="2:35" ht="12.75" customHeight="1">
      <c r="B64" s="388"/>
      <c r="C64" s="398"/>
      <c r="D64" s="398"/>
      <c r="E64" s="398"/>
      <c r="F64" s="444"/>
      <c r="G64" s="374"/>
      <c r="H64" s="374"/>
      <c r="I64" s="444"/>
      <c r="J64" s="374"/>
      <c r="K64" s="374"/>
      <c r="L64" s="444"/>
      <c r="M64" s="374"/>
      <c r="N64" s="374"/>
      <c r="O64" s="444"/>
      <c r="P64" s="374"/>
      <c r="Q64" s="374"/>
      <c r="R64" s="444"/>
      <c r="S64" s="374"/>
      <c r="T64" s="374"/>
      <c r="U64" s="444"/>
      <c r="V64" s="374"/>
      <c r="W64" s="374"/>
      <c r="X64" s="444"/>
      <c r="Y64" s="374"/>
      <c r="Z64" s="374"/>
      <c r="AA64" s="444"/>
      <c r="AB64" s="374"/>
      <c r="AC64" s="374"/>
      <c r="AD64" s="444"/>
      <c r="AE64" s="374"/>
      <c r="AF64" s="374"/>
      <c r="AG64" s="398"/>
      <c r="AH64" s="398"/>
      <c r="AI64" s="389"/>
    </row>
    <row r="65" spans="2:35" ht="12.75" customHeight="1">
      <c r="B65" s="388"/>
      <c r="C65" s="398"/>
      <c r="D65" s="2905" t="s">
        <v>698</v>
      </c>
      <c r="E65" s="2905"/>
      <c r="F65" s="2905"/>
      <c r="G65" s="2905"/>
      <c r="H65" s="2905"/>
      <c r="I65" s="2905"/>
      <c r="J65" s="2905"/>
      <c r="K65" s="2905"/>
      <c r="L65" s="2905"/>
      <c r="M65" s="2905"/>
      <c r="N65" s="2905"/>
      <c r="O65" s="2905"/>
      <c r="P65" s="2905"/>
      <c r="Q65" s="2905"/>
      <c r="R65" s="2905"/>
      <c r="S65" s="2905"/>
      <c r="T65" s="2905"/>
      <c r="U65" s="2905"/>
      <c r="V65" s="2905"/>
      <c r="W65" s="2905"/>
      <c r="X65" s="2905"/>
      <c r="Y65" s="2905"/>
      <c r="Z65" s="2905"/>
      <c r="AA65" s="2905"/>
      <c r="AB65" s="2905"/>
      <c r="AC65" s="2905"/>
      <c r="AD65" s="2905"/>
      <c r="AE65" s="2905"/>
      <c r="AF65" s="2905"/>
      <c r="AG65" s="2905"/>
      <c r="AH65" s="398"/>
      <c r="AI65" s="389"/>
    </row>
    <row r="66" spans="2:35" ht="12.75" customHeight="1">
      <c r="B66" s="388"/>
      <c r="C66" s="398"/>
      <c r="D66" s="2905"/>
      <c r="E66" s="2905"/>
      <c r="F66" s="2905"/>
      <c r="G66" s="2905"/>
      <c r="H66" s="2905"/>
      <c r="I66" s="2905"/>
      <c r="J66" s="2905"/>
      <c r="K66" s="2905"/>
      <c r="L66" s="2905"/>
      <c r="M66" s="2905"/>
      <c r="N66" s="2905"/>
      <c r="O66" s="2905"/>
      <c r="P66" s="2905"/>
      <c r="Q66" s="2905"/>
      <c r="R66" s="2905"/>
      <c r="S66" s="2905"/>
      <c r="T66" s="2905"/>
      <c r="U66" s="2905"/>
      <c r="V66" s="2905"/>
      <c r="W66" s="2905"/>
      <c r="X66" s="2905"/>
      <c r="Y66" s="2905"/>
      <c r="Z66" s="2905"/>
      <c r="AA66" s="2905"/>
      <c r="AB66" s="2905"/>
      <c r="AC66" s="2905"/>
      <c r="AD66" s="2905"/>
      <c r="AE66" s="2905"/>
      <c r="AF66" s="2905"/>
      <c r="AG66" s="2905"/>
      <c r="AH66" s="398"/>
      <c r="AI66" s="389"/>
    </row>
    <row r="67" spans="2:35" ht="12.75" customHeight="1">
      <c r="B67" s="388"/>
      <c r="C67" s="398"/>
      <c r="D67" s="2905" t="s">
        <v>699</v>
      </c>
      <c r="E67" s="2905"/>
      <c r="F67" s="2905"/>
      <c r="G67" s="2905"/>
      <c r="H67" s="2905"/>
      <c r="I67" s="2905"/>
      <c r="J67" s="2905"/>
      <c r="K67" s="2905"/>
      <c r="L67" s="2905"/>
      <c r="M67" s="2905"/>
      <c r="N67" s="2905"/>
      <c r="O67" s="2905"/>
      <c r="P67" s="2905"/>
      <c r="Q67" s="2905"/>
      <c r="R67" s="2905"/>
      <c r="S67" s="2905"/>
      <c r="T67" s="2905"/>
      <c r="U67" s="2905"/>
      <c r="V67" s="2905"/>
      <c r="W67" s="2905"/>
      <c r="X67" s="2905"/>
      <c r="Y67" s="2905"/>
      <c r="Z67" s="2905"/>
      <c r="AA67" s="2905"/>
      <c r="AB67" s="2905"/>
      <c r="AC67" s="2905"/>
      <c r="AD67" s="2905"/>
      <c r="AE67" s="2905"/>
      <c r="AF67" s="2905"/>
      <c r="AG67" s="2905"/>
      <c r="AH67" s="398"/>
      <c r="AI67" s="389"/>
    </row>
    <row r="68" spans="2:35" ht="12.75" customHeight="1">
      <c r="B68" s="388"/>
      <c r="C68" s="398"/>
      <c r="D68" s="398"/>
      <c r="E68" s="398"/>
      <c r="F68" s="445"/>
      <c r="G68" s="445"/>
      <c r="H68" s="445"/>
      <c r="I68" s="445"/>
      <c r="J68" s="445"/>
      <c r="K68" s="445"/>
      <c r="L68" s="445"/>
      <c r="M68" s="445"/>
      <c r="N68" s="445"/>
      <c r="O68" s="445"/>
      <c r="P68" s="445"/>
      <c r="Q68" s="445"/>
      <c r="R68" s="445"/>
      <c r="S68" s="445"/>
      <c r="T68" s="445"/>
      <c r="U68" s="445"/>
      <c r="V68" s="445"/>
      <c r="W68" s="445"/>
      <c r="X68" s="445"/>
      <c r="Y68" s="445"/>
      <c r="Z68" s="445"/>
      <c r="AA68" s="445"/>
      <c r="AB68" s="445"/>
      <c r="AC68" s="445"/>
      <c r="AD68" s="445"/>
      <c r="AE68" s="445"/>
      <c r="AF68" s="445"/>
      <c r="AG68" s="398"/>
      <c r="AH68" s="398"/>
      <c r="AI68" s="389"/>
    </row>
    <row r="69" spans="2:35" ht="12.75" customHeight="1">
      <c r="B69" s="388"/>
      <c r="C69" s="398"/>
      <c r="D69" s="2905" t="s">
        <v>1473</v>
      </c>
      <c r="E69" s="2905"/>
      <c r="F69" s="2905"/>
      <c r="G69" s="2905"/>
      <c r="H69" s="2905"/>
      <c r="I69" s="2905"/>
      <c r="J69" s="2905"/>
      <c r="K69" s="2905"/>
      <c r="L69" s="2905"/>
      <c r="M69" s="2905"/>
      <c r="N69" s="2905"/>
      <c r="O69" s="2905"/>
      <c r="P69" s="2905"/>
      <c r="Q69" s="2905"/>
      <c r="R69" s="2905"/>
      <c r="S69" s="2905"/>
      <c r="T69" s="2905"/>
      <c r="U69" s="2905"/>
      <c r="V69" s="2905"/>
      <c r="W69" s="2905"/>
      <c r="X69" s="2905"/>
      <c r="Y69" s="2905"/>
      <c r="Z69" s="2905"/>
      <c r="AA69" s="2905"/>
      <c r="AB69" s="2905"/>
      <c r="AC69" s="2905"/>
      <c r="AD69" s="2905"/>
      <c r="AE69" s="2905"/>
      <c r="AF69" s="2905"/>
      <c r="AG69" s="2905"/>
      <c r="AH69" s="398"/>
      <c r="AI69" s="389"/>
    </row>
    <row r="70" spans="2:35">
      <c r="B70" s="388"/>
      <c r="C70" s="398"/>
      <c r="D70" s="2905" t="s">
        <v>1474</v>
      </c>
      <c r="E70" s="2905"/>
      <c r="F70" s="2905"/>
      <c r="G70" s="2905"/>
      <c r="H70" s="2905"/>
      <c r="I70" s="2905"/>
      <c r="J70" s="2905"/>
      <c r="K70" s="2905"/>
      <c r="L70" s="2905"/>
      <c r="M70" s="2905"/>
      <c r="N70" s="2905"/>
      <c r="O70" s="2905"/>
      <c r="P70" s="2905"/>
      <c r="Q70" s="2905"/>
      <c r="R70" s="2905"/>
      <c r="S70" s="2905"/>
      <c r="T70" s="2905"/>
      <c r="U70" s="2905"/>
      <c r="V70" s="2905"/>
      <c r="W70" s="2905"/>
      <c r="X70" s="2905"/>
      <c r="Y70" s="2905"/>
      <c r="Z70" s="2905"/>
      <c r="AA70" s="2905"/>
      <c r="AB70" s="2905"/>
      <c r="AC70" s="2905"/>
      <c r="AD70" s="2905"/>
      <c r="AE70" s="2905"/>
      <c r="AF70" s="2905"/>
      <c r="AG70" s="2905"/>
      <c r="AI70" s="389"/>
    </row>
    <row r="71" spans="2:35">
      <c r="B71" s="388"/>
      <c r="C71" s="398"/>
      <c r="D71" s="2905" t="s">
        <v>1475</v>
      </c>
      <c r="E71" s="2905"/>
      <c r="F71" s="2905"/>
      <c r="G71" s="2905"/>
      <c r="H71" s="2905"/>
      <c r="I71" s="2905"/>
      <c r="J71" s="2905"/>
      <c r="K71" s="2905"/>
      <c r="L71" s="2905"/>
      <c r="M71" s="2905"/>
      <c r="N71" s="2905"/>
      <c r="O71" s="2905"/>
      <c r="P71" s="2905"/>
      <c r="Q71" s="2905"/>
      <c r="R71" s="2905"/>
      <c r="S71" s="2905"/>
      <c r="T71" s="2905"/>
      <c r="U71" s="2905"/>
      <c r="V71" s="2905"/>
      <c r="W71" s="2905"/>
      <c r="X71" s="2905"/>
      <c r="Y71" s="2905"/>
      <c r="Z71" s="2905"/>
      <c r="AA71" s="2905"/>
      <c r="AB71" s="2905"/>
      <c r="AC71" s="2905"/>
      <c r="AD71" s="2905"/>
      <c r="AE71" s="2905"/>
      <c r="AF71" s="2905"/>
      <c r="AG71" s="2905"/>
      <c r="AI71" s="389"/>
    </row>
    <row r="72" spans="2:35">
      <c r="B72" s="388"/>
      <c r="C72" s="398"/>
      <c r="D72" s="398"/>
      <c r="E72" s="398"/>
      <c r="F72" s="398"/>
      <c r="G72" s="398"/>
      <c r="H72" s="398"/>
      <c r="I72" s="398"/>
      <c r="J72" s="398"/>
      <c r="K72" s="398"/>
      <c r="L72" s="398"/>
      <c r="M72" s="398"/>
      <c r="N72" s="398"/>
      <c r="O72" s="398"/>
      <c r="P72" s="398"/>
      <c r="Q72" s="398"/>
      <c r="R72" s="398"/>
      <c r="S72" s="398"/>
      <c r="T72" s="398"/>
      <c r="U72" s="398"/>
      <c r="V72" s="398"/>
      <c r="W72" s="398"/>
      <c r="X72" s="398"/>
      <c r="Y72" s="398"/>
      <c r="Z72" s="398"/>
      <c r="AA72" s="398"/>
      <c r="AB72" s="398"/>
      <c r="AC72" s="398"/>
      <c r="AD72" s="398"/>
      <c r="AE72" s="398"/>
      <c r="AF72" s="398"/>
      <c r="AG72" s="398"/>
      <c r="AI72" s="389"/>
    </row>
    <row r="73" spans="2:35" ht="13.5">
      <c r="B73" s="388"/>
      <c r="C73" s="398"/>
      <c r="D73" s="398"/>
      <c r="E73" s="398"/>
      <c r="F73" s="431"/>
      <c r="G73" s="431"/>
      <c r="H73" s="431"/>
      <c r="I73" s="431"/>
      <c r="J73" s="431"/>
      <c r="K73" s="431"/>
      <c r="L73" s="431"/>
      <c r="M73" s="431"/>
      <c r="N73" s="431"/>
      <c r="O73" s="398"/>
      <c r="P73" s="407"/>
      <c r="Q73" s="407"/>
      <c r="R73" s="374"/>
      <c r="S73" s="430"/>
      <c r="T73" s="430"/>
      <c r="U73" s="430"/>
      <c r="V73" s="430"/>
      <c r="W73" s="431"/>
      <c r="X73" s="431"/>
      <c r="Y73" s="398"/>
      <c r="Z73" s="398"/>
      <c r="AA73" s="398"/>
      <c r="AB73" s="398"/>
      <c r="AC73" s="398"/>
      <c r="AD73" s="398"/>
      <c r="AE73" s="398"/>
      <c r="AF73" s="398"/>
      <c r="AG73" s="398"/>
      <c r="AI73" s="389"/>
    </row>
    <row r="74" spans="2:35" ht="13.5">
      <c r="B74" s="388"/>
      <c r="C74" s="398"/>
      <c r="D74" s="398"/>
      <c r="E74" s="398"/>
      <c r="F74" s="431"/>
      <c r="G74" s="431"/>
      <c r="H74" s="431"/>
      <c r="I74" s="431"/>
      <c r="J74" s="431"/>
      <c r="K74" s="431"/>
      <c r="L74" s="431"/>
      <c r="M74" s="431"/>
      <c r="N74" s="431"/>
      <c r="O74" s="398"/>
      <c r="P74" s="407"/>
      <c r="Q74" s="407"/>
      <c r="R74" s="374"/>
      <c r="S74" s="430"/>
      <c r="T74" s="430"/>
      <c r="U74" s="430"/>
      <c r="V74" s="430"/>
      <c r="W74" s="431"/>
      <c r="X74" s="431"/>
      <c r="Y74" s="398"/>
      <c r="Z74" s="398"/>
      <c r="AA74" s="398"/>
      <c r="AB74" s="398"/>
      <c r="AC74" s="398"/>
      <c r="AD74" s="398"/>
      <c r="AE74" s="398"/>
      <c r="AF74" s="398"/>
      <c r="AG74" s="398"/>
      <c r="AI74" s="389"/>
    </row>
    <row r="75" spans="2:35">
      <c r="B75" s="388"/>
      <c r="C75" s="398"/>
      <c r="D75" s="398"/>
      <c r="E75" s="398"/>
      <c r="F75" s="398"/>
      <c r="G75" s="398"/>
      <c r="H75" s="398"/>
      <c r="I75" s="398"/>
      <c r="J75" s="398"/>
      <c r="K75" s="398"/>
      <c r="L75" s="398"/>
      <c r="M75" s="398"/>
      <c r="N75" s="398"/>
      <c r="O75" s="398"/>
      <c r="P75" s="398"/>
      <c r="Q75" s="398"/>
      <c r="R75" s="398"/>
      <c r="S75" s="398"/>
      <c r="T75" s="398"/>
      <c r="U75" s="398"/>
      <c r="V75" s="398"/>
      <c r="W75" s="398"/>
      <c r="X75" s="398"/>
      <c r="Y75" s="398"/>
      <c r="Z75" s="398"/>
      <c r="AA75" s="398"/>
      <c r="AB75" s="398"/>
      <c r="AC75" s="398"/>
      <c r="AD75" s="398"/>
      <c r="AE75" s="398"/>
      <c r="AF75" s="398"/>
      <c r="AG75" s="398"/>
      <c r="AI75" s="389"/>
    </row>
    <row r="76" spans="2:35">
      <c r="B76" s="388"/>
      <c r="C76" s="398"/>
      <c r="D76" s="398"/>
      <c r="E76" s="398"/>
      <c r="F76" s="431"/>
      <c r="G76" s="431"/>
      <c r="H76" s="431"/>
      <c r="I76" s="431"/>
      <c r="J76" s="431"/>
      <c r="K76" s="431"/>
      <c r="L76" s="431"/>
      <c r="M76" s="431"/>
      <c r="N76" s="431"/>
      <c r="O76" s="398"/>
      <c r="P76" s="449"/>
      <c r="Q76" s="449"/>
      <c r="R76" s="449"/>
      <c r="S76" s="449"/>
      <c r="T76" s="449"/>
      <c r="U76" s="449"/>
      <c r="V76" s="449"/>
      <c r="W76" s="449"/>
      <c r="X76" s="449"/>
      <c r="Y76" s="449"/>
      <c r="Z76" s="449"/>
      <c r="AA76" s="449"/>
      <c r="AB76" s="449"/>
      <c r="AC76" s="449"/>
      <c r="AD76" s="449"/>
      <c r="AE76" s="449"/>
      <c r="AF76" s="449"/>
      <c r="AG76" s="398"/>
      <c r="AI76" s="389"/>
    </row>
    <row r="77" spans="2:35">
      <c r="B77" s="388"/>
      <c r="C77" s="398"/>
      <c r="D77" s="398"/>
      <c r="E77" s="398"/>
      <c r="F77" s="431"/>
      <c r="G77" s="431"/>
      <c r="H77" s="431"/>
      <c r="I77" s="431"/>
      <c r="J77" s="431"/>
      <c r="K77" s="431"/>
      <c r="L77" s="431"/>
      <c r="M77" s="431"/>
      <c r="N77" s="431"/>
      <c r="O77" s="398"/>
      <c r="P77" s="449"/>
      <c r="Q77" s="449"/>
      <c r="R77" s="449"/>
      <c r="S77" s="449"/>
      <c r="T77" s="449"/>
      <c r="U77" s="449"/>
      <c r="V77" s="449"/>
      <c r="W77" s="449"/>
      <c r="X77" s="449"/>
      <c r="Y77" s="449"/>
      <c r="Z77" s="449"/>
      <c r="AA77" s="449"/>
      <c r="AB77" s="449"/>
      <c r="AC77" s="449"/>
      <c r="AD77" s="449"/>
      <c r="AE77" s="449"/>
      <c r="AF77" s="449"/>
      <c r="AG77" s="398"/>
      <c r="AI77" s="389"/>
    </row>
    <row r="78" spans="2:35">
      <c r="B78" s="388"/>
      <c r="C78" s="398"/>
      <c r="D78" s="398"/>
      <c r="E78" s="398"/>
      <c r="F78" s="398"/>
      <c r="G78" s="398"/>
      <c r="H78" s="398"/>
      <c r="I78" s="398"/>
      <c r="J78" s="398"/>
      <c r="K78" s="398"/>
      <c r="L78" s="398"/>
      <c r="M78" s="398"/>
      <c r="N78" s="398"/>
      <c r="O78" s="398"/>
      <c r="P78" s="398"/>
      <c r="Q78" s="398"/>
      <c r="R78" s="398"/>
      <c r="S78" s="398"/>
      <c r="T78" s="398"/>
      <c r="U78" s="398"/>
      <c r="V78" s="398"/>
      <c r="W78" s="398"/>
      <c r="X78" s="398"/>
      <c r="Y78" s="398"/>
      <c r="Z78" s="398"/>
      <c r="AA78" s="398"/>
      <c r="AB78" s="398"/>
      <c r="AC78" s="398"/>
      <c r="AD78" s="398"/>
      <c r="AE78" s="398"/>
      <c r="AF78" s="398"/>
      <c r="AG78" s="398"/>
      <c r="AI78" s="389"/>
    </row>
    <row r="79" spans="2:35">
      <c r="B79" s="388"/>
      <c r="C79" s="398"/>
      <c r="D79" s="398"/>
      <c r="E79" s="398"/>
      <c r="F79" s="431"/>
      <c r="G79" s="431"/>
      <c r="H79" s="431"/>
      <c r="I79" s="431"/>
      <c r="J79" s="431"/>
      <c r="K79" s="431"/>
      <c r="L79" s="431"/>
      <c r="M79" s="431"/>
      <c r="N79" s="431"/>
      <c r="O79" s="398"/>
      <c r="P79" s="431"/>
      <c r="Q79" s="431"/>
      <c r="R79" s="431"/>
      <c r="S79" s="431"/>
      <c r="T79" s="431"/>
      <c r="U79" s="431"/>
      <c r="V79" s="431"/>
      <c r="W79" s="431"/>
      <c r="X79" s="431"/>
      <c r="Y79" s="431"/>
      <c r="Z79" s="431"/>
      <c r="AA79" s="431"/>
      <c r="AB79" s="431"/>
      <c r="AC79" s="431"/>
      <c r="AD79" s="431"/>
      <c r="AE79" s="398"/>
      <c r="AF79" s="398"/>
      <c r="AG79" s="398"/>
      <c r="AI79" s="389"/>
    </row>
    <row r="80" spans="2:35">
      <c r="B80" s="388"/>
      <c r="C80" s="398"/>
      <c r="D80" s="398"/>
      <c r="E80" s="398"/>
      <c r="F80" s="431"/>
      <c r="G80" s="431"/>
      <c r="H80" s="431"/>
      <c r="I80" s="431"/>
      <c r="J80" s="431"/>
      <c r="K80" s="431"/>
      <c r="L80" s="431"/>
      <c r="M80" s="431"/>
      <c r="N80" s="431"/>
      <c r="O80" s="398"/>
      <c r="P80" s="431"/>
      <c r="Q80" s="431"/>
      <c r="R80" s="431"/>
      <c r="S80" s="431"/>
      <c r="T80" s="431"/>
      <c r="U80" s="431"/>
      <c r="V80" s="431"/>
      <c r="W80" s="431"/>
      <c r="X80" s="431"/>
      <c r="Y80" s="431"/>
      <c r="Z80" s="431"/>
      <c r="AA80" s="431"/>
      <c r="AB80" s="431"/>
      <c r="AC80" s="431"/>
      <c r="AD80" s="431"/>
      <c r="AE80" s="398"/>
      <c r="AF80" s="398"/>
      <c r="AG80" s="398"/>
      <c r="AH80" s="398"/>
      <c r="AI80" s="389"/>
    </row>
    <row r="81" spans="2:35">
      <c r="B81" s="388"/>
      <c r="C81" s="398"/>
      <c r="D81" s="398"/>
      <c r="E81" s="398"/>
      <c r="F81" s="398"/>
      <c r="G81" s="398"/>
      <c r="H81" s="398"/>
      <c r="I81" s="398"/>
      <c r="J81" s="398"/>
      <c r="K81" s="398"/>
      <c r="L81" s="398"/>
      <c r="M81" s="398"/>
      <c r="N81" s="398"/>
      <c r="O81" s="398"/>
      <c r="P81" s="398"/>
      <c r="Q81" s="398"/>
      <c r="R81" s="398"/>
      <c r="S81" s="398"/>
      <c r="T81" s="398"/>
      <c r="U81" s="398"/>
      <c r="V81" s="398"/>
      <c r="W81" s="398"/>
      <c r="X81" s="398"/>
      <c r="Y81" s="398"/>
      <c r="Z81" s="398"/>
      <c r="AA81" s="398"/>
      <c r="AB81" s="398"/>
      <c r="AC81" s="398"/>
      <c r="AD81" s="398"/>
      <c r="AE81" s="398"/>
      <c r="AF81" s="398"/>
      <c r="AG81" s="398"/>
      <c r="AH81" s="398"/>
      <c r="AI81" s="389"/>
    </row>
    <row r="82" spans="2:35">
      <c r="B82" s="388"/>
      <c r="C82" s="398"/>
      <c r="D82" s="398"/>
      <c r="E82" s="398"/>
      <c r="F82" s="431"/>
      <c r="G82" s="431"/>
      <c r="H82" s="431"/>
      <c r="I82" s="431"/>
      <c r="J82" s="431"/>
      <c r="K82" s="431"/>
      <c r="L82" s="431"/>
      <c r="M82" s="431"/>
      <c r="N82" s="431"/>
      <c r="O82" s="398"/>
      <c r="P82" s="450"/>
      <c r="Q82" s="450"/>
      <c r="R82" s="450"/>
      <c r="S82" s="450"/>
      <c r="T82" s="450"/>
      <c r="U82" s="450"/>
      <c r="V82" s="450"/>
      <c r="W82" s="450"/>
      <c r="X82" s="450"/>
      <c r="Y82" s="450"/>
      <c r="Z82" s="450"/>
      <c r="AA82" s="450"/>
      <c r="AB82" s="450"/>
      <c r="AC82" s="450"/>
      <c r="AD82" s="450"/>
      <c r="AE82" s="398"/>
      <c r="AF82" s="398"/>
      <c r="AG82" s="398"/>
      <c r="AH82" s="398"/>
      <c r="AI82" s="389"/>
    </row>
    <row r="83" spans="2:35">
      <c r="B83" s="388"/>
      <c r="C83" s="398"/>
      <c r="D83" s="398"/>
      <c r="E83" s="398"/>
      <c r="F83" s="431"/>
      <c r="G83" s="431"/>
      <c r="H83" s="431"/>
      <c r="I83" s="431"/>
      <c r="J83" s="431"/>
      <c r="K83" s="431"/>
      <c r="L83" s="431"/>
      <c r="M83" s="431"/>
      <c r="N83" s="431"/>
      <c r="O83" s="398"/>
      <c r="P83" s="450"/>
      <c r="Q83" s="450"/>
      <c r="R83" s="450"/>
      <c r="S83" s="450"/>
      <c r="T83" s="450"/>
      <c r="U83" s="450"/>
      <c r="V83" s="450"/>
      <c r="W83" s="450"/>
      <c r="X83" s="450"/>
      <c r="Y83" s="450"/>
      <c r="Z83" s="450"/>
      <c r="AA83" s="450"/>
      <c r="AB83" s="450"/>
      <c r="AC83" s="450"/>
      <c r="AD83" s="450"/>
      <c r="AE83" s="398"/>
      <c r="AF83" s="398"/>
      <c r="AG83" s="398"/>
      <c r="AH83" s="398"/>
      <c r="AI83" s="389"/>
    </row>
    <row r="84" spans="2:35">
      <c r="B84" s="388"/>
      <c r="C84" s="398"/>
      <c r="D84" s="398"/>
      <c r="E84" s="398"/>
      <c r="F84" s="398"/>
      <c r="G84" s="398"/>
      <c r="H84" s="398"/>
      <c r="I84" s="398"/>
      <c r="J84" s="398"/>
      <c r="K84" s="398"/>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89"/>
    </row>
    <row r="85" spans="2:35">
      <c r="B85" s="388"/>
      <c r="C85" s="398"/>
      <c r="D85" s="398"/>
      <c r="E85" s="398"/>
      <c r="F85" s="431"/>
      <c r="G85" s="431"/>
      <c r="H85" s="431"/>
      <c r="I85" s="431"/>
      <c r="J85" s="431"/>
      <c r="K85" s="431"/>
      <c r="L85" s="431"/>
      <c r="M85" s="431"/>
      <c r="N85" s="431"/>
      <c r="O85" s="398"/>
      <c r="P85" s="451"/>
      <c r="Q85" s="451"/>
      <c r="R85" s="451"/>
      <c r="S85" s="451"/>
      <c r="T85" s="451"/>
      <c r="U85" s="451"/>
      <c r="V85" s="451"/>
      <c r="W85" s="451"/>
      <c r="X85" s="451"/>
      <c r="Y85" s="451"/>
      <c r="Z85" s="451"/>
      <c r="AA85" s="451"/>
      <c r="AB85" s="451"/>
      <c r="AC85" s="451"/>
      <c r="AD85" s="451"/>
      <c r="AE85" s="398"/>
      <c r="AF85" s="398"/>
      <c r="AG85" s="398"/>
      <c r="AH85" s="398"/>
      <c r="AI85" s="389"/>
    </row>
    <row r="86" spans="2:35">
      <c r="B86" s="388"/>
      <c r="C86" s="398"/>
      <c r="D86" s="398"/>
      <c r="E86" s="398"/>
      <c r="F86" s="431"/>
      <c r="G86" s="431"/>
      <c r="H86" s="431"/>
      <c r="I86" s="431"/>
      <c r="J86" s="431"/>
      <c r="K86" s="431"/>
      <c r="L86" s="431"/>
      <c r="M86" s="431"/>
      <c r="N86" s="431"/>
      <c r="O86" s="398"/>
      <c r="P86" s="451"/>
      <c r="Q86" s="451"/>
      <c r="R86" s="451"/>
      <c r="S86" s="451"/>
      <c r="T86" s="451"/>
      <c r="U86" s="451"/>
      <c r="V86" s="451"/>
      <c r="W86" s="451"/>
      <c r="X86" s="451"/>
      <c r="Y86" s="451"/>
      <c r="Z86" s="451"/>
      <c r="AA86" s="451"/>
      <c r="AB86" s="451"/>
      <c r="AC86" s="451"/>
      <c r="AD86" s="451"/>
      <c r="AE86" s="398"/>
      <c r="AF86" s="398"/>
      <c r="AG86" s="398"/>
      <c r="AH86" s="398"/>
      <c r="AI86" s="389"/>
    </row>
    <row r="87" spans="2:35">
      <c r="B87" s="388"/>
      <c r="C87" s="398"/>
      <c r="D87" s="398"/>
      <c r="E87" s="398"/>
      <c r="F87" s="398"/>
      <c r="G87" s="398"/>
      <c r="H87" s="398"/>
      <c r="I87" s="398"/>
      <c r="J87" s="398"/>
      <c r="K87" s="398"/>
      <c r="L87" s="398"/>
      <c r="M87" s="398"/>
      <c r="N87" s="398"/>
      <c r="O87" s="398"/>
      <c r="P87" s="398"/>
      <c r="Q87" s="398"/>
      <c r="R87" s="398"/>
      <c r="S87" s="398"/>
      <c r="T87" s="398"/>
      <c r="U87" s="398"/>
      <c r="V87" s="398"/>
      <c r="W87" s="398"/>
      <c r="X87" s="398"/>
      <c r="Y87" s="398"/>
      <c r="Z87" s="398"/>
      <c r="AA87" s="398"/>
      <c r="AB87" s="398"/>
      <c r="AC87" s="398"/>
      <c r="AD87" s="398"/>
      <c r="AE87" s="398"/>
      <c r="AF87" s="398"/>
      <c r="AG87" s="398"/>
      <c r="AH87" s="398"/>
      <c r="AI87" s="389"/>
    </row>
    <row r="88" spans="2:35">
      <c r="B88" s="388"/>
      <c r="C88" s="398"/>
      <c r="D88" s="398"/>
      <c r="E88" s="398"/>
      <c r="F88" s="431"/>
      <c r="G88" s="431"/>
      <c r="H88" s="431"/>
      <c r="I88" s="431"/>
      <c r="J88" s="431"/>
      <c r="K88" s="431"/>
      <c r="L88" s="431"/>
      <c r="M88" s="431"/>
      <c r="N88" s="431"/>
      <c r="O88" s="398"/>
      <c r="P88" s="451"/>
      <c r="Q88" s="451"/>
      <c r="R88" s="451"/>
      <c r="S88" s="451"/>
      <c r="T88" s="451"/>
      <c r="U88" s="451"/>
      <c r="V88" s="451"/>
      <c r="W88" s="451"/>
      <c r="X88" s="451"/>
      <c r="Y88" s="451"/>
      <c r="Z88" s="451"/>
      <c r="AA88" s="451"/>
      <c r="AB88" s="451"/>
      <c r="AC88" s="451"/>
      <c r="AD88" s="451"/>
      <c r="AE88" s="398"/>
      <c r="AF88" s="398"/>
      <c r="AG88" s="398"/>
      <c r="AH88" s="398"/>
      <c r="AI88" s="389"/>
    </row>
    <row r="89" spans="2:35">
      <c r="B89" s="388"/>
      <c r="C89" s="398"/>
      <c r="D89" s="398"/>
      <c r="E89" s="398"/>
      <c r="F89" s="431"/>
      <c r="G89" s="431"/>
      <c r="H89" s="431"/>
      <c r="I89" s="431"/>
      <c r="J89" s="431"/>
      <c r="K89" s="431"/>
      <c r="L89" s="431"/>
      <c r="M89" s="431"/>
      <c r="N89" s="431"/>
      <c r="O89" s="398"/>
      <c r="P89" s="451"/>
      <c r="Q89" s="451"/>
      <c r="R89" s="451"/>
      <c r="S89" s="451"/>
      <c r="T89" s="451"/>
      <c r="U89" s="451"/>
      <c r="V89" s="451"/>
      <c r="W89" s="451"/>
      <c r="X89" s="451"/>
      <c r="Y89" s="451"/>
      <c r="Z89" s="451"/>
      <c r="AA89" s="451"/>
      <c r="AB89" s="451"/>
      <c r="AC89" s="451"/>
      <c r="AD89" s="451"/>
      <c r="AE89" s="398"/>
      <c r="AF89" s="398"/>
      <c r="AG89" s="398"/>
      <c r="AH89" s="398"/>
      <c r="AI89" s="389"/>
    </row>
    <row r="90" spans="2:35">
      <c r="B90" s="388"/>
      <c r="C90" s="398"/>
      <c r="D90" s="398"/>
      <c r="E90" s="398"/>
      <c r="F90" s="431"/>
      <c r="G90" s="431"/>
      <c r="H90" s="431"/>
      <c r="I90" s="431"/>
      <c r="J90" s="431"/>
      <c r="K90" s="431"/>
      <c r="L90" s="431"/>
      <c r="M90" s="431"/>
      <c r="N90" s="431"/>
      <c r="O90" s="398"/>
      <c r="P90" s="451"/>
      <c r="Q90" s="451"/>
      <c r="R90" s="451"/>
      <c r="S90" s="451"/>
      <c r="T90" s="451"/>
      <c r="U90" s="451"/>
      <c r="V90" s="451"/>
      <c r="W90" s="451"/>
      <c r="X90" s="451"/>
      <c r="Y90" s="451"/>
      <c r="Z90" s="451"/>
      <c r="AA90" s="451"/>
      <c r="AB90" s="451"/>
      <c r="AC90" s="451"/>
      <c r="AD90" s="451"/>
      <c r="AE90" s="398"/>
      <c r="AF90" s="398"/>
      <c r="AG90" s="398"/>
      <c r="AH90" s="398"/>
      <c r="AI90" s="389"/>
    </row>
    <row r="91" spans="2:35">
      <c r="B91" s="388"/>
      <c r="C91" s="398"/>
      <c r="D91" s="398"/>
      <c r="E91" s="398"/>
      <c r="F91" s="431"/>
      <c r="G91" s="431"/>
      <c r="H91" s="431"/>
      <c r="I91" s="431"/>
      <c r="J91" s="431"/>
      <c r="K91" s="431"/>
      <c r="L91" s="431"/>
      <c r="M91" s="431"/>
      <c r="N91" s="431"/>
      <c r="O91" s="398"/>
      <c r="P91" s="451"/>
      <c r="Q91" s="451"/>
      <c r="R91" s="451"/>
      <c r="S91" s="451"/>
      <c r="T91" s="451"/>
      <c r="U91" s="451"/>
      <c r="V91" s="451"/>
      <c r="W91" s="451"/>
      <c r="X91" s="451"/>
      <c r="Y91" s="451"/>
      <c r="Z91" s="451"/>
      <c r="AA91" s="451"/>
      <c r="AB91" s="451"/>
      <c r="AC91" s="451"/>
      <c r="AD91" s="451"/>
      <c r="AE91" s="398"/>
      <c r="AF91" s="398"/>
      <c r="AG91" s="398"/>
      <c r="AH91" s="398"/>
      <c r="AI91" s="389"/>
    </row>
    <row r="92" spans="2:35">
      <c r="B92" s="388"/>
      <c r="C92" s="398"/>
      <c r="D92" s="398"/>
      <c r="E92" s="398"/>
      <c r="F92" s="431"/>
      <c r="G92" s="431"/>
      <c r="H92" s="431"/>
      <c r="I92" s="431"/>
      <c r="J92" s="431"/>
      <c r="K92" s="431"/>
      <c r="L92" s="431"/>
      <c r="M92" s="431"/>
      <c r="N92" s="431"/>
      <c r="O92" s="398"/>
      <c r="P92" s="451"/>
      <c r="Q92" s="451"/>
      <c r="R92" s="451"/>
      <c r="S92" s="451"/>
      <c r="T92" s="451"/>
      <c r="U92" s="451"/>
      <c r="V92" s="451"/>
      <c r="W92" s="451"/>
      <c r="X92" s="451"/>
      <c r="Y92" s="451"/>
      <c r="Z92" s="451"/>
      <c r="AA92" s="451"/>
      <c r="AB92" s="451"/>
      <c r="AC92" s="451"/>
      <c r="AD92" s="451"/>
      <c r="AE92" s="398"/>
      <c r="AF92" s="398"/>
      <c r="AG92" s="398"/>
      <c r="AH92" s="398"/>
      <c r="AI92" s="389"/>
    </row>
    <row r="93" spans="2:35">
      <c r="B93" s="388"/>
      <c r="C93" s="398"/>
      <c r="D93" s="398"/>
      <c r="E93" s="398"/>
      <c r="F93" s="431"/>
      <c r="G93" s="431"/>
      <c r="H93" s="431"/>
      <c r="I93" s="431"/>
      <c r="J93" s="431"/>
      <c r="K93" s="431"/>
      <c r="L93" s="431"/>
      <c r="M93" s="431"/>
      <c r="N93" s="431"/>
      <c r="O93" s="398"/>
      <c r="P93" s="451"/>
      <c r="Q93" s="451"/>
      <c r="R93" s="451"/>
      <c r="S93" s="451"/>
      <c r="T93" s="451"/>
      <c r="U93" s="451"/>
      <c r="V93" s="451"/>
      <c r="W93" s="451"/>
      <c r="X93" s="451"/>
      <c r="Y93" s="451"/>
      <c r="Z93" s="451"/>
      <c r="AA93" s="451"/>
      <c r="AB93" s="451"/>
      <c r="AC93" s="451"/>
      <c r="AD93" s="451"/>
      <c r="AE93" s="398"/>
      <c r="AF93" s="398"/>
      <c r="AG93" s="398"/>
      <c r="AH93" s="398"/>
      <c r="AI93" s="389"/>
    </row>
    <row r="94" spans="2:35">
      <c r="B94" s="388"/>
      <c r="C94" s="398"/>
      <c r="D94" s="398"/>
      <c r="E94" s="398"/>
      <c r="F94" s="398"/>
      <c r="G94" s="398"/>
      <c r="H94" s="398"/>
      <c r="I94" s="398"/>
      <c r="J94" s="398"/>
      <c r="K94" s="398"/>
      <c r="L94" s="398"/>
      <c r="M94" s="398"/>
      <c r="N94" s="398"/>
      <c r="O94" s="398"/>
      <c r="P94" s="398"/>
      <c r="Q94" s="398"/>
      <c r="R94" s="398"/>
      <c r="S94" s="398"/>
      <c r="T94" s="398"/>
      <c r="U94" s="398"/>
      <c r="V94" s="398"/>
      <c r="W94" s="398"/>
      <c r="X94" s="398"/>
      <c r="Y94" s="398"/>
      <c r="Z94" s="398"/>
      <c r="AA94" s="398"/>
      <c r="AB94" s="398"/>
      <c r="AC94" s="398"/>
      <c r="AD94" s="398"/>
      <c r="AE94" s="398"/>
      <c r="AF94" s="398"/>
      <c r="AG94" s="398"/>
      <c r="AH94" s="398"/>
      <c r="AI94" s="389"/>
    </row>
    <row r="95" spans="2:35">
      <c r="B95" s="388"/>
      <c r="C95" s="398"/>
      <c r="D95" s="398"/>
      <c r="E95" s="398"/>
      <c r="F95" s="398"/>
      <c r="G95" s="398"/>
      <c r="H95" s="398"/>
      <c r="I95" s="398"/>
      <c r="J95" s="398"/>
      <c r="K95" s="398"/>
      <c r="L95" s="398"/>
      <c r="M95" s="398"/>
      <c r="N95" s="398"/>
      <c r="O95" s="398"/>
      <c r="P95" s="398"/>
      <c r="Q95" s="398"/>
      <c r="R95" s="398"/>
      <c r="S95" s="398"/>
      <c r="T95" s="398"/>
      <c r="U95" s="398"/>
      <c r="V95" s="398"/>
      <c r="W95" s="398"/>
      <c r="X95" s="398"/>
      <c r="Y95" s="398"/>
      <c r="Z95" s="398"/>
      <c r="AA95" s="398"/>
      <c r="AB95" s="398"/>
      <c r="AC95" s="398"/>
      <c r="AD95" s="398"/>
      <c r="AE95" s="398"/>
      <c r="AF95" s="398"/>
      <c r="AG95" s="398"/>
      <c r="AH95" s="398"/>
      <c r="AI95" s="389"/>
    </row>
    <row r="96" spans="2:35">
      <c r="B96" s="388"/>
      <c r="C96" s="398"/>
      <c r="D96" s="398"/>
      <c r="E96" s="398"/>
      <c r="F96" s="431"/>
      <c r="G96" s="431"/>
      <c r="H96" s="431"/>
      <c r="I96" s="431"/>
      <c r="J96" s="431"/>
      <c r="K96" s="431"/>
      <c r="L96" s="431"/>
      <c r="M96" s="431"/>
      <c r="N96" s="431"/>
      <c r="O96" s="398"/>
      <c r="P96" s="398"/>
      <c r="Q96" s="398"/>
      <c r="R96" s="398"/>
      <c r="S96" s="398"/>
      <c r="T96" s="398"/>
      <c r="U96" s="398"/>
      <c r="V96" s="398"/>
      <c r="W96" s="398"/>
      <c r="X96" s="398"/>
      <c r="Y96" s="398"/>
      <c r="Z96" s="398"/>
      <c r="AA96" s="398"/>
      <c r="AB96" s="398"/>
      <c r="AC96" s="398"/>
      <c r="AD96" s="398"/>
      <c r="AE96" s="398"/>
      <c r="AF96" s="446"/>
      <c r="AG96" s="398"/>
      <c r="AH96" s="398"/>
      <c r="AI96" s="389"/>
    </row>
    <row r="97" spans="2:35" ht="12" customHeight="1">
      <c r="B97" s="388"/>
      <c r="C97" s="398"/>
      <c r="D97" s="398"/>
      <c r="E97" s="398"/>
      <c r="F97" s="431"/>
      <c r="G97" s="431"/>
      <c r="H97" s="431"/>
      <c r="I97" s="431"/>
      <c r="J97" s="431"/>
      <c r="K97" s="431"/>
      <c r="L97" s="431"/>
      <c r="M97" s="431"/>
      <c r="N97" s="431"/>
      <c r="O97" s="398"/>
      <c r="P97" s="398"/>
      <c r="Q97" s="398"/>
      <c r="R97" s="398"/>
      <c r="S97" s="398"/>
      <c r="T97" s="398"/>
      <c r="U97" s="398"/>
      <c r="V97" s="398"/>
      <c r="W97" s="398"/>
      <c r="X97" s="398"/>
      <c r="Y97" s="398"/>
      <c r="Z97" s="398"/>
      <c r="AA97" s="398"/>
      <c r="AB97" s="398"/>
      <c r="AC97" s="398"/>
      <c r="AD97" s="398"/>
      <c r="AE97" s="398"/>
      <c r="AF97" s="398"/>
      <c r="AG97" s="398"/>
      <c r="AH97" s="398"/>
      <c r="AI97" s="389"/>
    </row>
    <row r="98" spans="2:35" ht="12" customHeight="1">
      <c r="B98" s="388"/>
      <c r="C98" s="398"/>
      <c r="D98" s="398"/>
      <c r="E98" s="398"/>
      <c r="F98" s="398"/>
      <c r="G98" s="398"/>
      <c r="H98" s="398"/>
      <c r="I98" s="398"/>
      <c r="J98" s="398"/>
      <c r="K98" s="398"/>
      <c r="L98" s="398"/>
      <c r="M98" s="398"/>
      <c r="N98" s="398"/>
      <c r="O98" s="398"/>
      <c r="P98" s="452"/>
      <c r="Q98" s="453"/>
      <c r="R98" s="407"/>
      <c r="S98" s="374"/>
      <c r="T98" s="374"/>
      <c r="U98" s="374"/>
      <c r="V98" s="374"/>
      <c r="W98" s="446"/>
      <c r="X98" s="374"/>
      <c r="Y98" s="374"/>
      <c r="Z98" s="446"/>
      <c r="AA98" s="374"/>
      <c r="AB98" s="374"/>
      <c r="AC98" s="374"/>
      <c r="AD98" s="446"/>
      <c r="AE98" s="374"/>
      <c r="AF98" s="398"/>
      <c r="AG98" s="398"/>
      <c r="AH98" s="398"/>
      <c r="AI98" s="389"/>
    </row>
    <row r="99" spans="2:35" ht="12" customHeight="1">
      <c r="B99" s="388"/>
      <c r="C99" s="398"/>
      <c r="D99" s="398"/>
      <c r="E99" s="398"/>
      <c r="F99" s="398"/>
      <c r="G99" s="398"/>
      <c r="H99" s="398"/>
      <c r="I99" s="398"/>
      <c r="J99" s="398"/>
      <c r="K99" s="398"/>
      <c r="L99" s="398"/>
      <c r="M99" s="398"/>
      <c r="N99" s="398"/>
      <c r="O99" s="398"/>
      <c r="P99" s="453"/>
      <c r="Q99" s="453"/>
      <c r="R99" s="407"/>
      <c r="S99" s="407"/>
      <c r="T99" s="407"/>
      <c r="U99" s="407"/>
      <c r="V99" s="407"/>
      <c r="W99" s="407"/>
      <c r="X99" s="454"/>
      <c r="Y99" s="454"/>
      <c r="Z99" s="454"/>
      <c r="AA99" s="454"/>
      <c r="AB99" s="454"/>
      <c r="AC99" s="454"/>
      <c r="AD99" s="454"/>
      <c r="AE99" s="454"/>
      <c r="AF99" s="398"/>
      <c r="AG99" s="398"/>
      <c r="AH99" s="398"/>
      <c r="AI99" s="389"/>
    </row>
    <row r="100" spans="2:35" ht="13.5">
      <c r="B100" s="388"/>
      <c r="C100" s="398"/>
      <c r="D100" s="377"/>
      <c r="E100" s="377"/>
      <c r="F100" s="377"/>
      <c r="G100" s="377"/>
      <c r="H100" s="377"/>
      <c r="I100" s="377"/>
      <c r="J100" s="377"/>
      <c r="K100" s="377"/>
      <c r="L100" s="377"/>
      <c r="M100" s="377"/>
      <c r="N100" s="377"/>
      <c r="O100" s="377"/>
      <c r="P100" s="453"/>
      <c r="Q100" s="453"/>
      <c r="R100" s="407"/>
      <c r="S100" s="407"/>
      <c r="T100" s="407"/>
      <c r="U100" s="407"/>
      <c r="V100" s="407"/>
      <c r="W100" s="407"/>
      <c r="X100" s="454"/>
      <c r="Y100" s="454"/>
      <c r="Z100" s="454"/>
      <c r="AA100" s="454"/>
      <c r="AB100" s="454"/>
      <c r="AC100" s="454"/>
      <c r="AD100" s="454"/>
      <c r="AE100" s="454"/>
      <c r="AF100" s="377"/>
      <c r="AG100" s="377"/>
      <c r="AH100" s="398"/>
      <c r="AI100" s="389"/>
    </row>
    <row r="101" spans="2:35">
      <c r="B101" s="388"/>
      <c r="C101" s="398"/>
      <c r="D101" s="377"/>
      <c r="E101" s="377"/>
      <c r="F101" s="377"/>
      <c r="G101" s="377"/>
      <c r="H101" s="377"/>
      <c r="I101" s="377"/>
      <c r="J101" s="377"/>
      <c r="K101" s="377"/>
      <c r="L101" s="377"/>
      <c r="M101" s="377"/>
      <c r="N101" s="377"/>
      <c r="O101" s="377"/>
      <c r="P101" s="377"/>
      <c r="Q101" s="377"/>
      <c r="R101" s="377"/>
      <c r="S101" s="377"/>
      <c r="T101" s="377"/>
      <c r="U101" s="377"/>
      <c r="V101" s="377"/>
      <c r="W101" s="377"/>
      <c r="X101" s="377"/>
      <c r="Y101" s="377"/>
      <c r="Z101" s="377"/>
      <c r="AA101" s="377"/>
      <c r="AB101" s="377"/>
      <c r="AC101" s="377"/>
      <c r="AD101" s="377"/>
      <c r="AE101" s="377"/>
      <c r="AF101" s="377"/>
      <c r="AG101" s="377"/>
      <c r="AH101" s="398"/>
      <c r="AI101" s="389"/>
    </row>
    <row r="102" spans="2:35" ht="13.5" thickBot="1">
      <c r="B102" s="411"/>
      <c r="C102" s="412"/>
      <c r="D102" s="412"/>
      <c r="E102" s="412"/>
      <c r="F102" s="412"/>
      <c r="G102" s="412"/>
      <c r="H102" s="412"/>
      <c r="I102" s="412"/>
      <c r="J102" s="412"/>
      <c r="K102" s="412"/>
      <c r="L102" s="412"/>
      <c r="M102" s="412"/>
      <c r="N102" s="412"/>
      <c r="O102" s="412"/>
      <c r="P102" s="412"/>
      <c r="Q102" s="412"/>
      <c r="R102" s="412"/>
      <c r="S102" s="412"/>
      <c r="T102" s="412"/>
      <c r="U102" s="412"/>
      <c r="V102" s="412"/>
      <c r="W102" s="412"/>
      <c r="X102" s="412"/>
      <c r="Y102" s="412"/>
      <c r="Z102" s="412"/>
      <c r="AA102" s="412"/>
      <c r="AB102" s="412"/>
      <c r="AC102" s="412"/>
      <c r="AD102" s="412"/>
      <c r="AE102" s="412"/>
      <c r="AF102" s="412"/>
      <c r="AG102" s="412"/>
      <c r="AH102" s="412"/>
      <c r="AI102" s="413"/>
    </row>
  </sheetData>
  <mergeCells count="117">
    <mergeCell ref="P13:R13"/>
    <mergeCell ref="S13:V13"/>
    <mergeCell ref="S14:V14"/>
    <mergeCell ref="S15:V16"/>
    <mergeCell ref="H28:N28"/>
    <mergeCell ref="H30:N30"/>
    <mergeCell ref="H32:N32"/>
    <mergeCell ref="W14:AH14"/>
    <mergeCell ref="P28:X28"/>
    <mergeCell ref="P32:X32"/>
    <mergeCell ref="P30:AF30"/>
    <mergeCell ref="F26:AF26"/>
    <mergeCell ref="AD23:AF23"/>
    <mergeCell ref="F24:H24"/>
    <mergeCell ref="I24:K24"/>
    <mergeCell ref="L24:N24"/>
    <mergeCell ref="O24:Q24"/>
    <mergeCell ref="R24:T24"/>
    <mergeCell ref="U24:W24"/>
    <mergeCell ref="X24:Z24"/>
    <mergeCell ref="AA24:AC24"/>
    <mergeCell ref="AD24:AF24"/>
    <mergeCell ref="F23:H23"/>
    <mergeCell ref="O23:Q23"/>
    <mergeCell ref="H40:N40"/>
    <mergeCell ref="H42:N42"/>
    <mergeCell ref="N62:O62"/>
    <mergeCell ref="P36:AD36"/>
    <mergeCell ref="P40:AD40"/>
    <mergeCell ref="E61:G61"/>
    <mergeCell ref="H61:L61"/>
    <mergeCell ref="E62:L62"/>
    <mergeCell ref="H56:L56"/>
    <mergeCell ref="E56:G56"/>
    <mergeCell ref="E57:G57"/>
    <mergeCell ref="H57:L57"/>
    <mergeCell ref="E58:G58"/>
    <mergeCell ref="H58:L58"/>
    <mergeCell ref="E59:G59"/>
    <mergeCell ref="H59:L59"/>
    <mergeCell ref="E60:G60"/>
    <mergeCell ref="R44:Y44"/>
    <mergeCell ref="Z44:AE44"/>
    <mergeCell ref="X57:AG57"/>
    <mergeCell ref="N58:O58"/>
    <mergeCell ref="P58:U58"/>
    <mergeCell ref="V58:W58"/>
    <mergeCell ref="X58:AG58"/>
    <mergeCell ref="D67:AG67"/>
    <mergeCell ref="N57:O57"/>
    <mergeCell ref="P57:U57"/>
    <mergeCell ref="V57:W57"/>
    <mergeCell ref="D65:AG65"/>
    <mergeCell ref="D66:AG66"/>
    <mergeCell ref="P62:U62"/>
    <mergeCell ref="V62:W62"/>
    <mergeCell ref="X62:AG62"/>
    <mergeCell ref="N61:O61"/>
    <mergeCell ref="P61:U61"/>
    <mergeCell ref="V61:W61"/>
    <mergeCell ref="X61:AG61"/>
    <mergeCell ref="N59:O59"/>
    <mergeCell ref="P59:U59"/>
    <mergeCell ref="V59:W59"/>
    <mergeCell ref="X59:AG59"/>
    <mergeCell ref="N60:O60"/>
    <mergeCell ref="P60:U60"/>
    <mergeCell ref="V60:W60"/>
    <mergeCell ref="X60:AG60"/>
    <mergeCell ref="N56:O56"/>
    <mergeCell ref="P56:U56"/>
    <mergeCell ref="V56:W56"/>
    <mergeCell ref="X56:AG56"/>
    <mergeCell ref="P1:Q1"/>
    <mergeCell ref="R1:S1"/>
    <mergeCell ref="T1:U1"/>
    <mergeCell ref="B2:H2"/>
    <mergeCell ref="B6:AI7"/>
    <mergeCell ref="C11:N11"/>
    <mergeCell ref="Y9:AH9"/>
    <mergeCell ref="R23:T23"/>
    <mergeCell ref="U23:W23"/>
    <mergeCell ref="X23:Z23"/>
    <mergeCell ref="AA23:AC23"/>
    <mergeCell ref="W13:AI13"/>
    <mergeCell ref="W15:AI16"/>
    <mergeCell ref="I23:K23"/>
    <mergeCell ref="L23:N23"/>
    <mergeCell ref="N55:O55"/>
    <mergeCell ref="P55:U55"/>
    <mergeCell ref="V55:W55"/>
    <mergeCell ref="X55:AG55"/>
    <mergeCell ref="H36:N36"/>
    <mergeCell ref="D69:AG69"/>
    <mergeCell ref="D70:AG70"/>
    <mergeCell ref="D71:AG71"/>
    <mergeCell ref="N18:Q21"/>
    <mergeCell ref="R18:AH19"/>
    <mergeCell ref="R20:AH21"/>
    <mergeCell ref="H34:N34"/>
    <mergeCell ref="P34:X34"/>
    <mergeCell ref="X38:AF38"/>
    <mergeCell ref="B50:H50"/>
    <mergeCell ref="N54:O54"/>
    <mergeCell ref="P54:U54"/>
    <mergeCell ref="V54:W54"/>
    <mergeCell ref="X54:AG54"/>
    <mergeCell ref="R45:T45"/>
    <mergeCell ref="U45:W45"/>
    <mergeCell ref="X45:AE45"/>
    <mergeCell ref="P49:Q49"/>
    <mergeCell ref="R49:S49"/>
    <mergeCell ref="T49:U49"/>
    <mergeCell ref="P44:Q45"/>
    <mergeCell ref="E54:L54"/>
    <mergeCell ref="E55:L55"/>
    <mergeCell ref="H60:L60"/>
  </mergeCells>
  <phoneticPr fontId="12"/>
  <hyperlinks>
    <hyperlink ref="AL8" location="一覧表!A1" display="一覧表に戻る" xr:uid="{00000000-0004-0000-2A00-000000000000}"/>
  </hyperlinks>
  <pageMargins left="0.70866141732283472" right="0.51181102362204722" top="0.55118110236220474" bottom="0.43307086614173229" header="0.31496062992125984" footer="0.23622047244094491"/>
  <pageSetup paperSize="9" orientation="portrait" r:id="rId1"/>
  <rowBreaks count="2" manualBreakCount="2">
    <brk id="1" min="1" max="34" man="1"/>
    <brk id="49" min="1" max="3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FF0000"/>
  </sheetPr>
  <dimension ref="A1:D49"/>
  <sheetViews>
    <sheetView zoomScaleNormal="100" workbookViewId="0">
      <selection activeCell="C3" sqref="C3"/>
    </sheetView>
  </sheetViews>
  <sheetFormatPr defaultColWidth="8.875" defaultRowHeight="14.25"/>
  <cols>
    <col min="1" max="1" width="8.875" style="144"/>
    <col min="2" max="2" width="8" style="187" customWidth="1"/>
    <col min="3" max="3" width="70.75" style="144" customWidth="1"/>
    <col min="4" max="16384" width="8.875" style="144"/>
  </cols>
  <sheetData>
    <row r="1" spans="1:4">
      <c r="A1" s="144" t="s">
        <v>1535</v>
      </c>
      <c r="C1" s="1215" t="s">
        <v>1570</v>
      </c>
    </row>
    <row r="2" spans="1:4" ht="18" thickBot="1">
      <c r="B2" s="1266" t="s">
        <v>1537</v>
      </c>
      <c r="C2" s="1266"/>
    </row>
    <row r="3" spans="1:4" ht="17.100000000000001" customHeight="1">
      <c r="B3" s="1092" t="s">
        <v>1108</v>
      </c>
      <c r="C3" s="860" t="s">
        <v>1107</v>
      </c>
      <c r="D3" s="1214"/>
    </row>
    <row r="4" spans="1:4" ht="17.100000000000001" customHeight="1">
      <c r="B4" s="1092" t="s">
        <v>1131</v>
      </c>
      <c r="C4" s="860" t="s">
        <v>1132</v>
      </c>
      <c r="D4" s="1214" t="s">
        <v>1571</v>
      </c>
    </row>
    <row r="5" spans="1:4" ht="17.100000000000001" customHeight="1">
      <c r="B5" s="1092" t="s">
        <v>1133</v>
      </c>
      <c r="C5" s="860" t="s">
        <v>1135</v>
      </c>
      <c r="D5" s="1214" t="s">
        <v>1571</v>
      </c>
    </row>
    <row r="6" spans="1:4" ht="17.100000000000001" customHeight="1">
      <c r="B6" s="1092" t="s">
        <v>1134</v>
      </c>
      <c r="C6" s="860" t="s">
        <v>1136</v>
      </c>
      <c r="D6" s="1214" t="s">
        <v>1571</v>
      </c>
    </row>
    <row r="7" spans="1:4" ht="17.100000000000001" customHeight="1">
      <c r="B7" s="1093">
        <v>2</v>
      </c>
      <c r="C7" s="860" t="s">
        <v>1061</v>
      </c>
    </row>
    <row r="8" spans="1:4" ht="17.100000000000001" customHeight="1">
      <c r="B8" s="1093">
        <v>3</v>
      </c>
      <c r="C8" s="860" t="s">
        <v>1086</v>
      </c>
    </row>
    <row r="9" spans="1:4" ht="17.100000000000001" customHeight="1">
      <c r="B9" s="1093">
        <v>4</v>
      </c>
      <c r="C9" s="860" t="s">
        <v>1321</v>
      </c>
    </row>
    <row r="10" spans="1:4" ht="17.100000000000001" customHeight="1">
      <c r="B10" s="1093">
        <v>5</v>
      </c>
      <c r="C10" s="860" t="s">
        <v>1</v>
      </c>
      <c r="D10" s="1214" t="s">
        <v>1571</v>
      </c>
    </row>
    <row r="11" spans="1:4" ht="17.100000000000001" customHeight="1">
      <c r="B11" s="1093">
        <v>6</v>
      </c>
      <c r="C11" s="860" t="s">
        <v>1322</v>
      </c>
      <c r="D11" s="1214"/>
    </row>
    <row r="12" spans="1:4" ht="17.100000000000001" customHeight="1">
      <c r="B12" s="1092" t="s">
        <v>1357</v>
      </c>
      <c r="C12" s="860" t="s">
        <v>1359</v>
      </c>
      <c r="D12" s="1214" t="s">
        <v>1571</v>
      </c>
    </row>
    <row r="13" spans="1:4" ht="17.100000000000001" customHeight="1">
      <c r="B13" s="1092" t="s">
        <v>1358</v>
      </c>
      <c r="C13" s="860" t="s">
        <v>1360</v>
      </c>
    </row>
    <row r="14" spans="1:4" ht="17.100000000000001" customHeight="1">
      <c r="B14" s="1093">
        <v>8</v>
      </c>
      <c r="C14" s="860" t="s">
        <v>2</v>
      </c>
    </row>
    <row r="15" spans="1:4" ht="17.100000000000001" customHeight="1">
      <c r="B15" s="1093">
        <v>9</v>
      </c>
      <c r="C15" s="860" t="s">
        <v>1335</v>
      </c>
    </row>
    <row r="16" spans="1:4" ht="17.100000000000001" customHeight="1">
      <c r="B16" s="1093">
        <v>10</v>
      </c>
      <c r="C16" s="860" t="s">
        <v>1398</v>
      </c>
    </row>
    <row r="17" spans="2:4" ht="17.100000000000001" customHeight="1">
      <c r="B17" s="558">
        <v>11</v>
      </c>
      <c r="C17" s="860" t="s">
        <v>3</v>
      </c>
      <c r="D17" s="1214"/>
    </row>
    <row r="18" spans="2:4" ht="17.100000000000001" customHeight="1">
      <c r="B18" s="1093">
        <v>12</v>
      </c>
      <c r="C18" s="860" t="s">
        <v>4</v>
      </c>
      <c r="D18" s="1214"/>
    </row>
    <row r="19" spans="2:4" ht="17.100000000000001" customHeight="1">
      <c r="B19" s="1093">
        <v>13</v>
      </c>
      <c r="C19" s="860" t="s">
        <v>1408</v>
      </c>
      <c r="D19" s="1214" t="s">
        <v>1571</v>
      </c>
    </row>
    <row r="20" spans="2:4" ht="17.100000000000001" customHeight="1">
      <c r="B20" s="558">
        <v>14</v>
      </c>
      <c r="C20" s="860" t="s">
        <v>1517</v>
      </c>
    </row>
    <row r="21" spans="2:4" ht="17.100000000000001" customHeight="1">
      <c r="B21" s="1092" t="s">
        <v>1432</v>
      </c>
      <c r="C21" s="860" t="s">
        <v>1434</v>
      </c>
    </row>
    <row r="22" spans="2:4" ht="17.100000000000001" customHeight="1">
      <c r="B22" s="1092" t="s">
        <v>1436</v>
      </c>
      <c r="C22" s="860" t="s">
        <v>1435</v>
      </c>
    </row>
    <row r="23" spans="2:4" ht="17.100000000000001" customHeight="1">
      <c r="B23" s="1092" t="s">
        <v>1437</v>
      </c>
      <c r="C23" s="860" t="s">
        <v>1438</v>
      </c>
    </row>
    <row r="24" spans="2:4" ht="17.100000000000001" customHeight="1">
      <c r="B24" s="1213" t="s">
        <v>1440</v>
      </c>
      <c r="C24" s="860" t="s">
        <v>1439</v>
      </c>
      <c r="D24" s="1214"/>
    </row>
    <row r="25" spans="2:4" ht="17.100000000000001" customHeight="1">
      <c r="B25" s="1094">
        <v>16</v>
      </c>
      <c r="C25" s="1095" t="s">
        <v>54</v>
      </c>
    </row>
    <row r="26" spans="2:4" ht="17.100000000000001" customHeight="1">
      <c r="B26" s="1092" t="s">
        <v>1441</v>
      </c>
      <c r="C26" s="1095" t="s">
        <v>1444</v>
      </c>
    </row>
    <row r="27" spans="2:4" ht="17.100000000000001" customHeight="1">
      <c r="B27" s="1092" t="s">
        <v>1442</v>
      </c>
      <c r="C27" s="1095" t="s">
        <v>1445</v>
      </c>
    </row>
    <row r="28" spans="2:4" ht="17.100000000000001" customHeight="1">
      <c r="B28" s="1094">
        <v>18</v>
      </c>
      <c r="C28" s="1095" t="s">
        <v>903</v>
      </c>
    </row>
    <row r="29" spans="2:4" ht="17.100000000000001" customHeight="1">
      <c r="B29" s="1094">
        <v>19</v>
      </c>
      <c r="C29" s="1095" t="s">
        <v>947</v>
      </c>
    </row>
    <row r="30" spans="2:4" ht="17.100000000000001" customHeight="1">
      <c r="B30" s="1094">
        <v>20</v>
      </c>
      <c r="C30" s="1095" t="s">
        <v>946</v>
      </c>
    </row>
    <row r="31" spans="2:4" ht="16.5" customHeight="1">
      <c r="B31" s="558">
        <v>21</v>
      </c>
      <c r="C31" s="860" t="s">
        <v>0</v>
      </c>
    </row>
    <row r="32" spans="2:4" ht="16.5" customHeight="1">
      <c r="B32" s="558">
        <v>22</v>
      </c>
      <c r="C32" s="860" t="s">
        <v>1448</v>
      </c>
    </row>
    <row r="33" spans="2:3" ht="16.5" customHeight="1">
      <c r="B33" s="558">
        <v>23</v>
      </c>
      <c r="C33" s="860" t="s">
        <v>5</v>
      </c>
    </row>
    <row r="34" spans="2:3" ht="16.5" customHeight="1">
      <c r="B34" s="558">
        <v>24</v>
      </c>
      <c r="C34" s="860" t="s">
        <v>6</v>
      </c>
    </row>
    <row r="35" spans="2:3" ht="16.5" customHeight="1">
      <c r="B35" s="558">
        <v>25</v>
      </c>
      <c r="C35" s="860" t="s">
        <v>7</v>
      </c>
    </row>
    <row r="36" spans="2:3" ht="16.5" customHeight="1">
      <c r="B36" s="558">
        <v>26</v>
      </c>
      <c r="C36" s="860" t="s">
        <v>1454</v>
      </c>
    </row>
    <row r="37" spans="2:3" ht="16.5" customHeight="1">
      <c r="B37" s="558">
        <v>27</v>
      </c>
      <c r="C37" s="860" t="s">
        <v>1455</v>
      </c>
    </row>
    <row r="38" spans="2:3" ht="16.5" customHeight="1">
      <c r="B38" s="558">
        <v>28</v>
      </c>
      <c r="C38" s="860" t="s">
        <v>1456</v>
      </c>
    </row>
    <row r="39" spans="2:3" ht="16.5" customHeight="1">
      <c r="B39" s="558">
        <v>29</v>
      </c>
      <c r="C39" s="860" t="s">
        <v>1457</v>
      </c>
    </row>
    <row r="40" spans="2:3" ht="16.5" customHeight="1">
      <c r="B40" s="558">
        <v>30</v>
      </c>
      <c r="C40" s="860" t="s">
        <v>1458</v>
      </c>
    </row>
    <row r="41" spans="2:3" ht="16.5" customHeight="1">
      <c r="B41" s="1094"/>
      <c r="C41" s="1095"/>
    </row>
    <row r="42" spans="2:3" ht="16.5" customHeight="1">
      <c r="B42" s="1094"/>
      <c r="C42" s="1095" t="s">
        <v>1083</v>
      </c>
    </row>
    <row r="43" spans="2:3" ht="16.5" customHeight="1">
      <c r="B43" s="1094"/>
      <c r="C43" s="1095"/>
    </row>
    <row r="44" spans="2:3" ht="16.5" customHeight="1">
      <c r="B44" s="1094"/>
      <c r="C44" s="1095"/>
    </row>
    <row r="45" spans="2:3" ht="16.5" customHeight="1">
      <c r="B45" s="1094"/>
      <c r="C45" s="1095"/>
    </row>
    <row r="46" spans="2:3" ht="16.5" customHeight="1">
      <c r="B46" s="1094"/>
      <c r="C46" s="1095"/>
    </row>
    <row r="47" spans="2:3" ht="16.5" customHeight="1" thickBot="1">
      <c r="B47" s="1096"/>
      <c r="C47" s="1097"/>
    </row>
    <row r="48" spans="2:3">
      <c r="B48" s="250"/>
      <c r="C48" s="50"/>
    </row>
    <row r="49" spans="2:3">
      <c r="B49" s="250"/>
      <c r="C49" s="50"/>
    </row>
  </sheetData>
  <mergeCells count="1">
    <mergeCell ref="B2:C2"/>
  </mergeCells>
  <phoneticPr fontId="1"/>
  <hyperlinks>
    <hyperlink ref="B31" location="'21完成届'!A1" display="'21完成届'!A1" xr:uid="{00000000-0004-0000-0400-000000000000}"/>
    <hyperlink ref="B9" location="'4現場代理人兼任届'!A1" display="'4現場代理人兼任届'!A1" xr:uid="{00000000-0004-0000-0400-000001000000}"/>
    <hyperlink ref="B10" location="'5請負代金内訳'!A1" display="'5請負代金内訳'!A1" xr:uid="{00000000-0004-0000-0400-000002000000}"/>
    <hyperlink ref="B16" location="'10施工計画書〔表紙〕'!A1" display="'10施工計画書〔表紙〕'!A1" xr:uid="{00000000-0004-0000-0400-000003000000}"/>
    <hyperlink ref="B17" location="'11段階確認報告書'!A1" display="'11段階確認報告書'!A1" xr:uid="{00000000-0004-0000-0400-000004000000}"/>
    <hyperlink ref="B18" location="'12施工状況把握報告書'!A1" display="'12施工状況把握報告書'!A1" xr:uid="{00000000-0004-0000-0400-000005000000}"/>
    <hyperlink ref="B19" location="'13創意工夫'!A1" display="'13創意工夫'!A1" xr:uid="{00000000-0004-0000-0400-000006000000}"/>
    <hyperlink ref="B20" location="'14材料確認書'!Print_Area" display="'14材料確認書'!Print_Area" xr:uid="{00000000-0004-0000-0400-000007000000}"/>
    <hyperlink ref="B15" location="'9条件変更確認請求通知'!A1" display="'9条件変更確認請求通知'!A1" xr:uid="{00000000-0004-0000-0400-000008000000}"/>
    <hyperlink ref="B33" location="'23マニュフェスト管理台帳'!A1" display="'23マニュフェスト管理台帳'!A1" xr:uid="{00000000-0004-0000-0400-000009000000}"/>
    <hyperlink ref="B34" location="'24建設廃棄物処理集計表'!A1" display="'24建設廃棄物処理集計表'!A1" xr:uid="{00000000-0004-0000-0400-00000A000000}"/>
    <hyperlink ref="B35" location="'25交通誘導警備員'!A1" display="'25交通誘導警備員'!A1" xr:uid="{00000000-0004-0000-0400-00000B000000}"/>
    <hyperlink ref="B25" location="'16建退共掛金収納書台紙'!A1" display="'16建退共掛金収納書台紙'!A1" xr:uid="{00000000-0004-0000-0400-00000C000000}"/>
    <hyperlink ref="B28" location="'18建退共充当総括表'!A1" display="'18建退共充当総括表'!A1" xr:uid="{00000000-0004-0000-0400-00000D000000}"/>
    <hyperlink ref="B30" location="'20貼付状況報告書'!A1" display="'20貼付状況報告書'!A1" xr:uid="{00000000-0004-0000-0400-00000E000000}"/>
    <hyperlink ref="B29" location="'19工事別共済証紙受払簿'!P14" display="'19工事別共済証紙受払簿'!P14" xr:uid="{00000000-0004-0000-0400-00000F000000}"/>
    <hyperlink ref="B7" location="'2建設ﾘｻｲｸﾙ再資源化等報告書'!A1" display="'2建設ﾘｻｲｸﾙ再資源化等報告書'!A1" xr:uid="{00000000-0004-0000-0400-000010000000}"/>
    <hyperlink ref="B8" location="'3現場代理人等通知書'!A1" display="'3現場代理人等通知書'!A1" xr:uid="{00000000-0004-0000-0400-000011000000}"/>
    <hyperlink ref="B3" location="'1-1リサイクル説明書'!A1" display="1-1" xr:uid="{00000000-0004-0000-0400-000012000000}"/>
    <hyperlink ref="B4" location="'1-2別表1様式1'!A1" display="1-2" xr:uid="{00000000-0004-0000-0400-000013000000}"/>
    <hyperlink ref="B5" location="'1-3別表2様式2'!A1" display="1-3" xr:uid="{00000000-0004-0000-0400-000014000000}"/>
    <hyperlink ref="B6" location="'1-4別表3様式3'!A1" display="1-4" xr:uid="{00000000-0004-0000-0400-000015000000}"/>
    <hyperlink ref="B11" location="'6工事打合簿'!A1" display="'6工事打合簿'!A1" xr:uid="{00000000-0004-0000-0400-000016000000}"/>
    <hyperlink ref="B14" location="'8設計照査'!N3" display="'8設計照査'!N3" xr:uid="{00000000-0004-0000-0400-000017000000}"/>
    <hyperlink ref="B12" location="'7-1大気汚染防止法〔説明書〕'!A1" display="7-1" xr:uid="{00000000-0004-0000-0400-000018000000}"/>
    <hyperlink ref="B13" location="'7-2大気汚染防止法〔現場掲示〕'!A1" display="7-2" xr:uid="{00000000-0004-0000-0400-000019000000}"/>
    <hyperlink ref="B21" location="'15-1施工体系図'!A1" display="15-1" xr:uid="{00000000-0004-0000-0400-00001A000000}"/>
    <hyperlink ref="B22" location="'15-2施工体制台帳'!A1" display="15-2" xr:uid="{00000000-0004-0000-0400-00001B000000}"/>
    <hyperlink ref="B23" location="'15-3再下請通知'!A1" display="15-3" xr:uid="{00000000-0004-0000-0400-00001C000000}"/>
    <hyperlink ref="B24" location="'15-4作業員名簿【変更】'!Print_Area" display="15-4" xr:uid="{00000000-0004-0000-0400-00001D000000}"/>
    <hyperlink ref="B26" location="'17-1労働者報告書（元請け）'!A1" display="17-1" xr:uid="{00000000-0004-0000-0400-00001E000000}"/>
    <hyperlink ref="B27" location="'17-2労働者報告書（下請け）'!A1" display="17-2" xr:uid="{00000000-0004-0000-0400-00001F000000}"/>
    <hyperlink ref="B32" location="'22建設発生土集計表'!A1" display="'22建設発生土集計表'!A1" xr:uid="{00000000-0004-0000-0400-000020000000}"/>
    <hyperlink ref="B36" location="'26前金払請求書'!A1" display="'26前金払請求書'!A1" xr:uid="{00000000-0004-0000-0400-000021000000}"/>
    <hyperlink ref="B37" location="'27中間前金払認定請求書'!A1" display="'27中間前金払認定請求書'!A1" xr:uid="{00000000-0004-0000-0400-000022000000}"/>
    <hyperlink ref="B38" location="'28中間前金払請求書'!A1" display="'28中間前金払請求書'!A1" xr:uid="{00000000-0004-0000-0400-000023000000}"/>
    <hyperlink ref="B39" location="'29部分払請求書'!A1" display="'29部分払請求書'!A1" xr:uid="{00000000-0004-0000-0400-000024000000}"/>
    <hyperlink ref="B40" location="'30請求書'!A1" display="'30請求書'!A1" xr:uid="{00000000-0004-0000-0400-000025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59999389629810485"/>
  </sheetPr>
  <dimension ref="B2:AK55"/>
  <sheetViews>
    <sheetView view="pageBreakPreview" topLeftCell="A31" zoomScale="130" zoomScaleNormal="100" zoomScaleSheetLayoutView="130" workbookViewId="0">
      <selection activeCell="P6" sqref="P6"/>
    </sheetView>
  </sheetViews>
  <sheetFormatPr defaultColWidth="9.125" defaultRowHeight="12.75"/>
  <cols>
    <col min="1" max="1" width="9.125" style="815"/>
    <col min="2" max="35" width="2.625" style="815" customWidth="1"/>
    <col min="36" max="256" width="9.125" style="815"/>
    <col min="257" max="291" width="2.625" style="815" customWidth="1"/>
    <col min="292" max="512" width="9.125" style="815"/>
    <col min="513" max="547" width="2.625" style="815" customWidth="1"/>
    <col min="548" max="768" width="9.125" style="815"/>
    <col min="769" max="803" width="2.625" style="815" customWidth="1"/>
    <col min="804" max="1024" width="9.125" style="815"/>
    <col min="1025" max="1059" width="2.625" style="815" customWidth="1"/>
    <col min="1060" max="1280" width="9.125" style="815"/>
    <col min="1281" max="1315" width="2.625" style="815" customWidth="1"/>
    <col min="1316" max="1536" width="9.125" style="815"/>
    <col min="1537" max="1571" width="2.625" style="815" customWidth="1"/>
    <col min="1572" max="1792" width="9.125" style="815"/>
    <col min="1793" max="1827" width="2.625" style="815" customWidth="1"/>
    <col min="1828" max="2048" width="9.125" style="815"/>
    <col min="2049" max="2083" width="2.625" style="815" customWidth="1"/>
    <col min="2084" max="2304" width="9.125" style="815"/>
    <col min="2305" max="2339" width="2.625" style="815" customWidth="1"/>
    <col min="2340" max="2560" width="9.125" style="815"/>
    <col min="2561" max="2595" width="2.625" style="815" customWidth="1"/>
    <col min="2596" max="2816" width="9.125" style="815"/>
    <col min="2817" max="2851" width="2.625" style="815" customWidth="1"/>
    <col min="2852" max="3072" width="9.125" style="815"/>
    <col min="3073" max="3107" width="2.625" style="815" customWidth="1"/>
    <col min="3108" max="3328" width="9.125" style="815"/>
    <col min="3329" max="3363" width="2.625" style="815" customWidth="1"/>
    <col min="3364" max="3584" width="9.125" style="815"/>
    <col min="3585" max="3619" width="2.625" style="815" customWidth="1"/>
    <col min="3620" max="3840" width="9.125" style="815"/>
    <col min="3841" max="3875" width="2.625" style="815" customWidth="1"/>
    <col min="3876" max="4096" width="9.125" style="815"/>
    <col min="4097" max="4131" width="2.625" style="815" customWidth="1"/>
    <col min="4132" max="4352" width="9.125" style="815"/>
    <col min="4353" max="4387" width="2.625" style="815" customWidth="1"/>
    <col min="4388" max="4608" width="9.125" style="815"/>
    <col min="4609" max="4643" width="2.625" style="815" customWidth="1"/>
    <col min="4644" max="4864" width="9.125" style="815"/>
    <col min="4865" max="4899" width="2.625" style="815" customWidth="1"/>
    <col min="4900" max="5120" width="9.125" style="815"/>
    <col min="5121" max="5155" width="2.625" style="815" customWidth="1"/>
    <col min="5156" max="5376" width="9.125" style="815"/>
    <col min="5377" max="5411" width="2.625" style="815" customWidth="1"/>
    <col min="5412" max="5632" width="9.125" style="815"/>
    <col min="5633" max="5667" width="2.625" style="815" customWidth="1"/>
    <col min="5668" max="5888" width="9.125" style="815"/>
    <col min="5889" max="5923" width="2.625" style="815" customWidth="1"/>
    <col min="5924" max="6144" width="9.125" style="815"/>
    <col min="6145" max="6179" width="2.625" style="815" customWidth="1"/>
    <col min="6180" max="6400" width="9.125" style="815"/>
    <col min="6401" max="6435" width="2.625" style="815" customWidth="1"/>
    <col min="6436" max="6656" width="9.125" style="815"/>
    <col min="6657" max="6691" width="2.625" style="815" customWidth="1"/>
    <col min="6692" max="6912" width="9.125" style="815"/>
    <col min="6913" max="6947" width="2.625" style="815" customWidth="1"/>
    <col min="6948" max="7168" width="9.125" style="815"/>
    <col min="7169" max="7203" width="2.625" style="815" customWidth="1"/>
    <col min="7204" max="7424" width="9.125" style="815"/>
    <col min="7425" max="7459" width="2.625" style="815" customWidth="1"/>
    <col min="7460" max="7680" width="9.125" style="815"/>
    <col min="7681" max="7715" width="2.625" style="815" customWidth="1"/>
    <col min="7716" max="7936" width="9.125" style="815"/>
    <col min="7937" max="7971" width="2.625" style="815" customWidth="1"/>
    <col min="7972" max="8192" width="9.125" style="815"/>
    <col min="8193" max="8227" width="2.625" style="815" customWidth="1"/>
    <col min="8228" max="8448" width="9.125" style="815"/>
    <col min="8449" max="8483" width="2.625" style="815" customWidth="1"/>
    <col min="8484" max="8704" width="9.125" style="815"/>
    <col min="8705" max="8739" width="2.625" style="815" customWidth="1"/>
    <col min="8740" max="8960" width="9.125" style="815"/>
    <col min="8961" max="8995" width="2.625" style="815" customWidth="1"/>
    <col min="8996" max="9216" width="9.125" style="815"/>
    <col min="9217" max="9251" width="2.625" style="815" customWidth="1"/>
    <col min="9252" max="9472" width="9.125" style="815"/>
    <col min="9473" max="9507" width="2.625" style="815" customWidth="1"/>
    <col min="9508" max="9728" width="9.125" style="815"/>
    <col min="9729" max="9763" width="2.625" style="815" customWidth="1"/>
    <col min="9764" max="9984" width="9.125" style="815"/>
    <col min="9985" max="10019" width="2.625" style="815" customWidth="1"/>
    <col min="10020" max="10240" width="9.125" style="815"/>
    <col min="10241" max="10275" width="2.625" style="815" customWidth="1"/>
    <col min="10276" max="10496" width="9.125" style="815"/>
    <col min="10497" max="10531" width="2.625" style="815" customWidth="1"/>
    <col min="10532" max="10752" width="9.125" style="815"/>
    <col min="10753" max="10787" width="2.625" style="815" customWidth="1"/>
    <col min="10788" max="11008" width="9.125" style="815"/>
    <col min="11009" max="11043" width="2.625" style="815" customWidth="1"/>
    <col min="11044" max="11264" width="9.125" style="815"/>
    <col min="11265" max="11299" width="2.625" style="815" customWidth="1"/>
    <col min="11300" max="11520" width="9.125" style="815"/>
    <col min="11521" max="11555" width="2.625" style="815" customWidth="1"/>
    <col min="11556" max="11776" width="9.125" style="815"/>
    <col min="11777" max="11811" width="2.625" style="815" customWidth="1"/>
    <col min="11812" max="12032" width="9.125" style="815"/>
    <col min="12033" max="12067" width="2.625" style="815" customWidth="1"/>
    <col min="12068" max="12288" width="9.125" style="815"/>
    <col min="12289" max="12323" width="2.625" style="815" customWidth="1"/>
    <col min="12324" max="12544" width="9.125" style="815"/>
    <col min="12545" max="12579" width="2.625" style="815" customWidth="1"/>
    <col min="12580" max="12800" width="9.125" style="815"/>
    <col min="12801" max="12835" width="2.625" style="815" customWidth="1"/>
    <col min="12836" max="13056" width="9.125" style="815"/>
    <col min="13057" max="13091" width="2.625" style="815" customWidth="1"/>
    <col min="13092" max="13312" width="9.125" style="815"/>
    <col min="13313" max="13347" width="2.625" style="815" customWidth="1"/>
    <col min="13348" max="13568" width="9.125" style="815"/>
    <col min="13569" max="13603" width="2.625" style="815" customWidth="1"/>
    <col min="13604" max="13824" width="9.125" style="815"/>
    <col min="13825" max="13859" width="2.625" style="815" customWidth="1"/>
    <col min="13860" max="14080" width="9.125" style="815"/>
    <col min="14081" max="14115" width="2.625" style="815" customWidth="1"/>
    <col min="14116" max="14336" width="9.125" style="815"/>
    <col min="14337" max="14371" width="2.625" style="815" customWidth="1"/>
    <col min="14372" max="14592" width="9.125" style="815"/>
    <col min="14593" max="14627" width="2.625" style="815" customWidth="1"/>
    <col min="14628" max="14848" width="9.125" style="815"/>
    <col min="14849" max="14883" width="2.625" style="815" customWidth="1"/>
    <col min="14884" max="15104" width="9.125" style="815"/>
    <col min="15105" max="15139" width="2.625" style="815" customWidth="1"/>
    <col min="15140" max="15360" width="9.125" style="815"/>
    <col min="15361" max="15395" width="2.625" style="815" customWidth="1"/>
    <col min="15396" max="15616" width="9.125" style="815"/>
    <col min="15617" max="15651" width="2.625" style="815" customWidth="1"/>
    <col min="15652" max="15872" width="9.125" style="815"/>
    <col min="15873" max="15907" width="2.625" style="815" customWidth="1"/>
    <col min="15908" max="16128" width="9.125" style="815"/>
    <col min="16129" max="16163" width="2.625" style="815" customWidth="1"/>
    <col min="16164" max="16384" width="9.125" style="815"/>
  </cols>
  <sheetData>
    <row r="2" spans="2:37" ht="14.45" customHeight="1">
      <c r="B2" s="636"/>
      <c r="C2" s="636"/>
      <c r="D2" s="636"/>
      <c r="E2" s="636"/>
      <c r="F2" s="636"/>
      <c r="G2" s="636"/>
      <c r="M2" s="636"/>
      <c r="N2" s="636"/>
      <c r="O2" s="636"/>
      <c r="P2" s="636"/>
      <c r="Q2" s="636"/>
      <c r="R2" s="636"/>
      <c r="S2" s="636"/>
      <c r="T2" s="636"/>
      <c r="U2" s="636"/>
      <c r="V2" s="636"/>
      <c r="W2" s="636"/>
      <c r="X2" s="636"/>
      <c r="AG2" s="636"/>
      <c r="AH2" s="636"/>
      <c r="AI2" s="636"/>
    </row>
    <row r="3" spans="2:37" ht="6" customHeight="1">
      <c r="B3" s="1282" t="s">
        <v>1109</v>
      </c>
      <c r="C3" s="1282"/>
      <c r="D3" s="1282"/>
      <c r="E3" s="1282"/>
      <c r="F3" s="1282"/>
      <c r="G3" s="1282"/>
      <c r="H3" s="1282"/>
      <c r="I3" s="1282"/>
      <c r="J3" s="1282"/>
      <c r="K3" s="1282"/>
      <c r="L3" s="1282"/>
      <c r="M3" s="1282"/>
      <c r="N3" s="1282"/>
      <c r="O3" s="1282"/>
      <c r="P3" s="1282"/>
      <c r="Q3" s="1282"/>
      <c r="R3" s="1282"/>
      <c r="S3" s="1282"/>
      <c r="T3" s="1282"/>
      <c r="U3" s="1282"/>
      <c r="V3" s="1282"/>
      <c r="W3" s="1282"/>
      <c r="X3" s="1282"/>
      <c r="Y3" s="1282"/>
      <c r="Z3" s="1282"/>
      <c r="AA3" s="1282"/>
      <c r="AB3" s="1282"/>
      <c r="AC3" s="1282"/>
      <c r="AD3" s="1282"/>
      <c r="AE3" s="1282"/>
      <c r="AF3" s="1282"/>
      <c r="AG3" s="1282"/>
      <c r="AH3" s="1282"/>
      <c r="AI3" s="1282"/>
    </row>
    <row r="4" spans="2:37">
      <c r="B4" s="1282"/>
      <c r="C4" s="1282"/>
      <c r="D4" s="1282"/>
      <c r="E4" s="1282"/>
      <c r="F4" s="1282"/>
      <c r="G4" s="1282"/>
      <c r="H4" s="1282"/>
      <c r="I4" s="1282"/>
      <c r="J4" s="1282"/>
      <c r="K4" s="1282"/>
      <c r="L4" s="1282"/>
      <c r="M4" s="1282"/>
      <c r="N4" s="1282"/>
      <c r="O4" s="1282"/>
      <c r="P4" s="1282"/>
      <c r="Q4" s="1282"/>
      <c r="R4" s="1282"/>
      <c r="S4" s="1282"/>
      <c r="T4" s="1282"/>
      <c r="U4" s="1282"/>
      <c r="V4" s="1282"/>
      <c r="W4" s="1282"/>
      <c r="X4" s="1282"/>
      <c r="Y4" s="1282"/>
      <c r="Z4" s="1282"/>
      <c r="AA4" s="1282"/>
      <c r="AB4" s="1282"/>
      <c r="AC4" s="1282"/>
      <c r="AD4" s="1282"/>
      <c r="AE4" s="1282"/>
      <c r="AF4" s="1282"/>
      <c r="AG4" s="1282"/>
      <c r="AH4" s="1282"/>
      <c r="AI4" s="1282"/>
    </row>
    <row r="5" spans="2:37" ht="12.75" customHeight="1">
      <c r="B5" s="636"/>
      <c r="C5" s="636"/>
      <c r="D5" s="636"/>
      <c r="E5" s="636"/>
      <c r="F5" s="636"/>
      <c r="G5" s="636"/>
      <c r="H5" s="636"/>
      <c r="I5" s="636"/>
      <c r="J5" s="636"/>
      <c r="K5" s="861"/>
      <c r="L5" s="817"/>
      <c r="M5" s="817"/>
      <c r="N5" s="817"/>
      <c r="O5" s="817"/>
      <c r="P5" s="817"/>
      <c r="Q5" s="817"/>
      <c r="R5" s="862"/>
      <c r="S5" s="862"/>
      <c r="T5" s="862"/>
      <c r="U5" s="862"/>
      <c r="V5" s="862"/>
      <c r="W5" s="862"/>
      <c r="X5" s="862"/>
      <c r="Y5" s="862"/>
      <c r="Z5" s="636"/>
      <c r="AA5" s="636"/>
      <c r="AB5" s="636"/>
      <c r="AC5" s="636"/>
      <c r="AD5" s="636"/>
      <c r="AE5" s="636"/>
      <c r="AF5" s="636"/>
      <c r="AG5" s="636"/>
      <c r="AH5" s="636"/>
      <c r="AI5" s="636"/>
    </row>
    <row r="6" spans="2:37" ht="15" customHeight="1">
      <c r="Z6" s="1283" t="s">
        <v>1112</v>
      </c>
      <c r="AA6" s="1283"/>
      <c r="AB6" s="1283"/>
      <c r="AC6" s="1283"/>
      <c r="AD6" s="1283"/>
      <c r="AE6" s="1283"/>
      <c r="AF6" s="1283"/>
      <c r="AG6" s="1283"/>
      <c r="AH6" s="1283"/>
    </row>
    <row r="7" spans="2:37" ht="12.75" customHeight="1"/>
    <row r="8" spans="2:37" ht="13.15" customHeight="1">
      <c r="B8" s="812"/>
      <c r="C8" s="812"/>
      <c r="D8" s="812"/>
      <c r="E8" s="812"/>
      <c r="F8" s="812"/>
      <c r="G8" s="812"/>
      <c r="H8" s="812"/>
      <c r="I8" s="812"/>
      <c r="J8" s="812"/>
      <c r="K8" s="23"/>
      <c r="L8" s="23"/>
      <c r="M8" s="23"/>
      <c r="N8" s="23"/>
      <c r="O8" s="23"/>
      <c r="P8" s="23"/>
      <c r="Q8" s="23"/>
      <c r="R8" s="862"/>
      <c r="S8" s="863"/>
      <c r="T8" s="863"/>
      <c r="U8" s="863"/>
      <c r="V8" s="863"/>
      <c r="W8" s="863"/>
      <c r="X8" s="863"/>
      <c r="Y8" s="863"/>
      <c r="Z8" s="812"/>
      <c r="AA8" s="812"/>
      <c r="AB8" s="812"/>
      <c r="AC8" s="812"/>
      <c r="AD8" s="812"/>
      <c r="AE8" s="812"/>
      <c r="AF8" s="812"/>
      <c r="AG8" s="812"/>
      <c r="AH8" s="812"/>
      <c r="AI8" s="812"/>
    </row>
    <row r="9" spans="2:37" ht="15" customHeight="1">
      <c r="B9" s="636"/>
      <c r="C9" s="636" t="s">
        <v>1087</v>
      </c>
      <c r="D9" s="636"/>
      <c r="E9" s="636"/>
      <c r="F9" s="636"/>
      <c r="G9" s="636"/>
      <c r="H9" s="636"/>
      <c r="I9" s="636"/>
      <c r="J9" s="636"/>
      <c r="K9" s="636"/>
      <c r="L9" s="636"/>
      <c r="M9" s="636"/>
      <c r="N9" s="636"/>
      <c r="O9" s="636"/>
      <c r="P9" s="636"/>
      <c r="Q9" s="636"/>
      <c r="R9" s="636"/>
      <c r="S9" s="636"/>
      <c r="T9" s="636"/>
      <c r="U9" s="636"/>
      <c r="V9" s="636"/>
      <c r="W9" s="636"/>
      <c r="X9" s="636"/>
      <c r="Y9" s="636"/>
      <c r="AI9" s="636"/>
      <c r="AK9" s="483" t="s">
        <v>754</v>
      </c>
    </row>
    <row r="10" spans="2:37" ht="18" customHeight="1">
      <c r="B10" s="636"/>
      <c r="C10" s="1284" t="str">
        <f>本工事内容!$C$2</f>
        <v>一宮市水道事業等管理者</v>
      </c>
      <c r="D10" s="1284"/>
      <c r="E10" s="1284"/>
      <c r="F10" s="1284"/>
      <c r="G10" s="1284"/>
      <c r="H10" s="1284"/>
      <c r="I10" s="1284"/>
      <c r="J10" s="1284"/>
      <c r="K10" s="1284"/>
      <c r="L10" s="1284"/>
      <c r="M10" s="1284"/>
      <c r="N10" s="1284"/>
      <c r="O10" s="636"/>
      <c r="P10" s="636"/>
      <c r="Q10" s="636"/>
      <c r="R10" s="636"/>
      <c r="S10" s="636"/>
      <c r="T10" s="636"/>
      <c r="U10" s="636"/>
      <c r="V10" s="636"/>
      <c r="W10" s="636"/>
      <c r="X10" s="636"/>
      <c r="Y10" s="636"/>
      <c r="Z10" s="636"/>
      <c r="AA10" s="636"/>
      <c r="AB10" s="636"/>
      <c r="AC10" s="636"/>
      <c r="AD10" s="636"/>
      <c r="AE10" s="636"/>
      <c r="AF10" s="636"/>
      <c r="AG10" s="636"/>
      <c r="AH10" s="636"/>
      <c r="AI10" s="636"/>
    </row>
    <row r="11" spans="2:37" ht="18" customHeight="1">
      <c r="B11" s="636"/>
      <c r="C11" s="636"/>
      <c r="D11" s="636"/>
      <c r="E11" s="636"/>
      <c r="F11" s="636"/>
      <c r="G11" s="636"/>
      <c r="H11" s="636"/>
      <c r="I11" s="636"/>
      <c r="J11" s="636"/>
      <c r="K11" s="636"/>
      <c r="L11" s="636"/>
      <c r="M11" s="636"/>
      <c r="N11" s="636"/>
      <c r="O11" s="636"/>
      <c r="P11" s="636"/>
      <c r="Q11" s="636"/>
      <c r="R11" s="1280" t="s">
        <v>615</v>
      </c>
      <c r="S11" s="1280"/>
      <c r="T11" s="1280"/>
      <c r="U11" s="1280"/>
      <c r="V11" s="1280"/>
      <c r="W11" s="1285" t="str">
        <f>請負者詳細!$C$4</f>
        <v>一宮市尾西町木曽川1-1-1</v>
      </c>
      <c r="X11" s="1278"/>
      <c r="Y11" s="1278"/>
      <c r="Z11" s="1278"/>
      <c r="AA11" s="1278"/>
      <c r="AB11" s="1278"/>
      <c r="AC11" s="1278"/>
      <c r="AD11" s="1278"/>
      <c r="AE11" s="1278"/>
      <c r="AF11" s="1278"/>
      <c r="AG11" s="1278"/>
      <c r="AH11" s="1278"/>
      <c r="AI11" s="1278"/>
    </row>
    <row r="12" spans="2:37" ht="18" customHeight="1">
      <c r="B12" s="636"/>
      <c r="C12" s="636"/>
      <c r="D12" s="636"/>
      <c r="E12" s="636"/>
      <c r="F12" s="636"/>
      <c r="G12" s="636"/>
      <c r="H12" s="636"/>
      <c r="I12" s="636"/>
      <c r="J12" s="636"/>
      <c r="K12" s="636"/>
      <c r="L12" s="636"/>
      <c r="M12" s="636"/>
      <c r="N12" s="636"/>
      <c r="O12" s="636"/>
      <c r="P12" s="636"/>
      <c r="Q12" s="636"/>
      <c r="R12" s="1280" t="s">
        <v>1110</v>
      </c>
      <c r="S12" s="1280"/>
      <c r="T12" s="1280"/>
      <c r="U12" s="1280"/>
      <c r="V12" s="1280"/>
      <c r="W12" s="1281" t="str">
        <f>請負者詳細!$C$2</f>
        <v>△△△△建設株式会社</v>
      </c>
      <c r="X12" s="1281"/>
      <c r="Y12" s="1281"/>
      <c r="Z12" s="1281"/>
      <c r="AA12" s="1281"/>
      <c r="AB12" s="1281"/>
      <c r="AC12" s="1281"/>
      <c r="AD12" s="1281"/>
      <c r="AE12" s="1281"/>
      <c r="AF12" s="1281"/>
      <c r="AG12" s="1281"/>
      <c r="AH12" s="1281"/>
      <c r="AI12" s="1281"/>
    </row>
    <row r="13" spans="2:37" ht="18" customHeight="1">
      <c r="B13" s="636"/>
      <c r="C13" s="636"/>
      <c r="D13" s="636"/>
      <c r="E13" s="636"/>
      <c r="F13" s="636"/>
      <c r="G13" s="636"/>
      <c r="H13" s="636"/>
      <c r="I13" s="636"/>
      <c r="J13" s="636"/>
      <c r="K13" s="636"/>
      <c r="L13" s="636"/>
      <c r="M13" s="636"/>
      <c r="N13" s="636"/>
      <c r="O13" s="636"/>
      <c r="P13" s="636"/>
      <c r="Q13" s="636"/>
      <c r="R13" s="1280" t="s">
        <v>1111</v>
      </c>
      <c r="S13" s="1280"/>
      <c r="T13" s="1280"/>
      <c r="U13" s="1280"/>
      <c r="V13" s="1280"/>
      <c r="W13" s="1277" t="str">
        <f>請負者詳細!$C$5</f>
        <v>代表取締役　○○　××</v>
      </c>
      <c r="X13" s="1278"/>
      <c r="Y13" s="1278"/>
      <c r="Z13" s="1278"/>
      <c r="AA13" s="1278"/>
      <c r="AB13" s="1278"/>
      <c r="AC13" s="1278"/>
      <c r="AD13" s="1278"/>
      <c r="AE13" s="1278"/>
      <c r="AF13" s="1278"/>
      <c r="AG13" s="1278"/>
      <c r="AH13" s="1278"/>
      <c r="AI13" s="1278"/>
    </row>
    <row r="14" spans="2:37" ht="25.15" customHeight="1">
      <c r="B14" s="636"/>
      <c r="C14" s="636"/>
      <c r="D14" s="636"/>
      <c r="AH14" s="864"/>
      <c r="AI14" s="864"/>
    </row>
    <row r="15" spans="2:37" ht="12.75" customHeight="1">
      <c r="B15" s="391"/>
      <c r="C15" s="391"/>
      <c r="D15" s="391"/>
      <c r="AH15" s="391"/>
      <c r="AI15" s="391"/>
    </row>
    <row r="16" spans="2:37" ht="9.9499999999999993" customHeight="1">
      <c r="B16" s="636"/>
      <c r="C16" s="636"/>
      <c r="D16" s="1274" t="s">
        <v>1114</v>
      </c>
      <c r="E16" s="1274"/>
      <c r="F16" s="1274"/>
      <c r="G16" s="1274"/>
      <c r="H16" s="1274"/>
      <c r="I16" s="1274"/>
      <c r="J16" s="1274"/>
      <c r="K16" s="1274"/>
      <c r="L16" s="1274"/>
      <c r="M16" s="1274"/>
      <c r="N16" s="1274"/>
      <c r="O16" s="1274"/>
      <c r="P16" s="1274"/>
      <c r="Q16" s="1274"/>
      <c r="R16" s="1274"/>
      <c r="S16" s="1274"/>
      <c r="T16" s="1274"/>
      <c r="U16" s="1274"/>
      <c r="V16" s="1274"/>
      <c r="W16" s="1274"/>
      <c r="X16" s="1274"/>
      <c r="Y16" s="1274"/>
      <c r="Z16" s="1274"/>
      <c r="AA16" s="1274"/>
      <c r="AB16" s="1274"/>
      <c r="AC16" s="1274"/>
      <c r="AD16" s="1274"/>
      <c r="AE16" s="1274"/>
      <c r="AF16" s="1274"/>
      <c r="AG16" s="1274"/>
      <c r="AH16" s="1274"/>
      <c r="AI16" s="636"/>
    </row>
    <row r="17" spans="2:35" ht="9.9499999999999993" customHeight="1">
      <c r="B17" s="636"/>
      <c r="C17" s="636"/>
      <c r="D17" s="1274"/>
      <c r="E17" s="1274"/>
      <c r="F17" s="1274"/>
      <c r="G17" s="1274"/>
      <c r="H17" s="1274"/>
      <c r="I17" s="1274"/>
      <c r="J17" s="1274"/>
      <c r="K17" s="1274"/>
      <c r="L17" s="1274"/>
      <c r="M17" s="1274"/>
      <c r="N17" s="1274"/>
      <c r="O17" s="1274"/>
      <c r="P17" s="1274"/>
      <c r="Q17" s="1274"/>
      <c r="R17" s="1274"/>
      <c r="S17" s="1274"/>
      <c r="T17" s="1274"/>
      <c r="U17" s="1274"/>
      <c r="V17" s="1274"/>
      <c r="W17" s="1274"/>
      <c r="X17" s="1274"/>
      <c r="Y17" s="1274"/>
      <c r="Z17" s="1274"/>
      <c r="AA17" s="1274"/>
      <c r="AB17" s="1274"/>
      <c r="AC17" s="1274"/>
      <c r="AD17" s="1274"/>
      <c r="AE17" s="1274"/>
      <c r="AF17" s="1274"/>
      <c r="AG17" s="1274"/>
      <c r="AH17" s="1274"/>
      <c r="AI17" s="636"/>
    </row>
    <row r="18" spans="2:35" ht="9.9499999999999993" customHeight="1">
      <c r="B18" s="810"/>
      <c r="C18" s="810"/>
      <c r="D18" s="1274" t="s">
        <v>1113</v>
      </c>
      <c r="E18" s="1274"/>
      <c r="F18" s="1274"/>
      <c r="G18" s="1274"/>
      <c r="H18" s="1274"/>
      <c r="I18" s="1274"/>
      <c r="J18" s="1274"/>
      <c r="K18" s="1274"/>
      <c r="L18" s="1274"/>
      <c r="M18" s="1274"/>
      <c r="N18" s="1274"/>
      <c r="O18" s="1274"/>
      <c r="P18" s="1274"/>
      <c r="Q18" s="1274"/>
      <c r="R18" s="1274"/>
      <c r="S18" s="1274"/>
      <c r="T18" s="1274"/>
      <c r="U18" s="1274"/>
      <c r="V18" s="1274"/>
      <c r="W18" s="1274"/>
      <c r="X18" s="1274"/>
      <c r="Y18" s="1274"/>
      <c r="Z18" s="1274"/>
      <c r="AA18" s="1274"/>
      <c r="AB18" s="1274"/>
      <c r="AC18" s="1274"/>
      <c r="AD18" s="1274"/>
      <c r="AE18" s="1274"/>
      <c r="AF18" s="1274"/>
      <c r="AG18" s="1274"/>
      <c r="AH18" s="1274"/>
      <c r="AI18" s="810"/>
    </row>
    <row r="19" spans="2:35" ht="9.9499999999999993" customHeight="1">
      <c r="B19" s="810"/>
      <c r="C19" s="810"/>
      <c r="D19" s="1274"/>
      <c r="E19" s="1274"/>
      <c r="F19" s="1274"/>
      <c r="G19" s="1274"/>
      <c r="H19" s="1274"/>
      <c r="I19" s="1274"/>
      <c r="J19" s="1274"/>
      <c r="K19" s="1274"/>
      <c r="L19" s="1274"/>
      <c r="M19" s="1274"/>
      <c r="N19" s="1274"/>
      <c r="O19" s="1274"/>
      <c r="P19" s="1274"/>
      <c r="Q19" s="1274"/>
      <c r="R19" s="1274"/>
      <c r="S19" s="1274"/>
      <c r="T19" s="1274"/>
      <c r="U19" s="1274"/>
      <c r="V19" s="1274"/>
      <c r="W19" s="1274"/>
      <c r="X19" s="1274"/>
      <c r="Y19" s="1274"/>
      <c r="Z19" s="1274"/>
      <c r="AA19" s="1274"/>
      <c r="AB19" s="1274"/>
      <c r="AC19" s="1274"/>
      <c r="AD19" s="1274"/>
      <c r="AE19" s="1274"/>
      <c r="AF19" s="1274"/>
      <c r="AG19" s="1274"/>
      <c r="AH19" s="1274"/>
      <c r="AI19" s="810"/>
    </row>
    <row r="20" spans="2:35" ht="9.9499999999999993" customHeight="1">
      <c r="B20" s="810"/>
      <c r="C20" s="810"/>
      <c r="D20" s="865"/>
      <c r="E20" s="865"/>
      <c r="F20" s="865"/>
      <c r="G20" s="865"/>
      <c r="H20" s="865"/>
      <c r="I20" s="865"/>
      <c r="J20" s="865"/>
      <c r="K20" s="865"/>
      <c r="L20" s="865"/>
      <c r="M20" s="865"/>
      <c r="N20" s="865"/>
      <c r="O20" s="865"/>
      <c r="P20" s="865"/>
      <c r="Q20" s="865"/>
      <c r="R20" s="865"/>
      <c r="S20" s="865"/>
      <c r="T20" s="865"/>
      <c r="U20" s="865"/>
      <c r="V20" s="865"/>
      <c r="W20" s="865"/>
      <c r="X20" s="865"/>
      <c r="Y20" s="865"/>
      <c r="Z20" s="865"/>
      <c r="AA20" s="865"/>
      <c r="AB20" s="865"/>
      <c r="AC20" s="865"/>
      <c r="AD20" s="865"/>
      <c r="AE20" s="865"/>
      <c r="AF20" s="865"/>
      <c r="AG20" s="865"/>
      <c r="AH20" s="865"/>
      <c r="AI20" s="810"/>
    </row>
    <row r="21" spans="2:35">
      <c r="B21" s="636"/>
      <c r="C21" s="636"/>
      <c r="D21" s="636"/>
      <c r="Q21" s="812"/>
      <c r="R21" s="1279" t="s">
        <v>617</v>
      </c>
      <c r="S21" s="1279"/>
      <c r="T21" s="636"/>
      <c r="U21" s="636"/>
      <c r="V21" s="636"/>
      <c r="W21" s="636"/>
      <c r="X21" s="636"/>
      <c r="Y21" s="636"/>
      <c r="Z21" s="636"/>
      <c r="AA21" s="636"/>
      <c r="AB21" s="636"/>
      <c r="AC21" s="636"/>
      <c r="AD21" s="636"/>
      <c r="AE21" s="636"/>
      <c r="AF21" s="636"/>
      <c r="AG21" s="636"/>
      <c r="AH21" s="636"/>
      <c r="AI21" s="636"/>
    </row>
    <row r="22" spans="2:35">
      <c r="B22" s="636"/>
      <c r="C22" s="636"/>
      <c r="D22" s="636"/>
      <c r="E22" s="636"/>
      <c r="F22" s="636"/>
      <c r="G22" s="636"/>
      <c r="H22" s="636"/>
      <c r="I22" s="636"/>
      <c r="J22" s="636"/>
      <c r="K22" s="636"/>
      <c r="L22" s="636"/>
      <c r="M22" s="636"/>
      <c r="N22" s="636"/>
      <c r="O22" s="636"/>
      <c r="P22" s="636"/>
      <c r="Q22" s="812"/>
      <c r="R22" s="1279"/>
      <c r="S22" s="1279"/>
      <c r="T22" s="636"/>
      <c r="U22" s="636"/>
      <c r="V22" s="636"/>
      <c r="W22" s="636"/>
      <c r="X22" s="636"/>
      <c r="Y22" s="636"/>
      <c r="Z22" s="636"/>
      <c r="AA22" s="636"/>
      <c r="AB22" s="636"/>
      <c r="AC22" s="636"/>
      <c r="AD22" s="636"/>
      <c r="AE22" s="636"/>
      <c r="AF22" s="636"/>
      <c r="AG22" s="636"/>
      <c r="AH22" s="636"/>
      <c r="AI22" s="636"/>
    </row>
    <row r="23" spans="2:35">
      <c r="B23" s="636"/>
      <c r="C23" s="636"/>
      <c r="D23" s="636"/>
      <c r="E23" s="636"/>
      <c r="F23" s="636"/>
      <c r="Q23" s="812"/>
      <c r="R23" s="812"/>
      <c r="S23" s="812"/>
      <c r="T23" s="636"/>
      <c r="U23" s="636"/>
      <c r="V23" s="636"/>
      <c r="W23" s="636"/>
      <c r="X23" s="636"/>
      <c r="Y23" s="636"/>
      <c r="Z23" s="636"/>
      <c r="AA23" s="636"/>
      <c r="AB23" s="636"/>
      <c r="AC23" s="636"/>
      <c r="AD23" s="636"/>
      <c r="AE23" s="636"/>
      <c r="AF23" s="636"/>
      <c r="AG23" s="636"/>
      <c r="AH23" s="636"/>
      <c r="AI23" s="636"/>
    </row>
    <row r="24" spans="2:35" ht="20.100000000000001" customHeight="1">
      <c r="B24" s="636"/>
      <c r="C24" s="1272">
        <v>1</v>
      </c>
      <c r="D24" s="1272"/>
      <c r="E24" s="1273" t="s">
        <v>618</v>
      </c>
      <c r="F24" s="1273"/>
      <c r="G24" s="1273"/>
      <c r="H24" s="1273"/>
      <c r="I24" s="1273"/>
      <c r="J24" s="1273"/>
      <c r="K24" s="1273"/>
      <c r="L24" s="1273"/>
      <c r="M24" s="868"/>
      <c r="N24" s="816" t="str">
        <f>本工事内容!$C$5&amp;本工事内容!$D$5&amp;本工事内容!$E$5</f>
        <v>水第100号</v>
      </c>
      <c r="Q24" s="194"/>
      <c r="AI24" s="636"/>
    </row>
    <row r="25" spans="2:35" ht="20.100000000000001" customHeight="1">
      <c r="B25" s="636"/>
      <c r="C25" s="1272">
        <v>2</v>
      </c>
      <c r="D25" s="1272"/>
      <c r="E25" s="1273" t="s">
        <v>619</v>
      </c>
      <c r="F25" s="1273"/>
      <c r="G25" s="1273"/>
      <c r="H25" s="1273"/>
      <c r="I25" s="1273"/>
      <c r="J25" s="1273"/>
      <c r="K25" s="1273"/>
      <c r="L25" s="1273"/>
      <c r="M25" s="868"/>
      <c r="N25" s="1275" t="str">
        <f>本工事内容!$C$8</f>
        <v>○○○地内配水管改良工事</v>
      </c>
      <c r="O25" s="1275"/>
      <c r="P25" s="1275"/>
      <c r="Q25" s="1275"/>
      <c r="R25" s="1275"/>
      <c r="S25" s="1275"/>
      <c r="T25" s="1275"/>
      <c r="U25" s="1275"/>
      <c r="V25" s="1275"/>
      <c r="W25" s="1275"/>
      <c r="X25" s="1275"/>
      <c r="Y25" s="1275"/>
      <c r="Z25" s="1275"/>
      <c r="AA25" s="1275"/>
      <c r="AB25" s="1275"/>
      <c r="AC25" s="1275"/>
      <c r="AD25" s="1275"/>
      <c r="AI25" s="636"/>
    </row>
    <row r="26" spans="2:35" ht="20.100000000000001" customHeight="1">
      <c r="B26" s="636"/>
      <c r="C26" s="1272">
        <v>3</v>
      </c>
      <c r="D26" s="1272"/>
      <c r="E26" s="1273" t="s">
        <v>253</v>
      </c>
      <c r="F26" s="1273"/>
      <c r="G26" s="1273"/>
      <c r="H26" s="1273"/>
      <c r="I26" s="1273"/>
      <c r="J26" s="1273"/>
      <c r="K26" s="1273"/>
      <c r="L26" s="1273"/>
      <c r="M26" s="868"/>
      <c r="N26" s="1276" t="str">
        <f>本工事内容!$C$9</f>
        <v>一宮市○○○地内</v>
      </c>
      <c r="O26" s="1276"/>
      <c r="P26" s="1276"/>
      <c r="Q26" s="1276"/>
      <c r="R26" s="1276"/>
      <c r="S26" s="1276"/>
      <c r="T26" s="1276"/>
      <c r="U26" s="1276"/>
      <c r="V26" s="1276"/>
      <c r="W26" s="1276"/>
      <c r="X26" s="1276"/>
      <c r="Y26" s="1276"/>
      <c r="Z26" s="1276"/>
      <c r="AA26" s="1276"/>
      <c r="AB26" s="1276"/>
      <c r="AC26" s="1276"/>
      <c r="AD26" s="1276"/>
      <c r="AI26" s="636"/>
    </row>
    <row r="27" spans="2:35" ht="19.5" customHeight="1">
      <c r="B27" s="636"/>
      <c r="C27" s="1272">
        <v>4</v>
      </c>
      <c r="D27" s="1272"/>
      <c r="E27" s="1273" t="s">
        <v>254</v>
      </c>
      <c r="F27" s="1273"/>
      <c r="G27" s="1273"/>
      <c r="H27" s="1273"/>
      <c r="I27" s="1273"/>
      <c r="J27" s="1273"/>
      <c r="K27" s="1273"/>
      <c r="L27" s="1273"/>
      <c r="M27" s="868"/>
      <c r="N27" s="809" t="s">
        <v>1115</v>
      </c>
      <c r="U27" s="1268"/>
      <c r="V27" s="1268"/>
      <c r="W27" s="1268"/>
      <c r="X27" s="1268"/>
      <c r="Y27" s="405" t="s">
        <v>869</v>
      </c>
      <c r="Z27" s="1269"/>
      <c r="AA27" s="1269"/>
      <c r="AB27" s="405" t="s">
        <v>1090</v>
      </c>
      <c r="AC27" s="1269"/>
      <c r="AD27" s="1269"/>
      <c r="AE27" s="870" t="s">
        <v>387</v>
      </c>
      <c r="AF27" s="867"/>
      <c r="AG27" s="636"/>
      <c r="AH27" s="636"/>
      <c r="AI27" s="636"/>
    </row>
    <row r="28" spans="2:35" ht="19.5" customHeight="1">
      <c r="B28" s="636"/>
      <c r="C28" s="866"/>
      <c r="D28" s="866"/>
      <c r="E28" s="811"/>
      <c r="F28" s="811"/>
      <c r="G28" s="811"/>
      <c r="H28" s="811"/>
      <c r="I28" s="811"/>
      <c r="J28" s="811"/>
      <c r="K28" s="811"/>
      <c r="L28" s="811"/>
      <c r="M28" s="811"/>
      <c r="N28" s="809" t="s">
        <v>1116</v>
      </c>
      <c r="T28" s="813"/>
      <c r="U28" s="1268"/>
      <c r="V28" s="1268"/>
      <c r="W28" s="1268"/>
      <c r="X28" s="1268"/>
      <c r="Y28" s="405" t="s">
        <v>869</v>
      </c>
      <c r="Z28" s="1269"/>
      <c r="AA28" s="1269"/>
      <c r="AB28" s="405" t="s">
        <v>1090</v>
      </c>
      <c r="AC28" s="1269"/>
      <c r="AD28" s="1269"/>
      <c r="AE28" s="870" t="s">
        <v>387</v>
      </c>
      <c r="AF28" s="813"/>
      <c r="AG28" s="636"/>
      <c r="AH28" s="636"/>
      <c r="AI28" s="636"/>
    </row>
    <row r="29" spans="2:35" ht="9.75" customHeight="1">
      <c r="B29" s="636"/>
      <c r="C29" s="866"/>
      <c r="D29" s="866"/>
      <c r="E29" s="811"/>
      <c r="F29" s="811"/>
      <c r="G29" s="811"/>
      <c r="H29" s="811"/>
      <c r="I29" s="811"/>
      <c r="J29" s="811"/>
      <c r="K29" s="811"/>
      <c r="L29" s="811"/>
      <c r="M29" s="811"/>
      <c r="N29" s="811"/>
      <c r="Q29" s="814"/>
      <c r="R29" s="813"/>
      <c r="S29" s="813"/>
      <c r="T29" s="813"/>
      <c r="U29" s="813"/>
      <c r="V29" s="813"/>
      <c r="W29" s="813"/>
      <c r="X29" s="813"/>
      <c r="Y29" s="813"/>
      <c r="Z29" s="813"/>
      <c r="AA29" s="813"/>
      <c r="AB29" s="813"/>
      <c r="AC29" s="813"/>
      <c r="AD29" s="813"/>
      <c r="AE29" s="813"/>
      <c r="AF29" s="813"/>
      <c r="AG29" s="636"/>
      <c r="AH29" s="636"/>
      <c r="AI29" s="636"/>
    </row>
    <row r="30" spans="2:35" ht="19.5" customHeight="1">
      <c r="B30" s="636"/>
      <c r="C30" s="866"/>
      <c r="D30" s="866"/>
      <c r="E30" s="811"/>
      <c r="F30" s="811"/>
      <c r="G30" s="811"/>
      <c r="H30" s="811"/>
      <c r="I30" s="811"/>
      <c r="J30" s="811"/>
      <c r="K30" s="811"/>
      <c r="L30" s="811"/>
      <c r="M30" s="811"/>
      <c r="N30" s="1270" t="s">
        <v>1117</v>
      </c>
      <c r="O30" s="1270"/>
      <c r="P30" s="1270"/>
      <c r="Q30" s="1270"/>
      <c r="R30" s="1270"/>
      <c r="S30" s="1270"/>
      <c r="T30" s="1270"/>
      <c r="U30" s="1270"/>
      <c r="V30" s="1270"/>
      <c r="W30" s="1270"/>
      <c r="X30" s="1270"/>
      <c r="Y30" s="1270"/>
      <c r="Z30" s="1270"/>
      <c r="AA30" s="1270"/>
      <c r="AB30" s="1270"/>
      <c r="AC30" s="1270"/>
      <c r="AD30" s="1270"/>
      <c r="AE30" s="1270"/>
      <c r="AF30" s="1270"/>
      <c r="AG30" s="1270"/>
      <c r="AH30" s="1270"/>
      <c r="AI30" s="636"/>
    </row>
    <row r="31" spans="2:35" ht="9.9499999999999993" customHeight="1">
      <c r="B31" s="636"/>
      <c r="C31" s="866"/>
      <c r="D31" s="866"/>
      <c r="E31" s="811"/>
      <c r="F31" s="811"/>
      <c r="G31" s="811"/>
      <c r="H31" s="811"/>
      <c r="I31" s="811"/>
      <c r="J31" s="811"/>
      <c r="K31" s="811"/>
      <c r="L31" s="811"/>
      <c r="M31" s="811"/>
      <c r="N31" s="811"/>
      <c r="Q31" s="814"/>
      <c r="R31" s="813"/>
      <c r="S31" s="813"/>
      <c r="T31" s="813"/>
      <c r="U31" s="813"/>
      <c r="V31" s="813"/>
      <c r="W31" s="813"/>
      <c r="X31" s="813"/>
      <c r="Y31" s="813"/>
      <c r="Z31" s="813"/>
      <c r="AA31" s="813"/>
      <c r="AB31" s="813"/>
      <c r="AC31" s="813"/>
      <c r="AD31" s="813"/>
      <c r="AE31" s="813"/>
      <c r="AF31" s="813"/>
      <c r="AG31" s="636"/>
      <c r="AH31" s="636"/>
      <c r="AI31" s="636"/>
    </row>
    <row r="32" spans="2:35" ht="19.5" customHeight="1">
      <c r="B32" s="636"/>
      <c r="C32" s="1272">
        <v>5</v>
      </c>
      <c r="D32" s="1272"/>
      <c r="E32" s="1273" t="s">
        <v>1118</v>
      </c>
      <c r="F32" s="1273"/>
      <c r="G32" s="1273"/>
      <c r="H32" s="1273"/>
      <c r="I32" s="1273"/>
      <c r="J32" s="1273"/>
      <c r="K32" s="1273"/>
      <c r="L32" s="1273"/>
      <c r="M32" s="811"/>
      <c r="N32" s="811"/>
      <c r="Q32" s="814"/>
      <c r="R32" s="813"/>
      <c r="S32" s="813"/>
      <c r="T32" s="813"/>
      <c r="U32" s="813"/>
      <c r="V32" s="813"/>
      <c r="W32" s="813"/>
      <c r="X32" s="813"/>
      <c r="Y32" s="813"/>
      <c r="Z32" s="813"/>
      <c r="AA32" s="813"/>
      <c r="AB32" s="813"/>
      <c r="AC32" s="813"/>
      <c r="AD32" s="813"/>
      <c r="AE32" s="813"/>
      <c r="AF32" s="813"/>
      <c r="AG32" s="636"/>
      <c r="AH32" s="636"/>
      <c r="AI32" s="636"/>
    </row>
    <row r="33" spans="2:35" ht="19.5" customHeight="1">
      <c r="B33" s="636"/>
      <c r="C33" s="866"/>
      <c r="D33" s="866"/>
      <c r="E33" s="811" t="s">
        <v>1119</v>
      </c>
      <c r="F33" s="868" t="s">
        <v>1120</v>
      </c>
      <c r="G33" s="811"/>
      <c r="H33" s="811"/>
      <c r="I33" s="811"/>
      <c r="J33" s="811"/>
      <c r="K33" s="811"/>
      <c r="L33" s="811"/>
      <c r="M33" s="811"/>
      <c r="N33" s="811"/>
      <c r="Q33" s="814"/>
      <c r="R33" s="813"/>
      <c r="S33" s="813"/>
      <c r="T33" s="813"/>
      <c r="U33" s="813"/>
      <c r="V33" s="813"/>
      <c r="W33" s="813"/>
      <c r="X33" s="813"/>
      <c r="Y33" s="813"/>
      <c r="Z33" s="813"/>
      <c r="AA33" s="813"/>
      <c r="AB33" s="813"/>
      <c r="AC33" s="813"/>
      <c r="AD33" s="813"/>
      <c r="AE33" s="813"/>
      <c r="AF33" s="813"/>
      <c r="AG33" s="636"/>
      <c r="AH33" s="636"/>
      <c r="AI33" s="636"/>
    </row>
    <row r="34" spans="2:35" ht="19.5" customHeight="1">
      <c r="B34" s="636"/>
      <c r="C34" s="866"/>
      <c r="D34" s="866"/>
      <c r="E34" s="811"/>
      <c r="F34" s="811" t="s">
        <v>535</v>
      </c>
      <c r="H34" s="868" t="s">
        <v>1532</v>
      </c>
      <c r="I34" s="811"/>
      <c r="J34" s="811"/>
      <c r="K34" s="811"/>
      <c r="L34" s="811"/>
      <c r="M34" s="811"/>
      <c r="N34" s="811"/>
      <c r="Q34" s="814"/>
      <c r="R34" s="813"/>
      <c r="S34" s="813"/>
      <c r="T34" s="813"/>
      <c r="U34" s="813"/>
      <c r="V34" s="813"/>
      <c r="W34" s="813"/>
      <c r="X34" s="813"/>
      <c r="Y34" s="813"/>
      <c r="Z34" s="813"/>
      <c r="AA34" s="813"/>
      <c r="AB34" s="813"/>
      <c r="AC34" s="813"/>
      <c r="AD34" s="813"/>
      <c r="AE34" s="813"/>
      <c r="AF34" s="813"/>
      <c r="AG34" s="636"/>
      <c r="AH34" s="636"/>
      <c r="AI34" s="636"/>
    </row>
    <row r="35" spans="2:35" ht="19.5" customHeight="1">
      <c r="B35" s="636"/>
      <c r="C35" s="866"/>
      <c r="D35" s="866"/>
      <c r="E35" s="811"/>
      <c r="F35" s="811" t="s">
        <v>535</v>
      </c>
      <c r="G35" s="811"/>
      <c r="H35" s="868" t="s">
        <v>1531</v>
      </c>
      <c r="I35" s="811"/>
      <c r="J35" s="811"/>
      <c r="K35" s="811"/>
      <c r="L35" s="811"/>
      <c r="M35" s="811"/>
      <c r="N35" s="811"/>
      <c r="Q35" s="814"/>
      <c r="R35" s="813"/>
      <c r="S35" s="813"/>
      <c r="T35" s="813"/>
      <c r="U35" s="813"/>
      <c r="V35" s="813"/>
      <c r="W35" s="813"/>
      <c r="X35" s="813"/>
      <c r="Y35" s="813"/>
      <c r="Z35" s="813"/>
      <c r="AA35" s="813"/>
      <c r="AB35" s="813"/>
      <c r="AC35" s="813"/>
      <c r="AD35" s="813"/>
      <c r="AE35" s="813"/>
      <c r="AF35" s="813"/>
      <c r="AG35" s="636"/>
      <c r="AH35" s="636"/>
      <c r="AI35" s="636"/>
    </row>
    <row r="36" spans="2:35" ht="19.5" customHeight="1">
      <c r="B36" s="636"/>
      <c r="C36" s="866"/>
      <c r="D36" s="866"/>
      <c r="E36" s="811"/>
      <c r="F36" s="811" t="s">
        <v>535</v>
      </c>
      <c r="G36" s="811"/>
      <c r="H36" s="868" t="s">
        <v>1121</v>
      </c>
      <c r="I36" s="811"/>
      <c r="J36" s="811"/>
      <c r="K36" s="811"/>
      <c r="L36" s="811"/>
      <c r="M36" s="811"/>
      <c r="N36" s="811"/>
      <c r="Q36" s="814"/>
      <c r="R36" s="813"/>
      <c r="S36" s="813"/>
      <c r="T36" s="813"/>
      <c r="U36" s="813"/>
      <c r="V36" s="813"/>
      <c r="W36" s="813"/>
      <c r="X36" s="813"/>
      <c r="Y36" s="813"/>
      <c r="Z36" s="813"/>
      <c r="AA36" s="813"/>
      <c r="AB36" s="813"/>
      <c r="AC36" s="813"/>
      <c r="AD36" s="813"/>
      <c r="AE36" s="813"/>
      <c r="AF36" s="813"/>
      <c r="AG36" s="636"/>
      <c r="AH36" s="636"/>
      <c r="AI36" s="636"/>
    </row>
    <row r="37" spans="2:35" ht="14.25" customHeight="1">
      <c r="B37" s="636"/>
      <c r="C37" s="866"/>
      <c r="D37" s="866"/>
      <c r="E37" s="811"/>
      <c r="F37" s="811"/>
      <c r="G37" s="811"/>
      <c r="H37" s="811"/>
      <c r="I37" s="811"/>
      <c r="J37" s="811"/>
      <c r="K37" s="811"/>
      <c r="L37" s="811"/>
      <c r="M37" s="811"/>
      <c r="N37" s="811"/>
      <c r="Q37" s="814"/>
      <c r="R37" s="813"/>
      <c r="S37" s="813"/>
      <c r="T37" s="813"/>
      <c r="U37" s="813"/>
      <c r="V37" s="813"/>
      <c r="W37" s="813"/>
      <c r="X37" s="813"/>
      <c r="Y37" s="813"/>
      <c r="Z37" s="813"/>
      <c r="AA37" s="813"/>
      <c r="AB37" s="813"/>
      <c r="AC37" s="813"/>
      <c r="AD37" s="813"/>
      <c r="AE37" s="813"/>
      <c r="AF37" s="813"/>
      <c r="AG37" s="636"/>
      <c r="AH37" s="636"/>
      <c r="AI37" s="636"/>
    </row>
    <row r="38" spans="2:35" ht="19.5" customHeight="1">
      <c r="B38" s="636"/>
      <c r="C38" s="866"/>
      <c r="D38" s="866"/>
      <c r="E38" s="811" t="s">
        <v>1122</v>
      </c>
      <c r="F38" s="868" t="s">
        <v>1123</v>
      </c>
      <c r="G38" s="811"/>
      <c r="H38" s="811"/>
      <c r="I38" s="811"/>
      <c r="J38" s="811"/>
      <c r="K38" s="811"/>
      <c r="L38" s="811"/>
      <c r="M38" s="811"/>
      <c r="N38" s="811"/>
      <c r="Q38" s="814"/>
      <c r="R38" s="813"/>
      <c r="S38" s="813"/>
      <c r="T38" s="813"/>
      <c r="U38" s="813"/>
      <c r="V38" s="813"/>
      <c r="W38" s="813"/>
      <c r="X38" s="813"/>
      <c r="Y38" s="813"/>
      <c r="Z38" s="813"/>
      <c r="AA38" s="813"/>
      <c r="AB38" s="813"/>
      <c r="AC38" s="813"/>
      <c r="AD38" s="813"/>
      <c r="AE38" s="813"/>
      <c r="AF38" s="813"/>
      <c r="AG38" s="636"/>
      <c r="AH38" s="636"/>
      <c r="AI38" s="636"/>
    </row>
    <row r="39" spans="2:35" ht="19.5" customHeight="1">
      <c r="B39" s="636"/>
      <c r="C39" s="866"/>
      <c r="D39" s="866"/>
      <c r="E39" s="811"/>
      <c r="F39" s="811" t="s">
        <v>535</v>
      </c>
      <c r="H39" s="868" t="s">
        <v>1538</v>
      </c>
      <c r="I39" s="811"/>
      <c r="J39" s="811"/>
      <c r="K39" s="811"/>
      <c r="L39" s="811"/>
      <c r="M39" s="811"/>
      <c r="N39" s="811"/>
      <c r="Q39" s="814"/>
      <c r="R39" s="813"/>
      <c r="S39" s="813"/>
      <c r="T39" s="813"/>
      <c r="U39" s="813"/>
      <c r="V39" s="813"/>
      <c r="W39" s="813"/>
      <c r="X39" s="813"/>
      <c r="Y39" s="813"/>
      <c r="Z39" s="813"/>
      <c r="AA39" s="813"/>
      <c r="AB39" s="813"/>
      <c r="AC39" s="813"/>
      <c r="AD39" s="813"/>
      <c r="AE39" s="813"/>
      <c r="AF39" s="813"/>
      <c r="AG39" s="636"/>
      <c r="AH39" s="636"/>
      <c r="AI39" s="636"/>
    </row>
    <row r="40" spans="2:35" ht="19.5" customHeight="1">
      <c r="B40" s="636"/>
      <c r="C40" s="866"/>
      <c r="D40" s="866"/>
      <c r="E40" s="811"/>
      <c r="F40" s="811" t="s">
        <v>535</v>
      </c>
      <c r="G40" s="811"/>
      <c r="H40" s="868" t="s">
        <v>1539</v>
      </c>
      <c r="I40" s="811"/>
      <c r="J40" s="811"/>
      <c r="K40" s="811"/>
      <c r="L40" s="811"/>
      <c r="M40" s="811"/>
      <c r="N40" s="811"/>
      <c r="Q40" s="814"/>
      <c r="R40" s="813"/>
      <c r="S40" s="813"/>
      <c r="T40" s="813"/>
      <c r="U40" s="813"/>
      <c r="V40" s="813"/>
      <c r="W40" s="813"/>
      <c r="X40" s="813"/>
      <c r="Y40" s="813"/>
      <c r="Z40" s="813"/>
      <c r="AA40" s="813"/>
      <c r="AB40" s="813"/>
      <c r="AC40" s="813"/>
      <c r="AD40" s="813"/>
      <c r="AE40" s="813"/>
      <c r="AF40" s="813"/>
      <c r="AG40" s="636"/>
      <c r="AH40" s="636"/>
      <c r="AI40" s="636"/>
    </row>
    <row r="41" spans="2:35" ht="19.5" customHeight="1">
      <c r="B41" s="636"/>
      <c r="C41" s="866"/>
      <c r="D41" s="866"/>
      <c r="E41" s="811"/>
      <c r="F41" s="811" t="s">
        <v>535</v>
      </c>
      <c r="G41" s="811"/>
      <c r="H41" s="868" t="s">
        <v>1124</v>
      </c>
      <c r="I41" s="811"/>
      <c r="J41" s="811"/>
      <c r="K41" s="811"/>
      <c r="L41" s="811"/>
      <c r="M41" s="811"/>
      <c r="N41" s="811"/>
      <c r="Q41" s="814"/>
      <c r="R41" s="813"/>
      <c r="S41" s="813"/>
      <c r="T41" s="813"/>
      <c r="U41" s="813"/>
      <c r="V41" s="813"/>
      <c r="W41" s="813"/>
      <c r="X41" s="813"/>
      <c r="Y41" s="813"/>
      <c r="Z41" s="813"/>
      <c r="AA41" s="813"/>
      <c r="AB41" s="813"/>
      <c r="AC41" s="813"/>
      <c r="AD41" s="813"/>
      <c r="AE41" s="813"/>
      <c r="AF41" s="813"/>
      <c r="AG41" s="636"/>
      <c r="AH41" s="636"/>
      <c r="AI41" s="636"/>
    </row>
    <row r="42" spans="2:35" ht="14.25" customHeight="1">
      <c r="B42" s="636"/>
      <c r="C42" s="866"/>
      <c r="D42" s="866"/>
      <c r="E42" s="811"/>
      <c r="F42" s="811"/>
      <c r="G42" s="811"/>
      <c r="H42" s="811"/>
      <c r="I42" s="811"/>
      <c r="J42" s="811"/>
      <c r="K42" s="811"/>
      <c r="L42" s="811"/>
      <c r="M42" s="811"/>
      <c r="N42" s="811"/>
      <c r="Q42" s="814"/>
      <c r="R42" s="813"/>
      <c r="S42" s="813"/>
      <c r="T42" s="813"/>
      <c r="U42" s="813"/>
      <c r="V42" s="813"/>
      <c r="W42" s="813"/>
      <c r="X42" s="813"/>
      <c r="Y42" s="813"/>
      <c r="Z42" s="813"/>
      <c r="AA42" s="813"/>
      <c r="AB42" s="813"/>
      <c r="AC42" s="813"/>
      <c r="AD42" s="813"/>
      <c r="AE42" s="813"/>
      <c r="AF42" s="813"/>
      <c r="AG42" s="636"/>
      <c r="AH42" s="636"/>
      <c r="AI42" s="636"/>
    </row>
    <row r="43" spans="2:35" ht="19.5" customHeight="1">
      <c r="B43" s="636"/>
      <c r="C43" s="866"/>
      <c r="D43" s="866"/>
      <c r="E43" s="811" t="s">
        <v>1125</v>
      </c>
      <c r="F43" s="868" t="s">
        <v>1126</v>
      </c>
      <c r="G43" s="811"/>
      <c r="H43" s="811"/>
      <c r="I43" s="811"/>
      <c r="J43" s="811"/>
      <c r="K43" s="811"/>
      <c r="L43" s="811"/>
      <c r="M43" s="811"/>
      <c r="N43" s="811"/>
      <c r="Q43" s="814"/>
      <c r="R43" s="813"/>
      <c r="S43" s="813"/>
      <c r="T43" s="813"/>
      <c r="U43" s="813"/>
      <c r="V43" s="813"/>
      <c r="W43" s="813"/>
      <c r="X43" s="813"/>
      <c r="Y43" s="813"/>
      <c r="Z43" s="813"/>
      <c r="AA43" s="813"/>
      <c r="AB43" s="813"/>
      <c r="AC43" s="813"/>
      <c r="AD43" s="813"/>
      <c r="AE43" s="813"/>
      <c r="AF43" s="813"/>
      <c r="AG43" s="636"/>
      <c r="AH43" s="636"/>
      <c r="AI43" s="636"/>
    </row>
    <row r="44" spans="2:35" ht="19.5" customHeight="1">
      <c r="B44" s="636"/>
      <c r="C44" s="866"/>
      <c r="D44" s="866"/>
      <c r="E44" s="811"/>
      <c r="F44" s="811" t="s">
        <v>535</v>
      </c>
      <c r="G44" s="811"/>
      <c r="H44" s="868" t="s">
        <v>1127</v>
      </c>
      <c r="I44" s="811"/>
      <c r="J44" s="811"/>
      <c r="K44" s="811"/>
      <c r="L44" s="811"/>
      <c r="M44" s="811"/>
      <c r="N44" s="811"/>
      <c r="Q44" s="814"/>
      <c r="R44" s="813"/>
      <c r="S44" s="813"/>
      <c r="T44" s="813"/>
      <c r="U44" s="813"/>
      <c r="V44" s="813"/>
      <c r="W44" s="813"/>
      <c r="X44" s="813"/>
      <c r="Y44" s="813"/>
      <c r="Z44" s="813"/>
      <c r="AA44" s="813"/>
      <c r="AB44" s="813"/>
      <c r="AC44" s="813"/>
      <c r="AD44" s="813"/>
      <c r="AE44" s="813"/>
      <c r="AF44" s="813"/>
      <c r="AG44" s="636"/>
      <c r="AH44" s="636"/>
      <c r="AI44" s="636"/>
    </row>
    <row r="45" spans="2:35" ht="15" customHeight="1"/>
    <row r="46" spans="2:35" ht="15" customHeight="1"/>
    <row r="47" spans="2:35" ht="18" customHeight="1">
      <c r="P47" s="809" t="s">
        <v>1128</v>
      </c>
    </row>
    <row r="48" spans="2:35" ht="18" customHeight="1">
      <c r="Q48" s="1271" t="s">
        <v>1129</v>
      </c>
      <c r="R48" s="1271"/>
      <c r="S48" s="1271"/>
      <c r="T48" s="1271"/>
      <c r="U48" s="1271"/>
      <c r="V48" s="1271"/>
      <c r="W48" s="1271"/>
      <c r="Y48" s="1267"/>
      <c r="Z48" s="1267"/>
      <c r="AA48" s="1267"/>
      <c r="AB48" s="1267"/>
      <c r="AC48" s="1267"/>
      <c r="AD48" s="1267"/>
      <c r="AE48" s="1267"/>
      <c r="AF48" s="1267"/>
      <c r="AG48" s="1267"/>
      <c r="AH48" s="1267"/>
    </row>
    <row r="49" spans="17:34" ht="18" customHeight="1">
      <c r="Q49" s="1271" t="s">
        <v>1130</v>
      </c>
      <c r="R49" s="1271"/>
      <c r="S49" s="1271"/>
      <c r="T49" s="1271"/>
      <c r="U49" s="1271"/>
      <c r="V49" s="1271"/>
      <c r="W49" s="1271"/>
      <c r="Y49" s="1267"/>
      <c r="Z49" s="1267"/>
      <c r="AA49" s="1267"/>
      <c r="AB49" s="1267"/>
      <c r="AC49" s="1267"/>
      <c r="AD49" s="1267"/>
      <c r="AE49" s="1267"/>
      <c r="AF49" s="1267"/>
      <c r="AG49" s="1267"/>
      <c r="AH49" s="1267"/>
    </row>
    <row r="50" spans="17:34" ht="18" customHeight="1">
      <c r="Q50" s="1271" t="s">
        <v>340</v>
      </c>
      <c r="R50" s="1271"/>
      <c r="S50" s="1271"/>
      <c r="T50" s="1271"/>
      <c r="U50" s="1271"/>
      <c r="V50" s="1271"/>
      <c r="W50" s="1271"/>
      <c r="Y50" s="1267"/>
      <c r="Z50" s="1267"/>
      <c r="AA50" s="1267"/>
      <c r="AB50" s="1267"/>
      <c r="AC50" s="1267"/>
      <c r="AD50" s="1267"/>
      <c r="AE50" s="1267"/>
      <c r="AF50" s="1267"/>
      <c r="AG50" s="1267"/>
      <c r="AH50" s="1267"/>
    </row>
    <row r="51" spans="17:34" ht="15" customHeight="1"/>
    <row r="52" spans="17:34" ht="15" customHeight="1"/>
    <row r="53" spans="17:34" ht="15" customHeight="1"/>
    <row r="54" spans="17:34" ht="15" customHeight="1"/>
    <row r="55" spans="17:34" ht="15" customHeight="1"/>
  </sheetData>
  <mergeCells count="37">
    <mergeCell ref="B3:AI4"/>
    <mergeCell ref="Z6:AH6"/>
    <mergeCell ref="C10:N10"/>
    <mergeCell ref="W11:AI11"/>
    <mergeCell ref="R11:V11"/>
    <mergeCell ref="W13:AI13"/>
    <mergeCell ref="R21:S22"/>
    <mergeCell ref="C24:D24"/>
    <mergeCell ref="R12:V12"/>
    <mergeCell ref="R13:V13"/>
    <mergeCell ref="W12:AI12"/>
    <mergeCell ref="C32:D32"/>
    <mergeCell ref="E32:L32"/>
    <mergeCell ref="D16:AH17"/>
    <mergeCell ref="D18:AH19"/>
    <mergeCell ref="C27:D27"/>
    <mergeCell ref="E24:L24"/>
    <mergeCell ref="E25:L25"/>
    <mergeCell ref="E26:L26"/>
    <mergeCell ref="E27:L27"/>
    <mergeCell ref="U27:X27"/>
    <mergeCell ref="Z27:AA27"/>
    <mergeCell ref="AC27:AD27"/>
    <mergeCell ref="C25:D25"/>
    <mergeCell ref="N25:AD25"/>
    <mergeCell ref="C26:D26"/>
    <mergeCell ref="N26:AD26"/>
    <mergeCell ref="Y49:AH49"/>
    <mergeCell ref="Y50:AH50"/>
    <mergeCell ref="U28:X28"/>
    <mergeCell ref="Z28:AA28"/>
    <mergeCell ref="AC28:AD28"/>
    <mergeCell ref="N30:AH30"/>
    <mergeCell ref="Q49:W49"/>
    <mergeCell ref="Q50:W50"/>
    <mergeCell ref="Q48:W48"/>
    <mergeCell ref="Y48:AH48"/>
  </mergeCells>
  <phoneticPr fontId="1"/>
  <conditionalFormatting sqref="K8:Q8">
    <cfRule type="expression" dxfId="356" priority="385">
      <formula>#REF!=""</formula>
    </cfRule>
  </conditionalFormatting>
  <conditionalFormatting sqref="S5:Y5">
    <cfRule type="expression" dxfId="355" priority="384">
      <formula>#REF!=""</formula>
    </cfRule>
  </conditionalFormatting>
  <conditionalFormatting sqref="S8:Y8">
    <cfRule type="expression" dxfId="354" priority="386">
      <formula>#REF!=""</formula>
    </cfRule>
  </conditionalFormatting>
  <conditionalFormatting sqref="U28">
    <cfRule type="expression" dxfId="353" priority="11">
      <formula>$U$28=""</formula>
    </cfRule>
  </conditionalFormatting>
  <conditionalFormatting sqref="U27:X27">
    <cfRule type="expression" dxfId="352" priority="12">
      <formula>$U$27=""</formula>
    </cfRule>
  </conditionalFormatting>
  <conditionalFormatting sqref="Y48:AH48">
    <cfRule type="expression" dxfId="351" priority="3">
      <formula>$Y$48=""</formula>
    </cfRule>
    <cfRule type="expression" priority="4">
      <formula>$Y$48=""</formula>
    </cfRule>
  </conditionalFormatting>
  <conditionalFormatting sqref="Y49:AH49">
    <cfRule type="expression" dxfId="350" priority="2">
      <formula>$Y$49=""</formula>
    </cfRule>
  </conditionalFormatting>
  <conditionalFormatting sqref="Y50:AH50">
    <cfRule type="expression" dxfId="349" priority="1">
      <formula>$Y$50=""</formula>
    </cfRule>
  </conditionalFormatting>
  <conditionalFormatting sqref="Z28">
    <cfRule type="expression" dxfId="348" priority="9">
      <formula>$Z$28=""</formula>
    </cfRule>
  </conditionalFormatting>
  <conditionalFormatting sqref="Z27:AA27">
    <cfRule type="expression" dxfId="347" priority="10">
      <formula>$Z$27=""</formula>
    </cfRule>
  </conditionalFormatting>
  <conditionalFormatting sqref="AC28">
    <cfRule type="expression" dxfId="346" priority="7">
      <formula>$AC$28=""</formula>
    </cfRule>
  </conditionalFormatting>
  <conditionalFormatting sqref="AC27:AD27">
    <cfRule type="expression" dxfId="345" priority="8">
      <formula>$AC$27=""</formula>
    </cfRule>
  </conditionalFormatting>
  <hyperlinks>
    <hyperlink ref="AK9" location="一覧表!A1" display="一覧表に戻る" xr:uid="{00000000-0004-0000-0500-000000000000}"/>
  </hyperlinks>
  <pageMargins left="0.70866141732283472" right="0.47244094488188981" top="0.74803149606299213" bottom="0.74803149606299213" header="0.31496062992125984" footer="0.31496062992125984"/>
  <pageSetup paperSize="9" orientation="portrait" r:id="rId1"/>
  <rowBreaks count="1" manualBreakCount="1">
    <brk id="1" min="1" max="34"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検索!$C$10:$C$11</xm:f>
          </x14:formula1>
          <xm:sqref>F34:F36 F39:F41 F44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sheetPr>
  <dimension ref="B2:AL324"/>
  <sheetViews>
    <sheetView zoomScaleNormal="100" workbookViewId="0">
      <selection activeCell="C73" sqref="C73"/>
    </sheetView>
  </sheetViews>
  <sheetFormatPr defaultColWidth="9" defaultRowHeight="13.5"/>
  <cols>
    <col min="1" max="4" width="3.125" style="871" customWidth="1"/>
    <col min="5" max="5" width="1.875" style="871" customWidth="1"/>
    <col min="6" max="21" width="3.125" style="871" customWidth="1"/>
    <col min="22" max="22" width="4.125" style="871" customWidth="1"/>
    <col min="23" max="37" width="3.125" style="871" customWidth="1"/>
    <col min="38" max="16384" width="9" style="871"/>
  </cols>
  <sheetData>
    <row r="2" spans="2:38" ht="14.25" thickBot="1">
      <c r="B2" s="872" t="s">
        <v>1137</v>
      </c>
      <c r="AE2" s="1377" t="s">
        <v>1138</v>
      </c>
      <c r="AF2" s="1377"/>
    </row>
    <row r="3" spans="2:38" ht="14.25" thickBot="1">
      <c r="Y3" s="1378" t="s">
        <v>1139</v>
      </c>
      <c r="Z3" s="1350"/>
      <c r="AA3" s="1350"/>
      <c r="AB3" s="1350"/>
      <c r="AC3" s="1350"/>
      <c r="AD3" s="1350"/>
      <c r="AE3" s="1350"/>
      <c r="AF3" s="1379"/>
    </row>
    <row r="4" spans="2:38" ht="21.95" customHeight="1" thickBot="1">
      <c r="B4" s="1320" t="s">
        <v>1140</v>
      </c>
      <c r="C4" s="1320"/>
      <c r="D4" s="1320"/>
      <c r="E4" s="1320"/>
      <c r="F4" s="1320"/>
      <c r="G4" s="1320"/>
      <c r="H4" s="1320"/>
      <c r="I4" s="1320"/>
      <c r="J4" s="1320"/>
      <c r="K4" s="1320"/>
      <c r="L4" s="1320"/>
      <c r="M4" s="1320"/>
      <c r="N4" s="1320"/>
      <c r="O4" s="1320"/>
      <c r="P4" s="1320"/>
      <c r="Q4" s="1320"/>
      <c r="R4" s="1320"/>
      <c r="S4" s="1320"/>
      <c r="T4" s="1320"/>
      <c r="U4" s="1320"/>
      <c r="V4" s="1320"/>
      <c r="W4" s="1320"/>
      <c r="X4" s="1320"/>
      <c r="Y4" s="1320"/>
      <c r="Z4" s="1320"/>
      <c r="AA4" s="1320"/>
      <c r="AB4" s="1320"/>
      <c r="AC4" s="1320"/>
      <c r="AD4" s="1320"/>
      <c r="AE4" s="1320"/>
      <c r="AF4" s="1320"/>
    </row>
    <row r="5" spans="2:38" ht="15" customHeight="1">
      <c r="B5" s="1380" t="s">
        <v>1141</v>
      </c>
      <c r="C5" s="1347"/>
      <c r="D5" s="1347"/>
      <c r="E5" s="1347"/>
      <c r="F5" s="1347"/>
      <c r="G5" s="1347"/>
      <c r="H5" s="1347"/>
      <c r="I5" s="1347"/>
      <c r="J5" s="1349"/>
      <c r="K5" s="890" t="s">
        <v>535</v>
      </c>
      <c r="L5" s="874" t="s">
        <v>1145</v>
      </c>
      <c r="M5" s="874"/>
      <c r="N5" s="891" t="s">
        <v>535</v>
      </c>
      <c r="O5" s="874" t="s">
        <v>1146</v>
      </c>
      <c r="P5" s="874"/>
      <c r="Q5" s="874"/>
      <c r="R5" s="874"/>
      <c r="S5" s="874"/>
      <c r="T5" s="874"/>
      <c r="U5" s="874"/>
      <c r="V5" s="874"/>
      <c r="W5" s="891" t="s">
        <v>535</v>
      </c>
      <c r="X5" s="874" t="s">
        <v>1147</v>
      </c>
      <c r="Y5" s="874"/>
      <c r="Z5" s="874"/>
      <c r="AA5" s="874"/>
      <c r="AB5" s="874"/>
      <c r="AC5" s="874"/>
      <c r="AD5" s="874"/>
      <c r="AE5" s="874"/>
      <c r="AF5" s="875"/>
    </row>
    <row r="6" spans="2:38" ht="15" customHeight="1" thickBot="1">
      <c r="B6" s="1381"/>
      <c r="C6" s="1382"/>
      <c r="D6" s="1382"/>
      <c r="E6" s="1382"/>
      <c r="F6" s="1382"/>
      <c r="G6" s="1382"/>
      <c r="H6" s="1382"/>
      <c r="I6" s="1382"/>
      <c r="J6" s="1383"/>
      <c r="K6" s="811" t="s">
        <v>535</v>
      </c>
      <c r="L6" s="877" t="s">
        <v>1148</v>
      </c>
      <c r="M6" s="877"/>
      <c r="N6" s="877"/>
      <c r="O6" s="811" t="s">
        <v>535</v>
      </c>
      <c r="P6" s="877" t="s">
        <v>1149</v>
      </c>
      <c r="Q6" s="877"/>
      <c r="R6" s="877"/>
      <c r="S6" s="877"/>
      <c r="T6" s="877"/>
      <c r="U6" s="877"/>
      <c r="V6" s="877"/>
      <c r="W6" s="811" t="s">
        <v>535</v>
      </c>
      <c r="X6" s="877" t="s">
        <v>1150</v>
      </c>
      <c r="Y6" s="877"/>
      <c r="Z6" s="877"/>
      <c r="AA6" s="877"/>
      <c r="AB6" s="877"/>
      <c r="AC6" s="877"/>
      <c r="AD6" s="877"/>
      <c r="AE6" s="877"/>
      <c r="AF6" s="878"/>
      <c r="AL6" s="483" t="s">
        <v>754</v>
      </c>
    </row>
    <row r="7" spans="2:38" ht="15" customHeight="1">
      <c r="B7" s="1353" t="s">
        <v>1144</v>
      </c>
      <c r="C7" s="1354"/>
      <c r="D7" s="1354"/>
      <c r="E7" s="1355"/>
      <c r="F7" s="1384" t="s">
        <v>1142</v>
      </c>
      <c r="G7" s="1385"/>
      <c r="H7" s="1385"/>
      <c r="I7" s="1385"/>
      <c r="J7" s="1386"/>
      <c r="K7" s="874" t="s">
        <v>1151</v>
      </c>
      <c r="L7" s="874"/>
      <c r="M7" s="1325"/>
      <c r="N7" s="1325"/>
      <c r="O7" s="874" t="s">
        <v>1152</v>
      </c>
      <c r="P7" s="874"/>
      <c r="Q7" s="874"/>
      <c r="R7" s="1325"/>
      <c r="S7" s="1325"/>
      <c r="T7" s="874" t="s">
        <v>1153</v>
      </c>
      <c r="U7" s="874"/>
      <c r="V7" s="874"/>
      <c r="W7" s="874"/>
      <c r="X7" s="874"/>
      <c r="Y7" s="874"/>
      <c r="Z7" s="874"/>
      <c r="AA7" s="874"/>
      <c r="AB7" s="874"/>
      <c r="AC7" s="874"/>
      <c r="AD7" s="874"/>
      <c r="AE7" s="874"/>
      <c r="AF7" s="875"/>
    </row>
    <row r="8" spans="2:38" ht="15" customHeight="1">
      <c r="B8" s="1356"/>
      <c r="C8" s="1357"/>
      <c r="D8" s="1357"/>
      <c r="E8" s="1358"/>
      <c r="F8" s="1329"/>
      <c r="G8" s="1330"/>
      <c r="H8" s="1330"/>
      <c r="I8" s="1330"/>
      <c r="J8" s="1331"/>
      <c r="K8" s="883" t="s">
        <v>1155</v>
      </c>
      <c r="L8" s="881"/>
      <c r="M8" s="881"/>
      <c r="N8" s="881"/>
      <c r="O8" s="881"/>
      <c r="P8" s="881"/>
      <c r="Q8" s="881"/>
      <c r="R8" s="881"/>
      <c r="S8" s="881"/>
      <c r="T8" s="881"/>
      <c r="U8" s="881"/>
      <c r="V8" s="881"/>
      <c r="W8" s="881"/>
      <c r="X8" s="881"/>
      <c r="Y8" s="881"/>
      <c r="Z8" s="881"/>
      <c r="AA8" s="881"/>
      <c r="AB8" s="881"/>
      <c r="AC8" s="881"/>
      <c r="AD8" s="881"/>
      <c r="AE8" s="881"/>
      <c r="AF8" s="882"/>
    </row>
    <row r="9" spans="2:38" ht="15" customHeight="1">
      <c r="B9" s="1356"/>
      <c r="C9" s="1357"/>
      <c r="D9" s="1357"/>
      <c r="E9" s="1358"/>
      <c r="F9" s="1329" t="s">
        <v>1143</v>
      </c>
      <c r="G9" s="1330"/>
      <c r="H9" s="1330"/>
      <c r="I9" s="1330"/>
      <c r="J9" s="1331"/>
      <c r="K9" s="1387" t="s">
        <v>1157</v>
      </c>
      <c r="L9" s="1388"/>
      <c r="M9" s="1388"/>
      <c r="N9" s="1388"/>
      <c r="O9" s="811" t="s">
        <v>535</v>
      </c>
      <c r="P9" s="885" t="s">
        <v>1158</v>
      </c>
      <c r="Q9" s="885"/>
      <c r="R9" s="811" t="s">
        <v>535</v>
      </c>
      <c r="S9" s="885" t="s">
        <v>1159</v>
      </c>
      <c r="T9" s="885"/>
      <c r="U9" s="885"/>
      <c r="V9" s="811" t="s">
        <v>535</v>
      </c>
      <c r="W9" s="885" t="s">
        <v>1160</v>
      </c>
      <c r="X9" s="885"/>
      <c r="Y9" s="811" t="s">
        <v>535</v>
      </c>
      <c r="Z9" s="885" t="s">
        <v>1161</v>
      </c>
      <c r="AA9" s="885"/>
      <c r="AB9" s="811" t="s">
        <v>535</v>
      </c>
      <c r="AC9" s="1388" t="s">
        <v>1162</v>
      </c>
      <c r="AD9" s="1388"/>
      <c r="AE9" s="1388"/>
      <c r="AF9" s="1389"/>
    </row>
    <row r="10" spans="2:38" ht="15" customHeight="1">
      <c r="B10" s="1356"/>
      <c r="C10" s="1357"/>
      <c r="D10" s="1357"/>
      <c r="E10" s="1358"/>
      <c r="F10" s="1329"/>
      <c r="G10" s="1330"/>
      <c r="H10" s="1330"/>
      <c r="I10" s="1330"/>
      <c r="J10" s="1331"/>
      <c r="K10" s="887" t="s">
        <v>1163</v>
      </c>
      <c r="L10" s="888"/>
      <c r="M10" s="888"/>
      <c r="N10" s="888"/>
      <c r="O10" s="888"/>
      <c r="P10" s="888"/>
      <c r="Q10" s="888"/>
      <c r="S10" s="1304"/>
      <c r="T10" s="1304"/>
      <c r="U10" s="888" t="s">
        <v>1164</v>
      </c>
      <c r="V10" s="888"/>
      <c r="W10" s="888"/>
      <c r="X10" s="888"/>
      <c r="Y10" s="888"/>
      <c r="Z10" s="888"/>
      <c r="AA10" s="888"/>
      <c r="AB10" s="888"/>
      <c r="AC10" s="888"/>
      <c r="AD10" s="888"/>
      <c r="AE10" s="888"/>
      <c r="AF10" s="889"/>
    </row>
    <row r="11" spans="2:38" ht="15" customHeight="1" thickBot="1">
      <c r="B11" s="1359"/>
      <c r="C11" s="1360"/>
      <c r="D11" s="1360"/>
      <c r="E11" s="1361"/>
      <c r="F11" s="1333"/>
      <c r="G11" s="1334"/>
      <c r="H11" s="1334"/>
      <c r="I11" s="1334"/>
      <c r="J11" s="1335"/>
      <c r="K11" s="877" t="s">
        <v>1156</v>
      </c>
      <c r="L11" s="877"/>
      <c r="M11" s="877"/>
      <c r="N11" s="877"/>
      <c r="O11" s="877"/>
      <c r="P11" s="877"/>
      <c r="Q11" s="877"/>
      <c r="R11" s="877"/>
      <c r="S11" s="877"/>
      <c r="T11" s="877"/>
      <c r="U11" s="877"/>
      <c r="V11" s="877"/>
      <c r="W11" s="877"/>
      <c r="X11" s="877"/>
      <c r="Y11" s="877"/>
      <c r="Z11" s="877"/>
      <c r="AA11" s="877"/>
      <c r="AB11" s="877"/>
      <c r="AC11" s="877"/>
      <c r="AD11" s="877"/>
      <c r="AE11" s="877"/>
      <c r="AF11" s="878"/>
    </row>
    <row r="12" spans="2:38" ht="15" customHeight="1">
      <c r="B12" s="1353" t="s">
        <v>1182</v>
      </c>
      <c r="C12" s="1354"/>
      <c r="D12" s="1354"/>
      <c r="E12" s="1355"/>
      <c r="F12" s="1375"/>
      <c r="G12" s="1376"/>
      <c r="H12" s="1376"/>
      <c r="I12" s="1376"/>
      <c r="J12" s="1376"/>
      <c r="K12" s="1327" t="s">
        <v>1144</v>
      </c>
      <c r="L12" s="1325"/>
      <c r="M12" s="1325"/>
      <c r="N12" s="1325"/>
      <c r="O12" s="1325"/>
      <c r="P12" s="1325"/>
      <c r="Q12" s="1325"/>
      <c r="R12" s="1325"/>
      <c r="S12" s="1325"/>
      <c r="T12" s="1325"/>
      <c r="U12" s="1325"/>
      <c r="V12" s="1328"/>
      <c r="W12" s="1327" t="s">
        <v>1171</v>
      </c>
      <c r="X12" s="1325"/>
      <c r="Y12" s="1325"/>
      <c r="Z12" s="1325"/>
      <c r="AA12" s="1325"/>
      <c r="AB12" s="1325"/>
      <c r="AC12" s="1325"/>
      <c r="AD12" s="1325"/>
      <c r="AE12" s="1325"/>
      <c r="AF12" s="1326"/>
    </row>
    <row r="13" spans="2:38" ht="15" customHeight="1">
      <c r="B13" s="1356"/>
      <c r="C13" s="1357"/>
      <c r="D13" s="1357"/>
      <c r="E13" s="1358"/>
      <c r="F13" s="1368" t="s">
        <v>1165</v>
      </c>
      <c r="G13" s="1369"/>
      <c r="H13" s="1369"/>
      <c r="I13" s="1369"/>
      <c r="J13" s="1369"/>
      <c r="K13" s="884" t="s">
        <v>1165</v>
      </c>
      <c r="L13" s="885"/>
      <c r="M13" s="885"/>
      <c r="N13" s="911" t="s">
        <v>535</v>
      </c>
      <c r="O13" s="885" t="s">
        <v>1184</v>
      </c>
      <c r="P13" s="885"/>
      <c r="Q13" s="911" t="s">
        <v>535</v>
      </c>
      <c r="R13" s="885" t="s">
        <v>1185</v>
      </c>
      <c r="S13" s="885"/>
      <c r="T13" s="885"/>
      <c r="U13" s="885"/>
      <c r="V13" s="893"/>
      <c r="W13" s="885"/>
      <c r="X13" s="885"/>
      <c r="Y13" s="885"/>
      <c r="Z13" s="885"/>
      <c r="AA13" s="885"/>
      <c r="AB13" s="885"/>
      <c r="AC13" s="885"/>
      <c r="AD13" s="885"/>
      <c r="AE13" s="885"/>
      <c r="AF13" s="886"/>
    </row>
    <row r="14" spans="2:38" ht="15" customHeight="1">
      <c r="B14" s="1356"/>
      <c r="C14" s="1357"/>
      <c r="D14" s="1357"/>
      <c r="E14" s="1358"/>
      <c r="F14" s="1372"/>
      <c r="G14" s="1373"/>
      <c r="H14" s="1373"/>
      <c r="I14" s="1373"/>
      <c r="J14" s="1373"/>
      <c r="K14" s="883" t="s">
        <v>1186</v>
      </c>
      <c r="L14" s="881"/>
      <c r="M14" s="881"/>
      <c r="N14" s="881"/>
      <c r="O14" s="881"/>
      <c r="P14" s="881"/>
      <c r="Q14" s="881"/>
      <c r="R14" s="881"/>
      <c r="S14" s="881"/>
      <c r="T14" s="881"/>
      <c r="U14" s="881"/>
      <c r="V14" s="894"/>
      <c r="W14" s="881"/>
      <c r="X14" s="881"/>
      <c r="Y14" s="881"/>
      <c r="Z14" s="881"/>
      <c r="AA14" s="881"/>
      <c r="AB14" s="881"/>
      <c r="AC14" s="881"/>
      <c r="AD14" s="881"/>
      <c r="AE14" s="881"/>
      <c r="AF14" s="882"/>
    </row>
    <row r="15" spans="2:38" ht="15" customHeight="1">
      <c r="B15" s="1356"/>
      <c r="C15" s="1357"/>
      <c r="D15" s="1357"/>
      <c r="E15" s="1358"/>
      <c r="F15" s="1368" t="s">
        <v>1166</v>
      </c>
      <c r="G15" s="1369"/>
      <c r="H15" s="1369"/>
      <c r="I15" s="1369"/>
      <c r="J15" s="1369"/>
      <c r="K15" s="884" t="s">
        <v>1189</v>
      </c>
      <c r="L15" s="885"/>
      <c r="M15" s="885"/>
      <c r="N15" s="869" t="s">
        <v>535</v>
      </c>
      <c r="O15" s="888" t="s">
        <v>1190</v>
      </c>
      <c r="P15" s="885"/>
      <c r="Q15" s="885"/>
      <c r="R15" s="885"/>
      <c r="S15" s="869" t="s">
        <v>535</v>
      </c>
      <c r="T15" s="888" t="s">
        <v>1177</v>
      </c>
      <c r="U15" s="885"/>
      <c r="V15" s="893"/>
      <c r="W15" s="885"/>
      <c r="X15" s="885"/>
      <c r="Y15" s="885"/>
      <c r="Z15" s="885"/>
      <c r="AA15" s="885"/>
      <c r="AB15" s="885"/>
      <c r="AC15" s="885"/>
      <c r="AD15" s="885"/>
      <c r="AE15" s="885"/>
      <c r="AF15" s="886"/>
    </row>
    <row r="16" spans="2:38" ht="15" customHeight="1">
      <c r="B16" s="1356"/>
      <c r="C16" s="1357"/>
      <c r="D16" s="1357"/>
      <c r="E16" s="1358"/>
      <c r="F16" s="1370"/>
      <c r="G16" s="1371"/>
      <c r="H16" s="1371"/>
      <c r="I16" s="1371"/>
      <c r="J16" s="1371"/>
      <c r="K16" s="887" t="s">
        <v>1188</v>
      </c>
      <c r="L16" s="888"/>
      <c r="M16" s="888"/>
      <c r="N16" s="888"/>
      <c r="O16" s="888"/>
      <c r="P16" s="888"/>
      <c r="Q16" s="1304"/>
      <c r="R16" s="1304"/>
      <c r="S16" s="888" t="s">
        <v>1164</v>
      </c>
      <c r="T16" s="888"/>
      <c r="U16" s="888"/>
      <c r="V16" s="892"/>
      <c r="W16" s="888"/>
      <c r="X16" s="888"/>
      <c r="Y16" s="888"/>
      <c r="Z16" s="888"/>
      <c r="AA16" s="888"/>
      <c r="AB16" s="888"/>
      <c r="AC16" s="888"/>
      <c r="AD16" s="888"/>
      <c r="AE16" s="888"/>
      <c r="AF16" s="889"/>
    </row>
    <row r="17" spans="2:32" ht="15" customHeight="1">
      <c r="B17" s="1356"/>
      <c r="C17" s="1357"/>
      <c r="D17" s="1357"/>
      <c r="E17" s="1358"/>
      <c r="F17" s="1370"/>
      <c r="G17" s="1371"/>
      <c r="H17" s="1371"/>
      <c r="I17" s="1371"/>
      <c r="J17" s="1371"/>
      <c r="K17" s="887" t="s">
        <v>1187</v>
      </c>
      <c r="L17" s="888"/>
      <c r="M17" s="888"/>
      <c r="N17" s="869" t="s">
        <v>535</v>
      </c>
      <c r="O17" s="888" t="s">
        <v>136</v>
      </c>
      <c r="P17" s="869" t="s">
        <v>535</v>
      </c>
      <c r="Q17" s="888" t="s">
        <v>1177</v>
      </c>
      <c r="R17" s="888"/>
      <c r="S17" s="888"/>
      <c r="T17" s="888"/>
      <c r="U17" s="888"/>
      <c r="V17" s="892"/>
      <c r="W17" s="888"/>
      <c r="X17" s="888"/>
      <c r="Y17" s="888"/>
      <c r="Z17" s="888"/>
      <c r="AA17" s="888"/>
      <c r="AB17" s="888"/>
      <c r="AC17" s="888"/>
      <c r="AD17" s="888"/>
      <c r="AE17" s="888"/>
      <c r="AF17" s="889"/>
    </row>
    <row r="18" spans="2:32" ht="15" customHeight="1">
      <c r="B18" s="1356"/>
      <c r="C18" s="1357"/>
      <c r="D18" s="1357"/>
      <c r="E18" s="1358"/>
      <c r="F18" s="1372"/>
      <c r="G18" s="1373"/>
      <c r="H18" s="1373"/>
      <c r="I18" s="1373"/>
      <c r="J18" s="1373"/>
      <c r="K18" s="883" t="s">
        <v>1186</v>
      </c>
      <c r="L18" s="881"/>
      <c r="M18" s="881"/>
      <c r="N18" s="881"/>
      <c r="O18" s="881"/>
      <c r="P18" s="881"/>
      <c r="Q18" s="881"/>
      <c r="R18" s="881"/>
      <c r="S18" s="881"/>
      <c r="T18" s="881"/>
      <c r="U18" s="881"/>
      <c r="V18" s="894"/>
      <c r="W18" s="881"/>
      <c r="X18" s="881"/>
      <c r="Y18" s="881"/>
      <c r="Z18" s="881"/>
      <c r="AA18" s="881"/>
      <c r="AB18" s="881"/>
      <c r="AC18" s="881"/>
      <c r="AD18" s="881"/>
      <c r="AE18" s="881"/>
      <c r="AF18" s="882"/>
    </row>
    <row r="19" spans="2:32" ht="15" customHeight="1">
      <c r="B19" s="1356"/>
      <c r="C19" s="1357"/>
      <c r="D19" s="1357"/>
      <c r="E19" s="1358"/>
      <c r="F19" s="1370" t="s">
        <v>1167</v>
      </c>
      <c r="G19" s="1371"/>
      <c r="H19" s="1371"/>
      <c r="I19" s="1371"/>
      <c r="J19" s="1371"/>
      <c r="K19" s="898" t="s">
        <v>535</v>
      </c>
      <c r="L19" s="895" t="s">
        <v>1183</v>
      </c>
      <c r="M19" s="888"/>
      <c r="N19" s="888"/>
      <c r="O19" s="888"/>
      <c r="P19" s="888"/>
      <c r="Q19" s="888"/>
      <c r="R19" s="888"/>
      <c r="S19" s="888"/>
      <c r="T19" s="888"/>
      <c r="U19" s="888"/>
      <c r="V19" s="892"/>
      <c r="W19" s="888"/>
      <c r="X19" s="888"/>
      <c r="Y19" s="888"/>
      <c r="Z19" s="888"/>
      <c r="AA19" s="888"/>
      <c r="AB19" s="888"/>
      <c r="AC19" s="888"/>
      <c r="AD19" s="888"/>
      <c r="AE19" s="888"/>
      <c r="AF19" s="889"/>
    </row>
    <row r="20" spans="2:32" ht="15" customHeight="1">
      <c r="B20" s="1356"/>
      <c r="C20" s="1357"/>
      <c r="D20" s="1357"/>
      <c r="E20" s="1358"/>
      <c r="F20" s="1372"/>
      <c r="G20" s="1373"/>
      <c r="H20" s="1373"/>
      <c r="I20" s="1373"/>
      <c r="J20" s="1373"/>
      <c r="K20" s="907" t="s">
        <v>535</v>
      </c>
      <c r="L20" s="908" t="s">
        <v>1177</v>
      </c>
      <c r="M20" s="881"/>
      <c r="N20" s="881"/>
      <c r="O20" s="881"/>
      <c r="P20" s="881"/>
      <c r="Q20" s="881"/>
      <c r="R20" s="881"/>
      <c r="S20" s="881"/>
      <c r="T20" s="881"/>
      <c r="U20" s="881"/>
      <c r="V20" s="894"/>
      <c r="W20" s="881"/>
      <c r="X20" s="881"/>
      <c r="Y20" s="881"/>
      <c r="Z20" s="881"/>
      <c r="AA20" s="881"/>
      <c r="AB20" s="881"/>
      <c r="AC20" s="881"/>
      <c r="AD20" s="881"/>
      <c r="AE20" s="881"/>
      <c r="AF20" s="882"/>
    </row>
    <row r="21" spans="2:32" ht="15" customHeight="1">
      <c r="B21" s="1356"/>
      <c r="C21" s="1357"/>
      <c r="D21" s="1357"/>
      <c r="E21" s="1358"/>
      <c r="F21" s="1308" t="s">
        <v>1168</v>
      </c>
      <c r="G21" s="1371"/>
      <c r="H21" s="1371"/>
      <c r="I21" s="1371"/>
      <c r="J21" s="1371"/>
      <c r="K21" s="898" t="s">
        <v>535</v>
      </c>
      <c r="L21" s="895" t="s">
        <v>1183</v>
      </c>
      <c r="M21" s="888"/>
      <c r="N21" s="888"/>
      <c r="O21" s="888"/>
      <c r="P21" s="888"/>
      <c r="Q21" s="888"/>
      <c r="R21" s="888"/>
      <c r="S21" s="888"/>
      <c r="T21" s="888"/>
      <c r="U21" s="888"/>
      <c r="V21" s="892"/>
      <c r="W21" s="888"/>
      <c r="X21" s="888"/>
      <c r="Y21" s="888"/>
      <c r="Z21" s="888"/>
      <c r="AA21" s="888"/>
      <c r="AB21" s="888"/>
      <c r="AC21" s="888"/>
      <c r="AD21" s="888"/>
      <c r="AE21" s="888"/>
      <c r="AF21" s="889"/>
    </row>
    <row r="22" spans="2:32" ht="15" customHeight="1">
      <c r="B22" s="1356"/>
      <c r="C22" s="1357"/>
      <c r="D22" s="1357"/>
      <c r="E22" s="1358"/>
      <c r="F22" s="1370"/>
      <c r="G22" s="1371"/>
      <c r="H22" s="1371"/>
      <c r="I22" s="1371"/>
      <c r="J22" s="1371"/>
      <c r="K22" s="907" t="s">
        <v>535</v>
      </c>
      <c r="L22" s="908" t="s">
        <v>1177</v>
      </c>
      <c r="M22" s="888"/>
      <c r="N22" s="888"/>
      <c r="O22" s="888"/>
      <c r="P22" s="888"/>
      <c r="Q22" s="888"/>
      <c r="R22" s="888"/>
      <c r="S22" s="888"/>
      <c r="T22" s="888"/>
      <c r="U22" s="888"/>
      <c r="V22" s="892"/>
      <c r="W22" s="888"/>
      <c r="X22" s="888"/>
      <c r="Y22" s="888"/>
      <c r="Z22" s="888"/>
      <c r="AA22" s="888"/>
      <c r="AB22" s="888"/>
      <c r="AC22" s="888"/>
      <c r="AD22" s="888"/>
      <c r="AE22" s="888"/>
      <c r="AF22" s="889"/>
    </row>
    <row r="23" spans="2:32" ht="15" customHeight="1">
      <c r="B23" s="1356"/>
      <c r="C23" s="1357"/>
      <c r="D23" s="1357"/>
      <c r="E23" s="1358"/>
      <c r="F23" s="1351" t="s">
        <v>1181</v>
      </c>
      <c r="G23" s="1352"/>
      <c r="H23" s="1364" t="s">
        <v>1180</v>
      </c>
      <c r="I23" s="1365"/>
      <c r="J23" s="1365"/>
      <c r="K23" s="903" t="s">
        <v>535</v>
      </c>
      <c r="L23" s="909" t="s">
        <v>136</v>
      </c>
      <c r="M23" s="1374" t="s">
        <v>1170</v>
      </c>
      <c r="N23" s="1374"/>
      <c r="O23" s="1374"/>
      <c r="P23" s="1374"/>
      <c r="Q23" s="1374"/>
      <c r="R23" s="1374"/>
      <c r="S23" s="904" t="s">
        <v>535</v>
      </c>
      <c r="T23" s="905" t="s">
        <v>136</v>
      </c>
      <c r="U23" s="904" t="s">
        <v>535</v>
      </c>
      <c r="V23" s="906" t="s">
        <v>1169</v>
      </c>
      <c r="W23" s="885"/>
      <c r="X23" s="885"/>
      <c r="Y23" s="885"/>
      <c r="Z23" s="885"/>
      <c r="AA23" s="885"/>
      <c r="AB23" s="885"/>
      <c r="AC23" s="885"/>
      <c r="AD23" s="885"/>
      <c r="AE23" s="885"/>
      <c r="AF23" s="886"/>
    </row>
    <row r="24" spans="2:32">
      <c r="B24" s="1356"/>
      <c r="C24" s="1357"/>
      <c r="D24" s="1357"/>
      <c r="E24" s="1358"/>
      <c r="F24" s="1308"/>
      <c r="G24" s="1310"/>
      <c r="H24" s="1366"/>
      <c r="I24" s="1309"/>
      <c r="J24" s="1309"/>
      <c r="K24" s="899" t="s">
        <v>536</v>
      </c>
      <c r="L24" s="1362" t="s">
        <v>1172</v>
      </c>
      <c r="M24" s="1362"/>
      <c r="N24" s="1362"/>
      <c r="O24" s="1362"/>
      <c r="P24" s="1362"/>
      <c r="Q24" s="1362"/>
      <c r="R24" s="1362"/>
      <c r="S24" s="1362"/>
      <c r="T24" s="1362"/>
      <c r="U24" s="1362"/>
      <c r="V24" s="1363"/>
      <c r="W24" s="888"/>
      <c r="X24" s="888"/>
      <c r="Y24" s="888"/>
      <c r="Z24" s="888"/>
      <c r="AA24" s="888"/>
      <c r="AB24" s="888"/>
      <c r="AC24" s="888"/>
      <c r="AD24" s="888"/>
      <c r="AE24" s="888"/>
      <c r="AF24" s="889"/>
    </row>
    <row r="25" spans="2:32" ht="15" customHeight="1">
      <c r="B25" s="1356"/>
      <c r="C25" s="1357"/>
      <c r="D25" s="1357"/>
      <c r="E25" s="1358"/>
      <c r="F25" s="1308"/>
      <c r="G25" s="1310"/>
      <c r="H25" s="1366"/>
      <c r="I25" s="1309"/>
      <c r="J25" s="1309"/>
      <c r="K25" s="899" t="s">
        <v>536</v>
      </c>
      <c r="L25" s="1362" t="s">
        <v>1173</v>
      </c>
      <c r="M25" s="1362"/>
      <c r="N25" s="1362"/>
      <c r="O25" s="1362"/>
      <c r="P25" s="1362"/>
      <c r="Q25" s="1362"/>
      <c r="R25" s="1362"/>
      <c r="S25" s="1362"/>
      <c r="T25" s="1362"/>
      <c r="U25" s="1362"/>
      <c r="V25" s="1363"/>
      <c r="W25" s="888"/>
      <c r="X25" s="888"/>
      <c r="Y25" s="888"/>
      <c r="Z25" s="888"/>
      <c r="AA25" s="888"/>
      <c r="AB25" s="888"/>
      <c r="AC25" s="888"/>
      <c r="AD25" s="888"/>
      <c r="AE25" s="888"/>
      <c r="AF25" s="889"/>
    </row>
    <row r="26" spans="2:32" ht="15" customHeight="1">
      <c r="B26" s="1356"/>
      <c r="C26" s="1357"/>
      <c r="D26" s="1357"/>
      <c r="E26" s="1358"/>
      <c r="F26" s="1308"/>
      <c r="G26" s="1310"/>
      <c r="H26" s="1366"/>
      <c r="I26" s="1309"/>
      <c r="J26" s="1309"/>
      <c r="K26" s="899"/>
      <c r="L26" s="1362" t="s">
        <v>1174</v>
      </c>
      <c r="M26" s="1362"/>
      <c r="N26" s="1362"/>
      <c r="O26" s="1362"/>
      <c r="P26" s="1362"/>
      <c r="Q26" s="1362"/>
      <c r="R26" s="1362"/>
      <c r="S26" s="1362"/>
      <c r="T26" s="1362"/>
      <c r="U26" s="1362"/>
      <c r="V26" s="1363"/>
      <c r="W26" s="888"/>
      <c r="X26" s="888"/>
      <c r="Y26" s="888"/>
      <c r="Z26" s="888"/>
      <c r="AA26" s="888"/>
      <c r="AB26" s="888"/>
      <c r="AC26" s="888"/>
      <c r="AD26" s="888"/>
      <c r="AE26" s="888"/>
      <c r="AF26" s="889"/>
    </row>
    <row r="27" spans="2:32" ht="15" customHeight="1">
      <c r="B27" s="1356"/>
      <c r="C27" s="1357"/>
      <c r="D27" s="1357"/>
      <c r="E27" s="1358"/>
      <c r="F27" s="1308"/>
      <c r="G27" s="1310"/>
      <c r="H27" s="1366"/>
      <c r="I27" s="1309"/>
      <c r="J27" s="1309"/>
      <c r="K27" s="899" t="s">
        <v>536</v>
      </c>
      <c r="L27" s="1362" t="s">
        <v>1256</v>
      </c>
      <c r="M27" s="1362"/>
      <c r="N27" s="1362"/>
      <c r="O27" s="1362"/>
      <c r="P27" s="1362"/>
      <c r="Q27" s="1362"/>
      <c r="R27" s="1362"/>
      <c r="S27" s="1362"/>
      <c r="T27" s="1362"/>
      <c r="U27" s="1362"/>
      <c r="V27" s="1363"/>
      <c r="W27" s="888"/>
      <c r="X27" s="888"/>
      <c r="Y27" s="888"/>
      <c r="Z27" s="888"/>
      <c r="AA27" s="888"/>
      <c r="AB27" s="888"/>
      <c r="AC27" s="888"/>
      <c r="AD27" s="888"/>
      <c r="AE27" s="888"/>
      <c r="AF27" s="889"/>
    </row>
    <row r="28" spans="2:32" ht="15" customHeight="1">
      <c r="B28" s="1356"/>
      <c r="C28" s="1357"/>
      <c r="D28" s="1357"/>
      <c r="E28" s="1358"/>
      <c r="F28" s="1308"/>
      <c r="G28" s="1310"/>
      <c r="H28" s="1366"/>
      <c r="I28" s="1309"/>
      <c r="J28" s="1309"/>
      <c r="K28" s="899" t="s">
        <v>536</v>
      </c>
      <c r="L28" s="1362" t="s">
        <v>1175</v>
      </c>
      <c r="M28" s="1362"/>
      <c r="N28" s="1362"/>
      <c r="O28" s="1362"/>
      <c r="P28" s="1362"/>
      <c r="Q28" s="1362"/>
      <c r="R28" s="1362"/>
      <c r="S28" s="1362"/>
      <c r="T28" s="1362"/>
      <c r="U28" s="1362"/>
      <c r="V28" s="1363"/>
      <c r="W28" s="888"/>
      <c r="X28" s="888"/>
      <c r="Y28" s="888"/>
      <c r="Z28" s="888"/>
      <c r="AA28" s="888"/>
      <c r="AB28" s="888"/>
      <c r="AC28" s="888"/>
      <c r="AD28" s="888"/>
      <c r="AE28" s="888"/>
      <c r="AF28" s="889"/>
    </row>
    <row r="29" spans="2:32" ht="15" customHeight="1">
      <c r="B29" s="1356"/>
      <c r="C29" s="1357"/>
      <c r="D29" s="1357"/>
      <c r="E29" s="1358"/>
      <c r="F29" s="1308"/>
      <c r="G29" s="1310"/>
      <c r="H29" s="1366"/>
      <c r="I29" s="1309"/>
      <c r="J29" s="1309"/>
      <c r="K29" s="899" t="s">
        <v>536</v>
      </c>
      <c r="L29" s="1362" t="s">
        <v>1176</v>
      </c>
      <c r="M29" s="1362"/>
      <c r="N29" s="1362"/>
      <c r="O29" s="1362"/>
      <c r="P29" s="1362"/>
      <c r="Q29" s="1362"/>
      <c r="R29" s="1362"/>
      <c r="S29" s="1362"/>
      <c r="T29" s="1362"/>
      <c r="U29" s="1362"/>
      <c r="V29" s="1363"/>
      <c r="W29" s="888"/>
      <c r="X29" s="888"/>
      <c r="Y29" s="888"/>
      <c r="Z29" s="888"/>
      <c r="AA29" s="888"/>
      <c r="AB29" s="888"/>
      <c r="AC29" s="888"/>
      <c r="AD29" s="888"/>
      <c r="AE29" s="888"/>
      <c r="AF29" s="889"/>
    </row>
    <row r="30" spans="2:32" ht="15" customHeight="1">
      <c r="B30" s="1356"/>
      <c r="C30" s="1357"/>
      <c r="D30" s="1357"/>
      <c r="E30" s="1358"/>
      <c r="F30" s="1308"/>
      <c r="G30" s="1310"/>
      <c r="H30" s="1367"/>
      <c r="I30" s="1312"/>
      <c r="J30" s="1312"/>
      <c r="K30" s="907" t="s">
        <v>535</v>
      </c>
      <c r="L30" s="908" t="s">
        <v>1177</v>
      </c>
      <c r="M30" s="881"/>
      <c r="N30" s="881"/>
      <c r="O30" s="881"/>
      <c r="P30" s="881"/>
      <c r="Q30" s="881"/>
      <c r="R30" s="881"/>
      <c r="S30" s="881"/>
      <c r="T30" s="881"/>
      <c r="U30" s="881"/>
      <c r="V30" s="894"/>
      <c r="W30" s="881"/>
      <c r="X30" s="881"/>
      <c r="Y30" s="881"/>
      <c r="Z30" s="881"/>
      <c r="AA30" s="881"/>
      <c r="AB30" s="881"/>
      <c r="AC30" s="881"/>
      <c r="AD30" s="881"/>
      <c r="AE30" s="881"/>
      <c r="AF30" s="882"/>
    </row>
    <row r="31" spans="2:32" ht="15" customHeight="1">
      <c r="B31" s="1356"/>
      <c r="C31" s="1357"/>
      <c r="D31" s="1357"/>
      <c r="E31" s="1358"/>
      <c r="F31" s="1308"/>
      <c r="G31" s="1310"/>
      <c r="H31" s="1309" t="s">
        <v>1179</v>
      </c>
      <c r="I31" s="1309"/>
      <c r="J31" s="1309"/>
      <c r="K31" s="898" t="s">
        <v>535</v>
      </c>
      <c r="L31" s="895" t="s">
        <v>136</v>
      </c>
      <c r="M31" s="897" t="s">
        <v>1178</v>
      </c>
      <c r="N31" s="888"/>
      <c r="O31" s="888"/>
      <c r="P31" s="888"/>
      <c r="Q31" s="888"/>
      <c r="R31" s="888"/>
      <c r="S31" s="888"/>
      <c r="T31" s="888"/>
      <c r="U31" s="888"/>
      <c r="V31" s="892"/>
      <c r="W31" s="888"/>
      <c r="X31" s="888"/>
      <c r="Y31" s="888"/>
      <c r="Z31" s="888"/>
      <c r="AA31" s="888"/>
      <c r="AB31" s="888"/>
      <c r="AC31" s="888"/>
      <c r="AD31" s="888"/>
      <c r="AE31" s="888"/>
      <c r="AF31" s="889"/>
    </row>
    <row r="32" spans="2:32" ht="15" customHeight="1">
      <c r="B32" s="1356"/>
      <c r="C32" s="1357"/>
      <c r="D32" s="1357"/>
      <c r="E32" s="1358"/>
      <c r="F32" s="1308"/>
      <c r="G32" s="1310"/>
      <c r="H32" s="1309"/>
      <c r="I32" s="1309"/>
      <c r="J32" s="1309"/>
      <c r="K32" s="887"/>
      <c r="L32" s="888"/>
      <c r="M32" s="896" t="s">
        <v>1191</v>
      </c>
      <c r="N32" s="888"/>
      <c r="O32" s="888"/>
      <c r="P32" s="888"/>
      <c r="Q32" s="888"/>
      <c r="R32" s="888"/>
      <c r="S32" s="888"/>
      <c r="T32" s="888"/>
      <c r="U32" s="888"/>
      <c r="V32" s="892"/>
      <c r="W32" s="888"/>
      <c r="X32" s="888"/>
      <c r="Y32" s="888"/>
      <c r="Z32" s="888"/>
      <c r="AA32" s="888"/>
      <c r="AB32" s="888"/>
      <c r="AC32" s="888"/>
      <c r="AD32" s="888"/>
      <c r="AE32" s="888"/>
      <c r="AF32" s="889"/>
    </row>
    <row r="33" spans="2:32" ht="15" customHeight="1">
      <c r="B33" s="1356"/>
      <c r="C33" s="1357"/>
      <c r="D33" s="1357"/>
      <c r="E33" s="1358"/>
      <c r="F33" s="1311"/>
      <c r="G33" s="1313"/>
      <c r="H33" s="1312"/>
      <c r="I33" s="1312"/>
      <c r="J33" s="1312"/>
      <c r="K33" s="907" t="s">
        <v>535</v>
      </c>
      <c r="L33" s="908" t="s">
        <v>1177</v>
      </c>
      <c r="M33" s="881"/>
      <c r="N33" s="881"/>
      <c r="O33" s="881"/>
      <c r="P33" s="881"/>
      <c r="Q33" s="881"/>
      <c r="R33" s="881"/>
      <c r="S33" s="881"/>
      <c r="T33" s="881"/>
      <c r="U33" s="881"/>
      <c r="V33" s="894"/>
      <c r="W33" s="881"/>
      <c r="X33" s="881"/>
      <c r="Y33" s="881"/>
      <c r="Z33" s="881"/>
      <c r="AA33" s="881"/>
      <c r="AB33" s="881"/>
      <c r="AC33" s="881"/>
      <c r="AD33" s="881"/>
      <c r="AE33" s="881"/>
      <c r="AF33" s="882"/>
    </row>
    <row r="34" spans="2:32" ht="15" customHeight="1" thickBot="1">
      <c r="B34" s="1359"/>
      <c r="C34" s="1360"/>
      <c r="D34" s="1360"/>
      <c r="E34" s="1361"/>
      <c r="F34" s="1333" t="s">
        <v>1154</v>
      </c>
      <c r="G34" s="1334"/>
      <c r="H34" s="1334"/>
      <c r="I34" s="1334"/>
      <c r="J34" s="1334"/>
      <c r="K34" s="901"/>
      <c r="L34" s="879"/>
      <c r="M34" s="879"/>
      <c r="N34" s="879"/>
      <c r="O34" s="879"/>
      <c r="P34" s="879"/>
      <c r="Q34" s="879"/>
      <c r="R34" s="879"/>
      <c r="S34" s="879"/>
      <c r="T34" s="879"/>
      <c r="U34" s="879"/>
      <c r="V34" s="902"/>
      <c r="W34" s="879"/>
      <c r="X34" s="879"/>
      <c r="Y34" s="879"/>
      <c r="Z34" s="879"/>
      <c r="AA34" s="879"/>
      <c r="AB34" s="879"/>
      <c r="AC34" s="879"/>
      <c r="AD34" s="879"/>
      <c r="AE34" s="879"/>
      <c r="AF34" s="880"/>
    </row>
    <row r="35" spans="2:32" ht="15" customHeight="1">
      <c r="B35" s="1314" t="s">
        <v>1208</v>
      </c>
      <c r="C35" s="1315"/>
      <c r="D35" s="1345" t="s">
        <v>1192</v>
      </c>
      <c r="E35" s="1325"/>
      <c r="F35" s="1325"/>
      <c r="G35" s="1325"/>
      <c r="H35" s="1325"/>
      <c r="I35" s="1325"/>
      <c r="J35" s="1325"/>
      <c r="K35" s="1325"/>
      <c r="L35" s="1328"/>
      <c r="M35" s="1346" t="s">
        <v>1193</v>
      </c>
      <c r="N35" s="1347"/>
      <c r="O35" s="1347"/>
      <c r="P35" s="1347"/>
      <c r="Q35" s="1347"/>
      <c r="R35" s="1347"/>
      <c r="S35" s="1347"/>
      <c r="T35" s="1347"/>
      <c r="U35" s="1347"/>
      <c r="V35" s="1347"/>
      <c r="W35" s="1348"/>
      <c r="X35" s="1347" t="s">
        <v>1194</v>
      </c>
      <c r="Y35" s="1347"/>
      <c r="Z35" s="1347"/>
      <c r="AA35" s="1347"/>
      <c r="AB35" s="1347"/>
      <c r="AC35" s="1347"/>
      <c r="AD35" s="1347"/>
      <c r="AE35" s="1347"/>
      <c r="AF35" s="1349"/>
    </row>
    <row r="36" spans="2:32" ht="15" customHeight="1">
      <c r="B36" s="1316"/>
      <c r="C36" s="1317"/>
      <c r="D36" s="1329" t="s">
        <v>1195</v>
      </c>
      <c r="E36" s="1330"/>
      <c r="F36" s="1330"/>
      <c r="G36" s="1330"/>
      <c r="H36" s="1330"/>
      <c r="I36" s="1330"/>
      <c r="J36" s="1330"/>
      <c r="K36" s="1330"/>
      <c r="L36" s="1331"/>
      <c r="M36" s="884" t="s">
        <v>1200</v>
      </c>
      <c r="N36" s="885"/>
      <c r="O36" s="885"/>
      <c r="P36" s="885"/>
      <c r="Q36" s="885"/>
      <c r="R36" s="885"/>
      <c r="S36" s="885"/>
      <c r="T36" s="885"/>
      <c r="U36" s="885"/>
      <c r="V36" s="885"/>
      <c r="W36" s="893"/>
      <c r="X36" s="911" t="s">
        <v>535</v>
      </c>
      <c r="Y36" s="885" t="s">
        <v>1205</v>
      </c>
      <c r="Z36" s="885"/>
      <c r="AA36" s="885"/>
      <c r="AB36" s="885"/>
      <c r="AC36" s="885"/>
      <c r="AD36" s="885"/>
      <c r="AE36" s="885"/>
      <c r="AF36" s="886"/>
    </row>
    <row r="37" spans="2:32" ht="15" customHeight="1">
      <c r="B37" s="1316"/>
      <c r="C37" s="1317"/>
      <c r="D37" s="1329"/>
      <c r="E37" s="1330"/>
      <c r="F37" s="1330"/>
      <c r="G37" s="1330"/>
      <c r="H37" s="1330"/>
      <c r="I37" s="1330"/>
      <c r="J37" s="1330"/>
      <c r="K37" s="1330"/>
      <c r="L37" s="1331"/>
      <c r="M37" s="910" t="s">
        <v>535</v>
      </c>
      <c r="N37" s="888" t="s">
        <v>136</v>
      </c>
      <c r="O37" s="869" t="s">
        <v>535</v>
      </c>
      <c r="P37" s="888" t="s">
        <v>1177</v>
      </c>
      <c r="Q37" s="888"/>
      <c r="R37" s="888"/>
      <c r="S37" s="888"/>
      <c r="T37" s="888"/>
      <c r="U37" s="888"/>
      <c r="V37" s="888"/>
      <c r="W37" s="892"/>
      <c r="X37" s="869" t="s">
        <v>535</v>
      </c>
      <c r="Y37" s="888" t="s">
        <v>1206</v>
      </c>
      <c r="Z37" s="888"/>
      <c r="AA37" s="888"/>
      <c r="AB37" s="888"/>
      <c r="AC37" s="888"/>
      <c r="AD37" s="888"/>
      <c r="AE37" s="888"/>
      <c r="AF37" s="889"/>
    </row>
    <row r="38" spans="2:32" ht="15" customHeight="1">
      <c r="B38" s="1316"/>
      <c r="C38" s="1317"/>
      <c r="D38" s="1329"/>
      <c r="E38" s="1330"/>
      <c r="F38" s="1330"/>
      <c r="G38" s="1330"/>
      <c r="H38" s="1330"/>
      <c r="I38" s="1330"/>
      <c r="J38" s="1330"/>
      <c r="K38" s="1330"/>
      <c r="L38" s="1331"/>
      <c r="M38" s="883"/>
      <c r="N38" s="881"/>
      <c r="O38" s="881"/>
      <c r="P38" s="881"/>
      <c r="Q38" s="881"/>
      <c r="R38" s="881"/>
      <c r="S38" s="881"/>
      <c r="T38" s="881"/>
      <c r="U38" s="881"/>
      <c r="V38" s="881"/>
      <c r="W38" s="894"/>
      <c r="X38" s="881" t="s">
        <v>1207</v>
      </c>
      <c r="Y38" s="881"/>
      <c r="Z38" s="881"/>
      <c r="AA38" s="881"/>
      <c r="AB38" s="881"/>
      <c r="AC38" s="881"/>
      <c r="AD38" s="881"/>
      <c r="AE38" s="881"/>
      <c r="AF38" s="882"/>
    </row>
    <row r="39" spans="2:32" ht="15" customHeight="1">
      <c r="B39" s="1316"/>
      <c r="C39" s="1317"/>
      <c r="D39" s="1329" t="s">
        <v>1196</v>
      </c>
      <c r="E39" s="1330"/>
      <c r="F39" s="1330"/>
      <c r="G39" s="1330"/>
      <c r="H39" s="1330"/>
      <c r="I39" s="1330"/>
      <c r="J39" s="1330"/>
      <c r="K39" s="1330"/>
      <c r="L39" s="1331"/>
      <c r="M39" s="887" t="s">
        <v>1204</v>
      </c>
      <c r="N39" s="888"/>
      <c r="O39" s="888"/>
      <c r="P39" s="888"/>
      <c r="Q39" s="888"/>
      <c r="R39" s="888"/>
      <c r="S39" s="888"/>
      <c r="T39" s="888"/>
      <c r="U39" s="888"/>
      <c r="V39" s="888"/>
      <c r="W39" s="892"/>
      <c r="X39" s="869" t="s">
        <v>535</v>
      </c>
      <c r="Y39" s="888" t="s">
        <v>1205</v>
      </c>
      <c r="Z39" s="888"/>
      <c r="AA39" s="888"/>
      <c r="AB39" s="888"/>
      <c r="AC39" s="888"/>
      <c r="AD39" s="888"/>
      <c r="AE39" s="888"/>
      <c r="AF39" s="889"/>
    </row>
    <row r="40" spans="2:32" ht="15" customHeight="1">
      <c r="B40" s="1316"/>
      <c r="C40" s="1317"/>
      <c r="D40" s="1329"/>
      <c r="E40" s="1330"/>
      <c r="F40" s="1330"/>
      <c r="G40" s="1330"/>
      <c r="H40" s="1330"/>
      <c r="I40" s="1330"/>
      <c r="J40" s="1330"/>
      <c r="K40" s="1330"/>
      <c r="L40" s="1331"/>
      <c r="M40" s="910" t="s">
        <v>535</v>
      </c>
      <c r="N40" s="888" t="s">
        <v>136</v>
      </c>
      <c r="O40" s="869" t="s">
        <v>535</v>
      </c>
      <c r="P40" s="888" t="s">
        <v>1177</v>
      </c>
      <c r="Q40" s="888"/>
      <c r="R40" s="888"/>
      <c r="S40" s="888"/>
      <c r="T40" s="888"/>
      <c r="U40" s="888"/>
      <c r="V40" s="888"/>
      <c r="W40" s="892"/>
      <c r="X40" s="869" t="s">
        <v>535</v>
      </c>
      <c r="Y40" s="888" t="s">
        <v>1206</v>
      </c>
      <c r="Z40" s="888"/>
      <c r="AA40" s="888"/>
      <c r="AB40" s="888"/>
      <c r="AC40" s="888"/>
      <c r="AD40" s="888"/>
      <c r="AE40" s="888"/>
      <c r="AF40" s="889"/>
    </row>
    <row r="41" spans="2:32" ht="15" customHeight="1">
      <c r="B41" s="1316"/>
      <c r="C41" s="1317"/>
      <c r="D41" s="1329"/>
      <c r="E41" s="1330"/>
      <c r="F41" s="1330"/>
      <c r="G41" s="1330"/>
      <c r="H41" s="1330"/>
      <c r="I41" s="1330"/>
      <c r="J41" s="1330"/>
      <c r="K41" s="1330"/>
      <c r="L41" s="1331"/>
      <c r="M41" s="887"/>
      <c r="N41" s="888"/>
      <c r="O41" s="888"/>
      <c r="P41" s="888"/>
      <c r="Q41" s="888"/>
      <c r="R41" s="888"/>
      <c r="S41" s="888"/>
      <c r="T41" s="888"/>
      <c r="U41" s="888"/>
      <c r="V41" s="888"/>
      <c r="W41" s="892"/>
      <c r="X41" s="888" t="s">
        <v>1207</v>
      </c>
      <c r="Y41" s="888"/>
      <c r="Z41" s="888"/>
      <c r="AA41" s="888"/>
      <c r="AB41" s="888"/>
      <c r="AC41" s="888"/>
      <c r="AD41" s="888"/>
      <c r="AE41" s="888"/>
      <c r="AF41" s="889"/>
    </row>
    <row r="42" spans="2:32" ht="15" customHeight="1">
      <c r="B42" s="1316"/>
      <c r="C42" s="1317"/>
      <c r="D42" s="1329" t="s">
        <v>1197</v>
      </c>
      <c r="E42" s="1330"/>
      <c r="F42" s="1330"/>
      <c r="G42" s="1330"/>
      <c r="H42" s="1330"/>
      <c r="I42" s="1330"/>
      <c r="J42" s="1330"/>
      <c r="K42" s="1330"/>
      <c r="L42" s="1331"/>
      <c r="M42" s="884" t="s">
        <v>1203</v>
      </c>
      <c r="N42" s="885"/>
      <c r="O42" s="885"/>
      <c r="P42" s="885"/>
      <c r="Q42" s="885"/>
      <c r="R42" s="885"/>
      <c r="S42" s="885"/>
      <c r="T42" s="885"/>
      <c r="U42" s="885"/>
      <c r="V42" s="885"/>
      <c r="W42" s="893"/>
      <c r="X42" s="911" t="s">
        <v>535</v>
      </c>
      <c r="Y42" s="885" t="s">
        <v>1205</v>
      </c>
      <c r="Z42" s="885"/>
      <c r="AA42" s="885"/>
      <c r="AB42" s="885"/>
      <c r="AC42" s="885"/>
      <c r="AD42" s="885"/>
      <c r="AE42" s="885"/>
      <c r="AF42" s="886"/>
    </row>
    <row r="43" spans="2:32" ht="15" customHeight="1">
      <c r="B43" s="1316"/>
      <c r="C43" s="1317"/>
      <c r="D43" s="1329"/>
      <c r="E43" s="1330"/>
      <c r="F43" s="1330"/>
      <c r="G43" s="1330"/>
      <c r="H43" s="1330"/>
      <c r="I43" s="1330"/>
      <c r="J43" s="1330"/>
      <c r="K43" s="1330"/>
      <c r="L43" s="1331"/>
      <c r="M43" s="914" t="s">
        <v>535</v>
      </c>
      <c r="N43" s="881" t="s">
        <v>136</v>
      </c>
      <c r="O43" s="915" t="s">
        <v>535</v>
      </c>
      <c r="P43" s="881" t="s">
        <v>1177</v>
      </c>
      <c r="Q43" s="881"/>
      <c r="R43" s="881"/>
      <c r="S43" s="881"/>
      <c r="T43" s="881"/>
      <c r="U43" s="881"/>
      <c r="V43" s="881"/>
      <c r="W43" s="894"/>
      <c r="X43" s="915" t="s">
        <v>535</v>
      </c>
      <c r="Y43" s="881" t="s">
        <v>1206</v>
      </c>
      <c r="Z43" s="881"/>
      <c r="AA43" s="881"/>
      <c r="AB43" s="881"/>
      <c r="AC43" s="881"/>
      <c r="AD43" s="881"/>
      <c r="AE43" s="881"/>
      <c r="AF43" s="882"/>
    </row>
    <row r="44" spans="2:32" ht="15" customHeight="1">
      <c r="B44" s="1316"/>
      <c r="C44" s="1317"/>
      <c r="D44" s="1329" t="s">
        <v>1198</v>
      </c>
      <c r="E44" s="1330"/>
      <c r="F44" s="1330"/>
      <c r="G44" s="1330"/>
      <c r="H44" s="1330"/>
      <c r="I44" s="1330"/>
      <c r="J44" s="1330"/>
      <c r="K44" s="1330"/>
      <c r="L44" s="1331"/>
      <c r="M44" s="884" t="s">
        <v>1202</v>
      </c>
      <c r="N44" s="885"/>
      <c r="O44" s="885"/>
      <c r="P44" s="885"/>
      <c r="Q44" s="885"/>
      <c r="R44" s="885"/>
      <c r="S44" s="885"/>
      <c r="T44" s="885"/>
      <c r="U44" s="885"/>
      <c r="V44" s="885"/>
      <c r="W44" s="893"/>
      <c r="X44" s="911" t="s">
        <v>535</v>
      </c>
      <c r="Y44" s="885" t="s">
        <v>1205</v>
      </c>
      <c r="Z44" s="885"/>
      <c r="AA44" s="885"/>
      <c r="AB44" s="885"/>
      <c r="AC44" s="885"/>
      <c r="AD44" s="885"/>
      <c r="AE44" s="885"/>
      <c r="AF44" s="886"/>
    </row>
    <row r="45" spans="2:32" ht="15" customHeight="1">
      <c r="B45" s="1316"/>
      <c r="C45" s="1317"/>
      <c r="D45" s="1329"/>
      <c r="E45" s="1330"/>
      <c r="F45" s="1330"/>
      <c r="G45" s="1330"/>
      <c r="H45" s="1330"/>
      <c r="I45" s="1330"/>
      <c r="J45" s="1330"/>
      <c r="K45" s="1330"/>
      <c r="L45" s="1331"/>
      <c r="M45" s="914" t="s">
        <v>535</v>
      </c>
      <c r="N45" s="881" t="s">
        <v>136</v>
      </c>
      <c r="O45" s="915" t="s">
        <v>535</v>
      </c>
      <c r="P45" s="881" t="s">
        <v>1177</v>
      </c>
      <c r="Q45" s="881"/>
      <c r="R45" s="881"/>
      <c r="S45" s="881"/>
      <c r="T45" s="881"/>
      <c r="U45" s="881"/>
      <c r="V45" s="881"/>
      <c r="W45" s="894"/>
      <c r="X45" s="915" t="s">
        <v>535</v>
      </c>
      <c r="Y45" s="881" t="s">
        <v>1206</v>
      </c>
      <c r="Z45" s="881"/>
      <c r="AA45" s="881"/>
      <c r="AB45" s="881"/>
      <c r="AC45" s="881"/>
      <c r="AD45" s="881"/>
      <c r="AE45" s="881"/>
      <c r="AF45" s="882"/>
    </row>
    <row r="46" spans="2:32" ht="15" customHeight="1">
      <c r="B46" s="1316"/>
      <c r="C46" s="1317"/>
      <c r="D46" s="1332" t="s">
        <v>1199</v>
      </c>
      <c r="E46" s="1330"/>
      <c r="F46" s="1330"/>
      <c r="G46" s="1330"/>
      <c r="H46" s="1330"/>
      <c r="I46" s="1330"/>
      <c r="J46" s="1330"/>
      <c r="K46" s="1330"/>
      <c r="L46" s="1331"/>
      <c r="M46" s="887" t="s">
        <v>1201</v>
      </c>
      <c r="N46" s="888"/>
      <c r="O46" s="888"/>
      <c r="P46" s="888"/>
      <c r="Q46" s="888"/>
      <c r="R46" s="888"/>
      <c r="S46" s="888"/>
      <c r="T46" s="888"/>
      <c r="U46" s="888"/>
      <c r="V46" s="888"/>
      <c r="W46" s="892"/>
      <c r="X46" s="869" t="s">
        <v>535</v>
      </c>
      <c r="Y46" s="888" t="s">
        <v>1205</v>
      </c>
      <c r="Z46" s="888"/>
      <c r="AA46" s="888"/>
      <c r="AB46" s="888"/>
      <c r="AC46" s="888"/>
      <c r="AD46" s="888"/>
      <c r="AE46" s="888"/>
      <c r="AF46" s="889"/>
    </row>
    <row r="47" spans="2:32" ht="15" customHeight="1" thickBot="1">
      <c r="B47" s="1318"/>
      <c r="C47" s="1319"/>
      <c r="D47" s="1333"/>
      <c r="E47" s="1334"/>
      <c r="F47" s="1334"/>
      <c r="G47" s="1334"/>
      <c r="H47" s="1334"/>
      <c r="I47" s="1334"/>
      <c r="J47" s="1334"/>
      <c r="K47" s="1334"/>
      <c r="L47" s="1335"/>
      <c r="M47" s="913" t="s">
        <v>535</v>
      </c>
      <c r="N47" s="877" t="s">
        <v>136</v>
      </c>
      <c r="O47" s="912" t="s">
        <v>535</v>
      </c>
      <c r="P47" s="877" t="s">
        <v>1177</v>
      </c>
      <c r="Q47" s="877"/>
      <c r="R47" s="877"/>
      <c r="S47" s="877"/>
      <c r="T47" s="877"/>
      <c r="U47" s="877"/>
      <c r="V47" s="877"/>
      <c r="W47" s="900"/>
      <c r="X47" s="912" t="s">
        <v>535</v>
      </c>
      <c r="Y47" s="877" t="s">
        <v>1206</v>
      </c>
      <c r="Z47" s="877"/>
      <c r="AA47" s="877"/>
      <c r="AB47" s="877"/>
      <c r="AC47" s="877"/>
      <c r="AD47" s="877"/>
      <c r="AE47" s="877"/>
      <c r="AF47" s="878"/>
    </row>
    <row r="48" spans="2:32" ht="15" customHeight="1">
      <c r="B48" s="1336" t="s">
        <v>1212</v>
      </c>
      <c r="C48" s="1337"/>
      <c r="D48" s="1337"/>
      <c r="E48" s="1337"/>
      <c r="F48" s="1337"/>
      <c r="G48" s="1337"/>
      <c r="H48" s="1337"/>
      <c r="I48" s="1337"/>
      <c r="J48" s="1337"/>
      <c r="K48" s="1337"/>
      <c r="L48" s="1338"/>
      <c r="M48" s="929" t="s">
        <v>535</v>
      </c>
      <c r="N48" s="874" t="s">
        <v>1213</v>
      </c>
      <c r="O48" s="874"/>
      <c r="P48" s="874"/>
      <c r="Q48" s="874"/>
      <c r="R48" s="874"/>
      <c r="S48" s="874"/>
      <c r="T48" s="874"/>
      <c r="U48" s="874"/>
      <c r="V48" s="874"/>
      <c r="W48" s="874"/>
      <c r="X48" s="874"/>
      <c r="Y48" s="874"/>
      <c r="Z48" s="874"/>
      <c r="AA48" s="874"/>
      <c r="AB48" s="874"/>
      <c r="AC48" s="874"/>
      <c r="AD48" s="874"/>
      <c r="AE48" s="874"/>
      <c r="AF48" s="875"/>
    </row>
    <row r="49" spans="2:32" ht="15" customHeight="1">
      <c r="B49" s="1339"/>
      <c r="C49" s="1340"/>
      <c r="D49" s="1340"/>
      <c r="E49" s="1340"/>
      <c r="F49" s="1340"/>
      <c r="G49" s="1340"/>
      <c r="H49" s="1340"/>
      <c r="I49" s="1340"/>
      <c r="J49" s="1340"/>
      <c r="K49" s="1340"/>
      <c r="L49" s="1341"/>
      <c r="M49" s="930" t="s">
        <v>535</v>
      </c>
      <c r="N49" s="888" t="s">
        <v>1214</v>
      </c>
      <c r="O49" s="888"/>
      <c r="P49" s="888"/>
      <c r="Q49" s="888"/>
      <c r="R49" s="888"/>
      <c r="S49" s="888"/>
      <c r="T49" s="888"/>
      <c r="U49" s="888"/>
      <c r="V49" s="888"/>
      <c r="W49" s="888"/>
      <c r="X49" s="888"/>
      <c r="Y49" s="888"/>
      <c r="Z49" s="888"/>
      <c r="AA49" s="888"/>
      <c r="AB49" s="888"/>
      <c r="AC49" s="888"/>
      <c r="AD49" s="888"/>
      <c r="AE49" s="888"/>
      <c r="AF49" s="889"/>
    </row>
    <row r="50" spans="2:32" ht="15" customHeight="1">
      <c r="B50" s="1342"/>
      <c r="C50" s="1343"/>
      <c r="D50" s="1343"/>
      <c r="E50" s="1343"/>
      <c r="F50" s="1343"/>
      <c r="G50" s="1343"/>
      <c r="H50" s="1343"/>
      <c r="I50" s="1343"/>
      <c r="J50" s="1343"/>
      <c r="K50" s="1343"/>
      <c r="L50" s="1344"/>
      <c r="M50" s="916" t="s">
        <v>1215</v>
      </c>
      <c r="N50" s="916"/>
      <c r="O50" s="916"/>
      <c r="P50" s="916"/>
      <c r="Q50" s="916"/>
      <c r="R50" s="916"/>
      <c r="S50" s="916"/>
      <c r="T50" s="916"/>
      <c r="U50" s="916"/>
      <c r="V50" s="916"/>
      <c r="W50" s="916"/>
      <c r="X50" s="916"/>
      <c r="Y50" s="916"/>
      <c r="Z50" s="916"/>
      <c r="AA50" s="916"/>
      <c r="AB50" s="916"/>
      <c r="AC50" s="916"/>
      <c r="AD50" s="916"/>
      <c r="AE50" s="916"/>
      <c r="AF50" s="917"/>
    </row>
    <row r="51" spans="2:32" ht="15" customHeight="1">
      <c r="B51" s="923"/>
      <c r="C51" s="928" t="s">
        <v>535</v>
      </c>
      <c r="D51" s="662" t="s">
        <v>1211</v>
      </c>
      <c r="E51" s="662"/>
      <c r="F51" s="662"/>
      <c r="G51" s="662"/>
      <c r="H51" s="662"/>
      <c r="I51" s="662"/>
      <c r="J51" s="662"/>
      <c r="K51" s="662"/>
      <c r="L51" s="924"/>
      <c r="M51" s="918" t="s">
        <v>1217</v>
      </c>
      <c r="N51" s="919"/>
      <c r="O51" s="919"/>
      <c r="P51" s="919"/>
      <c r="Q51" s="919"/>
      <c r="R51" s="919"/>
      <c r="S51" s="919"/>
      <c r="T51" s="919"/>
      <c r="U51" s="919"/>
      <c r="V51" s="919"/>
      <c r="W51" s="919"/>
      <c r="X51" s="919"/>
      <c r="Y51" s="919"/>
      <c r="Z51" s="919"/>
      <c r="AA51" s="919"/>
      <c r="AB51" s="919"/>
      <c r="AC51" s="919"/>
      <c r="AD51" s="919"/>
      <c r="AE51" s="919"/>
      <c r="AF51" s="920"/>
    </row>
    <row r="52" spans="2:32" ht="15" customHeight="1">
      <c r="B52" s="923"/>
      <c r="C52" s="662"/>
      <c r="D52" s="662"/>
      <c r="E52" s="662"/>
      <c r="F52" s="662"/>
      <c r="G52" s="662"/>
      <c r="H52" s="662"/>
      <c r="I52" s="662"/>
      <c r="J52" s="662"/>
      <c r="K52" s="662"/>
      <c r="L52" s="924"/>
      <c r="M52" s="910" t="s">
        <v>535</v>
      </c>
      <c r="N52" s="888" t="s">
        <v>1218</v>
      </c>
      <c r="O52" s="869" t="s">
        <v>535</v>
      </c>
      <c r="P52" s="888" t="s">
        <v>1219</v>
      </c>
      <c r="Q52" s="888"/>
      <c r="R52" s="888"/>
      <c r="S52" s="888"/>
      <c r="T52" s="888"/>
      <c r="U52" s="888"/>
      <c r="V52" s="888"/>
      <c r="W52" s="888"/>
      <c r="X52" s="888"/>
      <c r="Y52" s="888"/>
      <c r="Z52" s="888"/>
      <c r="AA52" s="888"/>
      <c r="AB52" s="888"/>
      <c r="AC52" s="888"/>
      <c r="AD52" s="888"/>
      <c r="AE52" s="888"/>
      <c r="AF52" s="889"/>
    </row>
    <row r="53" spans="2:32" ht="15" customHeight="1" thickBot="1">
      <c r="B53" s="925"/>
      <c r="C53" s="926"/>
      <c r="D53" s="926"/>
      <c r="E53" s="926"/>
      <c r="F53" s="926"/>
      <c r="G53" s="926"/>
      <c r="H53" s="926"/>
      <c r="I53" s="926"/>
      <c r="J53" s="926"/>
      <c r="K53" s="926"/>
      <c r="L53" s="927"/>
      <c r="M53" s="916" t="s">
        <v>1216</v>
      </c>
      <c r="N53" s="877"/>
      <c r="O53" s="877"/>
      <c r="P53" s="877"/>
      <c r="Q53" s="877"/>
      <c r="R53" s="877"/>
      <c r="S53" s="877"/>
      <c r="T53" s="877"/>
      <c r="U53" s="877"/>
      <c r="V53" s="877"/>
      <c r="W53" s="877"/>
      <c r="X53" s="877"/>
      <c r="Y53" s="877"/>
      <c r="Z53" s="877"/>
      <c r="AA53" s="877"/>
      <c r="AB53" s="877"/>
      <c r="AC53" s="877"/>
      <c r="AD53" s="877"/>
      <c r="AE53" s="877"/>
      <c r="AF53" s="878"/>
    </row>
    <row r="54" spans="2:32" ht="15" customHeight="1" thickBot="1">
      <c r="B54" s="1322" t="s">
        <v>1210</v>
      </c>
      <c r="C54" s="1323"/>
      <c r="D54" s="1323"/>
      <c r="E54" s="1323"/>
      <c r="F54" s="1323"/>
      <c r="G54" s="1323"/>
      <c r="H54" s="1323"/>
      <c r="I54" s="1323"/>
      <c r="J54" s="1323"/>
      <c r="K54" s="1323"/>
      <c r="L54" s="1324"/>
      <c r="M54" s="921"/>
      <c r="N54" s="921"/>
      <c r="O54" s="1350"/>
      <c r="P54" s="1350"/>
      <c r="Q54" s="1350"/>
      <c r="R54" s="921" t="s">
        <v>1209</v>
      </c>
      <c r="S54" s="921"/>
      <c r="T54" s="921"/>
      <c r="U54" s="921"/>
      <c r="V54" s="921"/>
      <c r="W54" s="921"/>
      <c r="X54" s="921"/>
      <c r="Y54" s="921"/>
      <c r="Z54" s="921"/>
      <c r="AA54" s="921"/>
      <c r="AB54" s="921"/>
      <c r="AC54" s="921"/>
      <c r="AD54" s="921"/>
      <c r="AE54" s="921"/>
      <c r="AF54" s="922"/>
    </row>
    <row r="55" spans="2:32" ht="15" customHeight="1">
      <c r="B55" s="1314" t="s">
        <v>1228</v>
      </c>
      <c r="C55" s="1315"/>
      <c r="D55" s="1305" t="s">
        <v>1227</v>
      </c>
      <c r="E55" s="1306"/>
      <c r="F55" s="1306"/>
      <c r="G55" s="1306"/>
      <c r="H55" s="1306"/>
      <c r="I55" s="1306"/>
      <c r="J55" s="1306"/>
      <c r="K55" s="1306"/>
      <c r="L55" s="1307"/>
      <c r="M55" s="1327" t="s">
        <v>649</v>
      </c>
      <c r="N55" s="1325"/>
      <c r="O55" s="1325"/>
      <c r="P55" s="1325"/>
      <c r="Q55" s="1325"/>
      <c r="R55" s="1325"/>
      <c r="S55" s="1328"/>
      <c r="T55" s="1327" t="s">
        <v>1225</v>
      </c>
      <c r="U55" s="1325"/>
      <c r="V55" s="1325"/>
      <c r="W55" s="1328"/>
      <c r="X55" s="1325" t="s">
        <v>1226</v>
      </c>
      <c r="Y55" s="1325"/>
      <c r="Z55" s="1325"/>
      <c r="AA55" s="1325"/>
      <c r="AB55" s="1325"/>
      <c r="AC55" s="1325"/>
      <c r="AD55" s="1325"/>
      <c r="AE55" s="1325"/>
      <c r="AF55" s="1326"/>
    </row>
    <row r="56" spans="2:32" ht="15" customHeight="1">
      <c r="B56" s="1316"/>
      <c r="C56" s="1317"/>
      <c r="D56" s="1308"/>
      <c r="E56" s="1309"/>
      <c r="F56" s="1309"/>
      <c r="G56" s="1309"/>
      <c r="H56" s="1309"/>
      <c r="I56" s="1309"/>
      <c r="J56" s="1309"/>
      <c r="K56" s="1309"/>
      <c r="L56" s="1310"/>
      <c r="M56" s="910" t="s">
        <v>535</v>
      </c>
      <c r="N56" s="888" t="s">
        <v>1222</v>
      </c>
      <c r="O56" s="888"/>
      <c r="P56" s="888"/>
      <c r="Q56" s="888"/>
      <c r="R56" s="888"/>
      <c r="S56" s="892"/>
      <c r="T56" s="1301"/>
      <c r="U56" s="1302"/>
      <c r="V56" s="1302"/>
      <c r="W56" s="892"/>
      <c r="X56" s="869" t="s">
        <v>535</v>
      </c>
      <c r="Y56" s="888" t="s">
        <v>1119</v>
      </c>
      <c r="Z56" s="869" t="s">
        <v>535</v>
      </c>
      <c r="AA56" s="888" t="s">
        <v>1122</v>
      </c>
      <c r="AB56" s="869" t="s">
        <v>535</v>
      </c>
      <c r="AC56" s="888" t="s">
        <v>1125</v>
      </c>
      <c r="AD56" s="869" t="s">
        <v>535</v>
      </c>
      <c r="AE56" s="888" t="s">
        <v>1220</v>
      </c>
      <c r="AF56" s="889"/>
    </row>
    <row r="57" spans="2:32" ht="15" customHeight="1">
      <c r="B57" s="1316"/>
      <c r="C57" s="1317"/>
      <c r="D57" s="1308"/>
      <c r="E57" s="1309"/>
      <c r="F57" s="1309"/>
      <c r="G57" s="1309"/>
      <c r="H57" s="1309"/>
      <c r="I57" s="1309"/>
      <c r="J57" s="1309"/>
      <c r="K57" s="1309"/>
      <c r="L57" s="1310"/>
      <c r="M57" s="883"/>
      <c r="N57" s="881"/>
      <c r="O57" s="881"/>
      <c r="P57" s="881"/>
      <c r="Q57" s="881"/>
      <c r="R57" s="881"/>
      <c r="S57" s="894"/>
      <c r="T57" s="1303"/>
      <c r="U57" s="1304"/>
      <c r="V57" s="1304"/>
      <c r="W57" s="931" t="s">
        <v>1209</v>
      </c>
      <c r="X57" s="915" t="s">
        <v>535</v>
      </c>
      <c r="Y57" s="881" t="s">
        <v>1221</v>
      </c>
      <c r="Z57" s="881"/>
      <c r="AA57" s="881"/>
      <c r="AB57" s="881"/>
      <c r="AC57" s="881"/>
      <c r="AD57" s="881"/>
      <c r="AE57" s="881"/>
      <c r="AF57" s="882"/>
    </row>
    <row r="58" spans="2:32" ht="15" customHeight="1">
      <c r="B58" s="1316"/>
      <c r="C58" s="1317"/>
      <c r="D58" s="1308"/>
      <c r="E58" s="1309"/>
      <c r="F58" s="1309"/>
      <c r="G58" s="1309"/>
      <c r="H58" s="1309"/>
      <c r="I58" s="1309"/>
      <c r="J58" s="1309"/>
      <c r="K58" s="1309"/>
      <c r="L58" s="1310"/>
      <c r="M58" s="910" t="s">
        <v>535</v>
      </c>
      <c r="N58" s="888" t="s">
        <v>1224</v>
      </c>
      <c r="O58" s="888"/>
      <c r="P58" s="888"/>
      <c r="Q58" s="888"/>
      <c r="R58" s="888"/>
      <c r="S58" s="892"/>
      <c r="T58" s="1301"/>
      <c r="U58" s="1302"/>
      <c r="V58" s="1302"/>
      <c r="W58" s="892"/>
      <c r="X58" s="911" t="s">
        <v>535</v>
      </c>
      <c r="Y58" s="885" t="s">
        <v>1119</v>
      </c>
      <c r="Z58" s="911" t="s">
        <v>535</v>
      </c>
      <c r="AA58" s="885" t="s">
        <v>1122</v>
      </c>
      <c r="AB58" s="911" t="s">
        <v>535</v>
      </c>
      <c r="AC58" s="885" t="s">
        <v>1125</v>
      </c>
      <c r="AD58" s="911" t="s">
        <v>535</v>
      </c>
      <c r="AE58" s="885" t="s">
        <v>1220</v>
      </c>
      <c r="AF58" s="886"/>
    </row>
    <row r="59" spans="2:32" ht="15" customHeight="1">
      <c r="B59" s="1316"/>
      <c r="C59" s="1317"/>
      <c r="D59" s="1308"/>
      <c r="E59" s="1309"/>
      <c r="F59" s="1309"/>
      <c r="G59" s="1309"/>
      <c r="H59" s="1309"/>
      <c r="I59" s="1309"/>
      <c r="J59" s="1309"/>
      <c r="K59" s="1309"/>
      <c r="L59" s="1310"/>
      <c r="M59" s="883"/>
      <c r="N59" s="881"/>
      <c r="O59" s="881"/>
      <c r="P59" s="881"/>
      <c r="Q59" s="881"/>
      <c r="R59" s="881"/>
      <c r="S59" s="894"/>
      <c r="T59" s="1303"/>
      <c r="U59" s="1304"/>
      <c r="V59" s="1304"/>
      <c r="W59" s="931" t="s">
        <v>1209</v>
      </c>
      <c r="X59" s="915" t="s">
        <v>535</v>
      </c>
      <c r="Y59" s="881" t="s">
        <v>1221</v>
      </c>
      <c r="Z59" s="881"/>
      <c r="AA59" s="881"/>
      <c r="AB59" s="881"/>
      <c r="AC59" s="881"/>
      <c r="AD59" s="881"/>
      <c r="AE59" s="881"/>
      <c r="AF59" s="882"/>
    </row>
    <row r="60" spans="2:32" ht="15" customHeight="1">
      <c r="B60" s="1316"/>
      <c r="C60" s="1317"/>
      <c r="D60" s="1308"/>
      <c r="E60" s="1309"/>
      <c r="F60" s="1309"/>
      <c r="G60" s="1309"/>
      <c r="H60" s="1309"/>
      <c r="I60" s="1309"/>
      <c r="J60" s="1309"/>
      <c r="K60" s="1309"/>
      <c r="L60" s="1310"/>
      <c r="M60" s="910" t="s">
        <v>535</v>
      </c>
      <c r="N60" s="888" t="s">
        <v>1223</v>
      </c>
      <c r="O60" s="888"/>
      <c r="P60" s="888"/>
      <c r="Q60" s="888"/>
      <c r="R60" s="888"/>
      <c r="S60" s="892"/>
      <c r="T60" s="1301"/>
      <c r="U60" s="1302"/>
      <c r="V60" s="1302"/>
      <c r="W60" s="892"/>
      <c r="X60" s="911" t="s">
        <v>535</v>
      </c>
      <c r="Y60" s="885" t="s">
        <v>1119</v>
      </c>
      <c r="Z60" s="911" t="s">
        <v>535</v>
      </c>
      <c r="AA60" s="885" t="s">
        <v>1122</v>
      </c>
      <c r="AB60" s="911" t="s">
        <v>535</v>
      </c>
      <c r="AC60" s="885" t="s">
        <v>1125</v>
      </c>
      <c r="AD60" s="911" t="s">
        <v>535</v>
      </c>
      <c r="AE60" s="885" t="s">
        <v>1220</v>
      </c>
      <c r="AF60" s="886"/>
    </row>
    <row r="61" spans="2:32" ht="15" customHeight="1">
      <c r="B61" s="1316"/>
      <c r="C61" s="1317"/>
      <c r="D61" s="1311"/>
      <c r="E61" s="1312"/>
      <c r="F61" s="1312"/>
      <c r="G61" s="1312"/>
      <c r="H61" s="1312"/>
      <c r="I61" s="1312"/>
      <c r="J61" s="1312"/>
      <c r="K61" s="1312"/>
      <c r="L61" s="1313"/>
      <c r="M61" s="883"/>
      <c r="N61" s="881"/>
      <c r="O61" s="881"/>
      <c r="P61" s="881"/>
      <c r="Q61" s="881"/>
      <c r="R61" s="881"/>
      <c r="S61" s="894"/>
      <c r="T61" s="1303"/>
      <c r="U61" s="1304"/>
      <c r="V61" s="1304"/>
      <c r="W61" s="931" t="s">
        <v>1209</v>
      </c>
      <c r="X61" s="915" t="s">
        <v>535</v>
      </c>
      <c r="Y61" s="881" t="s">
        <v>1221</v>
      </c>
      <c r="Z61" s="881"/>
      <c r="AA61" s="881"/>
      <c r="AB61" s="881"/>
      <c r="AC61" s="881"/>
      <c r="AD61" s="881"/>
      <c r="AE61" s="881"/>
      <c r="AF61" s="882"/>
    </row>
    <row r="62" spans="2:32" ht="15" customHeight="1" thickBot="1">
      <c r="B62" s="1318"/>
      <c r="C62" s="1319"/>
      <c r="D62" s="888" t="s">
        <v>1229</v>
      </c>
      <c r="E62" s="888"/>
      <c r="F62" s="888"/>
      <c r="G62" s="888"/>
      <c r="H62" s="888"/>
      <c r="I62" s="888"/>
      <c r="J62" s="888"/>
      <c r="K62" s="888"/>
      <c r="L62" s="888"/>
      <c r="M62" s="888"/>
      <c r="N62" s="888"/>
      <c r="O62" s="888"/>
      <c r="P62" s="888"/>
      <c r="Q62" s="888"/>
      <c r="R62" s="888"/>
      <c r="S62" s="888"/>
      <c r="T62" s="888"/>
      <c r="U62" s="888"/>
      <c r="V62" s="888"/>
      <c r="W62" s="888"/>
      <c r="X62" s="888"/>
      <c r="Y62" s="888"/>
      <c r="Z62" s="888"/>
      <c r="AA62" s="888"/>
      <c r="AB62" s="888"/>
      <c r="AC62" s="888"/>
      <c r="AD62" s="888"/>
      <c r="AE62" s="888"/>
      <c r="AF62" s="889"/>
    </row>
    <row r="63" spans="2:32" ht="15" customHeight="1">
      <c r="B63" s="873" t="s">
        <v>853</v>
      </c>
      <c r="C63" s="874"/>
      <c r="D63" s="874"/>
      <c r="E63" s="874"/>
      <c r="F63" s="874"/>
      <c r="G63" s="874"/>
      <c r="H63" s="874"/>
      <c r="I63" s="874"/>
      <c r="J63" s="874"/>
      <c r="K63" s="874"/>
      <c r="L63" s="874"/>
      <c r="M63" s="874"/>
      <c r="N63" s="874"/>
      <c r="O63" s="874"/>
      <c r="P63" s="874"/>
      <c r="Q63" s="874"/>
      <c r="R63" s="874"/>
      <c r="S63" s="874"/>
      <c r="T63" s="874"/>
      <c r="U63" s="874"/>
      <c r="V63" s="874"/>
      <c r="W63" s="874"/>
      <c r="X63" s="874"/>
      <c r="Y63" s="874"/>
      <c r="Z63" s="874"/>
      <c r="AA63" s="874"/>
      <c r="AB63" s="874"/>
      <c r="AC63" s="874"/>
      <c r="AD63" s="874"/>
      <c r="AE63" s="874"/>
      <c r="AF63" s="875"/>
    </row>
    <row r="64" spans="2:32" ht="15" customHeight="1" thickBot="1">
      <c r="B64" s="876"/>
      <c r="C64" s="877"/>
      <c r="D64" s="877"/>
      <c r="E64" s="877"/>
      <c r="F64" s="877"/>
      <c r="G64" s="877"/>
      <c r="H64" s="877"/>
      <c r="I64" s="877"/>
      <c r="J64" s="877"/>
      <c r="K64" s="877"/>
      <c r="L64" s="877"/>
      <c r="M64" s="877"/>
      <c r="N64" s="877"/>
      <c r="O64" s="877"/>
      <c r="P64" s="877"/>
      <c r="Q64" s="877"/>
      <c r="R64" s="877"/>
      <c r="S64" s="877"/>
      <c r="T64" s="877"/>
      <c r="U64" s="877"/>
      <c r="V64" s="877"/>
      <c r="W64" s="877"/>
      <c r="X64" s="877"/>
      <c r="Y64" s="877"/>
      <c r="Z64" s="877"/>
      <c r="AA64" s="877"/>
      <c r="AB64" s="877"/>
      <c r="AC64" s="877"/>
      <c r="AD64" s="877"/>
      <c r="AE64" s="877"/>
      <c r="AF64" s="878"/>
    </row>
    <row r="65" spans="2:32" ht="15" customHeight="1">
      <c r="B65" s="888" t="s">
        <v>1266</v>
      </c>
      <c r="C65" s="888"/>
      <c r="D65" s="888"/>
      <c r="E65" s="888"/>
      <c r="F65" s="888"/>
      <c r="G65" s="888"/>
      <c r="H65" s="888"/>
      <c r="I65" s="888"/>
      <c r="J65" s="888"/>
      <c r="K65" s="888"/>
      <c r="L65" s="888"/>
      <c r="M65" s="888"/>
      <c r="N65" s="888"/>
      <c r="O65" s="888"/>
      <c r="P65" s="888"/>
      <c r="Q65" s="888"/>
      <c r="R65" s="888"/>
      <c r="S65" s="888"/>
      <c r="T65" s="888"/>
      <c r="U65" s="888"/>
      <c r="V65" s="888"/>
      <c r="W65" s="888"/>
      <c r="X65" s="888"/>
      <c r="Y65" s="888"/>
      <c r="Z65" s="888"/>
      <c r="AA65" s="888"/>
      <c r="AB65" s="888"/>
      <c r="AC65" s="888"/>
      <c r="AD65" s="888"/>
      <c r="AE65" s="888"/>
      <c r="AF65" s="888"/>
    </row>
    <row r="66" spans="2:32" ht="15" customHeight="1"/>
    <row r="67" spans="2:32" ht="15" customHeight="1">
      <c r="B67" s="871" t="s">
        <v>1230</v>
      </c>
    </row>
    <row r="68" spans="2:32" ht="15" customHeight="1"/>
    <row r="69" spans="2:32" ht="24.75" customHeight="1">
      <c r="B69" s="1320" t="s">
        <v>1232</v>
      </c>
      <c r="C69" s="1320"/>
      <c r="D69" s="1320"/>
      <c r="E69" s="1320"/>
      <c r="F69" s="1320"/>
      <c r="G69" s="1320"/>
      <c r="H69" s="1320"/>
      <c r="I69" s="1320"/>
      <c r="J69" s="1320"/>
      <c r="K69" s="1320"/>
      <c r="L69" s="1320"/>
      <c r="M69" s="1320"/>
      <c r="N69" s="1320"/>
      <c r="O69" s="1320"/>
      <c r="P69" s="1320"/>
      <c r="Q69" s="1320"/>
      <c r="R69" s="1320"/>
      <c r="S69" s="1320"/>
      <c r="T69" s="1320"/>
      <c r="U69" s="1320"/>
      <c r="V69" s="1320"/>
      <c r="W69" s="1320"/>
      <c r="X69" s="1320"/>
      <c r="Y69" s="1320"/>
      <c r="Z69" s="1320"/>
      <c r="AA69" s="1320"/>
      <c r="AB69" s="1320"/>
      <c r="AC69" s="1320"/>
      <c r="AD69" s="1320"/>
      <c r="AE69" s="1320"/>
      <c r="AF69" s="1320"/>
    </row>
    <row r="70" spans="2:32" ht="20.25" customHeight="1">
      <c r="B70" s="1321" t="s">
        <v>1231</v>
      </c>
      <c r="C70" s="1321"/>
      <c r="D70" s="1321"/>
      <c r="E70" s="1321"/>
      <c r="F70" s="1321"/>
      <c r="G70" s="1321"/>
      <c r="H70" s="1321"/>
      <c r="I70" s="1321"/>
      <c r="J70" s="1321"/>
      <c r="K70" s="1321"/>
      <c r="L70" s="1321"/>
      <c r="M70" s="1321"/>
      <c r="N70" s="1321"/>
      <c r="O70" s="1321"/>
      <c r="P70" s="1321"/>
      <c r="Q70" s="1321"/>
      <c r="R70" s="1321"/>
      <c r="S70" s="1321"/>
      <c r="T70" s="1321"/>
      <c r="U70" s="1321"/>
      <c r="V70" s="1321"/>
      <c r="W70" s="1321"/>
      <c r="X70" s="1321"/>
      <c r="Y70" s="1321"/>
      <c r="Z70" s="1321"/>
      <c r="AA70" s="1321"/>
      <c r="AB70" s="1321"/>
      <c r="AC70" s="1321"/>
      <c r="AD70" s="1321"/>
      <c r="AE70" s="1321"/>
      <c r="AF70" s="1321"/>
    </row>
    <row r="71" spans="2:32" ht="21" customHeight="1"/>
    <row r="72" spans="2:32" ht="65.25" customHeight="1">
      <c r="C72" s="1288" t="s">
        <v>1572</v>
      </c>
      <c r="D72" s="1288"/>
      <c r="E72" s="1288"/>
      <c r="F72" s="1288"/>
      <c r="G72" s="1288"/>
      <c r="H72" s="1288"/>
      <c r="I72" s="1288"/>
      <c r="J72" s="1288"/>
      <c r="K72" s="1288"/>
      <c r="L72" s="1288"/>
      <c r="M72" s="1288"/>
      <c r="N72" s="1288"/>
      <c r="O72" s="1288"/>
      <c r="P72" s="1288"/>
      <c r="Q72" s="1288"/>
      <c r="R72" s="1288"/>
      <c r="S72" s="1288"/>
      <c r="T72" s="1288"/>
      <c r="U72" s="1288"/>
      <c r="V72" s="1288"/>
      <c r="W72" s="1288"/>
      <c r="X72" s="1288"/>
      <c r="Y72" s="1288"/>
      <c r="Z72" s="1288"/>
      <c r="AA72" s="1288"/>
      <c r="AB72" s="1288"/>
      <c r="AC72" s="1288"/>
      <c r="AD72" s="1288"/>
      <c r="AE72" s="1288"/>
      <c r="AF72" s="1288"/>
    </row>
    <row r="73" spans="2:32" ht="15" customHeight="1"/>
    <row r="74" spans="2:32" ht="15" customHeight="1"/>
    <row r="75" spans="2:32" ht="15.95" customHeight="1">
      <c r="C75" s="932">
        <v>1</v>
      </c>
      <c r="D75" s="932" t="s">
        <v>1237</v>
      </c>
    </row>
    <row r="76" spans="2:32" ht="8.25" customHeight="1">
      <c r="C76" s="932"/>
      <c r="D76" s="932"/>
    </row>
    <row r="77" spans="2:32" ht="15.95" customHeight="1">
      <c r="D77" s="1289" t="s">
        <v>1233</v>
      </c>
      <c r="E77" s="1290"/>
      <c r="F77" s="1295" t="s">
        <v>1192</v>
      </c>
      <c r="G77" s="1296"/>
      <c r="H77" s="1296"/>
      <c r="I77" s="1296"/>
      <c r="J77" s="1296"/>
      <c r="K77" s="1296"/>
      <c r="L77" s="1296"/>
      <c r="M77" s="1296"/>
      <c r="N77" s="1297"/>
      <c r="O77" s="1296" t="s">
        <v>1193</v>
      </c>
      <c r="P77" s="1296"/>
      <c r="Q77" s="1296"/>
      <c r="R77" s="1296"/>
      <c r="S77" s="1296"/>
      <c r="T77" s="1296"/>
      <c r="U77" s="1296"/>
      <c r="V77" s="1296"/>
      <c r="W77" s="1296"/>
      <c r="X77" s="1295" t="s">
        <v>1194</v>
      </c>
      <c r="Y77" s="1296"/>
      <c r="Z77" s="1296"/>
      <c r="AA77" s="1296"/>
      <c r="AB77" s="1296"/>
      <c r="AC77" s="1296"/>
      <c r="AD77" s="1296"/>
      <c r="AE77" s="1296"/>
      <c r="AF77" s="1297"/>
    </row>
    <row r="78" spans="2:32" ht="15.95" customHeight="1">
      <c r="D78" s="1291"/>
      <c r="E78" s="1292"/>
      <c r="F78" s="1298"/>
      <c r="G78" s="1299"/>
      <c r="H78" s="1299"/>
      <c r="I78" s="1299"/>
      <c r="J78" s="1299"/>
      <c r="K78" s="1299"/>
      <c r="L78" s="1299"/>
      <c r="M78" s="1299"/>
      <c r="N78" s="1300"/>
      <c r="O78" s="1299"/>
      <c r="P78" s="1299"/>
      <c r="Q78" s="1299"/>
      <c r="R78" s="1299"/>
      <c r="S78" s="1299"/>
      <c r="T78" s="1299"/>
      <c r="U78" s="1299"/>
      <c r="V78" s="1299"/>
      <c r="W78" s="1299"/>
      <c r="X78" s="1298"/>
      <c r="Y78" s="1299"/>
      <c r="Z78" s="1299"/>
      <c r="AA78" s="1299"/>
      <c r="AB78" s="1299"/>
      <c r="AC78" s="1299"/>
      <c r="AD78" s="1299"/>
      <c r="AE78" s="1299"/>
      <c r="AF78" s="1300"/>
    </row>
    <row r="79" spans="2:32" ht="24.95" customHeight="1">
      <c r="D79" s="1291"/>
      <c r="E79" s="1292"/>
      <c r="F79" s="933" t="str">
        <f>D36</f>
        <v>①建築設備・内装材等</v>
      </c>
      <c r="G79" s="934"/>
      <c r="H79" s="934"/>
      <c r="I79" s="934"/>
      <c r="J79" s="934"/>
      <c r="K79" s="934"/>
      <c r="L79" s="934"/>
      <c r="M79" s="934"/>
      <c r="N79" s="935"/>
      <c r="O79" s="934" t="str">
        <f>M36</f>
        <v>建築設備・内装材等の取り外し</v>
      </c>
      <c r="P79" s="934"/>
      <c r="Q79" s="934"/>
      <c r="R79" s="934"/>
      <c r="S79" s="934"/>
      <c r="T79" s="934"/>
      <c r="U79" s="934"/>
      <c r="V79" s="934"/>
      <c r="W79" s="934"/>
      <c r="X79" s="944" t="str">
        <f>X36</f>
        <v>□</v>
      </c>
      <c r="Y79" s="940" t="str">
        <f>Y36</f>
        <v>手作業</v>
      </c>
      <c r="Z79" s="934"/>
      <c r="AA79" s="934"/>
      <c r="AB79" s="934"/>
      <c r="AC79" s="934"/>
      <c r="AD79" s="934"/>
      <c r="AE79" s="934"/>
      <c r="AF79" s="935"/>
    </row>
    <row r="80" spans="2:32" ht="24.95" customHeight="1">
      <c r="D80" s="1291"/>
      <c r="E80" s="1292"/>
      <c r="F80" s="933"/>
      <c r="G80" s="934"/>
      <c r="H80" s="934"/>
      <c r="I80" s="934"/>
      <c r="J80" s="934"/>
      <c r="K80" s="934"/>
      <c r="L80" s="934"/>
      <c r="M80" s="934"/>
      <c r="N80" s="935"/>
      <c r="O80" s="943" t="str">
        <f>M37</f>
        <v>□</v>
      </c>
      <c r="P80" s="943" t="str">
        <f>N37</f>
        <v>有</v>
      </c>
      <c r="Q80" s="943" t="str">
        <f>O37</f>
        <v>□</v>
      </c>
      <c r="R80" s="943" t="str">
        <f>P37</f>
        <v>無</v>
      </c>
      <c r="S80" s="934"/>
      <c r="T80" s="934"/>
      <c r="U80" s="934"/>
      <c r="V80" s="934"/>
      <c r="W80" s="934"/>
      <c r="X80" s="944" t="str">
        <f t="shared" ref="X80:Y80" si="0">X37</f>
        <v>□</v>
      </c>
      <c r="Y80" s="934" t="str">
        <f t="shared" si="0"/>
        <v>手作業・機械作業の併用</v>
      </c>
      <c r="Z80" s="934"/>
      <c r="AA80" s="934"/>
      <c r="AB80" s="934"/>
      <c r="AC80" s="934"/>
      <c r="AD80" s="934"/>
      <c r="AE80" s="934"/>
      <c r="AF80" s="935"/>
    </row>
    <row r="81" spans="4:32" ht="24.95" customHeight="1">
      <c r="D81" s="1291"/>
      <c r="E81" s="1292"/>
      <c r="F81" s="936"/>
      <c r="G81" s="937"/>
      <c r="H81" s="937"/>
      <c r="I81" s="937"/>
      <c r="J81" s="937"/>
      <c r="K81" s="937"/>
      <c r="L81" s="937"/>
      <c r="M81" s="937"/>
      <c r="N81" s="938"/>
      <c r="O81" s="937"/>
      <c r="P81" s="937"/>
      <c r="Q81" s="937"/>
      <c r="R81" s="937"/>
      <c r="S81" s="937"/>
      <c r="T81" s="937"/>
      <c r="U81" s="937"/>
      <c r="V81" s="937"/>
      <c r="W81" s="937"/>
      <c r="X81" s="887" t="str">
        <f>X38</f>
        <v>併用の場合の理由（　　　　　　　）</v>
      </c>
      <c r="Y81" s="933"/>
      <c r="Z81" s="937"/>
      <c r="AA81" s="937"/>
      <c r="AB81" s="937"/>
      <c r="AC81" s="937"/>
      <c r="AD81" s="937"/>
      <c r="AE81" s="937"/>
      <c r="AF81" s="938"/>
    </row>
    <row r="82" spans="4:32" ht="24.95" customHeight="1">
      <c r="D82" s="1291"/>
      <c r="E82" s="1292"/>
      <c r="F82" s="939" t="str">
        <f>D39</f>
        <v>②屋根ふき材</v>
      </c>
      <c r="G82" s="940"/>
      <c r="H82" s="940"/>
      <c r="I82" s="940"/>
      <c r="J82" s="940"/>
      <c r="K82" s="940"/>
      <c r="L82" s="940"/>
      <c r="M82" s="940"/>
      <c r="N82" s="941"/>
      <c r="O82" s="940" t="str">
        <f>M39</f>
        <v>屋根ふき材の取り外し</v>
      </c>
      <c r="P82" s="940"/>
      <c r="Q82" s="940"/>
      <c r="R82" s="940"/>
      <c r="S82" s="940"/>
      <c r="T82" s="940"/>
      <c r="U82" s="940"/>
      <c r="V82" s="940"/>
      <c r="W82" s="940"/>
      <c r="X82" s="945" t="str">
        <f>X39</f>
        <v>□</v>
      </c>
      <c r="Y82" s="940" t="str">
        <f>Y39</f>
        <v>手作業</v>
      </c>
      <c r="Z82" s="940"/>
      <c r="AA82" s="940"/>
      <c r="AB82" s="940"/>
      <c r="AC82" s="940"/>
      <c r="AD82" s="940"/>
      <c r="AE82" s="940"/>
      <c r="AF82" s="941"/>
    </row>
    <row r="83" spans="4:32" ht="24.95" customHeight="1">
      <c r="D83" s="1291"/>
      <c r="E83" s="1292"/>
      <c r="F83" s="933"/>
      <c r="G83" s="934"/>
      <c r="H83" s="934"/>
      <c r="I83" s="934"/>
      <c r="J83" s="934"/>
      <c r="K83" s="934"/>
      <c r="L83" s="934"/>
      <c r="M83" s="934"/>
      <c r="N83" s="935"/>
      <c r="O83" s="943" t="str">
        <f>M40</f>
        <v>□</v>
      </c>
      <c r="P83" s="943" t="str">
        <f>N40</f>
        <v>有</v>
      </c>
      <c r="Q83" s="943" t="str">
        <f>O40</f>
        <v>□</v>
      </c>
      <c r="R83" s="943" t="str">
        <f>P40</f>
        <v>無</v>
      </c>
      <c r="S83" s="934"/>
      <c r="T83" s="934"/>
      <c r="U83" s="934"/>
      <c r="V83" s="934"/>
      <c r="W83" s="934"/>
      <c r="X83" s="944" t="str">
        <f t="shared" ref="X83:Y83" si="1">X40</f>
        <v>□</v>
      </c>
      <c r="Y83" s="934" t="str">
        <f t="shared" si="1"/>
        <v>手作業・機械作業の併用</v>
      </c>
      <c r="Z83" s="934"/>
      <c r="AA83" s="934"/>
      <c r="AB83" s="934"/>
      <c r="AC83" s="934"/>
      <c r="AD83" s="934"/>
      <c r="AE83" s="934"/>
      <c r="AF83" s="935"/>
    </row>
    <row r="84" spans="4:32" ht="24.95" customHeight="1">
      <c r="D84" s="1291"/>
      <c r="E84" s="1292"/>
      <c r="F84" s="936"/>
      <c r="G84" s="937"/>
      <c r="H84" s="937"/>
      <c r="I84" s="937"/>
      <c r="J84" s="937"/>
      <c r="K84" s="937"/>
      <c r="L84" s="937"/>
      <c r="M84" s="937"/>
      <c r="N84" s="938"/>
      <c r="O84" s="937"/>
      <c r="P84" s="937"/>
      <c r="Q84" s="937"/>
      <c r="R84" s="937"/>
      <c r="S84" s="937"/>
      <c r="T84" s="937"/>
      <c r="U84" s="937"/>
      <c r="V84" s="937"/>
      <c r="W84" s="937"/>
      <c r="X84" s="883" t="str">
        <f t="shared" ref="X84" si="2">X41</f>
        <v>併用の場合の理由（　　　　　　　）</v>
      </c>
      <c r="Y84" s="937"/>
      <c r="Z84" s="937"/>
      <c r="AA84" s="937"/>
      <c r="AB84" s="937"/>
      <c r="AC84" s="937"/>
      <c r="AD84" s="937"/>
      <c r="AE84" s="937"/>
      <c r="AF84" s="938"/>
    </row>
    <row r="85" spans="4:32" ht="24.95" customHeight="1">
      <c r="D85" s="1291"/>
      <c r="E85" s="1292"/>
      <c r="F85" s="933" t="str">
        <f>D42</f>
        <v>③外装材・上部構造部分</v>
      </c>
      <c r="G85" s="934"/>
      <c r="H85" s="934"/>
      <c r="I85" s="934"/>
      <c r="J85" s="934"/>
      <c r="K85" s="934"/>
      <c r="L85" s="934"/>
      <c r="M85" s="934"/>
      <c r="N85" s="935"/>
      <c r="O85" s="662" t="str">
        <f>M42</f>
        <v>外装材・上部構造部分の取り壊し</v>
      </c>
      <c r="P85" s="934"/>
      <c r="Q85" s="934"/>
      <c r="R85" s="934"/>
      <c r="S85" s="934"/>
      <c r="T85" s="934"/>
      <c r="U85" s="934"/>
      <c r="V85" s="934"/>
      <c r="W85" s="934"/>
      <c r="X85" s="944" t="str">
        <f>X42</f>
        <v>□</v>
      </c>
      <c r="Y85" s="946" t="str">
        <f>Y42</f>
        <v>手作業</v>
      </c>
      <c r="Z85" s="934"/>
      <c r="AA85" s="934"/>
      <c r="AB85" s="934"/>
      <c r="AC85" s="934"/>
      <c r="AD85" s="934"/>
      <c r="AE85" s="934"/>
      <c r="AF85" s="935"/>
    </row>
    <row r="86" spans="4:32" ht="24.95" customHeight="1">
      <c r="D86" s="1291"/>
      <c r="E86" s="1292"/>
      <c r="F86" s="933"/>
      <c r="G86" s="934"/>
      <c r="H86" s="934"/>
      <c r="I86" s="934"/>
      <c r="J86" s="934"/>
      <c r="K86" s="934"/>
      <c r="L86" s="934"/>
      <c r="M86" s="934"/>
      <c r="N86" s="935"/>
      <c r="O86" s="943" t="str">
        <f>M43</f>
        <v>□</v>
      </c>
      <c r="P86" s="943" t="str">
        <f t="shared" ref="P86:R86" si="3">N43</f>
        <v>有</v>
      </c>
      <c r="Q86" s="943" t="str">
        <f t="shared" si="3"/>
        <v>□</v>
      </c>
      <c r="R86" s="943" t="str">
        <f t="shared" si="3"/>
        <v>無</v>
      </c>
      <c r="S86" s="934"/>
      <c r="T86" s="934"/>
      <c r="U86" s="934"/>
      <c r="V86" s="934"/>
      <c r="W86" s="934"/>
      <c r="X86" s="944" t="str">
        <f>X43</f>
        <v>□</v>
      </c>
      <c r="Y86" s="942" t="str">
        <f>Y43</f>
        <v>手作業・機械作業の併用</v>
      </c>
      <c r="Z86" s="934"/>
      <c r="AA86" s="934"/>
      <c r="AB86" s="934"/>
      <c r="AC86" s="934"/>
      <c r="AD86" s="934"/>
      <c r="AE86" s="934"/>
      <c r="AF86" s="935"/>
    </row>
    <row r="87" spans="4:32" ht="24.95" customHeight="1">
      <c r="D87" s="1291"/>
      <c r="E87" s="1292"/>
      <c r="F87" s="936"/>
      <c r="G87" s="937"/>
      <c r="H87" s="937"/>
      <c r="I87" s="937"/>
      <c r="J87" s="937"/>
      <c r="K87" s="937"/>
      <c r="L87" s="937"/>
      <c r="M87" s="937"/>
      <c r="N87" s="938"/>
      <c r="O87" s="937"/>
      <c r="P87" s="937"/>
      <c r="Q87" s="937"/>
      <c r="R87" s="937"/>
      <c r="S87" s="937"/>
      <c r="T87" s="937"/>
      <c r="U87" s="937"/>
      <c r="V87" s="937"/>
      <c r="W87" s="937"/>
      <c r="X87" s="936"/>
      <c r="Y87" s="937"/>
      <c r="Z87" s="937"/>
      <c r="AA87" s="937"/>
      <c r="AB87" s="937"/>
      <c r="AC87" s="937"/>
      <c r="AD87" s="937"/>
      <c r="AE87" s="937"/>
      <c r="AF87" s="938"/>
    </row>
    <row r="88" spans="4:32" ht="24.95" customHeight="1">
      <c r="D88" s="1291"/>
      <c r="E88" s="1292"/>
      <c r="F88" s="933" t="str">
        <f>D44</f>
        <v>④基礎・基礎ぐい</v>
      </c>
      <c r="G88" s="934"/>
      <c r="H88" s="934"/>
      <c r="I88" s="934"/>
      <c r="J88" s="934"/>
      <c r="K88" s="934"/>
      <c r="L88" s="934"/>
      <c r="M88" s="934"/>
      <c r="N88" s="935"/>
      <c r="O88" s="934" t="str">
        <f>M44</f>
        <v>基礎・基礎ぐいの取り壊し</v>
      </c>
      <c r="P88" s="934"/>
      <c r="Q88" s="934"/>
      <c r="R88" s="934"/>
      <c r="S88" s="934"/>
      <c r="T88" s="934"/>
      <c r="U88" s="934"/>
      <c r="V88" s="934"/>
      <c r="W88" s="934"/>
      <c r="X88" s="945" t="str">
        <f>X44</f>
        <v>□</v>
      </c>
      <c r="Y88" s="934" t="str">
        <f>Y44</f>
        <v>手作業</v>
      </c>
      <c r="Z88" s="934"/>
      <c r="AA88" s="934"/>
      <c r="AB88" s="934"/>
      <c r="AC88" s="934"/>
      <c r="AD88" s="934"/>
      <c r="AE88" s="934"/>
      <c r="AF88" s="935"/>
    </row>
    <row r="89" spans="4:32" ht="24.95" customHeight="1">
      <c r="D89" s="1291"/>
      <c r="E89" s="1292"/>
      <c r="F89" s="933"/>
      <c r="G89" s="934"/>
      <c r="H89" s="934"/>
      <c r="I89" s="934"/>
      <c r="J89" s="934"/>
      <c r="K89" s="934"/>
      <c r="L89" s="934"/>
      <c r="M89" s="934"/>
      <c r="N89" s="935"/>
      <c r="O89" s="943" t="str">
        <f>M45</f>
        <v>□</v>
      </c>
      <c r="P89" s="943" t="str">
        <f t="shared" ref="P89:R89" si="4">N45</f>
        <v>有</v>
      </c>
      <c r="Q89" s="943" t="str">
        <f t="shared" si="4"/>
        <v>□</v>
      </c>
      <c r="R89" s="943" t="str">
        <f t="shared" si="4"/>
        <v>無</v>
      </c>
      <c r="S89" s="934"/>
      <c r="T89" s="934"/>
      <c r="U89" s="934"/>
      <c r="V89" s="934"/>
      <c r="W89" s="934"/>
      <c r="X89" s="944" t="str">
        <f>X45</f>
        <v>□</v>
      </c>
      <c r="Y89" s="934" t="str">
        <f>Y45</f>
        <v>手作業・機械作業の併用</v>
      </c>
      <c r="Z89" s="934"/>
      <c r="AA89" s="934"/>
      <c r="AB89" s="934"/>
      <c r="AC89" s="934"/>
      <c r="AD89" s="934"/>
      <c r="AE89" s="934"/>
      <c r="AF89" s="935"/>
    </row>
    <row r="90" spans="4:32" ht="24.95" customHeight="1">
      <c r="D90" s="1291"/>
      <c r="E90" s="1292"/>
      <c r="F90" s="936"/>
      <c r="G90" s="937"/>
      <c r="H90" s="937"/>
      <c r="I90" s="937"/>
      <c r="J90" s="937"/>
      <c r="K90" s="937"/>
      <c r="L90" s="937"/>
      <c r="M90" s="937"/>
      <c r="N90" s="938"/>
      <c r="O90" s="937"/>
      <c r="P90" s="937"/>
      <c r="Q90" s="937"/>
      <c r="R90" s="937"/>
      <c r="S90" s="937"/>
      <c r="T90" s="937"/>
      <c r="U90" s="937"/>
      <c r="V90" s="937"/>
      <c r="W90" s="937"/>
      <c r="X90" s="936"/>
      <c r="Y90" s="937"/>
      <c r="Z90" s="937"/>
      <c r="AA90" s="937"/>
      <c r="AB90" s="937"/>
      <c r="AC90" s="937"/>
      <c r="AD90" s="937"/>
      <c r="AE90" s="937"/>
      <c r="AF90" s="938"/>
    </row>
    <row r="91" spans="4:32" ht="24.95" customHeight="1">
      <c r="D91" s="1291"/>
      <c r="E91" s="1292"/>
      <c r="F91" s="933" t="s">
        <v>1234</v>
      </c>
      <c r="G91" s="934"/>
      <c r="H91" s="934"/>
      <c r="I91" s="934"/>
      <c r="J91" s="934"/>
      <c r="K91" s="934"/>
      <c r="L91" s="934"/>
      <c r="M91" s="934"/>
      <c r="N91" s="935"/>
      <c r="O91" s="934" t="str">
        <f>M46</f>
        <v>その他の取り壊し</v>
      </c>
      <c r="P91" s="934"/>
      <c r="Q91" s="934"/>
      <c r="R91" s="934"/>
      <c r="S91" s="934"/>
      <c r="T91" s="934"/>
      <c r="U91" s="934"/>
      <c r="V91" s="934"/>
      <c r="W91" s="934"/>
      <c r="X91" s="944" t="str">
        <f>X46</f>
        <v>□</v>
      </c>
      <c r="Y91" s="947" t="str">
        <f>Y46</f>
        <v>手作業</v>
      </c>
      <c r="Z91" s="934"/>
      <c r="AA91" s="934"/>
      <c r="AB91" s="934"/>
      <c r="AC91" s="934"/>
      <c r="AD91" s="934"/>
      <c r="AE91" s="934"/>
      <c r="AF91" s="935"/>
    </row>
    <row r="92" spans="4:32" ht="24.95" customHeight="1">
      <c r="D92" s="1291"/>
      <c r="E92" s="1292"/>
      <c r="F92" s="933" t="s">
        <v>1235</v>
      </c>
      <c r="G92" s="934"/>
      <c r="H92" s="934"/>
      <c r="I92" s="934"/>
      <c r="J92" s="934"/>
      <c r="K92" s="934"/>
      <c r="L92" s="934"/>
      <c r="M92" s="934"/>
      <c r="N92" s="935"/>
      <c r="O92" s="943" t="str">
        <f>M47</f>
        <v>□</v>
      </c>
      <c r="P92" s="943" t="str">
        <f t="shared" ref="P92:R92" si="5">N47</f>
        <v>有</v>
      </c>
      <c r="Q92" s="943" t="str">
        <f t="shared" si="5"/>
        <v>□</v>
      </c>
      <c r="R92" s="943" t="str">
        <f t="shared" si="5"/>
        <v>無</v>
      </c>
      <c r="S92" s="934"/>
      <c r="T92" s="934"/>
      <c r="U92" s="934"/>
      <c r="V92" s="934"/>
      <c r="W92" s="934"/>
      <c r="X92" s="944" t="str">
        <f>X47</f>
        <v>□</v>
      </c>
      <c r="Y92" s="948" t="str">
        <f>Y47</f>
        <v>手作業・機械作業の併用</v>
      </c>
      <c r="Z92" s="934"/>
      <c r="AA92" s="934"/>
      <c r="AB92" s="934"/>
      <c r="AC92" s="934"/>
      <c r="AD92" s="934"/>
      <c r="AE92" s="934"/>
      <c r="AF92" s="935"/>
    </row>
    <row r="93" spans="4:32" ht="24.95" customHeight="1">
      <c r="D93" s="1293"/>
      <c r="E93" s="1294"/>
      <c r="F93" s="936"/>
      <c r="G93" s="937"/>
      <c r="H93" s="937"/>
      <c r="I93" s="937"/>
      <c r="J93" s="937"/>
      <c r="K93" s="937"/>
      <c r="L93" s="937"/>
      <c r="M93" s="937"/>
      <c r="N93" s="938"/>
      <c r="O93" s="937"/>
      <c r="P93" s="937"/>
      <c r="Q93" s="937"/>
      <c r="R93" s="937"/>
      <c r="S93" s="937"/>
      <c r="T93" s="937"/>
      <c r="U93" s="937"/>
      <c r="V93" s="937"/>
      <c r="W93" s="937"/>
      <c r="X93" s="936"/>
      <c r="Y93" s="937"/>
      <c r="Z93" s="937"/>
      <c r="AA93" s="937"/>
      <c r="AB93" s="937"/>
      <c r="AC93" s="937"/>
      <c r="AD93" s="937"/>
      <c r="AE93" s="937"/>
      <c r="AF93" s="938"/>
    </row>
    <row r="94" spans="4:32" ht="20.100000000000001" customHeight="1">
      <c r="D94" s="888"/>
      <c r="E94" s="888"/>
      <c r="F94" s="968" t="s">
        <v>1236</v>
      </c>
      <c r="G94" s="888"/>
      <c r="H94" s="888"/>
      <c r="I94" s="888"/>
      <c r="J94" s="888"/>
      <c r="K94" s="888"/>
      <c r="L94" s="888"/>
      <c r="M94" s="888"/>
      <c r="N94" s="888"/>
      <c r="O94" s="888"/>
      <c r="P94" s="888"/>
      <c r="Q94" s="888"/>
      <c r="R94" s="888"/>
      <c r="S94" s="888"/>
      <c r="T94" s="888"/>
      <c r="U94" s="888"/>
      <c r="V94" s="888"/>
      <c r="W94" s="888"/>
      <c r="X94" s="888"/>
      <c r="Y94" s="888"/>
      <c r="Z94" s="888"/>
      <c r="AA94" s="888"/>
      <c r="AB94" s="888"/>
      <c r="AC94" s="888"/>
      <c r="AD94" s="888"/>
      <c r="AE94" s="888"/>
      <c r="AF94" s="888"/>
    </row>
    <row r="95" spans="4:32" ht="15.75" customHeight="1">
      <c r="D95" s="888"/>
      <c r="E95" s="888"/>
      <c r="F95" s="949"/>
      <c r="G95" s="888"/>
      <c r="H95" s="888"/>
      <c r="I95" s="888"/>
      <c r="J95" s="888"/>
      <c r="K95" s="888"/>
      <c r="L95" s="888"/>
      <c r="M95" s="888"/>
      <c r="N95" s="888"/>
      <c r="O95" s="888"/>
      <c r="P95" s="888"/>
      <c r="Q95" s="888"/>
      <c r="R95" s="888"/>
      <c r="S95" s="888"/>
      <c r="T95" s="888"/>
      <c r="U95" s="888"/>
      <c r="V95" s="888"/>
      <c r="W95" s="888"/>
      <c r="X95" s="888"/>
      <c r="Y95" s="888"/>
      <c r="Z95" s="888"/>
      <c r="AA95" s="888"/>
      <c r="AB95" s="888"/>
      <c r="AC95" s="888"/>
      <c r="AD95" s="888"/>
      <c r="AE95" s="888"/>
      <c r="AF95" s="888"/>
    </row>
    <row r="96" spans="4:32" ht="15.95" customHeight="1"/>
    <row r="97" spans="2:32" ht="24.95" customHeight="1">
      <c r="C97" s="932">
        <v>2</v>
      </c>
      <c r="D97" s="932" t="s">
        <v>1242</v>
      </c>
      <c r="P97" s="950" t="s">
        <v>589</v>
      </c>
      <c r="Q97" s="1287"/>
      <c r="R97" s="1287"/>
      <c r="S97" s="1287"/>
      <c r="T97" s="1287"/>
      <c r="U97" s="1287"/>
      <c r="V97" s="1287"/>
      <c r="W97" s="1287"/>
      <c r="X97" s="1287"/>
      <c r="Y97" s="1287"/>
      <c r="Z97" s="1287"/>
      <c r="AA97" s="1287"/>
      <c r="AB97" s="937" t="s">
        <v>1238</v>
      </c>
      <c r="AC97" s="881"/>
      <c r="AD97" s="881"/>
      <c r="AE97" s="881"/>
    </row>
    <row r="98" spans="2:32" ht="24.95" customHeight="1"/>
    <row r="99" spans="2:32" ht="24.95" customHeight="1">
      <c r="C99" s="932">
        <v>3</v>
      </c>
      <c r="D99" s="932" t="s">
        <v>1239</v>
      </c>
      <c r="W99" s="932" t="s">
        <v>1240</v>
      </c>
    </row>
    <row r="100" spans="2:32" ht="24.95" customHeight="1"/>
    <row r="101" spans="2:32" ht="24.95" customHeight="1">
      <c r="C101" s="932">
        <v>4</v>
      </c>
      <c r="D101" s="932" t="s">
        <v>1241</v>
      </c>
    </row>
    <row r="102" spans="2:32" ht="24.95" customHeight="1">
      <c r="P102" s="950" t="s">
        <v>589</v>
      </c>
      <c r="Q102" s="1287"/>
      <c r="R102" s="1287"/>
      <c r="S102" s="1287"/>
      <c r="T102" s="1287"/>
      <c r="U102" s="1287"/>
      <c r="V102" s="1287"/>
      <c r="W102" s="1287"/>
      <c r="X102" s="1287"/>
      <c r="Y102" s="1287"/>
      <c r="Z102" s="1287"/>
      <c r="AA102" s="1287"/>
      <c r="AB102" s="937" t="s">
        <v>1238</v>
      </c>
      <c r="AC102" s="881"/>
      <c r="AD102" s="881"/>
      <c r="AE102" s="881"/>
    </row>
    <row r="103" spans="2:32" ht="24.95" customHeight="1"/>
    <row r="104" spans="2:32" ht="15.95" customHeight="1"/>
    <row r="105" spans="2:32" ht="15.95" customHeight="1"/>
    <row r="106" spans="2:32" ht="15.95" customHeight="1"/>
    <row r="107" spans="2:32" ht="15.95" customHeight="1"/>
    <row r="108" spans="2:32" ht="15.95" customHeight="1">
      <c r="B108" s="932"/>
      <c r="C108" s="932"/>
      <c r="D108" s="932"/>
      <c r="E108" s="932"/>
      <c r="F108" s="932"/>
      <c r="G108" s="932"/>
      <c r="H108" s="932"/>
      <c r="I108" s="932"/>
      <c r="J108" s="932"/>
      <c r="K108" s="932"/>
      <c r="L108" s="932"/>
      <c r="M108" s="932"/>
      <c r="N108" s="932"/>
      <c r="O108" s="932"/>
      <c r="P108" s="932"/>
      <c r="Q108" s="932"/>
      <c r="R108" s="932"/>
      <c r="S108" s="932"/>
      <c r="T108" s="932"/>
      <c r="U108" s="932"/>
      <c r="V108" s="932"/>
      <c r="W108" s="932"/>
      <c r="X108" s="932"/>
      <c r="Y108" s="932"/>
      <c r="Z108" s="932"/>
      <c r="AA108" s="932"/>
      <c r="AB108" s="932"/>
      <c r="AC108" s="932"/>
      <c r="AD108" s="932"/>
      <c r="AE108" s="932"/>
      <c r="AF108" s="932"/>
    </row>
    <row r="109" spans="2:32" ht="20.100000000000001" customHeight="1">
      <c r="B109" s="932"/>
      <c r="C109" s="932" t="s">
        <v>1243</v>
      </c>
      <c r="D109" s="932"/>
      <c r="E109" s="932"/>
      <c r="F109" s="932"/>
      <c r="G109" s="932"/>
      <c r="H109" s="932"/>
      <c r="I109" s="932"/>
      <c r="J109" s="932"/>
      <c r="K109" s="932"/>
      <c r="L109" s="932"/>
      <c r="M109" s="932"/>
      <c r="N109" s="932"/>
      <c r="O109" s="932"/>
      <c r="P109" s="932"/>
      <c r="Q109" s="932"/>
      <c r="R109" s="932"/>
      <c r="S109" s="932"/>
      <c r="T109" s="932"/>
      <c r="U109" s="932"/>
      <c r="V109" s="932"/>
      <c r="W109" s="932"/>
      <c r="X109" s="932"/>
      <c r="Y109" s="932"/>
      <c r="Z109" s="932"/>
      <c r="AA109" s="932"/>
      <c r="AB109" s="932"/>
      <c r="AC109" s="932"/>
      <c r="AD109" s="932"/>
      <c r="AE109" s="932"/>
      <c r="AF109" s="932"/>
    </row>
    <row r="110" spans="2:32" ht="20.100000000000001" customHeight="1">
      <c r="B110" s="932"/>
      <c r="C110" s="1286" t="s">
        <v>1245</v>
      </c>
      <c r="D110" s="1286"/>
      <c r="E110" s="1286"/>
      <c r="F110" s="1286"/>
      <c r="G110" s="1286"/>
      <c r="H110" s="1286"/>
      <c r="I110" s="1286"/>
      <c r="J110" s="1286"/>
      <c r="K110" s="1286"/>
      <c r="L110" s="1286"/>
      <c r="M110" s="1286" t="s">
        <v>1246</v>
      </c>
      <c r="N110" s="1286"/>
      <c r="O110" s="1286"/>
      <c r="P110" s="1286"/>
      <c r="Q110" s="1286"/>
      <c r="R110" s="1286"/>
      <c r="S110" s="1286"/>
      <c r="T110" s="1286"/>
      <c r="U110" s="1286"/>
      <c r="V110" s="1286"/>
      <c r="W110" s="1286" t="s">
        <v>1247</v>
      </c>
      <c r="X110" s="1286"/>
      <c r="Y110" s="1286"/>
      <c r="Z110" s="1286"/>
      <c r="AA110" s="1286"/>
      <c r="AB110" s="1286"/>
      <c r="AC110" s="1286"/>
      <c r="AD110" s="1286"/>
      <c r="AE110" s="1286"/>
      <c r="AF110" s="1286"/>
    </row>
    <row r="111" spans="2:32" ht="20.100000000000001" customHeight="1">
      <c r="B111" s="932"/>
      <c r="C111" s="1286"/>
      <c r="D111" s="1286"/>
      <c r="E111" s="1286"/>
      <c r="F111" s="1286"/>
      <c r="G111" s="1286"/>
      <c r="H111" s="1286"/>
      <c r="I111" s="1286"/>
      <c r="J111" s="1286"/>
      <c r="K111" s="1286"/>
      <c r="L111" s="1286"/>
      <c r="M111" s="1286"/>
      <c r="N111" s="1286"/>
      <c r="O111" s="1286"/>
      <c r="P111" s="1286"/>
      <c r="Q111" s="1286"/>
      <c r="R111" s="1286"/>
      <c r="S111" s="1286"/>
      <c r="T111" s="1286"/>
      <c r="U111" s="1286"/>
      <c r="V111" s="1286"/>
      <c r="W111" s="1286"/>
      <c r="X111" s="1286"/>
      <c r="Y111" s="1286"/>
      <c r="Z111" s="1286"/>
      <c r="AA111" s="1286"/>
      <c r="AB111" s="1286"/>
      <c r="AC111" s="1286"/>
      <c r="AD111" s="1286"/>
      <c r="AE111" s="1286"/>
      <c r="AF111" s="1286"/>
    </row>
    <row r="112" spans="2:32" ht="18.95" customHeight="1">
      <c r="B112" s="932"/>
      <c r="C112" s="1286"/>
      <c r="D112" s="1286"/>
      <c r="E112" s="1286"/>
      <c r="F112" s="1286"/>
      <c r="G112" s="1286"/>
      <c r="H112" s="1286"/>
      <c r="I112" s="1286"/>
      <c r="J112" s="1286"/>
      <c r="K112" s="1286"/>
      <c r="L112" s="1286"/>
      <c r="M112" s="1286"/>
      <c r="N112" s="1286"/>
      <c r="O112" s="1286"/>
      <c r="P112" s="1286"/>
      <c r="Q112" s="1286"/>
      <c r="R112" s="1286"/>
      <c r="S112" s="1286"/>
      <c r="T112" s="1286"/>
      <c r="U112" s="1286"/>
      <c r="V112" s="1286"/>
      <c r="W112" s="1286"/>
      <c r="X112" s="1286"/>
      <c r="Y112" s="1286"/>
      <c r="Z112" s="1286"/>
      <c r="AA112" s="1286"/>
      <c r="AB112" s="1286"/>
      <c r="AC112" s="1286"/>
      <c r="AD112" s="1286"/>
      <c r="AE112" s="1286"/>
      <c r="AF112" s="1286"/>
    </row>
    <row r="113" spans="2:32" ht="18.95" customHeight="1">
      <c r="B113" s="932"/>
      <c r="C113" s="1286"/>
      <c r="D113" s="1286"/>
      <c r="E113" s="1286"/>
      <c r="F113" s="1286"/>
      <c r="G113" s="1286"/>
      <c r="H113" s="1286"/>
      <c r="I113" s="1286"/>
      <c r="J113" s="1286"/>
      <c r="K113" s="1286"/>
      <c r="L113" s="1286"/>
      <c r="M113" s="1286"/>
      <c r="N113" s="1286"/>
      <c r="O113" s="1286"/>
      <c r="P113" s="1286"/>
      <c r="Q113" s="1286"/>
      <c r="R113" s="1286"/>
      <c r="S113" s="1286"/>
      <c r="T113" s="1286"/>
      <c r="U113" s="1286"/>
      <c r="V113" s="1286"/>
      <c r="W113" s="1286"/>
      <c r="X113" s="1286"/>
      <c r="Y113" s="1286"/>
      <c r="Z113" s="1286"/>
      <c r="AA113" s="1286"/>
      <c r="AB113" s="1286"/>
      <c r="AC113" s="1286"/>
      <c r="AD113" s="1286"/>
      <c r="AE113" s="1286"/>
      <c r="AF113" s="1286"/>
    </row>
    <row r="114" spans="2:32" ht="18.95" customHeight="1">
      <c r="B114" s="932"/>
      <c r="C114" s="1286"/>
      <c r="D114" s="1286"/>
      <c r="E114" s="1286"/>
      <c r="F114" s="1286"/>
      <c r="G114" s="1286"/>
      <c r="H114" s="1286"/>
      <c r="I114" s="1286"/>
      <c r="J114" s="1286"/>
      <c r="K114" s="1286"/>
      <c r="L114" s="1286"/>
      <c r="M114" s="1286"/>
      <c r="N114" s="1286"/>
      <c r="O114" s="1286"/>
      <c r="P114" s="1286"/>
      <c r="Q114" s="1286"/>
      <c r="R114" s="1286"/>
      <c r="S114" s="1286"/>
      <c r="T114" s="1286"/>
      <c r="U114" s="1286"/>
      <c r="V114" s="1286"/>
      <c r="W114" s="1286"/>
      <c r="X114" s="1286"/>
      <c r="Y114" s="1286"/>
      <c r="Z114" s="1286"/>
      <c r="AA114" s="1286"/>
      <c r="AB114" s="1286"/>
      <c r="AC114" s="1286"/>
      <c r="AD114" s="1286"/>
      <c r="AE114" s="1286"/>
      <c r="AF114" s="1286"/>
    </row>
    <row r="115" spans="2:32" ht="18.95" customHeight="1">
      <c r="B115" s="932"/>
      <c r="C115" s="1286"/>
      <c r="D115" s="1286"/>
      <c r="E115" s="1286"/>
      <c r="F115" s="1286"/>
      <c r="G115" s="1286"/>
      <c r="H115" s="1286"/>
      <c r="I115" s="1286"/>
      <c r="J115" s="1286"/>
      <c r="K115" s="1286"/>
      <c r="L115" s="1286"/>
      <c r="M115" s="1286"/>
      <c r="N115" s="1286"/>
      <c r="O115" s="1286"/>
      <c r="P115" s="1286"/>
      <c r="Q115" s="1286"/>
      <c r="R115" s="1286"/>
      <c r="S115" s="1286"/>
      <c r="T115" s="1286"/>
      <c r="U115" s="1286"/>
      <c r="V115" s="1286"/>
      <c r="W115" s="1286"/>
      <c r="X115" s="1286"/>
      <c r="Y115" s="1286"/>
      <c r="Z115" s="1286"/>
      <c r="AA115" s="1286"/>
      <c r="AB115" s="1286"/>
      <c r="AC115" s="1286"/>
      <c r="AD115" s="1286"/>
      <c r="AE115" s="1286"/>
      <c r="AF115" s="1286"/>
    </row>
    <row r="116" spans="2:32" ht="18.95" customHeight="1">
      <c r="B116" s="932"/>
      <c r="C116" s="1286"/>
      <c r="D116" s="1286"/>
      <c r="E116" s="1286"/>
      <c r="F116" s="1286"/>
      <c r="G116" s="1286"/>
      <c r="H116" s="1286"/>
      <c r="I116" s="1286"/>
      <c r="J116" s="1286"/>
      <c r="K116" s="1286"/>
      <c r="L116" s="1286"/>
      <c r="M116" s="1286"/>
      <c r="N116" s="1286"/>
      <c r="O116" s="1286"/>
      <c r="P116" s="1286"/>
      <c r="Q116" s="1286"/>
      <c r="R116" s="1286"/>
      <c r="S116" s="1286"/>
      <c r="T116" s="1286"/>
      <c r="U116" s="1286"/>
      <c r="V116" s="1286"/>
      <c r="W116" s="1286"/>
      <c r="X116" s="1286"/>
      <c r="Y116" s="1286"/>
      <c r="Z116" s="1286"/>
      <c r="AA116" s="1286"/>
      <c r="AB116" s="1286"/>
      <c r="AC116" s="1286"/>
      <c r="AD116" s="1286"/>
      <c r="AE116" s="1286"/>
      <c r="AF116" s="1286"/>
    </row>
    <row r="117" spans="2:32" ht="18.95" customHeight="1">
      <c r="B117" s="932"/>
      <c r="C117" s="1286"/>
      <c r="D117" s="1286"/>
      <c r="E117" s="1286"/>
      <c r="F117" s="1286"/>
      <c r="G117" s="1286"/>
      <c r="H117" s="1286"/>
      <c r="I117" s="1286"/>
      <c r="J117" s="1286"/>
      <c r="K117" s="1286"/>
      <c r="L117" s="1286"/>
      <c r="M117" s="1286"/>
      <c r="N117" s="1286"/>
      <c r="O117" s="1286"/>
      <c r="P117" s="1286"/>
      <c r="Q117" s="1286"/>
      <c r="R117" s="1286"/>
      <c r="S117" s="1286"/>
      <c r="T117" s="1286"/>
      <c r="U117" s="1286"/>
      <c r="V117" s="1286"/>
      <c r="W117" s="1286"/>
      <c r="X117" s="1286"/>
      <c r="Y117" s="1286"/>
      <c r="Z117" s="1286"/>
      <c r="AA117" s="1286"/>
      <c r="AB117" s="1286"/>
      <c r="AC117" s="1286"/>
      <c r="AD117" s="1286"/>
      <c r="AE117" s="1286"/>
      <c r="AF117" s="1286"/>
    </row>
    <row r="118" spans="2:32" ht="18.95" customHeight="1">
      <c r="B118" s="932"/>
      <c r="C118" s="1286"/>
      <c r="D118" s="1286"/>
      <c r="E118" s="1286"/>
      <c r="F118" s="1286"/>
      <c r="G118" s="1286"/>
      <c r="H118" s="1286"/>
      <c r="I118" s="1286"/>
      <c r="J118" s="1286"/>
      <c r="K118" s="1286"/>
      <c r="L118" s="1286"/>
      <c r="M118" s="1286"/>
      <c r="N118" s="1286"/>
      <c r="O118" s="1286"/>
      <c r="P118" s="1286"/>
      <c r="Q118" s="1286"/>
      <c r="R118" s="1286"/>
      <c r="S118" s="1286"/>
      <c r="T118" s="1286"/>
      <c r="U118" s="1286"/>
      <c r="V118" s="1286"/>
      <c r="W118" s="1286"/>
      <c r="X118" s="1286"/>
      <c r="Y118" s="1286"/>
      <c r="Z118" s="1286"/>
      <c r="AA118" s="1286"/>
      <c r="AB118" s="1286"/>
      <c r="AC118" s="1286"/>
      <c r="AD118" s="1286"/>
      <c r="AE118" s="1286"/>
      <c r="AF118" s="1286"/>
    </row>
    <row r="119" spans="2:32" ht="18.95" customHeight="1">
      <c r="B119" s="932"/>
      <c r="C119" s="1286"/>
      <c r="D119" s="1286"/>
      <c r="E119" s="1286"/>
      <c r="F119" s="1286"/>
      <c r="G119" s="1286"/>
      <c r="H119" s="1286"/>
      <c r="I119" s="1286"/>
      <c r="J119" s="1286"/>
      <c r="K119" s="1286"/>
      <c r="L119" s="1286"/>
      <c r="M119" s="1286"/>
      <c r="N119" s="1286"/>
      <c r="O119" s="1286"/>
      <c r="P119" s="1286"/>
      <c r="Q119" s="1286"/>
      <c r="R119" s="1286"/>
      <c r="S119" s="1286"/>
      <c r="T119" s="1286"/>
      <c r="U119" s="1286"/>
      <c r="V119" s="1286"/>
      <c r="W119" s="1286"/>
      <c r="X119" s="1286"/>
      <c r="Y119" s="1286"/>
      <c r="Z119" s="1286"/>
      <c r="AA119" s="1286"/>
      <c r="AB119" s="1286"/>
      <c r="AC119" s="1286"/>
      <c r="AD119" s="1286"/>
      <c r="AE119" s="1286"/>
      <c r="AF119" s="1286"/>
    </row>
    <row r="120" spans="2:32" ht="18.95" customHeight="1">
      <c r="B120" s="932"/>
      <c r="C120" s="1286"/>
      <c r="D120" s="1286"/>
      <c r="E120" s="1286"/>
      <c r="F120" s="1286"/>
      <c r="G120" s="1286"/>
      <c r="H120" s="1286"/>
      <c r="I120" s="1286"/>
      <c r="J120" s="1286"/>
      <c r="K120" s="1286"/>
      <c r="L120" s="1286"/>
      <c r="M120" s="1286"/>
      <c r="N120" s="1286"/>
      <c r="O120" s="1286"/>
      <c r="P120" s="1286"/>
      <c r="Q120" s="1286"/>
      <c r="R120" s="1286"/>
      <c r="S120" s="1286"/>
      <c r="T120" s="1286"/>
      <c r="U120" s="1286"/>
      <c r="V120" s="1286"/>
      <c r="W120" s="1286"/>
      <c r="X120" s="1286"/>
      <c r="Y120" s="1286"/>
      <c r="Z120" s="1286"/>
      <c r="AA120" s="1286"/>
      <c r="AB120" s="1286"/>
      <c r="AC120" s="1286"/>
      <c r="AD120" s="1286"/>
      <c r="AE120" s="1286"/>
      <c r="AF120" s="1286"/>
    </row>
    <row r="121" spans="2:32" ht="18.95" customHeight="1">
      <c r="B121" s="932"/>
      <c r="C121" s="1286"/>
      <c r="D121" s="1286"/>
      <c r="E121" s="1286"/>
      <c r="F121" s="1286"/>
      <c r="G121" s="1286"/>
      <c r="H121" s="1286"/>
      <c r="I121" s="1286"/>
      <c r="J121" s="1286"/>
      <c r="K121" s="1286"/>
      <c r="L121" s="1286"/>
      <c r="M121" s="1286"/>
      <c r="N121" s="1286"/>
      <c r="O121" s="1286"/>
      <c r="P121" s="1286"/>
      <c r="Q121" s="1286"/>
      <c r="R121" s="1286"/>
      <c r="S121" s="1286"/>
      <c r="T121" s="1286"/>
      <c r="U121" s="1286"/>
      <c r="V121" s="1286"/>
      <c r="W121" s="1286"/>
      <c r="X121" s="1286"/>
      <c r="Y121" s="1286"/>
      <c r="Z121" s="1286"/>
      <c r="AA121" s="1286"/>
      <c r="AB121" s="1286"/>
      <c r="AC121" s="1286"/>
      <c r="AD121" s="1286"/>
      <c r="AE121" s="1286"/>
      <c r="AF121" s="1286"/>
    </row>
    <row r="122" spans="2:32" ht="18.95" customHeight="1">
      <c r="B122" s="932"/>
      <c r="C122" s="1286"/>
      <c r="D122" s="1286"/>
      <c r="E122" s="1286"/>
      <c r="F122" s="1286"/>
      <c r="G122" s="1286"/>
      <c r="H122" s="1286"/>
      <c r="I122" s="1286"/>
      <c r="J122" s="1286"/>
      <c r="K122" s="1286"/>
      <c r="L122" s="1286"/>
      <c r="M122" s="1286"/>
      <c r="N122" s="1286"/>
      <c r="O122" s="1286"/>
      <c r="P122" s="1286"/>
      <c r="Q122" s="1286"/>
      <c r="R122" s="1286"/>
      <c r="S122" s="1286"/>
      <c r="T122" s="1286"/>
      <c r="U122" s="1286"/>
      <c r="V122" s="1286"/>
      <c r="W122" s="1286"/>
      <c r="X122" s="1286"/>
      <c r="Y122" s="1286"/>
      <c r="Z122" s="1286"/>
      <c r="AA122" s="1286"/>
      <c r="AB122" s="1286"/>
      <c r="AC122" s="1286"/>
      <c r="AD122" s="1286"/>
      <c r="AE122" s="1286"/>
      <c r="AF122" s="1286"/>
    </row>
    <row r="123" spans="2:32" ht="18.95" customHeight="1">
      <c r="B123" s="932"/>
      <c r="C123" s="1286"/>
      <c r="D123" s="1286"/>
      <c r="E123" s="1286"/>
      <c r="F123" s="1286"/>
      <c r="G123" s="1286"/>
      <c r="H123" s="1286"/>
      <c r="I123" s="1286"/>
      <c r="J123" s="1286"/>
      <c r="K123" s="1286"/>
      <c r="L123" s="1286"/>
      <c r="M123" s="1286"/>
      <c r="N123" s="1286"/>
      <c r="O123" s="1286"/>
      <c r="P123" s="1286"/>
      <c r="Q123" s="1286"/>
      <c r="R123" s="1286"/>
      <c r="S123" s="1286"/>
      <c r="T123" s="1286"/>
      <c r="U123" s="1286"/>
      <c r="V123" s="1286"/>
      <c r="W123" s="1286"/>
      <c r="X123" s="1286"/>
      <c r="Y123" s="1286"/>
      <c r="Z123" s="1286"/>
      <c r="AA123" s="1286"/>
      <c r="AB123" s="1286"/>
      <c r="AC123" s="1286"/>
      <c r="AD123" s="1286"/>
      <c r="AE123" s="1286"/>
      <c r="AF123" s="1286"/>
    </row>
    <row r="124" spans="2:32" ht="18.95" customHeight="1">
      <c r="B124" s="932"/>
      <c r="C124" s="1286"/>
      <c r="D124" s="1286"/>
      <c r="E124" s="1286"/>
      <c r="F124" s="1286"/>
      <c r="G124" s="1286"/>
      <c r="H124" s="1286"/>
      <c r="I124" s="1286"/>
      <c r="J124" s="1286"/>
      <c r="K124" s="1286"/>
      <c r="L124" s="1286"/>
      <c r="M124" s="1286"/>
      <c r="N124" s="1286"/>
      <c r="O124" s="1286"/>
      <c r="P124" s="1286"/>
      <c r="Q124" s="1286"/>
      <c r="R124" s="1286"/>
      <c r="S124" s="1286"/>
      <c r="T124" s="1286"/>
      <c r="U124" s="1286"/>
      <c r="V124" s="1286"/>
      <c r="W124" s="1286"/>
      <c r="X124" s="1286"/>
      <c r="Y124" s="1286"/>
      <c r="Z124" s="1286"/>
      <c r="AA124" s="1286"/>
      <c r="AB124" s="1286"/>
      <c r="AC124" s="1286"/>
      <c r="AD124" s="1286"/>
      <c r="AE124" s="1286"/>
      <c r="AF124" s="1286"/>
    </row>
    <row r="125" spans="2:32" ht="18.95" customHeight="1">
      <c r="B125" s="932"/>
      <c r="C125" s="1286"/>
      <c r="D125" s="1286"/>
      <c r="E125" s="1286"/>
      <c r="F125" s="1286"/>
      <c r="G125" s="1286"/>
      <c r="H125" s="1286"/>
      <c r="I125" s="1286"/>
      <c r="J125" s="1286"/>
      <c r="K125" s="1286"/>
      <c r="L125" s="1286"/>
      <c r="M125" s="1286"/>
      <c r="N125" s="1286"/>
      <c r="O125" s="1286"/>
      <c r="P125" s="1286"/>
      <c r="Q125" s="1286"/>
      <c r="R125" s="1286"/>
      <c r="S125" s="1286"/>
      <c r="T125" s="1286"/>
      <c r="U125" s="1286"/>
      <c r="V125" s="1286"/>
      <c r="W125" s="1286"/>
      <c r="X125" s="1286"/>
      <c r="Y125" s="1286"/>
      <c r="Z125" s="1286"/>
      <c r="AA125" s="1286"/>
      <c r="AB125" s="1286"/>
      <c r="AC125" s="1286"/>
      <c r="AD125" s="1286"/>
      <c r="AE125" s="1286"/>
      <c r="AF125" s="1286"/>
    </row>
    <row r="126" spans="2:32" ht="18.95" customHeight="1">
      <c r="B126" s="932"/>
      <c r="C126" s="1286"/>
      <c r="D126" s="1286"/>
      <c r="E126" s="1286"/>
      <c r="F126" s="1286"/>
      <c r="G126" s="1286"/>
      <c r="H126" s="1286"/>
      <c r="I126" s="1286"/>
      <c r="J126" s="1286"/>
      <c r="K126" s="1286"/>
      <c r="L126" s="1286"/>
      <c r="M126" s="1286"/>
      <c r="N126" s="1286"/>
      <c r="O126" s="1286"/>
      <c r="P126" s="1286"/>
      <c r="Q126" s="1286"/>
      <c r="R126" s="1286"/>
      <c r="S126" s="1286"/>
      <c r="T126" s="1286"/>
      <c r="U126" s="1286"/>
      <c r="V126" s="1286"/>
      <c r="W126" s="1286"/>
      <c r="X126" s="1286"/>
      <c r="Y126" s="1286"/>
      <c r="Z126" s="1286"/>
      <c r="AA126" s="1286"/>
      <c r="AB126" s="1286"/>
      <c r="AC126" s="1286"/>
      <c r="AD126" s="1286"/>
      <c r="AE126" s="1286"/>
      <c r="AF126" s="1286"/>
    </row>
    <row r="127" spans="2:32" ht="18.95" customHeight="1">
      <c r="B127" s="932"/>
      <c r="C127" s="1286"/>
      <c r="D127" s="1286"/>
      <c r="E127" s="1286"/>
      <c r="F127" s="1286"/>
      <c r="G127" s="1286"/>
      <c r="H127" s="1286"/>
      <c r="I127" s="1286"/>
      <c r="J127" s="1286"/>
      <c r="K127" s="1286"/>
      <c r="L127" s="1286"/>
      <c r="M127" s="1286"/>
      <c r="N127" s="1286"/>
      <c r="O127" s="1286"/>
      <c r="P127" s="1286"/>
      <c r="Q127" s="1286"/>
      <c r="R127" s="1286"/>
      <c r="S127" s="1286"/>
      <c r="T127" s="1286"/>
      <c r="U127" s="1286"/>
      <c r="V127" s="1286"/>
      <c r="W127" s="1286"/>
      <c r="X127" s="1286"/>
      <c r="Y127" s="1286"/>
      <c r="Z127" s="1286"/>
      <c r="AA127" s="1286"/>
      <c r="AB127" s="1286"/>
      <c r="AC127" s="1286"/>
      <c r="AD127" s="1286"/>
      <c r="AE127" s="1286"/>
      <c r="AF127" s="1286"/>
    </row>
    <row r="128" spans="2:32" ht="18.95" customHeight="1">
      <c r="B128" s="932"/>
      <c r="C128" s="1286"/>
      <c r="D128" s="1286"/>
      <c r="E128" s="1286"/>
      <c r="F128" s="1286"/>
      <c r="G128" s="1286"/>
      <c r="H128" s="1286"/>
      <c r="I128" s="1286"/>
      <c r="J128" s="1286"/>
      <c r="K128" s="1286"/>
      <c r="L128" s="1286"/>
      <c r="M128" s="1286"/>
      <c r="N128" s="1286"/>
      <c r="O128" s="1286"/>
      <c r="P128" s="1286"/>
      <c r="Q128" s="1286"/>
      <c r="R128" s="1286"/>
      <c r="S128" s="1286"/>
      <c r="T128" s="1286"/>
      <c r="U128" s="1286"/>
      <c r="V128" s="1286"/>
      <c r="W128" s="1286"/>
      <c r="X128" s="1286"/>
      <c r="Y128" s="1286"/>
      <c r="Z128" s="1286"/>
      <c r="AA128" s="1286"/>
      <c r="AB128" s="1286"/>
      <c r="AC128" s="1286"/>
      <c r="AD128" s="1286"/>
      <c r="AE128" s="1286"/>
      <c r="AF128" s="1286"/>
    </row>
    <row r="129" spans="2:32" ht="18.95" customHeight="1">
      <c r="B129" s="932"/>
      <c r="C129" s="1286"/>
      <c r="D129" s="1286"/>
      <c r="E129" s="1286"/>
      <c r="F129" s="1286"/>
      <c r="G129" s="1286"/>
      <c r="H129" s="1286"/>
      <c r="I129" s="1286"/>
      <c r="J129" s="1286"/>
      <c r="K129" s="1286"/>
      <c r="L129" s="1286"/>
      <c r="M129" s="1286"/>
      <c r="N129" s="1286"/>
      <c r="O129" s="1286"/>
      <c r="P129" s="1286"/>
      <c r="Q129" s="1286"/>
      <c r="R129" s="1286"/>
      <c r="S129" s="1286"/>
      <c r="T129" s="1286"/>
      <c r="U129" s="1286"/>
      <c r="V129" s="1286"/>
      <c r="W129" s="1286"/>
      <c r="X129" s="1286"/>
      <c r="Y129" s="1286"/>
      <c r="Z129" s="1286"/>
      <c r="AA129" s="1286"/>
      <c r="AB129" s="1286"/>
      <c r="AC129" s="1286"/>
      <c r="AD129" s="1286"/>
      <c r="AE129" s="1286"/>
      <c r="AF129" s="1286"/>
    </row>
    <row r="130" spans="2:32" ht="18.95" customHeight="1">
      <c r="B130" s="932"/>
      <c r="C130" s="1286"/>
      <c r="D130" s="1286"/>
      <c r="E130" s="1286"/>
      <c r="F130" s="1286"/>
      <c r="G130" s="1286"/>
      <c r="H130" s="1286"/>
      <c r="I130" s="1286"/>
      <c r="J130" s="1286"/>
      <c r="K130" s="1286"/>
      <c r="L130" s="1286"/>
      <c r="M130" s="1286"/>
      <c r="N130" s="1286"/>
      <c r="O130" s="1286"/>
      <c r="P130" s="1286"/>
      <c r="Q130" s="1286"/>
      <c r="R130" s="1286"/>
      <c r="S130" s="1286"/>
      <c r="T130" s="1286"/>
      <c r="U130" s="1286"/>
      <c r="V130" s="1286"/>
      <c r="W130" s="1286"/>
      <c r="X130" s="1286"/>
      <c r="Y130" s="1286"/>
      <c r="Z130" s="1286"/>
      <c r="AA130" s="1286"/>
      <c r="AB130" s="1286"/>
      <c r="AC130" s="1286"/>
      <c r="AD130" s="1286"/>
      <c r="AE130" s="1286"/>
      <c r="AF130" s="1286"/>
    </row>
    <row r="131" spans="2:32" ht="18.95" customHeight="1">
      <c r="B131" s="932"/>
      <c r="C131" s="1286"/>
      <c r="D131" s="1286"/>
      <c r="E131" s="1286"/>
      <c r="F131" s="1286"/>
      <c r="G131" s="1286"/>
      <c r="H131" s="1286"/>
      <c r="I131" s="1286"/>
      <c r="J131" s="1286"/>
      <c r="K131" s="1286"/>
      <c r="L131" s="1286"/>
      <c r="M131" s="1286"/>
      <c r="N131" s="1286"/>
      <c r="O131" s="1286"/>
      <c r="P131" s="1286"/>
      <c r="Q131" s="1286"/>
      <c r="R131" s="1286"/>
      <c r="S131" s="1286"/>
      <c r="T131" s="1286"/>
      <c r="U131" s="1286"/>
      <c r="V131" s="1286"/>
      <c r="W131" s="1286"/>
      <c r="X131" s="1286"/>
      <c r="Y131" s="1286"/>
      <c r="Z131" s="1286"/>
      <c r="AA131" s="1286"/>
      <c r="AB131" s="1286"/>
      <c r="AC131" s="1286"/>
      <c r="AD131" s="1286"/>
      <c r="AE131" s="1286"/>
      <c r="AF131" s="1286"/>
    </row>
    <row r="132" spans="2:32" ht="18.95" customHeight="1">
      <c r="B132" s="932"/>
      <c r="C132" s="1286"/>
      <c r="D132" s="1286"/>
      <c r="E132" s="1286"/>
      <c r="F132" s="1286"/>
      <c r="G132" s="1286"/>
      <c r="H132" s="1286"/>
      <c r="I132" s="1286"/>
      <c r="J132" s="1286"/>
      <c r="K132" s="1286"/>
      <c r="L132" s="1286"/>
      <c r="M132" s="1286"/>
      <c r="N132" s="1286"/>
      <c r="O132" s="1286"/>
      <c r="P132" s="1286"/>
      <c r="Q132" s="1286"/>
      <c r="R132" s="1286"/>
      <c r="S132" s="1286"/>
      <c r="T132" s="1286"/>
      <c r="U132" s="1286"/>
      <c r="V132" s="1286"/>
      <c r="W132" s="1286"/>
      <c r="X132" s="1286"/>
      <c r="Y132" s="1286"/>
      <c r="Z132" s="1286"/>
      <c r="AA132" s="1286"/>
      <c r="AB132" s="1286"/>
      <c r="AC132" s="1286"/>
      <c r="AD132" s="1286"/>
      <c r="AE132" s="1286"/>
      <c r="AF132" s="1286"/>
    </row>
    <row r="133" spans="2:32" ht="18.95" customHeight="1">
      <c r="B133" s="932"/>
      <c r="C133" s="1286"/>
      <c r="D133" s="1286"/>
      <c r="E133" s="1286"/>
      <c r="F133" s="1286"/>
      <c r="G133" s="1286"/>
      <c r="H133" s="1286"/>
      <c r="I133" s="1286"/>
      <c r="J133" s="1286"/>
      <c r="K133" s="1286"/>
      <c r="L133" s="1286"/>
      <c r="M133" s="1286"/>
      <c r="N133" s="1286"/>
      <c r="O133" s="1286"/>
      <c r="P133" s="1286"/>
      <c r="Q133" s="1286"/>
      <c r="R133" s="1286"/>
      <c r="S133" s="1286"/>
      <c r="T133" s="1286"/>
      <c r="U133" s="1286"/>
      <c r="V133" s="1286"/>
      <c r="W133" s="1286"/>
      <c r="X133" s="1286"/>
      <c r="Y133" s="1286"/>
      <c r="Z133" s="1286"/>
      <c r="AA133" s="1286"/>
      <c r="AB133" s="1286"/>
      <c r="AC133" s="1286"/>
      <c r="AD133" s="1286"/>
      <c r="AE133" s="1286"/>
      <c r="AF133" s="1286"/>
    </row>
    <row r="134" spans="2:32" ht="18.95" customHeight="1">
      <c r="B134" s="932"/>
      <c r="C134" s="1286"/>
      <c r="D134" s="1286"/>
      <c r="E134" s="1286"/>
      <c r="F134" s="1286"/>
      <c r="G134" s="1286"/>
      <c r="H134" s="1286"/>
      <c r="I134" s="1286"/>
      <c r="J134" s="1286"/>
      <c r="K134" s="1286"/>
      <c r="L134" s="1286"/>
      <c r="M134" s="1286"/>
      <c r="N134" s="1286"/>
      <c r="O134" s="1286"/>
      <c r="P134" s="1286"/>
      <c r="Q134" s="1286"/>
      <c r="R134" s="1286"/>
      <c r="S134" s="1286"/>
      <c r="T134" s="1286"/>
      <c r="U134" s="1286"/>
      <c r="V134" s="1286"/>
      <c r="W134" s="1286"/>
      <c r="X134" s="1286"/>
      <c r="Y134" s="1286"/>
      <c r="Z134" s="1286"/>
      <c r="AA134" s="1286"/>
      <c r="AB134" s="1286"/>
      <c r="AC134" s="1286"/>
      <c r="AD134" s="1286"/>
      <c r="AE134" s="1286"/>
      <c r="AF134" s="1286"/>
    </row>
    <row r="135" spans="2:32" ht="18.95" customHeight="1">
      <c r="B135" s="932"/>
      <c r="C135" s="1286"/>
      <c r="D135" s="1286"/>
      <c r="E135" s="1286"/>
      <c r="F135" s="1286"/>
      <c r="G135" s="1286"/>
      <c r="H135" s="1286"/>
      <c r="I135" s="1286"/>
      <c r="J135" s="1286"/>
      <c r="K135" s="1286"/>
      <c r="L135" s="1286"/>
      <c r="M135" s="1286"/>
      <c r="N135" s="1286"/>
      <c r="O135" s="1286"/>
      <c r="P135" s="1286"/>
      <c r="Q135" s="1286"/>
      <c r="R135" s="1286"/>
      <c r="S135" s="1286"/>
      <c r="T135" s="1286"/>
      <c r="U135" s="1286"/>
      <c r="V135" s="1286"/>
      <c r="W135" s="1286"/>
      <c r="X135" s="1286"/>
      <c r="Y135" s="1286"/>
      <c r="Z135" s="1286"/>
      <c r="AA135" s="1286"/>
      <c r="AB135" s="1286"/>
      <c r="AC135" s="1286"/>
      <c r="AD135" s="1286"/>
      <c r="AE135" s="1286"/>
      <c r="AF135" s="1286"/>
    </row>
    <row r="136" spans="2:32" ht="18.95" customHeight="1">
      <c r="B136" s="932"/>
      <c r="C136" s="1286"/>
      <c r="D136" s="1286"/>
      <c r="E136" s="1286"/>
      <c r="F136" s="1286"/>
      <c r="G136" s="1286"/>
      <c r="H136" s="1286"/>
      <c r="I136" s="1286"/>
      <c r="J136" s="1286"/>
      <c r="K136" s="1286"/>
      <c r="L136" s="1286"/>
      <c r="M136" s="1286"/>
      <c r="N136" s="1286"/>
      <c r="O136" s="1286"/>
      <c r="P136" s="1286"/>
      <c r="Q136" s="1286"/>
      <c r="R136" s="1286"/>
      <c r="S136" s="1286"/>
      <c r="T136" s="1286"/>
      <c r="U136" s="1286"/>
      <c r="V136" s="1286"/>
      <c r="W136" s="1286"/>
      <c r="X136" s="1286"/>
      <c r="Y136" s="1286"/>
      <c r="Z136" s="1286"/>
      <c r="AA136" s="1286"/>
      <c r="AB136" s="1286"/>
      <c r="AC136" s="1286"/>
      <c r="AD136" s="1286"/>
      <c r="AE136" s="1286"/>
      <c r="AF136" s="1286"/>
    </row>
    <row r="137" spans="2:32" ht="18.95" customHeight="1">
      <c r="B137" s="932"/>
      <c r="C137" s="1286"/>
      <c r="D137" s="1286"/>
      <c r="E137" s="1286"/>
      <c r="F137" s="1286"/>
      <c r="G137" s="1286"/>
      <c r="H137" s="1286"/>
      <c r="I137" s="1286"/>
      <c r="J137" s="1286"/>
      <c r="K137" s="1286"/>
      <c r="L137" s="1286"/>
      <c r="M137" s="1286"/>
      <c r="N137" s="1286"/>
      <c r="O137" s="1286"/>
      <c r="P137" s="1286"/>
      <c r="Q137" s="1286"/>
      <c r="R137" s="1286"/>
      <c r="S137" s="1286"/>
      <c r="T137" s="1286"/>
      <c r="U137" s="1286"/>
      <c r="V137" s="1286"/>
      <c r="W137" s="1286"/>
      <c r="X137" s="1286"/>
      <c r="Y137" s="1286"/>
      <c r="Z137" s="1286"/>
      <c r="AA137" s="1286"/>
      <c r="AB137" s="1286"/>
      <c r="AC137" s="1286"/>
      <c r="AD137" s="1286"/>
      <c r="AE137" s="1286"/>
      <c r="AF137" s="1286"/>
    </row>
    <row r="138" spans="2:32" ht="18.95" customHeight="1">
      <c r="B138" s="932"/>
      <c r="C138" s="1286"/>
      <c r="D138" s="1286"/>
      <c r="E138" s="1286"/>
      <c r="F138" s="1286"/>
      <c r="G138" s="1286"/>
      <c r="H138" s="1286"/>
      <c r="I138" s="1286"/>
      <c r="J138" s="1286"/>
      <c r="K138" s="1286"/>
      <c r="L138" s="1286"/>
      <c r="M138" s="1286"/>
      <c r="N138" s="1286"/>
      <c r="O138" s="1286"/>
      <c r="P138" s="1286"/>
      <c r="Q138" s="1286"/>
      <c r="R138" s="1286"/>
      <c r="S138" s="1286"/>
      <c r="T138" s="1286"/>
      <c r="U138" s="1286"/>
      <c r="V138" s="1286"/>
      <c r="W138" s="1286"/>
      <c r="X138" s="1286"/>
      <c r="Y138" s="1286"/>
      <c r="Z138" s="1286"/>
      <c r="AA138" s="1286"/>
      <c r="AB138" s="1286"/>
      <c r="AC138" s="1286"/>
      <c r="AD138" s="1286"/>
      <c r="AE138" s="1286"/>
      <c r="AF138" s="1286"/>
    </row>
    <row r="139" spans="2:32" ht="18.95" customHeight="1">
      <c r="B139" s="932"/>
      <c r="C139" s="1286"/>
      <c r="D139" s="1286"/>
      <c r="E139" s="1286"/>
      <c r="F139" s="1286"/>
      <c r="G139" s="1286"/>
      <c r="H139" s="1286"/>
      <c r="I139" s="1286"/>
      <c r="J139" s="1286"/>
      <c r="K139" s="1286"/>
      <c r="L139" s="1286"/>
      <c r="M139" s="1286"/>
      <c r="N139" s="1286"/>
      <c r="O139" s="1286"/>
      <c r="P139" s="1286"/>
      <c r="Q139" s="1286"/>
      <c r="R139" s="1286"/>
      <c r="S139" s="1286"/>
      <c r="T139" s="1286"/>
      <c r="U139" s="1286"/>
      <c r="V139" s="1286"/>
      <c r="W139" s="1286"/>
      <c r="X139" s="1286"/>
      <c r="Y139" s="1286"/>
      <c r="Z139" s="1286"/>
      <c r="AA139" s="1286"/>
      <c r="AB139" s="1286"/>
      <c r="AC139" s="1286"/>
      <c r="AD139" s="1286"/>
      <c r="AE139" s="1286"/>
      <c r="AF139" s="1286"/>
    </row>
    <row r="140" spans="2:32" ht="18.95" customHeight="1">
      <c r="B140" s="932"/>
      <c r="C140" s="1286"/>
      <c r="D140" s="1286"/>
      <c r="E140" s="1286"/>
      <c r="F140" s="1286"/>
      <c r="G140" s="1286"/>
      <c r="H140" s="1286"/>
      <c r="I140" s="1286"/>
      <c r="J140" s="1286"/>
      <c r="K140" s="1286"/>
      <c r="L140" s="1286"/>
      <c r="M140" s="1286"/>
      <c r="N140" s="1286"/>
      <c r="O140" s="1286"/>
      <c r="P140" s="1286"/>
      <c r="Q140" s="1286"/>
      <c r="R140" s="1286"/>
      <c r="S140" s="1286"/>
      <c r="T140" s="1286"/>
      <c r="U140" s="1286"/>
      <c r="V140" s="1286"/>
      <c r="W140" s="1286"/>
      <c r="X140" s="1286"/>
      <c r="Y140" s="1286"/>
      <c r="Z140" s="1286"/>
      <c r="AA140" s="1286"/>
      <c r="AB140" s="1286"/>
      <c r="AC140" s="1286"/>
      <c r="AD140" s="1286"/>
      <c r="AE140" s="1286"/>
      <c r="AF140" s="1286"/>
    </row>
    <row r="141" spans="2:32" ht="18.95" customHeight="1">
      <c r="B141" s="932"/>
      <c r="C141" s="1286"/>
      <c r="D141" s="1286"/>
      <c r="E141" s="1286"/>
      <c r="F141" s="1286"/>
      <c r="G141" s="1286"/>
      <c r="H141" s="1286"/>
      <c r="I141" s="1286"/>
      <c r="J141" s="1286"/>
      <c r="K141" s="1286"/>
      <c r="L141" s="1286"/>
      <c r="M141" s="1286"/>
      <c r="N141" s="1286"/>
      <c r="O141" s="1286"/>
      <c r="P141" s="1286"/>
      <c r="Q141" s="1286"/>
      <c r="R141" s="1286"/>
      <c r="S141" s="1286"/>
      <c r="T141" s="1286"/>
      <c r="U141" s="1286"/>
      <c r="V141" s="1286"/>
      <c r="W141" s="1286"/>
      <c r="X141" s="1286"/>
      <c r="Y141" s="1286"/>
      <c r="Z141" s="1286"/>
      <c r="AA141" s="1286"/>
      <c r="AB141" s="1286"/>
      <c r="AC141" s="1286"/>
      <c r="AD141" s="1286"/>
      <c r="AE141" s="1286"/>
      <c r="AF141" s="1286"/>
    </row>
    <row r="142" spans="2:32" ht="18.95" customHeight="1">
      <c r="B142" s="932"/>
      <c r="C142" s="1286"/>
      <c r="D142" s="1286"/>
      <c r="E142" s="1286"/>
      <c r="F142" s="1286"/>
      <c r="G142" s="1286"/>
      <c r="H142" s="1286"/>
      <c r="I142" s="1286"/>
      <c r="J142" s="1286"/>
      <c r="K142" s="1286"/>
      <c r="L142" s="1286"/>
      <c r="M142" s="1286"/>
      <c r="N142" s="1286"/>
      <c r="O142" s="1286"/>
      <c r="P142" s="1286"/>
      <c r="Q142" s="1286"/>
      <c r="R142" s="1286"/>
      <c r="S142" s="1286"/>
      <c r="T142" s="1286"/>
      <c r="U142" s="1286"/>
      <c r="V142" s="1286"/>
      <c r="W142" s="1286"/>
      <c r="X142" s="1286"/>
      <c r="Y142" s="1286"/>
      <c r="Z142" s="1286"/>
      <c r="AA142" s="1286"/>
      <c r="AB142" s="1286"/>
      <c r="AC142" s="1286"/>
      <c r="AD142" s="1286"/>
      <c r="AE142" s="1286"/>
      <c r="AF142" s="1286"/>
    </row>
    <row r="143" spans="2:32" ht="18.95" customHeight="1">
      <c r="B143" s="932"/>
      <c r="C143" s="1286"/>
      <c r="D143" s="1286"/>
      <c r="E143" s="1286"/>
      <c r="F143" s="1286"/>
      <c r="G143" s="1286"/>
      <c r="H143" s="1286"/>
      <c r="I143" s="1286"/>
      <c r="J143" s="1286"/>
      <c r="K143" s="1286"/>
      <c r="L143" s="1286"/>
      <c r="M143" s="1286"/>
      <c r="N143" s="1286"/>
      <c r="O143" s="1286"/>
      <c r="P143" s="1286"/>
      <c r="Q143" s="1286"/>
      <c r="R143" s="1286"/>
      <c r="S143" s="1286"/>
      <c r="T143" s="1286"/>
      <c r="U143" s="1286"/>
      <c r="V143" s="1286"/>
      <c r="W143" s="1286"/>
      <c r="X143" s="1286"/>
      <c r="Y143" s="1286"/>
      <c r="Z143" s="1286"/>
      <c r="AA143" s="1286"/>
      <c r="AB143" s="1286"/>
      <c r="AC143" s="1286"/>
      <c r="AD143" s="1286"/>
      <c r="AE143" s="1286"/>
      <c r="AF143" s="1286"/>
    </row>
    <row r="144" spans="2:32" ht="18.95" customHeight="1">
      <c r="B144" s="932"/>
      <c r="C144" s="1286"/>
      <c r="D144" s="1286"/>
      <c r="E144" s="1286"/>
      <c r="F144" s="1286"/>
      <c r="G144" s="1286"/>
      <c r="H144" s="1286"/>
      <c r="I144" s="1286"/>
      <c r="J144" s="1286"/>
      <c r="K144" s="1286"/>
      <c r="L144" s="1286"/>
      <c r="M144" s="1286"/>
      <c r="N144" s="1286"/>
      <c r="O144" s="1286"/>
      <c r="P144" s="1286"/>
      <c r="Q144" s="1286"/>
      <c r="R144" s="1286"/>
      <c r="S144" s="1286"/>
      <c r="T144" s="1286"/>
      <c r="U144" s="1286"/>
      <c r="V144" s="1286"/>
      <c r="W144" s="1286"/>
      <c r="X144" s="1286"/>
      <c r="Y144" s="1286"/>
      <c r="Z144" s="1286"/>
      <c r="AA144" s="1286"/>
      <c r="AB144" s="1286"/>
      <c r="AC144" s="1286"/>
      <c r="AD144" s="1286"/>
      <c r="AE144" s="1286"/>
      <c r="AF144" s="1286"/>
    </row>
    <row r="145" spans="2:32" ht="18.95" customHeight="1">
      <c r="B145" s="932"/>
      <c r="C145" s="1286"/>
      <c r="D145" s="1286"/>
      <c r="E145" s="1286"/>
      <c r="F145" s="1286"/>
      <c r="G145" s="1286"/>
      <c r="H145" s="1286"/>
      <c r="I145" s="1286"/>
      <c r="J145" s="1286"/>
      <c r="K145" s="1286"/>
      <c r="L145" s="1286"/>
      <c r="M145" s="1286"/>
      <c r="N145" s="1286"/>
      <c r="O145" s="1286"/>
      <c r="P145" s="1286"/>
      <c r="Q145" s="1286"/>
      <c r="R145" s="1286"/>
      <c r="S145" s="1286"/>
      <c r="T145" s="1286"/>
      <c r="U145" s="1286"/>
      <c r="V145" s="1286"/>
      <c r="W145" s="1286"/>
      <c r="X145" s="1286"/>
      <c r="Y145" s="1286"/>
      <c r="Z145" s="1286"/>
      <c r="AA145" s="1286"/>
      <c r="AB145" s="1286"/>
      <c r="AC145" s="1286"/>
      <c r="AD145" s="1286"/>
      <c r="AE145" s="1286"/>
      <c r="AF145" s="1286"/>
    </row>
    <row r="146" spans="2:32" ht="18.95" customHeight="1">
      <c r="B146" s="932"/>
      <c r="C146" s="1286"/>
      <c r="D146" s="1286"/>
      <c r="E146" s="1286"/>
      <c r="F146" s="1286"/>
      <c r="G146" s="1286"/>
      <c r="H146" s="1286"/>
      <c r="I146" s="1286"/>
      <c r="J146" s="1286"/>
      <c r="K146" s="1286"/>
      <c r="L146" s="1286"/>
      <c r="M146" s="1286"/>
      <c r="N146" s="1286"/>
      <c r="O146" s="1286"/>
      <c r="P146" s="1286"/>
      <c r="Q146" s="1286"/>
      <c r="R146" s="1286"/>
      <c r="S146" s="1286"/>
      <c r="T146" s="1286"/>
      <c r="U146" s="1286"/>
      <c r="V146" s="1286"/>
      <c r="W146" s="1286"/>
      <c r="X146" s="1286"/>
      <c r="Y146" s="1286"/>
      <c r="Z146" s="1286"/>
      <c r="AA146" s="1286"/>
      <c r="AB146" s="1286"/>
      <c r="AC146" s="1286"/>
      <c r="AD146" s="1286"/>
      <c r="AE146" s="1286"/>
      <c r="AF146" s="1286"/>
    </row>
    <row r="147" spans="2:32" ht="18.95" customHeight="1">
      <c r="B147" s="932"/>
      <c r="C147" s="1286"/>
      <c r="D147" s="1286"/>
      <c r="E147" s="1286"/>
      <c r="F147" s="1286"/>
      <c r="G147" s="1286"/>
      <c r="H147" s="1286"/>
      <c r="I147" s="1286"/>
      <c r="J147" s="1286"/>
      <c r="K147" s="1286"/>
      <c r="L147" s="1286"/>
      <c r="M147" s="1286"/>
      <c r="N147" s="1286"/>
      <c r="O147" s="1286"/>
      <c r="P147" s="1286"/>
      <c r="Q147" s="1286"/>
      <c r="R147" s="1286"/>
      <c r="S147" s="1286"/>
      <c r="T147" s="1286"/>
      <c r="U147" s="1286"/>
      <c r="V147" s="1286"/>
      <c r="W147" s="1286"/>
      <c r="X147" s="1286"/>
      <c r="Y147" s="1286"/>
      <c r="Z147" s="1286"/>
      <c r="AA147" s="1286"/>
      <c r="AB147" s="1286"/>
      <c r="AC147" s="1286"/>
      <c r="AD147" s="1286"/>
      <c r="AE147" s="1286"/>
      <c r="AF147" s="1286"/>
    </row>
    <row r="148" spans="2:32" ht="18.95" customHeight="1">
      <c r="B148" s="932"/>
      <c r="C148" s="1286"/>
      <c r="D148" s="1286"/>
      <c r="E148" s="1286"/>
      <c r="F148" s="1286"/>
      <c r="G148" s="1286"/>
      <c r="H148" s="1286"/>
      <c r="I148" s="1286"/>
      <c r="J148" s="1286"/>
      <c r="K148" s="1286"/>
      <c r="L148" s="1286"/>
      <c r="M148" s="1286"/>
      <c r="N148" s="1286"/>
      <c r="O148" s="1286"/>
      <c r="P148" s="1286"/>
      <c r="Q148" s="1286"/>
      <c r="R148" s="1286"/>
      <c r="S148" s="1286"/>
      <c r="T148" s="1286"/>
      <c r="U148" s="1286"/>
      <c r="V148" s="1286"/>
      <c r="W148" s="1286"/>
      <c r="X148" s="1286"/>
      <c r="Y148" s="1286"/>
      <c r="Z148" s="1286"/>
      <c r="AA148" s="1286"/>
      <c r="AB148" s="1286"/>
      <c r="AC148" s="1286"/>
      <c r="AD148" s="1286"/>
      <c r="AE148" s="1286"/>
      <c r="AF148" s="1286"/>
    </row>
    <row r="149" spans="2:32" ht="18.95" customHeight="1">
      <c r="B149" s="932"/>
      <c r="C149" s="1286"/>
      <c r="D149" s="1286"/>
      <c r="E149" s="1286"/>
      <c r="F149" s="1286"/>
      <c r="G149" s="1286"/>
      <c r="H149" s="1286"/>
      <c r="I149" s="1286"/>
      <c r="J149" s="1286"/>
      <c r="K149" s="1286"/>
      <c r="L149" s="1286"/>
      <c r="M149" s="1286"/>
      <c r="N149" s="1286"/>
      <c r="O149" s="1286"/>
      <c r="P149" s="1286"/>
      <c r="Q149" s="1286"/>
      <c r="R149" s="1286"/>
      <c r="S149" s="1286"/>
      <c r="T149" s="1286"/>
      <c r="U149" s="1286"/>
      <c r="V149" s="1286"/>
      <c r="W149" s="1286"/>
      <c r="X149" s="1286"/>
      <c r="Y149" s="1286"/>
      <c r="Z149" s="1286"/>
      <c r="AA149" s="1286"/>
      <c r="AB149" s="1286"/>
      <c r="AC149" s="1286"/>
      <c r="AD149" s="1286"/>
      <c r="AE149" s="1286"/>
      <c r="AF149" s="1286"/>
    </row>
    <row r="150" spans="2:32" ht="18.95" customHeight="1">
      <c r="B150" s="932"/>
      <c r="C150" s="1286"/>
      <c r="D150" s="1286"/>
      <c r="E150" s="1286"/>
      <c r="F150" s="1286"/>
      <c r="G150" s="1286"/>
      <c r="H150" s="1286"/>
      <c r="I150" s="1286"/>
      <c r="J150" s="1286"/>
      <c r="K150" s="1286"/>
      <c r="L150" s="1286"/>
      <c r="M150" s="1286"/>
      <c r="N150" s="1286"/>
      <c r="O150" s="1286"/>
      <c r="P150" s="1286"/>
      <c r="Q150" s="1286"/>
      <c r="R150" s="1286"/>
      <c r="S150" s="1286"/>
      <c r="T150" s="1286"/>
      <c r="U150" s="1286"/>
      <c r="V150" s="1286"/>
      <c r="W150" s="1286"/>
      <c r="X150" s="1286"/>
      <c r="Y150" s="1286"/>
      <c r="Z150" s="1286"/>
      <c r="AA150" s="1286"/>
      <c r="AB150" s="1286"/>
      <c r="AC150" s="1286"/>
      <c r="AD150" s="1286"/>
      <c r="AE150" s="1286"/>
      <c r="AF150" s="1286"/>
    </row>
    <row r="151" spans="2:32" ht="18.95" customHeight="1">
      <c r="B151" s="932"/>
      <c r="C151" s="1286"/>
      <c r="D151" s="1286"/>
      <c r="E151" s="1286"/>
      <c r="F151" s="1286"/>
      <c r="G151" s="1286"/>
      <c r="H151" s="1286"/>
      <c r="I151" s="1286"/>
      <c r="J151" s="1286"/>
      <c r="K151" s="1286"/>
      <c r="L151" s="1286"/>
      <c r="M151" s="1286"/>
      <c r="N151" s="1286"/>
      <c r="O151" s="1286"/>
      <c r="P151" s="1286"/>
      <c r="Q151" s="1286"/>
      <c r="R151" s="1286"/>
      <c r="S151" s="1286"/>
      <c r="T151" s="1286"/>
      <c r="U151" s="1286"/>
      <c r="V151" s="1286"/>
      <c r="W151" s="1286"/>
      <c r="X151" s="1286"/>
      <c r="Y151" s="1286"/>
      <c r="Z151" s="1286"/>
      <c r="AA151" s="1286"/>
      <c r="AB151" s="1286"/>
      <c r="AC151" s="1286"/>
      <c r="AD151" s="1286"/>
      <c r="AE151" s="1286"/>
      <c r="AF151" s="1286"/>
    </row>
    <row r="152" spans="2:32" ht="18.95" customHeight="1">
      <c r="B152" s="932"/>
      <c r="C152" s="1286"/>
      <c r="D152" s="1286"/>
      <c r="E152" s="1286"/>
      <c r="F152" s="1286"/>
      <c r="G152" s="1286"/>
      <c r="H152" s="1286"/>
      <c r="I152" s="1286"/>
      <c r="J152" s="1286"/>
      <c r="K152" s="1286"/>
      <c r="L152" s="1286"/>
      <c r="M152" s="1286"/>
      <c r="N152" s="1286"/>
      <c r="O152" s="1286"/>
      <c r="P152" s="1286"/>
      <c r="Q152" s="1286"/>
      <c r="R152" s="1286"/>
      <c r="S152" s="1286"/>
      <c r="T152" s="1286"/>
      <c r="U152" s="1286"/>
      <c r="V152" s="1286"/>
      <c r="W152" s="1286"/>
      <c r="X152" s="1286"/>
      <c r="Y152" s="1286"/>
      <c r="Z152" s="1286"/>
      <c r="AA152" s="1286"/>
      <c r="AB152" s="1286"/>
      <c r="AC152" s="1286"/>
      <c r="AD152" s="1286"/>
      <c r="AE152" s="1286"/>
      <c r="AF152" s="1286"/>
    </row>
    <row r="153" spans="2:32" ht="18.95" customHeight="1">
      <c r="B153" s="932"/>
      <c r="C153" s="1286"/>
      <c r="D153" s="1286"/>
      <c r="E153" s="1286"/>
      <c r="F153" s="1286"/>
      <c r="G153" s="1286"/>
      <c r="H153" s="1286"/>
      <c r="I153" s="1286"/>
      <c r="J153" s="1286"/>
      <c r="K153" s="1286"/>
      <c r="L153" s="1286"/>
      <c r="M153" s="1286"/>
      <c r="N153" s="1286"/>
      <c r="O153" s="1286"/>
      <c r="P153" s="1286"/>
      <c r="Q153" s="1286"/>
      <c r="R153" s="1286"/>
      <c r="S153" s="1286"/>
      <c r="T153" s="1286"/>
      <c r="U153" s="1286"/>
      <c r="V153" s="1286"/>
      <c r="W153" s="1286"/>
      <c r="X153" s="1286"/>
      <c r="Y153" s="1286"/>
      <c r="Z153" s="1286"/>
      <c r="AA153" s="1286"/>
      <c r="AB153" s="1286"/>
      <c r="AC153" s="1286"/>
      <c r="AD153" s="1286"/>
      <c r="AE153" s="1286"/>
      <c r="AF153" s="1286"/>
    </row>
    <row r="154" spans="2:32" ht="20.100000000000001" customHeight="1">
      <c r="B154" s="932"/>
      <c r="C154" s="932" t="s">
        <v>1244</v>
      </c>
      <c r="D154" s="932"/>
      <c r="E154" s="932"/>
      <c r="F154" s="932"/>
      <c r="G154" s="932"/>
      <c r="H154" s="932"/>
      <c r="I154" s="932"/>
      <c r="J154" s="932"/>
      <c r="K154" s="932"/>
      <c r="L154" s="932"/>
      <c r="M154" s="932"/>
      <c r="N154" s="932"/>
      <c r="O154" s="932"/>
      <c r="P154" s="932"/>
      <c r="Q154" s="932"/>
      <c r="R154" s="932"/>
      <c r="S154" s="932"/>
      <c r="T154" s="932"/>
      <c r="U154" s="932"/>
      <c r="V154" s="932"/>
      <c r="W154" s="932"/>
      <c r="X154" s="932"/>
      <c r="Y154" s="932"/>
      <c r="Z154" s="932"/>
      <c r="AA154" s="932"/>
      <c r="AB154" s="932"/>
      <c r="AC154" s="932"/>
      <c r="AD154" s="932"/>
      <c r="AE154" s="932"/>
      <c r="AF154" s="932"/>
    </row>
    <row r="155" spans="2:32" ht="20.100000000000001" customHeight="1">
      <c r="B155" s="932"/>
      <c r="C155" s="932"/>
      <c r="D155" s="932"/>
      <c r="E155" s="932"/>
      <c r="F155" s="932"/>
      <c r="G155" s="932"/>
      <c r="H155" s="932"/>
      <c r="I155" s="932"/>
      <c r="J155" s="932"/>
      <c r="K155" s="932"/>
      <c r="L155" s="932"/>
      <c r="M155" s="932"/>
      <c r="N155" s="932"/>
      <c r="O155" s="932"/>
      <c r="P155" s="932"/>
      <c r="Q155" s="932"/>
      <c r="R155" s="932"/>
      <c r="S155" s="932"/>
      <c r="T155" s="932"/>
      <c r="U155" s="932"/>
      <c r="V155" s="932"/>
      <c r="W155" s="932"/>
      <c r="X155" s="932"/>
      <c r="Y155" s="932"/>
      <c r="Z155" s="932"/>
      <c r="AA155" s="932"/>
      <c r="AB155" s="932"/>
      <c r="AC155" s="932"/>
      <c r="AD155" s="932"/>
      <c r="AE155" s="932"/>
      <c r="AF155" s="932"/>
    </row>
    <row r="156" spans="2:32" ht="20.100000000000001" customHeight="1">
      <c r="B156" s="932"/>
      <c r="C156" s="932"/>
      <c r="D156" s="932"/>
      <c r="E156" s="932"/>
      <c r="F156" s="932"/>
      <c r="G156" s="932"/>
      <c r="H156" s="932"/>
      <c r="I156" s="932"/>
      <c r="J156" s="932"/>
      <c r="K156" s="932"/>
      <c r="L156" s="932"/>
      <c r="M156" s="932"/>
      <c r="N156" s="932"/>
      <c r="O156" s="932"/>
      <c r="P156" s="932"/>
      <c r="Q156" s="932"/>
      <c r="R156" s="932"/>
      <c r="S156" s="932"/>
      <c r="T156" s="932"/>
      <c r="U156" s="932"/>
      <c r="V156" s="932"/>
      <c r="W156" s="932"/>
      <c r="X156" s="932"/>
      <c r="Y156" s="932"/>
      <c r="Z156" s="932"/>
      <c r="AA156" s="932"/>
      <c r="AB156" s="932"/>
      <c r="AC156" s="932"/>
      <c r="AD156" s="932"/>
      <c r="AE156" s="932"/>
      <c r="AF156" s="932"/>
    </row>
    <row r="157" spans="2:32" ht="20.100000000000001" customHeight="1">
      <c r="B157" s="932"/>
      <c r="C157" s="932"/>
      <c r="D157" s="932"/>
      <c r="E157" s="932"/>
      <c r="F157" s="932"/>
      <c r="G157" s="932"/>
      <c r="H157" s="932"/>
      <c r="I157" s="932"/>
      <c r="J157" s="932"/>
      <c r="K157" s="932"/>
      <c r="L157" s="932"/>
      <c r="M157" s="932"/>
      <c r="N157" s="932"/>
      <c r="O157" s="932"/>
      <c r="P157" s="932"/>
      <c r="Q157" s="932"/>
      <c r="R157" s="932"/>
      <c r="S157" s="932"/>
      <c r="T157" s="932"/>
      <c r="U157" s="932"/>
      <c r="V157" s="932"/>
      <c r="W157" s="932"/>
      <c r="X157" s="932"/>
      <c r="Y157" s="932"/>
      <c r="Z157" s="932"/>
      <c r="AA157" s="932"/>
      <c r="AB157" s="932"/>
      <c r="AC157" s="932"/>
      <c r="AD157" s="932"/>
      <c r="AE157" s="932"/>
      <c r="AF157" s="932"/>
    </row>
    <row r="158" spans="2:32" ht="20.100000000000001" customHeight="1">
      <c r="B158" s="932"/>
      <c r="C158" s="932"/>
      <c r="D158" s="932"/>
      <c r="E158" s="932"/>
      <c r="F158" s="932"/>
      <c r="G158" s="932"/>
      <c r="H158" s="932"/>
      <c r="I158" s="932"/>
      <c r="J158" s="932"/>
      <c r="K158" s="932"/>
      <c r="L158" s="932"/>
      <c r="M158" s="932"/>
      <c r="N158" s="932"/>
      <c r="O158" s="932"/>
      <c r="P158" s="932"/>
      <c r="Q158" s="932"/>
      <c r="R158" s="932"/>
      <c r="S158" s="932"/>
      <c r="T158" s="932"/>
      <c r="U158" s="932"/>
      <c r="V158" s="932"/>
      <c r="W158" s="932"/>
      <c r="X158" s="932"/>
      <c r="Y158" s="932"/>
      <c r="Z158" s="932"/>
      <c r="AA158" s="932"/>
      <c r="AB158" s="932"/>
      <c r="AC158" s="932"/>
      <c r="AD158" s="932"/>
      <c r="AE158" s="932"/>
      <c r="AF158" s="932"/>
    </row>
    <row r="159" spans="2:32" ht="20.100000000000001" customHeight="1">
      <c r="B159" s="932"/>
      <c r="C159" s="932"/>
      <c r="D159" s="932"/>
      <c r="E159" s="932"/>
      <c r="F159" s="932"/>
      <c r="G159" s="932"/>
      <c r="H159" s="932"/>
      <c r="I159" s="932"/>
      <c r="J159" s="932"/>
      <c r="K159" s="932"/>
      <c r="L159" s="932"/>
      <c r="M159" s="932"/>
      <c r="N159" s="932"/>
      <c r="O159" s="932"/>
      <c r="P159" s="932"/>
      <c r="Q159" s="932"/>
      <c r="R159" s="932"/>
      <c r="S159" s="932"/>
      <c r="T159" s="932"/>
      <c r="U159" s="932"/>
      <c r="V159" s="932"/>
      <c r="W159" s="932"/>
      <c r="X159" s="932"/>
      <c r="Y159" s="932"/>
      <c r="Z159" s="932"/>
      <c r="AA159" s="932"/>
      <c r="AB159" s="932"/>
      <c r="AC159" s="932"/>
      <c r="AD159" s="932"/>
      <c r="AE159" s="932"/>
      <c r="AF159" s="932"/>
    </row>
    <row r="160" spans="2:32" ht="20.100000000000001" customHeight="1">
      <c r="B160" s="932"/>
      <c r="C160" s="932"/>
      <c r="D160" s="932"/>
      <c r="E160" s="932"/>
      <c r="F160" s="932"/>
      <c r="G160" s="932"/>
      <c r="H160" s="932"/>
      <c r="I160" s="932"/>
      <c r="J160" s="932"/>
      <c r="K160" s="932"/>
      <c r="L160" s="932"/>
      <c r="M160" s="932"/>
      <c r="N160" s="932"/>
      <c r="O160" s="932"/>
      <c r="P160" s="932"/>
      <c r="Q160" s="932"/>
      <c r="R160" s="932"/>
      <c r="S160" s="932"/>
      <c r="T160" s="932"/>
      <c r="U160" s="932"/>
      <c r="V160" s="932"/>
      <c r="W160" s="932"/>
      <c r="X160" s="932"/>
      <c r="Y160" s="932"/>
      <c r="Z160" s="932"/>
      <c r="AA160" s="932"/>
      <c r="AB160" s="932"/>
      <c r="AC160" s="932"/>
      <c r="AD160" s="932"/>
      <c r="AE160" s="932"/>
      <c r="AF160" s="932"/>
    </row>
    <row r="161" spans="2:32" ht="20.100000000000001" customHeight="1">
      <c r="B161" s="932"/>
      <c r="C161" s="932"/>
      <c r="D161" s="932"/>
      <c r="E161" s="932"/>
      <c r="F161" s="932"/>
      <c r="G161" s="932"/>
      <c r="H161" s="932"/>
      <c r="I161" s="932"/>
      <c r="J161" s="932"/>
      <c r="K161" s="932"/>
      <c r="L161" s="932"/>
      <c r="M161" s="932"/>
      <c r="N161" s="932"/>
      <c r="O161" s="932"/>
      <c r="P161" s="932"/>
      <c r="Q161" s="932"/>
      <c r="R161" s="932"/>
      <c r="S161" s="932"/>
      <c r="T161" s="932"/>
      <c r="U161" s="932"/>
      <c r="V161" s="932"/>
      <c r="W161" s="932"/>
      <c r="X161" s="932"/>
      <c r="Y161" s="932"/>
      <c r="Z161" s="932"/>
      <c r="AA161" s="932"/>
      <c r="AB161" s="932"/>
      <c r="AC161" s="932"/>
      <c r="AD161" s="932"/>
      <c r="AE161" s="932"/>
      <c r="AF161" s="932"/>
    </row>
    <row r="162" spans="2:32" ht="20.100000000000001" customHeight="1">
      <c r="B162" s="932"/>
      <c r="C162" s="932"/>
      <c r="D162" s="932"/>
      <c r="E162" s="932"/>
      <c r="F162" s="932"/>
      <c r="G162" s="932"/>
      <c r="H162" s="932"/>
      <c r="I162" s="932"/>
      <c r="J162" s="932"/>
      <c r="K162" s="932"/>
      <c r="L162" s="932"/>
      <c r="M162" s="932"/>
      <c r="N162" s="932"/>
      <c r="O162" s="932"/>
      <c r="P162" s="932"/>
      <c r="Q162" s="932"/>
      <c r="R162" s="932"/>
      <c r="S162" s="932"/>
      <c r="T162" s="932"/>
      <c r="U162" s="932"/>
      <c r="V162" s="932"/>
      <c r="W162" s="932"/>
      <c r="X162" s="932"/>
      <c r="Y162" s="932"/>
      <c r="Z162" s="932"/>
      <c r="AA162" s="932"/>
      <c r="AB162" s="932"/>
      <c r="AC162" s="932"/>
      <c r="AD162" s="932"/>
      <c r="AE162" s="932"/>
      <c r="AF162" s="932"/>
    </row>
    <row r="163" spans="2:32" ht="20.100000000000001" customHeight="1">
      <c r="B163" s="932"/>
      <c r="C163" s="932"/>
      <c r="D163" s="932"/>
      <c r="E163" s="932"/>
      <c r="F163" s="932"/>
      <c r="G163" s="932"/>
      <c r="H163" s="932"/>
      <c r="I163" s="932"/>
      <c r="J163" s="932"/>
      <c r="K163" s="932"/>
      <c r="L163" s="932"/>
      <c r="M163" s="932"/>
      <c r="N163" s="932"/>
      <c r="O163" s="932"/>
      <c r="P163" s="932"/>
      <c r="Q163" s="932"/>
      <c r="R163" s="932"/>
      <c r="S163" s="932"/>
      <c r="T163" s="932"/>
      <c r="U163" s="932"/>
      <c r="V163" s="932"/>
      <c r="W163" s="932"/>
      <c r="X163" s="932"/>
      <c r="Y163" s="932"/>
      <c r="Z163" s="932"/>
      <c r="AA163" s="932"/>
      <c r="AB163" s="932"/>
      <c r="AC163" s="932"/>
      <c r="AD163" s="932"/>
      <c r="AE163" s="932"/>
      <c r="AF163" s="932"/>
    </row>
    <row r="164" spans="2:32" ht="20.100000000000001" customHeight="1">
      <c r="B164" s="932"/>
      <c r="C164" s="932"/>
      <c r="D164" s="932"/>
      <c r="E164" s="932"/>
      <c r="F164" s="932"/>
      <c r="G164" s="932"/>
      <c r="H164" s="932"/>
      <c r="I164" s="932"/>
      <c r="J164" s="932"/>
      <c r="K164" s="932"/>
      <c r="L164" s="932"/>
      <c r="M164" s="932"/>
      <c r="N164" s="932"/>
      <c r="O164" s="932"/>
      <c r="P164" s="932"/>
      <c r="Q164" s="932"/>
      <c r="R164" s="932"/>
      <c r="S164" s="932"/>
      <c r="T164" s="932"/>
      <c r="U164" s="932"/>
      <c r="V164" s="932"/>
      <c r="W164" s="932"/>
      <c r="X164" s="932"/>
      <c r="Y164" s="932"/>
      <c r="Z164" s="932"/>
      <c r="AA164" s="932"/>
      <c r="AB164" s="932"/>
      <c r="AC164" s="932"/>
      <c r="AD164" s="932"/>
      <c r="AE164" s="932"/>
      <c r="AF164" s="932"/>
    </row>
    <row r="165" spans="2:32" ht="20.100000000000001" customHeight="1">
      <c r="B165" s="932"/>
      <c r="C165" s="932"/>
      <c r="D165" s="932"/>
      <c r="E165" s="932"/>
      <c r="F165" s="932"/>
      <c r="G165" s="932"/>
      <c r="H165" s="932"/>
      <c r="I165" s="932"/>
      <c r="J165" s="932"/>
      <c r="K165" s="932"/>
      <c r="L165" s="932"/>
      <c r="M165" s="932"/>
      <c r="N165" s="932"/>
      <c r="O165" s="932"/>
      <c r="P165" s="932"/>
      <c r="Q165" s="932"/>
      <c r="R165" s="932"/>
      <c r="S165" s="932"/>
      <c r="T165" s="932"/>
      <c r="U165" s="932"/>
      <c r="V165" s="932"/>
      <c r="W165" s="932"/>
      <c r="X165" s="932"/>
      <c r="Y165" s="932"/>
      <c r="Z165" s="932"/>
      <c r="AA165" s="932"/>
      <c r="AB165" s="932"/>
      <c r="AC165" s="932"/>
      <c r="AD165" s="932"/>
      <c r="AE165" s="932"/>
      <c r="AF165" s="932"/>
    </row>
    <row r="166" spans="2:32" ht="20.100000000000001" customHeight="1">
      <c r="B166" s="932"/>
      <c r="C166" s="932"/>
      <c r="D166" s="932"/>
      <c r="E166" s="932"/>
      <c r="F166" s="932"/>
      <c r="G166" s="932"/>
      <c r="H166" s="932"/>
      <c r="I166" s="932"/>
      <c r="J166" s="932"/>
      <c r="K166" s="932"/>
      <c r="L166" s="932"/>
      <c r="M166" s="932"/>
      <c r="N166" s="932"/>
      <c r="O166" s="932"/>
      <c r="P166" s="932"/>
      <c r="Q166" s="932"/>
      <c r="R166" s="932"/>
      <c r="S166" s="932"/>
      <c r="T166" s="932"/>
      <c r="U166" s="932"/>
      <c r="V166" s="932"/>
      <c r="W166" s="932"/>
      <c r="X166" s="932"/>
      <c r="Y166" s="932"/>
      <c r="Z166" s="932"/>
      <c r="AA166" s="932"/>
      <c r="AB166" s="932"/>
      <c r="AC166" s="932"/>
      <c r="AD166" s="932"/>
      <c r="AE166" s="932"/>
      <c r="AF166" s="932"/>
    </row>
    <row r="167" spans="2:32" ht="20.100000000000001" customHeight="1">
      <c r="B167" s="932"/>
      <c r="C167" s="932"/>
      <c r="D167" s="932"/>
      <c r="E167" s="932"/>
      <c r="F167" s="932"/>
      <c r="G167" s="932"/>
      <c r="H167" s="932"/>
      <c r="I167" s="932"/>
      <c r="J167" s="932"/>
      <c r="K167" s="932"/>
      <c r="L167" s="932"/>
      <c r="M167" s="932"/>
      <c r="N167" s="932"/>
      <c r="O167" s="932"/>
      <c r="P167" s="932"/>
      <c r="Q167" s="932"/>
      <c r="R167" s="932"/>
      <c r="S167" s="932"/>
      <c r="T167" s="932"/>
      <c r="U167" s="932"/>
      <c r="V167" s="932"/>
      <c r="W167" s="932"/>
      <c r="X167" s="932"/>
      <c r="Y167" s="932"/>
      <c r="Z167" s="932"/>
      <c r="AA167" s="932"/>
      <c r="AB167" s="932"/>
      <c r="AC167" s="932"/>
      <c r="AD167" s="932"/>
      <c r="AE167" s="932"/>
      <c r="AF167" s="932"/>
    </row>
    <row r="168" spans="2:32" ht="20.100000000000001" customHeight="1">
      <c r="B168" s="932"/>
      <c r="C168" s="932"/>
      <c r="D168" s="932"/>
      <c r="E168" s="932"/>
      <c r="F168" s="932"/>
      <c r="G168" s="932"/>
      <c r="H168" s="932"/>
      <c r="I168" s="932"/>
      <c r="J168" s="932"/>
      <c r="K168" s="932"/>
      <c r="L168" s="932"/>
      <c r="M168" s="932"/>
      <c r="N168" s="932"/>
      <c r="O168" s="932"/>
      <c r="P168" s="932"/>
      <c r="Q168" s="932"/>
      <c r="R168" s="932"/>
      <c r="S168" s="932"/>
      <c r="T168" s="932"/>
      <c r="U168" s="932"/>
      <c r="V168" s="932"/>
      <c r="W168" s="932"/>
      <c r="X168" s="932"/>
      <c r="Y168" s="932"/>
      <c r="Z168" s="932"/>
      <c r="AA168" s="932"/>
      <c r="AB168" s="932"/>
      <c r="AC168" s="932"/>
      <c r="AD168" s="932"/>
      <c r="AE168" s="932"/>
      <c r="AF168" s="932"/>
    </row>
    <row r="169" spans="2:32" ht="20.100000000000001" customHeight="1">
      <c r="B169" s="932"/>
      <c r="C169" s="932"/>
      <c r="D169" s="932"/>
      <c r="E169" s="932"/>
      <c r="F169" s="932"/>
      <c r="G169" s="932"/>
      <c r="H169" s="932"/>
      <c r="I169" s="932"/>
      <c r="J169" s="932"/>
      <c r="K169" s="932"/>
      <c r="L169" s="932"/>
      <c r="M169" s="932"/>
      <c r="N169" s="932"/>
      <c r="O169" s="932"/>
      <c r="P169" s="932"/>
      <c r="Q169" s="932"/>
      <c r="R169" s="932"/>
      <c r="S169" s="932"/>
      <c r="T169" s="932"/>
      <c r="U169" s="932"/>
      <c r="V169" s="932"/>
      <c r="W169" s="932"/>
      <c r="X169" s="932"/>
      <c r="Y169" s="932"/>
      <c r="Z169" s="932"/>
      <c r="AA169" s="932"/>
      <c r="AB169" s="932"/>
      <c r="AC169" s="932"/>
      <c r="AD169" s="932"/>
      <c r="AE169" s="932"/>
      <c r="AF169" s="932"/>
    </row>
    <row r="170" spans="2:32" ht="15" customHeight="1"/>
    <row r="171" spans="2:32" ht="15" customHeight="1"/>
    <row r="172" spans="2:32" ht="15" customHeight="1"/>
    <row r="173" spans="2:32" ht="15" customHeight="1"/>
    <row r="174" spans="2:32" ht="15" customHeight="1"/>
    <row r="175" spans="2:32" ht="15" customHeight="1"/>
    <row r="176" spans="2:32"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sheetData>
  <mergeCells count="106">
    <mergeCell ref="W12:AF12"/>
    <mergeCell ref="K12:V12"/>
    <mergeCell ref="M23:R23"/>
    <mergeCell ref="M7:N7"/>
    <mergeCell ref="R7:S7"/>
    <mergeCell ref="F12:J12"/>
    <mergeCell ref="F13:J14"/>
    <mergeCell ref="AE2:AF2"/>
    <mergeCell ref="Y3:AF3"/>
    <mergeCell ref="B4:AF4"/>
    <mergeCell ref="B5:J6"/>
    <mergeCell ref="F7:J8"/>
    <mergeCell ref="F9:J11"/>
    <mergeCell ref="B7:E11"/>
    <mergeCell ref="K9:N9"/>
    <mergeCell ref="AC9:AF9"/>
    <mergeCell ref="S10:T10"/>
    <mergeCell ref="H31:J33"/>
    <mergeCell ref="F23:G33"/>
    <mergeCell ref="F34:J34"/>
    <mergeCell ref="B12:E34"/>
    <mergeCell ref="Q16:R16"/>
    <mergeCell ref="L24:V24"/>
    <mergeCell ref="L25:V25"/>
    <mergeCell ref="L26:V26"/>
    <mergeCell ref="L28:V28"/>
    <mergeCell ref="L29:V29"/>
    <mergeCell ref="H23:J30"/>
    <mergeCell ref="F15:J18"/>
    <mergeCell ref="F19:J20"/>
    <mergeCell ref="F21:J22"/>
    <mergeCell ref="L27:V27"/>
    <mergeCell ref="B54:L54"/>
    <mergeCell ref="X55:AF55"/>
    <mergeCell ref="M55:S55"/>
    <mergeCell ref="T55:W55"/>
    <mergeCell ref="T56:V57"/>
    <mergeCell ref="D42:L43"/>
    <mergeCell ref="D44:L45"/>
    <mergeCell ref="D46:L47"/>
    <mergeCell ref="B35:C47"/>
    <mergeCell ref="B48:L50"/>
    <mergeCell ref="D35:L35"/>
    <mergeCell ref="M35:W35"/>
    <mergeCell ref="X35:AF35"/>
    <mergeCell ref="D36:L38"/>
    <mergeCell ref="D39:L41"/>
    <mergeCell ref="O54:Q54"/>
    <mergeCell ref="C72:AF72"/>
    <mergeCell ref="D77:E93"/>
    <mergeCell ref="F77:N78"/>
    <mergeCell ref="O77:W78"/>
    <mergeCell ref="X77:AF78"/>
    <mergeCell ref="T58:V59"/>
    <mergeCell ref="T60:V61"/>
    <mergeCell ref="D55:L61"/>
    <mergeCell ref="B55:C62"/>
    <mergeCell ref="B69:AF69"/>
    <mergeCell ref="B70:AF70"/>
    <mergeCell ref="C112:L114"/>
    <mergeCell ref="M112:V114"/>
    <mergeCell ref="W112:AF114"/>
    <mergeCell ref="C115:L117"/>
    <mergeCell ref="M115:V117"/>
    <mergeCell ref="W115:AF117"/>
    <mergeCell ref="Q97:AA97"/>
    <mergeCell ref="Q102:AA102"/>
    <mergeCell ref="C110:L111"/>
    <mergeCell ref="M110:V111"/>
    <mergeCell ref="W110:AF111"/>
    <mergeCell ref="C124:L126"/>
    <mergeCell ref="M124:V126"/>
    <mergeCell ref="W124:AF126"/>
    <mergeCell ref="C127:L129"/>
    <mergeCell ref="M127:V129"/>
    <mergeCell ref="W127:AF129"/>
    <mergeCell ref="C118:L120"/>
    <mergeCell ref="M118:V120"/>
    <mergeCell ref="W118:AF120"/>
    <mergeCell ref="C121:L123"/>
    <mergeCell ref="M121:V123"/>
    <mergeCell ref="W121:AF123"/>
    <mergeCell ref="C136:L138"/>
    <mergeCell ref="M136:V138"/>
    <mergeCell ref="W136:AF138"/>
    <mergeCell ref="C139:L141"/>
    <mergeCell ref="M139:V141"/>
    <mergeCell ref="W139:AF141"/>
    <mergeCell ref="C130:L132"/>
    <mergeCell ref="M130:V132"/>
    <mergeCell ref="W130:AF132"/>
    <mergeCell ref="C133:L135"/>
    <mergeCell ref="M133:V135"/>
    <mergeCell ref="W133:AF135"/>
    <mergeCell ref="C148:L150"/>
    <mergeCell ref="M148:V150"/>
    <mergeCell ref="W148:AF150"/>
    <mergeCell ref="C151:L153"/>
    <mergeCell ref="M151:V153"/>
    <mergeCell ref="W151:AF153"/>
    <mergeCell ref="C142:L144"/>
    <mergeCell ref="M142:V144"/>
    <mergeCell ref="W142:AF144"/>
    <mergeCell ref="C145:L147"/>
    <mergeCell ref="M145:V147"/>
    <mergeCell ref="W145:AF147"/>
  </mergeCells>
  <phoneticPr fontId="1"/>
  <hyperlinks>
    <hyperlink ref="AL6" location="一覧表!A1" display="一覧表に戻る" xr:uid="{00000000-0004-0000-0600-000000000000}"/>
  </hyperlinks>
  <pageMargins left="0.70866141732283472" right="0.51181102362204722" top="0.35433070866141736" bottom="0.35433070866141736" header="0.31496062992125984" footer="0.31496062992125984"/>
  <pageSetup paperSize="9" scale="90" orientation="portrait" r:id="rId1"/>
  <rowBreaks count="2" manualBreakCount="2">
    <brk id="65" min="1" max="31" man="1"/>
    <brk id="108" min="1" max="31"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検索!$C$10:$C$11</xm:f>
          </x14:formula1>
          <xm:sqref>C51</xm:sqref>
        </x14:dataValidation>
        <x14:dataValidation type="list" allowBlank="1" showInputMessage="1" showErrorMessage="1" xr:uid="{00000000-0002-0000-0600-000001000000}">
          <x14:formula1>
            <xm:f>検索!$C$9:$C$10</xm:f>
          </x14:formula1>
          <xm:sqref>K5:K6 N5 O6 W6 W5 AB9 Y9 V9 R9 O9 N13 Q13 S15 N15 N17 P17 K19 K20 K21 K22 K23 S23 U23 K24 K25 K27 K28 K29 K30 K31 K33 M37 O37 X36 X37 M40 O40 X39 X40 X42 X43 O43 M43 M45 O45 X44 X45 X46 X47 O47 M47 M48 M49 M52 O52 M56 M58 M60 X56 X57 X58 X59 Z56 AB56 AD56 AD58 AB58 Z58 Z60 AB60 AD60 X60 X61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B2:AL321"/>
  <sheetViews>
    <sheetView zoomScaleNormal="100" workbookViewId="0">
      <selection activeCell="C71" sqref="C71"/>
    </sheetView>
  </sheetViews>
  <sheetFormatPr defaultColWidth="9" defaultRowHeight="13.5"/>
  <cols>
    <col min="1" max="4" width="3.125" style="871" customWidth="1"/>
    <col min="5" max="5" width="1.875" style="871" customWidth="1"/>
    <col min="6" max="21" width="3.125" style="871" customWidth="1"/>
    <col min="22" max="22" width="4.125" style="871" customWidth="1"/>
    <col min="23" max="37" width="3.125" style="871" customWidth="1"/>
    <col min="38" max="16384" width="9" style="871"/>
  </cols>
  <sheetData>
    <row r="2" spans="2:38" ht="14.25" thickBot="1">
      <c r="B2" s="872" t="s">
        <v>1248</v>
      </c>
      <c r="AE2" s="1377" t="s">
        <v>1138</v>
      </c>
      <c r="AF2" s="1377"/>
    </row>
    <row r="3" spans="2:38" ht="14.25" thickBot="1">
      <c r="P3" s="662"/>
      <c r="Q3" s="1378" t="s">
        <v>1249</v>
      </c>
      <c r="R3" s="1350"/>
      <c r="S3" s="1350"/>
      <c r="T3" s="1350"/>
      <c r="U3" s="1350"/>
      <c r="V3" s="1350"/>
      <c r="W3" s="1350"/>
      <c r="X3" s="1350"/>
      <c r="Y3" s="1350"/>
      <c r="Z3" s="1350"/>
      <c r="AA3" s="1350"/>
      <c r="AB3" s="1350"/>
      <c r="AC3" s="1350"/>
      <c r="AD3" s="1350"/>
      <c r="AE3" s="1350"/>
      <c r="AF3" s="1379"/>
    </row>
    <row r="4" spans="2:38" ht="21.95" customHeight="1" thickBot="1">
      <c r="B4" s="1320" t="s">
        <v>1140</v>
      </c>
      <c r="C4" s="1320"/>
      <c r="D4" s="1320"/>
      <c r="E4" s="1320"/>
      <c r="F4" s="1320"/>
      <c r="G4" s="1320"/>
      <c r="H4" s="1320"/>
      <c r="I4" s="1320"/>
      <c r="J4" s="1320"/>
      <c r="K4" s="1320"/>
      <c r="L4" s="1320"/>
      <c r="M4" s="1320"/>
      <c r="N4" s="1320"/>
      <c r="O4" s="1320"/>
      <c r="P4" s="1320"/>
      <c r="Q4" s="1320"/>
      <c r="R4" s="1320"/>
      <c r="S4" s="1320"/>
      <c r="T4" s="1320"/>
      <c r="U4" s="1320"/>
      <c r="V4" s="1320"/>
      <c r="W4" s="1320"/>
      <c r="X4" s="1320"/>
      <c r="Y4" s="1320"/>
      <c r="Z4" s="1320"/>
      <c r="AA4" s="1320"/>
      <c r="AB4" s="1320"/>
      <c r="AC4" s="1320"/>
      <c r="AD4" s="1320"/>
      <c r="AE4" s="1320"/>
      <c r="AF4" s="1320"/>
    </row>
    <row r="5" spans="2:38" ht="15" customHeight="1">
      <c r="B5" s="1380" t="s">
        <v>1250</v>
      </c>
      <c r="C5" s="1347"/>
      <c r="D5" s="1347"/>
      <c r="E5" s="1347"/>
      <c r="F5" s="1347"/>
      <c r="G5" s="1347"/>
      <c r="H5" s="1347"/>
      <c r="I5" s="1347"/>
      <c r="J5" s="1349"/>
      <c r="K5" s="890" t="s">
        <v>535</v>
      </c>
      <c r="L5" s="874" t="s">
        <v>1251</v>
      </c>
      <c r="M5" s="874"/>
      <c r="N5" s="891"/>
      <c r="O5" s="874"/>
      <c r="P5" s="891" t="s">
        <v>535</v>
      </c>
      <c r="Q5" s="874" t="s">
        <v>1252</v>
      </c>
      <c r="R5" s="874"/>
      <c r="S5" s="874"/>
      <c r="T5" s="874"/>
      <c r="U5" s="874"/>
      <c r="V5" s="874"/>
      <c r="W5" s="891"/>
      <c r="X5" s="874"/>
      <c r="Y5" s="874"/>
      <c r="Z5" s="874"/>
      <c r="AA5" s="874"/>
      <c r="AB5" s="874"/>
      <c r="AC5" s="874"/>
      <c r="AD5" s="874"/>
      <c r="AE5" s="874"/>
      <c r="AF5" s="875"/>
    </row>
    <row r="6" spans="2:38" ht="15" customHeight="1" thickBot="1">
      <c r="B6" s="1381"/>
      <c r="C6" s="1382"/>
      <c r="D6" s="1382"/>
      <c r="E6" s="1382"/>
      <c r="F6" s="1382"/>
      <c r="G6" s="1382"/>
      <c r="H6" s="1382"/>
      <c r="I6" s="1382"/>
      <c r="J6" s="1383"/>
      <c r="K6" s="822" t="s">
        <v>535</v>
      </c>
      <c r="L6" s="877" t="s">
        <v>1253</v>
      </c>
      <c r="M6" s="877"/>
      <c r="N6" s="877"/>
      <c r="O6" s="822"/>
      <c r="P6" s="877"/>
      <c r="Q6" s="877"/>
      <c r="R6" s="877"/>
      <c r="S6" s="822" t="s">
        <v>535</v>
      </c>
      <c r="T6" s="877" t="s">
        <v>1254</v>
      </c>
      <c r="U6" s="877"/>
      <c r="V6" s="877"/>
      <c r="W6" s="822"/>
      <c r="X6" s="877"/>
      <c r="Y6" s="877"/>
      <c r="Z6" s="877"/>
      <c r="AA6" s="877"/>
      <c r="AB6" s="877"/>
      <c r="AC6" s="877"/>
      <c r="AD6" s="877"/>
      <c r="AE6" s="877"/>
      <c r="AF6" s="878"/>
      <c r="AL6" s="483" t="s">
        <v>754</v>
      </c>
    </row>
    <row r="7" spans="2:38" ht="15" customHeight="1">
      <c r="B7" s="1353" t="s">
        <v>1144</v>
      </c>
      <c r="C7" s="1354"/>
      <c r="D7" s="1354"/>
      <c r="E7" s="1355"/>
      <c r="F7" s="1384" t="s">
        <v>1142</v>
      </c>
      <c r="G7" s="1385"/>
      <c r="H7" s="1385"/>
      <c r="I7" s="1385"/>
      <c r="J7" s="1386"/>
      <c r="K7" s="874" t="s">
        <v>1151</v>
      </c>
      <c r="L7" s="874"/>
      <c r="M7" s="1325"/>
      <c r="N7" s="1325"/>
      <c r="O7" s="874" t="s">
        <v>1152</v>
      </c>
      <c r="P7" s="874"/>
      <c r="Q7" s="874"/>
      <c r="R7" s="1325"/>
      <c r="S7" s="1325"/>
      <c r="T7" s="874" t="s">
        <v>1153</v>
      </c>
      <c r="U7" s="874"/>
      <c r="V7" s="874"/>
      <c r="W7" s="874"/>
      <c r="X7" s="874"/>
      <c r="Y7" s="874"/>
      <c r="Z7" s="874"/>
      <c r="AA7" s="874"/>
      <c r="AB7" s="874"/>
      <c r="AC7" s="874"/>
      <c r="AD7" s="874"/>
      <c r="AE7" s="874"/>
      <c r="AF7" s="875"/>
    </row>
    <row r="8" spans="2:38" ht="15" customHeight="1">
      <c r="B8" s="1356"/>
      <c r="C8" s="1357"/>
      <c r="D8" s="1357"/>
      <c r="E8" s="1358"/>
      <c r="F8" s="1329"/>
      <c r="G8" s="1330"/>
      <c r="H8" s="1330"/>
      <c r="I8" s="1330"/>
      <c r="J8" s="1331"/>
      <c r="K8" s="883" t="s">
        <v>1155</v>
      </c>
      <c r="L8" s="881"/>
      <c r="M8" s="881"/>
      <c r="N8" s="881"/>
      <c r="O8" s="881"/>
      <c r="P8" s="881"/>
      <c r="Q8" s="881"/>
      <c r="R8" s="881"/>
      <c r="S8" s="881"/>
      <c r="T8" s="881"/>
      <c r="U8" s="881"/>
      <c r="V8" s="881"/>
      <c r="W8" s="881"/>
      <c r="X8" s="881"/>
      <c r="Y8" s="881"/>
      <c r="Z8" s="881"/>
      <c r="AA8" s="881"/>
      <c r="AB8" s="881"/>
      <c r="AC8" s="881"/>
      <c r="AD8" s="881"/>
      <c r="AE8" s="881"/>
      <c r="AF8" s="882"/>
    </row>
    <row r="9" spans="2:38" ht="15" customHeight="1">
      <c r="B9" s="1356"/>
      <c r="C9" s="1357"/>
      <c r="D9" s="1357"/>
      <c r="E9" s="1358"/>
      <c r="F9" s="1329" t="s">
        <v>1143</v>
      </c>
      <c r="G9" s="1330"/>
      <c r="H9" s="1330"/>
      <c r="I9" s="1330"/>
      <c r="J9" s="1331"/>
      <c r="K9" s="1387" t="s">
        <v>1157</v>
      </c>
      <c r="L9" s="1388"/>
      <c r="M9" s="1388"/>
      <c r="N9" s="1388"/>
      <c r="O9" s="822" t="s">
        <v>535</v>
      </c>
      <c r="P9" s="885" t="s">
        <v>1158</v>
      </c>
      <c r="Q9" s="885"/>
      <c r="R9" s="822" t="s">
        <v>535</v>
      </c>
      <c r="S9" s="885" t="s">
        <v>1159</v>
      </c>
      <c r="T9" s="885"/>
      <c r="U9" s="885"/>
      <c r="V9" s="822" t="s">
        <v>535</v>
      </c>
      <c r="W9" s="885" t="s">
        <v>1160</v>
      </c>
      <c r="X9" s="885"/>
      <c r="Y9" s="822" t="s">
        <v>535</v>
      </c>
      <c r="Z9" s="885" t="s">
        <v>1161</v>
      </c>
      <c r="AA9" s="885"/>
      <c r="AB9" s="822" t="s">
        <v>535</v>
      </c>
      <c r="AC9" s="1388" t="s">
        <v>1162</v>
      </c>
      <c r="AD9" s="1388"/>
      <c r="AE9" s="1388"/>
      <c r="AF9" s="1389"/>
    </row>
    <row r="10" spans="2:38" ht="15" customHeight="1">
      <c r="B10" s="1356"/>
      <c r="C10" s="1357"/>
      <c r="D10" s="1357"/>
      <c r="E10" s="1358"/>
      <c r="F10" s="1329"/>
      <c r="G10" s="1330"/>
      <c r="H10" s="1330"/>
      <c r="I10" s="1330"/>
      <c r="J10" s="1331"/>
      <c r="K10" s="887" t="s">
        <v>1163</v>
      </c>
      <c r="L10" s="888"/>
      <c r="M10" s="888"/>
      <c r="N10" s="888"/>
      <c r="O10" s="888"/>
      <c r="P10" s="888"/>
      <c r="Q10" s="888"/>
      <c r="S10" s="1304"/>
      <c r="T10" s="1304"/>
      <c r="U10" s="888" t="s">
        <v>1164</v>
      </c>
      <c r="V10" s="888"/>
      <c r="W10" s="888"/>
      <c r="X10" s="888"/>
      <c r="Y10" s="888"/>
      <c r="Z10" s="888"/>
      <c r="AA10" s="888"/>
      <c r="AB10" s="888"/>
      <c r="AC10" s="888"/>
      <c r="AD10" s="888"/>
      <c r="AE10" s="888"/>
      <c r="AF10" s="889"/>
    </row>
    <row r="11" spans="2:38" ht="15" customHeight="1" thickBot="1">
      <c r="B11" s="1359"/>
      <c r="C11" s="1360"/>
      <c r="D11" s="1360"/>
      <c r="E11" s="1361"/>
      <c r="F11" s="1333"/>
      <c r="G11" s="1334"/>
      <c r="H11" s="1334"/>
      <c r="I11" s="1334"/>
      <c r="J11" s="1335"/>
      <c r="K11" s="877" t="s">
        <v>1156</v>
      </c>
      <c r="L11" s="877"/>
      <c r="M11" s="877"/>
      <c r="N11" s="877"/>
      <c r="O11" s="877"/>
      <c r="P11" s="877"/>
      <c r="Q11" s="877"/>
      <c r="R11" s="877"/>
      <c r="S11" s="877"/>
      <c r="T11" s="877"/>
      <c r="U11" s="877"/>
      <c r="V11" s="877"/>
      <c r="W11" s="877"/>
      <c r="X11" s="877"/>
      <c r="Y11" s="877"/>
      <c r="Z11" s="877"/>
      <c r="AA11" s="877"/>
      <c r="AB11" s="877"/>
      <c r="AC11" s="877"/>
      <c r="AD11" s="877"/>
      <c r="AE11" s="877"/>
      <c r="AF11" s="878"/>
    </row>
    <row r="12" spans="2:38" ht="15" customHeight="1">
      <c r="B12" s="1353" t="s">
        <v>1182</v>
      </c>
      <c r="C12" s="1354"/>
      <c r="D12" s="1354"/>
      <c r="E12" s="1355"/>
      <c r="F12" s="1375"/>
      <c r="G12" s="1376"/>
      <c r="H12" s="1376"/>
      <c r="I12" s="1376"/>
      <c r="J12" s="1376"/>
      <c r="K12" s="1327" t="s">
        <v>1144</v>
      </c>
      <c r="L12" s="1325"/>
      <c r="M12" s="1325"/>
      <c r="N12" s="1325"/>
      <c r="O12" s="1325"/>
      <c r="P12" s="1325"/>
      <c r="Q12" s="1325"/>
      <c r="R12" s="1325"/>
      <c r="S12" s="1325"/>
      <c r="T12" s="1325"/>
      <c r="U12" s="1325"/>
      <c r="V12" s="1328"/>
      <c r="W12" s="1327" t="s">
        <v>1171</v>
      </c>
      <c r="X12" s="1325"/>
      <c r="Y12" s="1325"/>
      <c r="Z12" s="1325"/>
      <c r="AA12" s="1325"/>
      <c r="AB12" s="1325"/>
      <c r="AC12" s="1325"/>
      <c r="AD12" s="1325"/>
      <c r="AE12" s="1325"/>
      <c r="AF12" s="1326"/>
    </row>
    <row r="13" spans="2:38" ht="15" customHeight="1">
      <c r="B13" s="1356"/>
      <c r="C13" s="1357"/>
      <c r="D13" s="1357"/>
      <c r="E13" s="1358"/>
      <c r="F13" s="1368" t="s">
        <v>1165</v>
      </c>
      <c r="G13" s="1369"/>
      <c r="H13" s="1369"/>
      <c r="I13" s="1369"/>
      <c r="J13" s="1369"/>
      <c r="K13" s="884" t="s">
        <v>1165</v>
      </c>
      <c r="L13" s="885"/>
      <c r="M13" s="885"/>
      <c r="N13" s="911" t="s">
        <v>535</v>
      </c>
      <c r="O13" s="885" t="s">
        <v>1184</v>
      </c>
      <c r="P13" s="885"/>
      <c r="Q13" s="911" t="s">
        <v>535</v>
      </c>
      <c r="R13" s="885" t="s">
        <v>1185</v>
      </c>
      <c r="S13" s="885"/>
      <c r="T13" s="885"/>
      <c r="U13" s="885"/>
      <c r="V13" s="893"/>
      <c r="W13" s="885"/>
      <c r="X13" s="885"/>
      <c r="Y13" s="885"/>
      <c r="Z13" s="885"/>
      <c r="AA13" s="885"/>
      <c r="AB13" s="885"/>
      <c r="AC13" s="885"/>
      <c r="AD13" s="885"/>
      <c r="AE13" s="885"/>
      <c r="AF13" s="886"/>
    </row>
    <row r="14" spans="2:38" ht="15" customHeight="1">
      <c r="B14" s="1356"/>
      <c r="C14" s="1357"/>
      <c r="D14" s="1357"/>
      <c r="E14" s="1358"/>
      <c r="F14" s="1372"/>
      <c r="G14" s="1373"/>
      <c r="H14" s="1373"/>
      <c r="I14" s="1373"/>
      <c r="J14" s="1373"/>
      <c r="K14" s="883" t="s">
        <v>1186</v>
      </c>
      <c r="L14" s="881"/>
      <c r="M14" s="881"/>
      <c r="N14" s="881"/>
      <c r="O14" s="881"/>
      <c r="P14" s="881"/>
      <c r="Q14" s="881"/>
      <c r="R14" s="881"/>
      <c r="S14" s="881"/>
      <c r="T14" s="881"/>
      <c r="U14" s="881"/>
      <c r="V14" s="894"/>
      <c r="W14" s="881"/>
      <c r="X14" s="881"/>
      <c r="Y14" s="881"/>
      <c r="Z14" s="881"/>
      <c r="AA14" s="881"/>
      <c r="AB14" s="881"/>
      <c r="AC14" s="881"/>
      <c r="AD14" s="881"/>
      <c r="AE14" s="881"/>
      <c r="AF14" s="882"/>
    </row>
    <row r="15" spans="2:38" ht="15" customHeight="1">
      <c r="B15" s="1356"/>
      <c r="C15" s="1357"/>
      <c r="D15" s="1357"/>
      <c r="E15" s="1358"/>
      <c r="F15" s="1368" t="s">
        <v>1166</v>
      </c>
      <c r="G15" s="1369"/>
      <c r="H15" s="1369"/>
      <c r="I15" s="1369"/>
      <c r="J15" s="1369"/>
      <c r="K15" s="884" t="s">
        <v>1189</v>
      </c>
      <c r="L15" s="885"/>
      <c r="M15" s="885"/>
      <c r="N15" s="869" t="s">
        <v>535</v>
      </c>
      <c r="O15" s="888" t="s">
        <v>1190</v>
      </c>
      <c r="P15" s="885"/>
      <c r="Q15" s="885"/>
      <c r="R15" s="885"/>
      <c r="S15" s="869" t="s">
        <v>535</v>
      </c>
      <c r="T15" s="888" t="s">
        <v>1177</v>
      </c>
      <c r="U15" s="885"/>
      <c r="V15" s="893"/>
      <c r="W15" s="885"/>
      <c r="X15" s="885"/>
      <c r="Y15" s="885"/>
      <c r="Z15" s="885"/>
      <c r="AA15" s="885"/>
      <c r="AB15" s="885"/>
      <c r="AC15" s="885"/>
      <c r="AD15" s="885"/>
      <c r="AE15" s="885"/>
      <c r="AF15" s="886"/>
    </row>
    <row r="16" spans="2:38" ht="15" customHeight="1">
      <c r="B16" s="1356"/>
      <c r="C16" s="1357"/>
      <c r="D16" s="1357"/>
      <c r="E16" s="1358"/>
      <c r="F16" s="1370"/>
      <c r="G16" s="1371"/>
      <c r="H16" s="1371"/>
      <c r="I16" s="1371"/>
      <c r="J16" s="1371"/>
      <c r="K16" s="887" t="s">
        <v>1188</v>
      </c>
      <c r="L16" s="888"/>
      <c r="M16" s="888"/>
      <c r="N16" s="888"/>
      <c r="O16" s="888"/>
      <c r="P16" s="888"/>
      <c r="Q16" s="1304"/>
      <c r="R16" s="1304"/>
      <c r="S16" s="888" t="s">
        <v>1164</v>
      </c>
      <c r="T16" s="888"/>
      <c r="U16" s="888"/>
      <c r="V16" s="892"/>
      <c r="W16" s="888"/>
      <c r="X16" s="888"/>
      <c r="Y16" s="888"/>
      <c r="Z16" s="888"/>
      <c r="AA16" s="888"/>
      <c r="AB16" s="888"/>
      <c r="AC16" s="888"/>
      <c r="AD16" s="888"/>
      <c r="AE16" s="888"/>
      <c r="AF16" s="889"/>
    </row>
    <row r="17" spans="2:32" ht="15" customHeight="1">
      <c r="B17" s="1356"/>
      <c r="C17" s="1357"/>
      <c r="D17" s="1357"/>
      <c r="E17" s="1358"/>
      <c r="F17" s="1370"/>
      <c r="G17" s="1371"/>
      <c r="H17" s="1371"/>
      <c r="I17" s="1371"/>
      <c r="J17" s="1371"/>
      <c r="K17" s="887" t="s">
        <v>1187</v>
      </c>
      <c r="L17" s="888"/>
      <c r="M17" s="888"/>
      <c r="N17" s="869" t="s">
        <v>535</v>
      </c>
      <c r="O17" s="888" t="s">
        <v>136</v>
      </c>
      <c r="P17" s="869" t="s">
        <v>535</v>
      </c>
      <c r="Q17" s="888" t="s">
        <v>1177</v>
      </c>
      <c r="R17" s="888"/>
      <c r="S17" s="888"/>
      <c r="T17" s="888"/>
      <c r="U17" s="888"/>
      <c r="V17" s="892"/>
      <c r="W17" s="888"/>
      <c r="X17" s="888"/>
      <c r="Y17" s="888"/>
      <c r="Z17" s="888"/>
      <c r="AA17" s="888"/>
      <c r="AB17" s="888"/>
      <c r="AC17" s="888"/>
      <c r="AD17" s="888"/>
      <c r="AE17" s="888"/>
      <c r="AF17" s="889"/>
    </row>
    <row r="18" spans="2:32" ht="15" customHeight="1">
      <c r="B18" s="1356"/>
      <c r="C18" s="1357"/>
      <c r="D18" s="1357"/>
      <c r="E18" s="1358"/>
      <c r="F18" s="1372"/>
      <c r="G18" s="1373"/>
      <c r="H18" s="1373"/>
      <c r="I18" s="1373"/>
      <c r="J18" s="1373"/>
      <c r="K18" s="883" t="s">
        <v>1186</v>
      </c>
      <c r="L18" s="881"/>
      <c r="M18" s="881"/>
      <c r="N18" s="881"/>
      <c r="O18" s="881"/>
      <c r="P18" s="881"/>
      <c r="Q18" s="881"/>
      <c r="R18" s="881"/>
      <c r="S18" s="881"/>
      <c r="T18" s="881"/>
      <c r="U18" s="881"/>
      <c r="V18" s="894"/>
      <c r="W18" s="881"/>
      <c r="X18" s="881"/>
      <c r="Y18" s="881"/>
      <c r="Z18" s="881"/>
      <c r="AA18" s="881"/>
      <c r="AB18" s="881"/>
      <c r="AC18" s="881"/>
      <c r="AD18" s="881"/>
      <c r="AE18" s="881"/>
      <c r="AF18" s="882"/>
    </row>
    <row r="19" spans="2:32" ht="15" customHeight="1">
      <c r="B19" s="1356"/>
      <c r="C19" s="1357"/>
      <c r="D19" s="1357"/>
      <c r="E19" s="1358"/>
      <c r="F19" s="1391" t="s">
        <v>1255</v>
      </c>
      <c r="G19" s="1392"/>
      <c r="H19" s="1392"/>
      <c r="I19" s="1392"/>
      <c r="J19" s="1392"/>
      <c r="K19" s="898" t="s">
        <v>535</v>
      </c>
      <c r="L19" s="895" t="s">
        <v>1183</v>
      </c>
      <c r="M19" s="888"/>
      <c r="N19" s="888"/>
      <c r="O19" s="888"/>
      <c r="P19" s="888"/>
      <c r="Q19" s="888"/>
      <c r="R19" s="888"/>
      <c r="S19" s="888"/>
      <c r="T19" s="888"/>
      <c r="U19" s="888"/>
      <c r="V19" s="892"/>
      <c r="W19" s="888"/>
      <c r="X19" s="888"/>
      <c r="Y19" s="888"/>
      <c r="Z19" s="888"/>
      <c r="AA19" s="888"/>
      <c r="AB19" s="888"/>
      <c r="AC19" s="888"/>
      <c r="AD19" s="888"/>
      <c r="AE19" s="888"/>
      <c r="AF19" s="889"/>
    </row>
    <row r="20" spans="2:32" ht="15" customHeight="1">
      <c r="B20" s="1356"/>
      <c r="C20" s="1357"/>
      <c r="D20" s="1357"/>
      <c r="E20" s="1358"/>
      <c r="F20" s="1393"/>
      <c r="G20" s="1392"/>
      <c r="H20" s="1392"/>
      <c r="I20" s="1392"/>
      <c r="J20" s="1392"/>
      <c r="K20" s="907" t="s">
        <v>535</v>
      </c>
      <c r="L20" s="908" t="s">
        <v>1177</v>
      </c>
      <c r="M20" s="888"/>
      <c r="N20" s="888"/>
      <c r="O20" s="888"/>
      <c r="P20" s="888"/>
      <c r="Q20" s="888"/>
      <c r="R20" s="888"/>
      <c r="S20" s="888"/>
      <c r="T20" s="888"/>
      <c r="U20" s="888"/>
      <c r="V20" s="892"/>
      <c r="W20" s="888"/>
      <c r="X20" s="888"/>
      <c r="Y20" s="888"/>
      <c r="Z20" s="888"/>
      <c r="AA20" s="888"/>
      <c r="AB20" s="888"/>
      <c r="AC20" s="888"/>
      <c r="AD20" s="888"/>
      <c r="AE20" s="888"/>
      <c r="AF20" s="889"/>
    </row>
    <row r="21" spans="2:32" ht="15" customHeight="1">
      <c r="B21" s="1356"/>
      <c r="C21" s="1357"/>
      <c r="D21" s="1357"/>
      <c r="E21" s="1358"/>
      <c r="F21" s="1351" t="s">
        <v>1257</v>
      </c>
      <c r="G21" s="1352"/>
      <c r="H21" s="1364" t="s">
        <v>1180</v>
      </c>
      <c r="I21" s="1365"/>
      <c r="J21" s="1365"/>
      <c r="K21" s="903" t="s">
        <v>535</v>
      </c>
      <c r="L21" s="909" t="s">
        <v>136</v>
      </c>
      <c r="M21" s="1374" t="s">
        <v>1170</v>
      </c>
      <c r="N21" s="1374"/>
      <c r="O21" s="1374"/>
      <c r="P21" s="1374"/>
      <c r="Q21" s="1374"/>
      <c r="R21" s="1374"/>
      <c r="S21" s="904" t="s">
        <v>535</v>
      </c>
      <c r="T21" s="905" t="s">
        <v>136</v>
      </c>
      <c r="U21" s="904" t="s">
        <v>535</v>
      </c>
      <c r="V21" s="906" t="s">
        <v>1169</v>
      </c>
      <c r="W21" s="885"/>
      <c r="X21" s="885"/>
      <c r="Y21" s="885"/>
      <c r="Z21" s="885"/>
      <c r="AA21" s="885"/>
      <c r="AB21" s="885"/>
      <c r="AC21" s="885"/>
      <c r="AD21" s="885"/>
      <c r="AE21" s="885"/>
      <c r="AF21" s="886"/>
    </row>
    <row r="22" spans="2:32">
      <c r="B22" s="1356"/>
      <c r="C22" s="1357"/>
      <c r="D22" s="1357"/>
      <c r="E22" s="1358"/>
      <c r="F22" s="1308"/>
      <c r="G22" s="1310"/>
      <c r="H22" s="1366"/>
      <c r="I22" s="1309"/>
      <c r="J22" s="1309"/>
      <c r="K22" s="899" t="s">
        <v>536</v>
      </c>
      <c r="L22" s="1362" t="s">
        <v>1172</v>
      </c>
      <c r="M22" s="1362"/>
      <c r="N22" s="1362"/>
      <c r="O22" s="1362"/>
      <c r="P22" s="1362"/>
      <c r="Q22" s="1362"/>
      <c r="R22" s="1362"/>
      <c r="S22" s="1362"/>
      <c r="T22" s="1362"/>
      <c r="U22" s="1362"/>
      <c r="V22" s="1363"/>
      <c r="W22" s="888"/>
      <c r="X22" s="888"/>
      <c r="Y22" s="888"/>
      <c r="Z22" s="888"/>
      <c r="AA22" s="888"/>
      <c r="AB22" s="888"/>
      <c r="AC22" s="888"/>
      <c r="AD22" s="888"/>
      <c r="AE22" s="888"/>
      <c r="AF22" s="889"/>
    </row>
    <row r="23" spans="2:32" ht="15" customHeight="1">
      <c r="B23" s="1356"/>
      <c r="C23" s="1357"/>
      <c r="D23" s="1357"/>
      <c r="E23" s="1358"/>
      <c r="F23" s="1308"/>
      <c r="G23" s="1310"/>
      <c r="H23" s="1366"/>
      <c r="I23" s="1309"/>
      <c r="J23" s="1309"/>
      <c r="K23" s="899" t="s">
        <v>536</v>
      </c>
      <c r="L23" s="1362" t="s">
        <v>1173</v>
      </c>
      <c r="M23" s="1362"/>
      <c r="N23" s="1362"/>
      <c r="O23" s="1362"/>
      <c r="P23" s="1362"/>
      <c r="Q23" s="1362"/>
      <c r="R23" s="1362"/>
      <c r="S23" s="1362"/>
      <c r="T23" s="1362"/>
      <c r="U23" s="1362"/>
      <c r="V23" s="1363"/>
      <c r="W23" s="888"/>
      <c r="X23" s="888"/>
      <c r="Y23" s="888"/>
      <c r="Z23" s="888"/>
      <c r="AA23" s="888"/>
      <c r="AB23" s="888"/>
      <c r="AC23" s="888"/>
      <c r="AD23" s="888"/>
      <c r="AE23" s="888"/>
      <c r="AF23" s="889"/>
    </row>
    <row r="24" spans="2:32" ht="15" customHeight="1">
      <c r="B24" s="1356"/>
      <c r="C24" s="1357"/>
      <c r="D24" s="1357"/>
      <c r="E24" s="1358"/>
      <c r="F24" s="1308"/>
      <c r="G24" s="1310"/>
      <c r="H24" s="1366"/>
      <c r="I24" s="1309"/>
      <c r="J24" s="1309"/>
      <c r="K24" s="899"/>
      <c r="L24" s="1362" t="s">
        <v>1174</v>
      </c>
      <c r="M24" s="1362"/>
      <c r="N24" s="1362"/>
      <c r="O24" s="1362"/>
      <c r="P24" s="1362"/>
      <c r="Q24" s="1362"/>
      <c r="R24" s="1362"/>
      <c r="S24" s="1362"/>
      <c r="T24" s="1362"/>
      <c r="U24" s="1362"/>
      <c r="V24" s="1363"/>
      <c r="W24" s="888"/>
      <c r="X24" s="888"/>
      <c r="Y24" s="888"/>
      <c r="Z24" s="888"/>
      <c r="AA24" s="888"/>
      <c r="AB24" s="888"/>
      <c r="AC24" s="888"/>
      <c r="AD24" s="888"/>
      <c r="AE24" s="888"/>
      <c r="AF24" s="889"/>
    </row>
    <row r="25" spans="2:32" ht="15" customHeight="1">
      <c r="B25" s="1356"/>
      <c r="C25" s="1357"/>
      <c r="D25" s="1357"/>
      <c r="E25" s="1358"/>
      <c r="F25" s="1308"/>
      <c r="G25" s="1310"/>
      <c r="H25" s="1366"/>
      <c r="I25" s="1309"/>
      <c r="J25" s="1309"/>
      <c r="K25" s="899" t="s">
        <v>536</v>
      </c>
      <c r="L25" s="1362" t="s">
        <v>1256</v>
      </c>
      <c r="M25" s="1362"/>
      <c r="N25" s="1362"/>
      <c r="O25" s="1362"/>
      <c r="P25" s="1362"/>
      <c r="Q25" s="1362"/>
      <c r="R25" s="1362"/>
      <c r="S25" s="1362"/>
      <c r="T25" s="1362"/>
      <c r="U25" s="1362"/>
      <c r="V25" s="1363"/>
      <c r="W25" s="888"/>
      <c r="X25" s="888"/>
      <c r="Y25" s="888"/>
      <c r="Z25" s="888"/>
      <c r="AA25" s="888"/>
      <c r="AB25" s="888"/>
      <c r="AC25" s="888"/>
      <c r="AD25" s="888"/>
      <c r="AE25" s="888"/>
      <c r="AF25" s="889"/>
    </row>
    <row r="26" spans="2:32" ht="15" customHeight="1">
      <c r="B26" s="1356"/>
      <c r="C26" s="1357"/>
      <c r="D26" s="1357"/>
      <c r="E26" s="1358"/>
      <c r="F26" s="1308"/>
      <c r="G26" s="1310"/>
      <c r="H26" s="1366"/>
      <c r="I26" s="1309"/>
      <c r="J26" s="1309"/>
      <c r="K26" s="899" t="s">
        <v>536</v>
      </c>
      <c r="L26" s="1362" t="s">
        <v>1175</v>
      </c>
      <c r="M26" s="1362"/>
      <c r="N26" s="1362"/>
      <c r="O26" s="1362"/>
      <c r="P26" s="1362"/>
      <c r="Q26" s="1362"/>
      <c r="R26" s="1362"/>
      <c r="S26" s="1362"/>
      <c r="T26" s="1362"/>
      <c r="U26" s="1362"/>
      <c r="V26" s="1363"/>
      <c r="W26" s="888"/>
      <c r="X26" s="888"/>
      <c r="Y26" s="888"/>
      <c r="Z26" s="888"/>
      <c r="AA26" s="888"/>
      <c r="AB26" s="888"/>
      <c r="AC26" s="888"/>
      <c r="AD26" s="888"/>
      <c r="AE26" s="888"/>
      <c r="AF26" s="889"/>
    </row>
    <row r="27" spans="2:32" ht="15" customHeight="1">
      <c r="B27" s="1356"/>
      <c r="C27" s="1357"/>
      <c r="D27" s="1357"/>
      <c r="E27" s="1358"/>
      <c r="F27" s="1308"/>
      <c r="G27" s="1310"/>
      <c r="H27" s="1366"/>
      <c r="I27" s="1309"/>
      <c r="J27" s="1309"/>
      <c r="K27" s="899" t="s">
        <v>536</v>
      </c>
      <c r="L27" s="1362" t="s">
        <v>1176</v>
      </c>
      <c r="M27" s="1362"/>
      <c r="N27" s="1362"/>
      <c r="O27" s="1362"/>
      <c r="P27" s="1362"/>
      <c r="Q27" s="1362"/>
      <c r="R27" s="1362"/>
      <c r="S27" s="1362"/>
      <c r="T27" s="1362"/>
      <c r="U27" s="1362"/>
      <c r="V27" s="1363"/>
      <c r="W27" s="888"/>
      <c r="X27" s="888"/>
      <c r="Y27" s="888"/>
      <c r="Z27" s="888"/>
      <c r="AA27" s="888"/>
      <c r="AB27" s="888"/>
      <c r="AC27" s="888"/>
      <c r="AD27" s="888"/>
      <c r="AE27" s="888"/>
      <c r="AF27" s="889"/>
    </row>
    <row r="28" spans="2:32" ht="15" customHeight="1">
      <c r="B28" s="1356"/>
      <c r="C28" s="1357"/>
      <c r="D28" s="1357"/>
      <c r="E28" s="1358"/>
      <c r="F28" s="1308"/>
      <c r="G28" s="1310"/>
      <c r="H28" s="1367"/>
      <c r="I28" s="1312"/>
      <c r="J28" s="1312"/>
      <c r="K28" s="907" t="s">
        <v>535</v>
      </c>
      <c r="L28" s="908" t="s">
        <v>1177</v>
      </c>
      <c r="M28" s="881"/>
      <c r="N28" s="881"/>
      <c r="O28" s="881"/>
      <c r="P28" s="881"/>
      <c r="Q28" s="881"/>
      <c r="R28" s="881"/>
      <c r="S28" s="881"/>
      <c r="T28" s="881"/>
      <c r="U28" s="881"/>
      <c r="V28" s="894"/>
      <c r="W28" s="881"/>
      <c r="X28" s="881"/>
      <c r="Y28" s="881"/>
      <c r="Z28" s="881"/>
      <c r="AA28" s="881"/>
      <c r="AB28" s="881"/>
      <c r="AC28" s="881"/>
      <c r="AD28" s="881"/>
      <c r="AE28" s="881"/>
      <c r="AF28" s="882"/>
    </row>
    <row r="29" spans="2:32" ht="15" customHeight="1">
      <c r="B29" s="1356"/>
      <c r="C29" s="1357"/>
      <c r="D29" s="1357"/>
      <c r="E29" s="1358"/>
      <c r="F29" s="1308"/>
      <c r="G29" s="1310"/>
      <c r="H29" s="1309" t="s">
        <v>1179</v>
      </c>
      <c r="I29" s="1309"/>
      <c r="J29" s="1309"/>
      <c r="K29" s="898" t="s">
        <v>535</v>
      </c>
      <c r="L29" s="895" t="s">
        <v>136</v>
      </c>
      <c r="M29" s="897" t="s">
        <v>1178</v>
      </c>
      <c r="N29" s="888"/>
      <c r="O29" s="888"/>
      <c r="P29" s="888"/>
      <c r="Q29" s="888"/>
      <c r="R29" s="888"/>
      <c r="S29" s="888"/>
      <c r="T29" s="888"/>
      <c r="U29" s="888"/>
      <c r="V29" s="892"/>
      <c r="W29" s="888"/>
      <c r="X29" s="888"/>
      <c r="Y29" s="888"/>
      <c r="Z29" s="888"/>
      <c r="AA29" s="888"/>
      <c r="AB29" s="888"/>
      <c r="AC29" s="888"/>
      <c r="AD29" s="888"/>
      <c r="AE29" s="888"/>
      <c r="AF29" s="889"/>
    </row>
    <row r="30" spans="2:32" ht="15" customHeight="1">
      <c r="B30" s="1356"/>
      <c r="C30" s="1357"/>
      <c r="D30" s="1357"/>
      <c r="E30" s="1358"/>
      <c r="F30" s="1308"/>
      <c r="G30" s="1310"/>
      <c r="H30" s="1309"/>
      <c r="I30" s="1309"/>
      <c r="J30" s="1309"/>
      <c r="K30" s="887"/>
      <c r="L30" s="888"/>
      <c r="M30" s="896" t="s">
        <v>1191</v>
      </c>
      <c r="N30" s="888"/>
      <c r="O30" s="888"/>
      <c r="P30" s="888"/>
      <c r="Q30" s="888"/>
      <c r="R30" s="888"/>
      <c r="S30" s="888"/>
      <c r="T30" s="888"/>
      <c r="U30" s="888"/>
      <c r="V30" s="892"/>
      <c r="W30" s="888"/>
      <c r="X30" s="888"/>
      <c r="Y30" s="888"/>
      <c r="Z30" s="888"/>
      <c r="AA30" s="888"/>
      <c r="AB30" s="888"/>
      <c r="AC30" s="888"/>
      <c r="AD30" s="888"/>
      <c r="AE30" s="888"/>
      <c r="AF30" s="889"/>
    </row>
    <row r="31" spans="2:32" ht="15" customHeight="1">
      <c r="B31" s="1356"/>
      <c r="C31" s="1357"/>
      <c r="D31" s="1357"/>
      <c r="E31" s="1358"/>
      <c r="F31" s="1311"/>
      <c r="G31" s="1313"/>
      <c r="H31" s="1312"/>
      <c r="I31" s="1312"/>
      <c r="J31" s="1312"/>
      <c r="K31" s="907" t="s">
        <v>535</v>
      </c>
      <c r="L31" s="908" t="s">
        <v>1177</v>
      </c>
      <c r="M31" s="881"/>
      <c r="N31" s="881"/>
      <c r="O31" s="881"/>
      <c r="P31" s="881"/>
      <c r="Q31" s="881"/>
      <c r="R31" s="881"/>
      <c r="S31" s="881"/>
      <c r="T31" s="881"/>
      <c r="U31" s="881"/>
      <c r="V31" s="894"/>
      <c r="W31" s="881"/>
      <c r="X31" s="881"/>
      <c r="Y31" s="881"/>
      <c r="Z31" s="881"/>
      <c r="AA31" s="881"/>
      <c r="AB31" s="881"/>
      <c r="AC31" s="881"/>
      <c r="AD31" s="881"/>
      <c r="AE31" s="881"/>
      <c r="AF31" s="882"/>
    </row>
    <row r="32" spans="2:32" ht="15" customHeight="1" thickBot="1">
      <c r="B32" s="1359"/>
      <c r="C32" s="1360"/>
      <c r="D32" s="1360"/>
      <c r="E32" s="1361"/>
      <c r="F32" s="1333" t="s">
        <v>1154</v>
      </c>
      <c r="G32" s="1334"/>
      <c r="H32" s="1334"/>
      <c r="I32" s="1334"/>
      <c r="J32" s="1334"/>
      <c r="K32" s="901"/>
      <c r="L32" s="879"/>
      <c r="M32" s="879"/>
      <c r="N32" s="879"/>
      <c r="O32" s="879"/>
      <c r="P32" s="879"/>
      <c r="Q32" s="879"/>
      <c r="R32" s="879"/>
      <c r="S32" s="879"/>
      <c r="T32" s="879"/>
      <c r="U32" s="879"/>
      <c r="V32" s="902"/>
      <c r="W32" s="879"/>
      <c r="X32" s="879"/>
      <c r="Y32" s="879"/>
      <c r="Z32" s="879"/>
      <c r="AA32" s="879"/>
      <c r="AB32" s="879"/>
      <c r="AC32" s="879"/>
      <c r="AD32" s="879"/>
      <c r="AE32" s="879"/>
      <c r="AF32" s="880"/>
    </row>
    <row r="33" spans="2:32" ht="15" customHeight="1">
      <c r="B33" s="1314" t="s">
        <v>1259</v>
      </c>
      <c r="C33" s="1315"/>
      <c r="D33" s="1345" t="s">
        <v>1192</v>
      </c>
      <c r="E33" s="1325"/>
      <c r="F33" s="1325"/>
      <c r="G33" s="1325"/>
      <c r="H33" s="1325"/>
      <c r="I33" s="1325"/>
      <c r="J33" s="1325"/>
      <c r="K33" s="1325"/>
      <c r="L33" s="1328"/>
      <c r="M33" s="1327" t="s">
        <v>1193</v>
      </c>
      <c r="N33" s="1325"/>
      <c r="O33" s="1325"/>
      <c r="P33" s="1325"/>
      <c r="Q33" s="1325"/>
      <c r="R33" s="1325"/>
      <c r="S33" s="1325"/>
      <c r="T33" s="1325"/>
      <c r="U33" s="1325"/>
      <c r="V33" s="1325"/>
      <c r="W33" s="1325"/>
      <c r="X33" s="1325"/>
      <c r="Y33" s="1325"/>
      <c r="Z33" s="1325"/>
      <c r="AA33" s="1325"/>
      <c r="AB33" s="1325"/>
      <c r="AC33" s="1325"/>
      <c r="AD33" s="1325"/>
      <c r="AE33" s="1325"/>
      <c r="AF33" s="1326"/>
    </row>
    <row r="34" spans="2:32" ht="15" customHeight="1">
      <c r="B34" s="1316"/>
      <c r="C34" s="1317"/>
      <c r="D34" s="1329" t="s">
        <v>1258</v>
      </c>
      <c r="E34" s="1330"/>
      <c r="F34" s="1330"/>
      <c r="G34" s="1330"/>
      <c r="H34" s="1330"/>
      <c r="I34" s="1330"/>
      <c r="J34" s="1330"/>
      <c r="K34" s="1330"/>
      <c r="L34" s="1331"/>
      <c r="M34" s="884" t="s">
        <v>1267</v>
      </c>
      <c r="N34" s="885"/>
      <c r="O34" s="885"/>
      <c r="P34" s="885"/>
      <c r="Q34" s="885"/>
      <c r="R34" s="953" t="s">
        <v>535</v>
      </c>
      <c r="S34" s="885" t="s">
        <v>136</v>
      </c>
      <c r="T34" s="953" t="s">
        <v>535</v>
      </c>
      <c r="U34" s="885" t="s">
        <v>1177</v>
      </c>
      <c r="V34" s="885"/>
      <c r="W34" s="885"/>
      <c r="X34" s="911"/>
      <c r="Y34" s="885"/>
      <c r="Z34" s="885"/>
      <c r="AA34" s="885"/>
      <c r="AB34" s="885"/>
      <c r="AC34" s="885"/>
      <c r="AD34" s="885"/>
      <c r="AE34" s="885"/>
      <c r="AF34" s="886"/>
    </row>
    <row r="35" spans="2:32" ht="15" customHeight="1">
      <c r="B35" s="1316"/>
      <c r="C35" s="1317"/>
      <c r="D35" s="1329"/>
      <c r="E35" s="1330"/>
      <c r="F35" s="1330"/>
      <c r="G35" s="1330"/>
      <c r="H35" s="1330"/>
      <c r="I35" s="1330"/>
      <c r="J35" s="1330"/>
      <c r="K35" s="1330"/>
      <c r="L35" s="1331"/>
      <c r="M35" s="887"/>
      <c r="N35" s="888"/>
      <c r="O35" s="888"/>
      <c r="P35" s="888"/>
      <c r="Q35" s="888"/>
      <c r="R35" s="955"/>
      <c r="S35" s="888"/>
      <c r="T35" s="955"/>
      <c r="U35" s="888"/>
      <c r="V35" s="888"/>
      <c r="W35" s="888"/>
      <c r="X35" s="869"/>
      <c r="Y35" s="888"/>
      <c r="Z35" s="888"/>
      <c r="AA35" s="888"/>
      <c r="AB35" s="888"/>
      <c r="AC35" s="888"/>
      <c r="AD35" s="888"/>
      <c r="AE35" s="888"/>
      <c r="AF35" s="889"/>
    </row>
    <row r="36" spans="2:32" ht="9.9499999999999993" customHeight="1">
      <c r="B36" s="1316"/>
      <c r="C36" s="1317"/>
      <c r="D36" s="1329"/>
      <c r="E36" s="1330"/>
      <c r="F36" s="1330"/>
      <c r="G36" s="1330"/>
      <c r="H36" s="1330"/>
      <c r="I36" s="1330"/>
      <c r="J36" s="1330"/>
      <c r="K36" s="1330"/>
      <c r="L36" s="1331"/>
      <c r="M36" s="914"/>
      <c r="N36" s="881"/>
      <c r="O36" s="915"/>
      <c r="P36" s="881"/>
      <c r="Q36" s="881"/>
      <c r="R36" s="881"/>
      <c r="S36" s="881"/>
      <c r="T36" s="881"/>
      <c r="U36" s="881"/>
      <c r="V36" s="881"/>
      <c r="W36" s="881"/>
      <c r="X36" s="915"/>
      <c r="Y36" s="881"/>
      <c r="Z36" s="881"/>
      <c r="AA36" s="881"/>
      <c r="AB36" s="881"/>
      <c r="AC36" s="881"/>
      <c r="AD36" s="881"/>
      <c r="AE36" s="881"/>
      <c r="AF36" s="882"/>
    </row>
    <row r="37" spans="2:32" ht="15" customHeight="1">
      <c r="B37" s="1316"/>
      <c r="C37" s="1317"/>
      <c r="D37" s="1329" t="s">
        <v>1260</v>
      </c>
      <c r="E37" s="1330"/>
      <c r="F37" s="1330"/>
      <c r="G37" s="1330"/>
      <c r="H37" s="1330"/>
      <c r="I37" s="1330"/>
      <c r="J37" s="1330"/>
      <c r="K37" s="1330"/>
      <c r="L37" s="1331"/>
      <c r="M37" s="887" t="s">
        <v>1268</v>
      </c>
      <c r="N37" s="888"/>
      <c r="O37" s="888"/>
      <c r="P37" s="888"/>
      <c r="Q37" s="888"/>
      <c r="R37" s="888"/>
      <c r="S37" s="888"/>
      <c r="T37" s="953" t="s">
        <v>535</v>
      </c>
      <c r="U37" s="885" t="s">
        <v>136</v>
      </c>
      <c r="V37" s="953" t="s">
        <v>535</v>
      </c>
      <c r="W37" s="885" t="s">
        <v>1177</v>
      </c>
      <c r="X37" s="869"/>
      <c r="Y37" s="888"/>
      <c r="Z37" s="888"/>
      <c r="AA37" s="888"/>
      <c r="AB37" s="888"/>
      <c r="AC37" s="888"/>
      <c r="AD37" s="888"/>
      <c r="AE37" s="888"/>
      <c r="AF37" s="889"/>
    </row>
    <row r="38" spans="2:32" ht="15" customHeight="1">
      <c r="B38" s="1316"/>
      <c r="C38" s="1317"/>
      <c r="D38" s="1329"/>
      <c r="E38" s="1330"/>
      <c r="F38" s="1330"/>
      <c r="G38" s="1330"/>
      <c r="H38" s="1330"/>
      <c r="I38" s="1330"/>
      <c r="J38" s="1330"/>
      <c r="K38" s="1330"/>
      <c r="L38" s="1331"/>
      <c r="M38" s="887"/>
      <c r="N38" s="888"/>
      <c r="O38" s="888"/>
      <c r="P38" s="888"/>
      <c r="Q38" s="888"/>
      <c r="R38" s="888"/>
      <c r="S38" s="888"/>
      <c r="T38" s="955"/>
      <c r="U38" s="888"/>
      <c r="V38" s="955"/>
      <c r="W38" s="888"/>
      <c r="X38" s="869"/>
      <c r="Y38" s="888"/>
      <c r="Z38" s="888"/>
      <c r="AA38" s="888"/>
      <c r="AB38" s="888"/>
      <c r="AC38" s="888"/>
      <c r="AD38" s="888"/>
      <c r="AE38" s="888"/>
      <c r="AF38" s="889"/>
    </row>
    <row r="39" spans="2:32" ht="9.9499999999999993" customHeight="1">
      <c r="B39" s="1316"/>
      <c r="C39" s="1317"/>
      <c r="D39" s="1329"/>
      <c r="E39" s="1330"/>
      <c r="F39" s="1330"/>
      <c r="G39" s="1330"/>
      <c r="H39" s="1330"/>
      <c r="I39" s="1330"/>
      <c r="J39" s="1330"/>
      <c r="K39" s="1330"/>
      <c r="L39" s="1331"/>
      <c r="M39" s="910"/>
      <c r="N39" s="888"/>
      <c r="O39" s="869"/>
      <c r="P39" s="888"/>
      <c r="Q39" s="888"/>
      <c r="R39" s="888"/>
      <c r="S39" s="888"/>
      <c r="T39" s="888"/>
      <c r="U39" s="888"/>
      <c r="V39" s="888"/>
      <c r="W39" s="888"/>
      <c r="X39" s="869"/>
      <c r="Y39" s="888"/>
      <c r="Z39" s="888"/>
      <c r="AA39" s="888"/>
      <c r="AB39" s="888"/>
      <c r="AC39" s="888"/>
      <c r="AD39" s="888"/>
      <c r="AE39" s="888"/>
      <c r="AF39" s="889"/>
    </row>
    <row r="40" spans="2:32" ht="15" customHeight="1">
      <c r="B40" s="1316"/>
      <c r="C40" s="1317"/>
      <c r="D40" s="1329" t="s">
        <v>1261</v>
      </c>
      <c r="E40" s="1330"/>
      <c r="F40" s="1330"/>
      <c r="G40" s="1330"/>
      <c r="H40" s="1330"/>
      <c r="I40" s="1330"/>
      <c r="J40" s="1330"/>
      <c r="K40" s="1330"/>
      <c r="L40" s="1331"/>
      <c r="M40" s="884" t="s">
        <v>1269</v>
      </c>
      <c r="N40" s="885"/>
      <c r="O40" s="885"/>
      <c r="P40" s="885"/>
      <c r="Q40" s="885"/>
      <c r="R40" s="885"/>
      <c r="S40" s="885"/>
      <c r="T40" s="885"/>
      <c r="U40" s="953" t="s">
        <v>535</v>
      </c>
      <c r="V40" s="885" t="s">
        <v>136</v>
      </c>
      <c r="W40" s="953" t="s">
        <v>535</v>
      </c>
      <c r="X40" s="885" t="s">
        <v>1177</v>
      </c>
      <c r="Y40" s="885"/>
      <c r="Z40" s="885"/>
      <c r="AA40" s="885"/>
      <c r="AB40" s="885"/>
      <c r="AC40" s="885"/>
      <c r="AD40" s="885"/>
      <c r="AE40" s="885"/>
      <c r="AF40" s="886"/>
    </row>
    <row r="41" spans="2:32" ht="15" customHeight="1">
      <c r="B41" s="1316"/>
      <c r="C41" s="1317"/>
      <c r="D41" s="1329"/>
      <c r="E41" s="1330"/>
      <c r="F41" s="1330"/>
      <c r="G41" s="1330"/>
      <c r="H41" s="1330"/>
      <c r="I41" s="1330"/>
      <c r="J41" s="1330"/>
      <c r="K41" s="1330"/>
      <c r="L41" s="1331"/>
      <c r="M41" s="887"/>
      <c r="N41" s="888"/>
      <c r="O41" s="888"/>
      <c r="P41" s="888"/>
      <c r="Q41" s="888"/>
      <c r="R41" s="888"/>
      <c r="S41" s="888"/>
      <c r="T41" s="888"/>
      <c r="U41" s="955"/>
      <c r="V41" s="888"/>
      <c r="W41" s="955"/>
      <c r="X41" s="888"/>
      <c r="Y41" s="888"/>
      <c r="Z41" s="888"/>
      <c r="AA41" s="888"/>
      <c r="AB41" s="888"/>
      <c r="AC41" s="888"/>
      <c r="AD41" s="888"/>
      <c r="AE41" s="888"/>
      <c r="AF41" s="889"/>
    </row>
    <row r="42" spans="2:32" ht="9.9499999999999993" customHeight="1">
      <c r="B42" s="1316"/>
      <c r="C42" s="1317"/>
      <c r="D42" s="1329"/>
      <c r="E42" s="1330"/>
      <c r="F42" s="1330"/>
      <c r="G42" s="1330"/>
      <c r="H42" s="1330"/>
      <c r="I42" s="1330"/>
      <c r="J42" s="1330"/>
      <c r="K42" s="1330"/>
      <c r="L42" s="1331"/>
      <c r="M42" s="914"/>
      <c r="N42" s="881"/>
      <c r="O42" s="915"/>
      <c r="P42" s="881"/>
      <c r="Q42" s="881"/>
      <c r="R42" s="881"/>
      <c r="S42" s="881"/>
      <c r="T42" s="881"/>
      <c r="U42" s="881"/>
      <c r="V42" s="881"/>
      <c r="W42" s="881"/>
      <c r="X42" s="915"/>
      <c r="Y42" s="881"/>
      <c r="Z42" s="881"/>
      <c r="AA42" s="881"/>
      <c r="AB42" s="881"/>
      <c r="AC42" s="881"/>
      <c r="AD42" s="881"/>
      <c r="AE42" s="881"/>
      <c r="AF42" s="882"/>
    </row>
    <row r="43" spans="2:32" ht="15" customHeight="1">
      <c r="B43" s="1316"/>
      <c r="C43" s="1317"/>
      <c r="D43" s="1329" t="s">
        <v>1262</v>
      </c>
      <c r="E43" s="1330"/>
      <c r="F43" s="1330"/>
      <c r="G43" s="1330"/>
      <c r="H43" s="1330"/>
      <c r="I43" s="1330"/>
      <c r="J43" s="1330"/>
      <c r="K43" s="1330"/>
      <c r="L43" s="1331"/>
      <c r="M43" s="884" t="s">
        <v>1270</v>
      </c>
      <c r="N43" s="885"/>
      <c r="O43" s="885"/>
      <c r="P43" s="885"/>
      <c r="Q43" s="953" t="s">
        <v>535</v>
      </c>
      <c r="R43" s="885" t="s">
        <v>136</v>
      </c>
      <c r="S43" s="953" t="s">
        <v>535</v>
      </c>
      <c r="T43" s="885" t="s">
        <v>1177</v>
      </c>
      <c r="U43" s="885"/>
      <c r="V43" s="885"/>
      <c r="W43" s="885"/>
      <c r="X43" s="911"/>
      <c r="Y43" s="885"/>
      <c r="Z43" s="885"/>
      <c r="AA43" s="885"/>
      <c r="AB43" s="885"/>
      <c r="AC43" s="885"/>
      <c r="AD43" s="885"/>
      <c r="AE43" s="885"/>
      <c r="AF43" s="886"/>
    </row>
    <row r="44" spans="2:32" ht="15" customHeight="1">
      <c r="B44" s="1316"/>
      <c r="C44" s="1317"/>
      <c r="D44" s="1329"/>
      <c r="E44" s="1330"/>
      <c r="F44" s="1330"/>
      <c r="G44" s="1330"/>
      <c r="H44" s="1330"/>
      <c r="I44" s="1330"/>
      <c r="J44" s="1330"/>
      <c r="K44" s="1330"/>
      <c r="L44" s="1331"/>
      <c r="M44" s="887"/>
      <c r="N44" s="888"/>
      <c r="O44" s="888"/>
      <c r="P44" s="888"/>
      <c r="Q44" s="955"/>
      <c r="R44" s="888"/>
      <c r="S44" s="955"/>
      <c r="T44" s="888"/>
      <c r="U44" s="888"/>
      <c r="V44" s="888"/>
      <c r="W44" s="888"/>
      <c r="X44" s="869"/>
      <c r="Y44" s="888"/>
      <c r="Z44" s="888"/>
      <c r="AA44" s="888"/>
      <c r="AB44" s="888"/>
      <c r="AC44" s="888"/>
      <c r="AD44" s="888"/>
      <c r="AE44" s="888"/>
      <c r="AF44" s="889"/>
    </row>
    <row r="45" spans="2:32" ht="9.9499999999999993" customHeight="1">
      <c r="B45" s="1316"/>
      <c r="C45" s="1317"/>
      <c r="D45" s="1329"/>
      <c r="E45" s="1330"/>
      <c r="F45" s="1330"/>
      <c r="G45" s="1330"/>
      <c r="H45" s="1330"/>
      <c r="I45" s="1330"/>
      <c r="J45" s="1330"/>
      <c r="K45" s="1330"/>
      <c r="L45" s="1331"/>
      <c r="M45" s="914"/>
      <c r="N45" s="881"/>
      <c r="O45" s="915"/>
      <c r="P45" s="881"/>
      <c r="Q45" s="881"/>
      <c r="R45" s="881"/>
      <c r="S45" s="881"/>
      <c r="T45" s="881"/>
      <c r="U45" s="881"/>
      <c r="V45" s="881"/>
      <c r="W45" s="881"/>
      <c r="X45" s="915"/>
      <c r="Y45" s="881"/>
      <c r="Z45" s="881"/>
      <c r="AA45" s="881"/>
      <c r="AB45" s="881"/>
      <c r="AC45" s="881"/>
      <c r="AD45" s="881"/>
      <c r="AE45" s="881"/>
      <c r="AF45" s="882"/>
    </row>
    <row r="46" spans="2:32" ht="15" customHeight="1">
      <c r="B46" s="1316"/>
      <c r="C46" s="1317"/>
      <c r="D46" s="1329" t="s">
        <v>1263</v>
      </c>
      <c r="E46" s="1330"/>
      <c r="F46" s="1330"/>
      <c r="G46" s="1330"/>
      <c r="H46" s="1330"/>
      <c r="I46" s="1330"/>
      <c r="J46" s="1330"/>
      <c r="K46" s="1330"/>
      <c r="L46" s="1331"/>
      <c r="M46" s="884" t="s">
        <v>1271</v>
      </c>
      <c r="N46" s="885"/>
      <c r="O46" s="885"/>
      <c r="P46" s="885"/>
      <c r="Q46" s="885"/>
      <c r="R46" s="885"/>
      <c r="S46" s="885"/>
      <c r="T46" s="885"/>
      <c r="U46" s="953" t="s">
        <v>535</v>
      </c>
      <c r="V46" s="885" t="s">
        <v>136</v>
      </c>
      <c r="W46" s="953" t="s">
        <v>535</v>
      </c>
      <c r="X46" s="885" t="s">
        <v>1177</v>
      </c>
      <c r="Y46" s="885"/>
      <c r="Z46" s="885"/>
      <c r="AA46" s="885"/>
      <c r="AB46" s="885"/>
      <c r="AC46" s="885"/>
      <c r="AD46" s="885"/>
      <c r="AE46" s="885"/>
      <c r="AF46" s="886"/>
    </row>
    <row r="47" spans="2:32" ht="15" customHeight="1">
      <c r="B47" s="1316"/>
      <c r="C47" s="1317"/>
      <c r="D47" s="1329"/>
      <c r="E47" s="1330"/>
      <c r="F47" s="1330"/>
      <c r="G47" s="1330"/>
      <c r="H47" s="1330"/>
      <c r="I47" s="1330"/>
      <c r="J47" s="1330"/>
      <c r="K47" s="1330"/>
      <c r="L47" s="1331"/>
      <c r="M47" s="887"/>
      <c r="N47" s="888"/>
      <c r="O47" s="888"/>
      <c r="P47" s="888"/>
      <c r="Q47" s="888"/>
      <c r="R47" s="888"/>
      <c r="S47" s="888"/>
      <c r="T47" s="888"/>
      <c r="U47" s="955"/>
      <c r="V47" s="888"/>
      <c r="W47" s="955"/>
      <c r="X47" s="888"/>
      <c r="Y47" s="888"/>
      <c r="Z47" s="888"/>
      <c r="AA47" s="888"/>
      <c r="AB47" s="888"/>
      <c r="AC47" s="888"/>
      <c r="AD47" s="888"/>
      <c r="AE47" s="888"/>
      <c r="AF47" s="889"/>
    </row>
    <row r="48" spans="2:32" ht="9.9499999999999993" customHeight="1">
      <c r="B48" s="1316"/>
      <c r="C48" s="1317"/>
      <c r="D48" s="1329"/>
      <c r="E48" s="1330"/>
      <c r="F48" s="1330"/>
      <c r="G48" s="1330"/>
      <c r="H48" s="1330"/>
      <c r="I48" s="1330"/>
      <c r="J48" s="1330"/>
      <c r="K48" s="1330"/>
      <c r="L48" s="1331"/>
      <c r="M48" s="914"/>
      <c r="N48" s="881"/>
      <c r="O48" s="915"/>
      <c r="P48" s="881"/>
      <c r="Q48" s="881"/>
      <c r="R48" s="881"/>
      <c r="S48" s="881"/>
      <c r="T48" s="881"/>
      <c r="U48" s="881"/>
      <c r="V48" s="881"/>
      <c r="W48" s="881"/>
      <c r="X48" s="915"/>
      <c r="Y48" s="881"/>
      <c r="Z48" s="881"/>
      <c r="AA48" s="881"/>
      <c r="AB48" s="881"/>
      <c r="AC48" s="881"/>
      <c r="AD48" s="881"/>
      <c r="AE48" s="881"/>
      <c r="AF48" s="882"/>
    </row>
    <row r="49" spans="2:32" ht="15" customHeight="1">
      <c r="B49" s="1316"/>
      <c r="C49" s="1317"/>
      <c r="D49" s="1332" t="s">
        <v>1264</v>
      </c>
      <c r="E49" s="1330"/>
      <c r="F49" s="1330"/>
      <c r="G49" s="1330"/>
      <c r="H49" s="1330"/>
      <c r="I49" s="1330"/>
      <c r="J49" s="1330"/>
      <c r="K49" s="1330"/>
      <c r="L49" s="1331"/>
      <c r="M49" s="884" t="s">
        <v>1272</v>
      </c>
      <c r="N49" s="885"/>
      <c r="O49" s="885"/>
      <c r="P49" s="885"/>
      <c r="Q49" s="953" t="s">
        <v>535</v>
      </c>
      <c r="R49" s="885" t="s">
        <v>136</v>
      </c>
      <c r="S49" s="953" t="s">
        <v>535</v>
      </c>
      <c r="T49" s="885" t="s">
        <v>1177</v>
      </c>
      <c r="U49" s="888"/>
      <c r="V49" s="888"/>
      <c r="W49" s="888"/>
      <c r="X49" s="869"/>
      <c r="Y49" s="888"/>
      <c r="Z49" s="888"/>
      <c r="AA49" s="888"/>
      <c r="AB49" s="888"/>
      <c r="AC49" s="888"/>
      <c r="AD49" s="888"/>
      <c r="AE49" s="888"/>
      <c r="AF49" s="889"/>
    </row>
    <row r="50" spans="2:32" ht="15" customHeight="1">
      <c r="B50" s="1316"/>
      <c r="C50" s="1317"/>
      <c r="D50" s="1351"/>
      <c r="E50" s="1369"/>
      <c r="F50" s="1369"/>
      <c r="G50" s="1369"/>
      <c r="H50" s="1369"/>
      <c r="I50" s="1369"/>
      <c r="J50" s="1369"/>
      <c r="K50" s="1369"/>
      <c r="L50" s="1390"/>
      <c r="M50" s="887"/>
      <c r="N50" s="888"/>
      <c r="O50" s="888"/>
      <c r="P50" s="888"/>
      <c r="Q50" s="955"/>
      <c r="R50" s="888"/>
      <c r="S50" s="955"/>
      <c r="T50" s="888"/>
      <c r="U50" s="888"/>
      <c r="V50" s="888"/>
      <c r="W50" s="888"/>
      <c r="X50" s="869"/>
      <c r="Y50" s="888"/>
      <c r="Z50" s="888"/>
      <c r="AA50" s="888"/>
      <c r="AB50" s="888"/>
      <c r="AC50" s="888"/>
      <c r="AD50" s="888"/>
      <c r="AE50" s="888"/>
      <c r="AF50" s="889"/>
    </row>
    <row r="51" spans="2:32" ht="9.9499999999999993" customHeight="1" thickBot="1">
      <c r="B51" s="1318"/>
      <c r="C51" s="1319"/>
      <c r="D51" s="1333"/>
      <c r="E51" s="1334"/>
      <c r="F51" s="1334"/>
      <c r="G51" s="1334"/>
      <c r="H51" s="1334"/>
      <c r="I51" s="1334"/>
      <c r="J51" s="1334"/>
      <c r="K51" s="1334"/>
      <c r="L51" s="1335"/>
      <c r="M51" s="913"/>
      <c r="N51" s="877"/>
      <c r="O51" s="912"/>
      <c r="P51" s="877"/>
      <c r="Q51" s="877"/>
      <c r="R51" s="877"/>
      <c r="S51" s="877"/>
      <c r="T51" s="877"/>
      <c r="U51" s="877"/>
      <c r="V51" s="877"/>
      <c r="W51" s="877"/>
      <c r="X51" s="912"/>
      <c r="Y51" s="877"/>
      <c r="Z51" s="877"/>
      <c r="AA51" s="877"/>
      <c r="AB51" s="877"/>
      <c r="AC51" s="877"/>
      <c r="AD51" s="877"/>
      <c r="AE51" s="877"/>
      <c r="AF51" s="878"/>
    </row>
    <row r="52" spans="2:32" ht="30" customHeight="1">
      <c r="B52" s="1314" t="s">
        <v>1228</v>
      </c>
      <c r="C52" s="1315"/>
      <c r="D52" s="1305" t="s">
        <v>1273</v>
      </c>
      <c r="E52" s="1306"/>
      <c r="F52" s="1306"/>
      <c r="G52" s="1306"/>
      <c r="H52" s="1306"/>
      <c r="I52" s="1306"/>
      <c r="J52" s="1306"/>
      <c r="K52" s="1306"/>
      <c r="L52" s="1307"/>
      <c r="M52" s="1327" t="s">
        <v>649</v>
      </c>
      <c r="N52" s="1325"/>
      <c r="O52" s="1325"/>
      <c r="P52" s="1325"/>
      <c r="Q52" s="1325"/>
      <c r="R52" s="1325"/>
      <c r="S52" s="1328"/>
      <c r="T52" s="1327" t="s">
        <v>1225</v>
      </c>
      <c r="U52" s="1325"/>
      <c r="V52" s="1325"/>
      <c r="W52" s="1328"/>
      <c r="X52" s="1400" t="s">
        <v>1274</v>
      </c>
      <c r="Y52" s="1400"/>
      <c r="Z52" s="1400"/>
      <c r="AA52" s="1400"/>
      <c r="AB52" s="1400"/>
      <c r="AC52" s="1400"/>
      <c r="AD52" s="1400"/>
      <c r="AE52" s="1400"/>
      <c r="AF52" s="1401"/>
    </row>
    <row r="53" spans="2:32" ht="15" customHeight="1">
      <c r="B53" s="1316"/>
      <c r="C53" s="1317"/>
      <c r="D53" s="1308"/>
      <c r="E53" s="1309"/>
      <c r="F53" s="1309"/>
      <c r="G53" s="1309"/>
      <c r="H53" s="1309"/>
      <c r="I53" s="1309"/>
      <c r="J53" s="1309"/>
      <c r="K53" s="1309"/>
      <c r="L53" s="1310"/>
      <c r="M53" s="910" t="s">
        <v>535</v>
      </c>
      <c r="N53" s="888" t="s">
        <v>1222</v>
      </c>
      <c r="O53" s="888"/>
      <c r="P53" s="888"/>
      <c r="Q53" s="888"/>
      <c r="R53" s="888"/>
      <c r="S53" s="892"/>
      <c r="T53" s="1301"/>
      <c r="U53" s="1302"/>
      <c r="V53" s="1302"/>
      <c r="W53" s="892"/>
      <c r="X53" s="869" t="s">
        <v>535</v>
      </c>
      <c r="Y53" s="888" t="s">
        <v>1119</v>
      </c>
      <c r="Z53" s="869" t="s">
        <v>535</v>
      </c>
      <c r="AA53" s="888" t="s">
        <v>1122</v>
      </c>
      <c r="AB53" s="869" t="s">
        <v>535</v>
      </c>
      <c r="AC53" s="888" t="s">
        <v>1125</v>
      </c>
      <c r="AD53" s="869" t="s">
        <v>535</v>
      </c>
      <c r="AE53" s="888" t="s">
        <v>1220</v>
      </c>
      <c r="AF53" s="889"/>
    </row>
    <row r="54" spans="2:32" ht="15" customHeight="1">
      <c r="B54" s="1316"/>
      <c r="C54" s="1317"/>
      <c r="D54" s="1308"/>
      <c r="E54" s="1309"/>
      <c r="F54" s="1309"/>
      <c r="G54" s="1309"/>
      <c r="H54" s="1309"/>
      <c r="I54" s="1309"/>
      <c r="J54" s="1309"/>
      <c r="K54" s="1309"/>
      <c r="L54" s="1310"/>
      <c r="M54" s="883"/>
      <c r="N54" s="881"/>
      <c r="O54" s="881"/>
      <c r="P54" s="881"/>
      <c r="Q54" s="881"/>
      <c r="R54" s="881"/>
      <c r="S54" s="894"/>
      <c r="T54" s="1303"/>
      <c r="U54" s="1304"/>
      <c r="V54" s="1304"/>
      <c r="W54" s="931" t="s">
        <v>1209</v>
      </c>
      <c r="X54" s="915" t="s">
        <v>535</v>
      </c>
      <c r="Y54" s="881" t="s">
        <v>1221</v>
      </c>
      <c r="Z54" s="915" t="s">
        <v>535</v>
      </c>
      <c r="AA54" s="881" t="s">
        <v>1275</v>
      </c>
      <c r="AB54" s="881"/>
      <c r="AC54" s="881"/>
      <c r="AD54" s="881"/>
      <c r="AE54" s="881"/>
      <c r="AF54" s="882"/>
    </row>
    <row r="55" spans="2:32" ht="15" customHeight="1">
      <c r="B55" s="1316"/>
      <c r="C55" s="1317"/>
      <c r="D55" s="1308"/>
      <c r="E55" s="1309"/>
      <c r="F55" s="1309"/>
      <c r="G55" s="1309"/>
      <c r="H55" s="1309"/>
      <c r="I55" s="1309"/>
      <c r="J55" s="1309"/>
      <c r="K55" s="1309"/>
      <c r="L55" s="1310"/>
      <c r="M55" s="910" t="s">
        <v>535</v>
      </c>
      <c r="N55" s="888" t="s">
        <v>1224</v>
      </c>
      <c r="O55" s="888"/>
      <c r="P55" s="888"/>
      <c r="Q55" s="888"/>
      <c r="R55" s="888"/>
      <c r="S55" s="892"/>
      <c r="T55" s="1301"/>
      <c r="U55" s="1302"/>
      <c r="V55" s="1302"/>
      <c r="W55" s="892"/>
      <c r="X55" s="911" t="s">
        <v>535</v>
      </c>
      <c r="Y55" s="885" t="s">
        <v>1119</v>
      </c>
      <c r="Z55" s="911" t="s">
        <v>535</v>
      </c>
      <c r="AA55" s="885" t="s">
        <v>1122</v>
      </c>
      <c r="AB55" s="911" t="s">
        <v>535</v>
      </c>
      <c r="AC55" s="885" t="s">
        <v>1125</v>
      </c>
      <c r="AD55" s="911" t="s">
        <v>535</v>
      </c>
      <c r="AE55" s="885" t="s">
        <v>1220</v>
      </c>
      <c r="AF55" s="886"/>
    </row>
    <row r="56" spans="2:32" ht="15" customHeight="1">
      <c r="B56" s="1316"/>
      <c r="C56" s="1317"/>
      <c r="D56" s="1308"/>
      <c r="E56" s="1309"/>
      <c r="F56" s="1309"/>
      <c r="G56" s="1309"/>
      <c r="H56" s="1309"/>
      <c r="I56" s="1309"/>
      <c r="J56" s="1309"/>
      <c r="K56" s="1309"/>
      <c r="L56" s="1310"/>
      <c r="M56" s="883"/>
      <c r="N56" s="881"/>
      <c r="O56" s="881"/>
      <c r="P56" s="881"/>
      <c r="Q56" s="881"/>
      <c r="R56" s="881"/>
      <c r="S56" s="894"/>
      <c r="T56" s="1303"/>
      <c r="U56" s="1304"/>
      <c r="V56" s="1304"/>
      <c r="W56" s="931" t="s">
        <v>1209</v>
      </c>
      <c r="X56" s="915" t="s">
        <v>535</v>
      </c>
      <c r="Y56" s="881" t="s">
        <v>1221</v>
      </c>
      <c r="Z56" s="915" t="s">
        <v>535</v>
      </c>
      <c r="AA56" s="881" t="s">
        <v>1275</v>
      </c>
      <c r="AB56" s="881"/>
      <c r="AC56" s="881"/>
      <c r="AD56" s="881"/>
      <c r="AE56" s="881"/>
      <c r="AF56" s="882"/>
    </row>
    <row r="57" spans="2:32" ht="15" customHeight="1">
      <c r="B57" s="1316"/>
      <c r="C57" s="1317"/>
      <c r="D57" s="1308"/>
      <c r="E57" s="1309"/>
      <c r="F57" s="1309"/>
      <c r="G57" s="1309"/>
      <c r="H57" s="1309"/>
      <c r="I57" s="1309"/>
      <c r="J57" s="1309"/>
      <c r="K57" s="1309"/>
      <c r="L57" s="1310"/>
      <c r="M57" s="910" t="s">
        <v>535</v>
      </c>
      <c r="N57" s="888" t="s">
        <v>1223</v>
      </c>
      <c r="O57" s="888"/>
      <c r="P57" s="888"/>
      <c r="Q57" s="888"/>
      <c r="R57" s="888"/>
      <c r="S57" s="892"/>
      <c r="T57" s="1301"/>
      <c r="U57" s="1302"/>
      <c r="V57" s="1302"/>
      <c r="W57" s="892"/>
      <c r="X57" s="911" t="s">
        <v>535</v>
      </c>
      <c r="Y57" s="885" t="s">
        <v>1119</v>
      </c>
      <c r="Z57" s="911" t="s">
        <v>535</v>
      </c>
      <c r="AA57" s="885" t="s">
        <v>1122</v>
      </c>
      <c r="AB57" s="911" t="s">
        <v>535</v>
      </c>
      <c r="AC57" s="885" t="s">
        <v>1125</v>
      </c>
      <c r="AD57" s="911" t="s">
        <v>535</v>
      </c>
      <c r="AE57" s="885" t="s">
        <v>1220</v>
      </c>
      <c r="AF57" s="886"/>
    </row>
    <row r="58" spans="2:32" ht="15" customHeight="1">
      <c r="B58" s="1316"/>
      <c r="C58" s="1317"/>
      <c r="D58" s="1311"/>
      <c r="E58" s="1312"/>
      <c r="F58" s="1312"/>
      <c r="G58" s="1312"/>
      <c r="H58" s="1312"/>
      <c r="I58" s="1312"/>
      <c r="J58" s="1312"/>
      <c r="K58" s="1312"/>
      <c r="L58" s="1313"/>
      <c r="M58" s="883"/>
      <c r="N58" s="881"/>
      <c r="O58" s="881"/>
      <c r="P58" s="881"/>
      <c r="Q58" s="881"/>
      <c r="R58" s="881"/>
      <c r="S58" s="894"/>
      <c r="T58" s="1303"/>
      <c r="U58" s="1304"/>
      <c r="V58" s="1304"/>
      <c r="W58" s="931" t="s">
        <v>1209</v>
      </c>
      <c r="X58" s="915" t="s">
        <v>535</v>
      </c>
      <c r="Y58" s="881" t="s">
        <v>1221</v>
      </c>
      <c r="Z58" s="915" t="s">
        <v>535</v>
      </c>
      <c r="AA58" s="881" t="s">
        <v>1275</v>
      </c>
      <c r="AB58" s="881"/>
      <c r="AC58" s="881"/>
      <c r="AD58" s="881"/>
      <c r="AE58" s="881"/>
      <c r="AF58" s="882"/>
    </row>
    <row r="59" spans="2:32" ht="15" customHeight="1" thickBot="1">
      <c r="B59" s="1318"/>
      <c r="C59" s="1319"/>
      <c r="D59" s="888" t="s">
        <v>1276</v>
      </c>
      <c r="E59" s="888"/>
      <c r="F59" s="888"/>
      <c r="G59" s="888"/>
      <c r="H59" s="888"/>
      <c r="I59" s="888"/>
      <c r="J59" s="888"/>
      <c r="K59" s="888"/>
      <c r="L59" s="888"/>
      <c r="M59" s="888"/>
      <c r="N59" s="888"/>
      <c r="O59" s="888"/>
      <c r="P59" s="888"/>
      <c r="Q59" s="888"/>
      <c r="R59" s="888"/>
      <c r="S59" s="888"/>
      <c r="T59" s="888"/>
      <c r="U59" s="888"/>
      <c r="V59" s="888"/>
      <c r="W59" s="888"/>
      <c r="X59" s="888"/>
      <c r="Y59" s="888"/>
      <c r="Z59" s="888"/>
      <c r="AA59" s="888"/>
      <c r="AB59" s="888"/>
      <c r="AC59" s="888"/>
      <c r="AD59" s="888"/>
      <c r="AE59" s="888"/>
      <c r="AF59" s="889"/>
    </row>
    <row r="60" spans="2:32" ht="15" customHeight="1">
      <c r="B60" s="873" t="s">
        <v>853</v>
      </c>
      <c r="C60" s="874"/>
      <c r="D60" s="874"/>
      <c r="E60" s="874"/>
      <c r="F60" s="874"/>
      <c r="G60" s="874"/>
      <c r="H60" s="874"/>
      <c r="I60" s="874"/>
      <c r="J60" s="874"/>
      <c r="K60" s="874"/>
      <c r="L60" s="874"/>
      <c r="M60" s="874"/>
      <c r="N60" s="874"/>
      <c r="O60" s="874"/>
      <c r="P60" s="874"/>
      <c r="Q60" s="874"/>
      <c r="R60" s="874"/>
      <c r="S60" s="874"/>
      <c r="T60" s="874"/>
      <c r="U60" s="874"/>
      <c r="V60" s="874"/>
      <c r="W60" s="874"/>
      <c r="X60" s="874"/>
      <c r="Y60" s="874"/>
      <c r="Z60" s="874"/>
      <c r="AA60" s="874"/>
      <c r="AB60" s="874"/>
      <c r="AC60" s="874"/>
      <c r="AD60" s="874"/>
      <c r="AE60" s="874"/>
      <c r="AF60" s="875"/>
    </row>
    <row r="61" spans="2:32" ht="15" customHeight="1">
      <c r="B61" s="954"/>
      <c r="C61" s="888"/>
      <c r="D61" s="888"/>
      <c r="E61" s="888"/>
      <c r="F61" s="888"/>
      <c r="G61" s="888"/>
      <c r="H61" s="888"/>
      <c r="I61" s="888"/>
      <c r="J61" s="888"/>
      <c r="K61" s="888"/>
      <c r="L61" s="888"/>
      <c r="M61" s="888"/>
      <c r="N61" s="888"/>
      <c r="O61" s="888"/>
      <c r="P61" s="888"/>
      <c r="Q61" s="888"/>
      <c r="R61" s="888"/>
      <c r="S61" s="888"/>
      <c r="T61" s="888"/>
      <c r="U61" s="888"/>
      <c r="V61" s="888"/>
      <c r="W61" s="888"/>
      <c r="X61" s="888"/>
      <c r="Y61" s="888"/>
      <c r="Z61" s="888"/>
      <c r="AA61" s="888"/>
      <c r="AB61" s="888"/>
      <c r="AC61" s="888"/>
      <c r="AD61" s="888"/>
      <c r="AE61" s="888"/>
      <c r="AF61" s="889"/>
    </row>
    <row r="62" spans="2:32" ht="15" customHeight="1" thickBot="1">
      <c r="B62" s="876"/>
      <c r="C62" s="877"/>
      <c r="D62" s="877"/>
      <c r="E62" s="877"/>
      <c r="F62" s="877"/>
      <c r="G62" s="877"/>
      <c r="H62" s="877"/>
      <c r="I62" s="877"/>
      <c r="J62" s="877"/>
      <c r="K62" s="877"/>
      <c r="L62" s="877"/>
      <c r="M62" s="877"/>
      <c r="N62" s="877"/>
      <c r="O62" s="877"/>
      <c r="P62" s="877"/>
      <c r="Q62" s="877"/>
      <c r="R62" s="877"/>
      <c r="S62" s="877"/>
      <c r="T62" s="877"/>
      <c r="U62" s="877"/>
      <c r="V62" s="877"/>
      <c r="W62" s="877"/>
      <c r="X62" s="877"/>
      <c r="Y62" s="877"/>
      <c r="Z62" s="877"/>
      <c r="AA62" s="877"/>
      <c r="AB62" s="877"/>
      <c r="AC62" s="877"/>
      <c r="AD62" s="877"/>
      <c r="AE62" s="877"/>
      <c r="AF62" s="878"/>
    </row>
    <row r="63" spans="2:32" ht="15" customHeight="1">
      <c r="B63" s="888" t="s">
        <v>1266</v>
      </c>
    </row>
    <row r="64" spans="2:32" ht="15" customHeight="1">
      <c r="B64" s="888"/>
    </row>
    <row r="65" spans="2:32" ht="15" customHeight="1">
      <c r="B65" s="871" t="s">
        <v>1277</v>
      </c>
    </row>
    <row r="66" spans="2:32" ht="15" customHeight="1"/>
    <row r="67" spans="2:32" ht="24.75" customHeight="1">
      <c r="B67" s="1320" t="s">
        <v>1232</v>
      </c>
      <c r="C67" s="1320"/>
      <c r="D67" s="1320"/>
      <c r="E67" s="1320"/>
      <c r="F67" s="1320"/>
      <c r="G67" s="1320"/>
      <c r="H67" s="1320"/>
      <c r="I67" s="1320"/>
      <c r="J67" s="1320"/>
      <c r="K67" s="1320"/>
      <c r="L67" s="1320"/>
      <c r="M67" s="1320"/>
      <c r="N67" s="1320"/>
      <c r="O67" s="1320"/>
      <c r="P67" s="1320"/>
      <c r="Q67" s="1320"/>
      <c r="R67" s="1320"/>
      <c r="S67" s="1320"/>
      <c r="T67" s="1320"/>
      <c r="U67" s="1320"/>
      <c r="V67" s="1320"/>
      <c r="W67" s="1320"/>
      <c r="X67" s="1320"/>
      <c r="Y67" s="1320"/>
      <c r="Z67" s="1320"/>
      <c r="AA67" s="1320"/>
      <c r="AB67" s="1320"/>
      <c r="AC67" s="1320"/>
      <c r="AD67" s="1320"/>
      <c r="AE67" s="1320"/>
      <c r="AF67" s="1320"/>
    </row>
    <row r="68" spans="2:32" ht="20.25" customHeight="1">
      <c r="B68" s="1321" t="s">
        <v>1278</v>
      </c>
      <c r="C68" s="1321"/>
      <c r="D68" s="1321"/>
      <c r="E68" s="1321"/>
      <c r="F68" s="1321"/>
      <c r="G68" s="1321"/>
      <c r="H68" s="1321"/>
      <c r="I68" s="1321"/>
      <c r="J68" s="1321"/>
      <c r="K68" s="1321"/>
      <c r="L68" s="1321"/>
      <c r="M68" s="1321"/>
      <c r="N68" s="1321"/>
      <c r="O68" s="1321"/>
      <c r="P68" s="1321"/>
      <c r="Q68" s="1321"/>
      <c r="R68" s="1321"/>
      <c r="S68" s="1321"/>
      <c r="T68" s="1321"/>
      <c r="U68" s="1321"/>
      <c r="V68" s="1321"/>
      <c r="W68" s="1321"/>
      <c r="X68" s="1321"/>
      <c r="Y68" s="1321"/>
      <c r="Z68" s="1321"/>
      <c r="AA68" s="1321"/>
      <c r="AB68" s="1321"/>
      <c r="AC68" s="1321"/>
      <c r="AD68" s="1321"/>
      <c r="AE68" s="1321"/>
      <c r="AF68" s="1321"/>
    </row>
    <row r="69" spans="2:32" ht="21" customHeight="1"/>
    <row r="70" spans="2:32" ht="65.25" customHeight="1">
      <c r="C70" s="1288" t="s">
        <v>1572</v>
      </c>
      <c r="D70" s="1288"/>
      <c r="E70" s="1288"/>
      <c r="F70" s="1288"/>
      <c r="G70" s="1288"/>
      <c r="H70" s="1288"/>
      <c r="I70" s="1288"/>
      <c r="J70" s="1288"/>
      <c r="K70" s="1288"/>
      <c r="L70" s="1288"/>
      <c r="M70" s="1288"/>
      <c r="N70" s="1288"/>
      <c r="O70" s="1288"/>
      <c r="P70" s="1288"/>
      <c r="Q70" s="1288"/>
      <c r="R70" s="1288"/>
      <c r="S70" s="1288"/>
      <c r="T70" s="1288"/>
      <c r="U70" s="1288"/>
      <c r="V70" s="1288"/>
      <c r="W70" s="1288"/>
      <c r="X70" s="1288"/>
      <c r="Y70" s="1288"/>
      <c r="Z70" s="1288"/>
      <c r="AA70" s="1288"/>
      <c r="AB70" s="1288"/>
      <c r="AC70" s="1288"/>
      <c r="AD70" s="1288"/>
      <c r="AE70" s="1288"/>
      <c r="AF70" s="1288"/>
    </row>
    <row r="71" spans="2:32" ht="15" customHeight="1"/>
    <row r="72" spans="2:32" ht="15" customHeight="1"/>
    <row r="73" spans="2:32" ht="15.95" customHeight="1">
      <c r="C73" s="932">
        <v>1</v>
      </c>
      <c r="D73" s="932" t="s">
        <v>1237</v>
      </c>
    </row>
    <row r="74" spans="2:32" ht="8.25" customHeight="1">
      <c r="C74" s="932"/>
      <c r="D74" s="932"/>
    </row>
    <row r="75" spans="2:32" ht="15.95" customHeight="1">
      <c r="D75" s="1289" t="s">
        <v>1233</v>
      </c>
      <c r="E75" s="1290"/>
      <c r="F75" s="1295" t="s">
        <v>1192</v>
      </c>
      <c r="G75" s="1296"/>
      <c r="H75" s="1296"/>
      <c r="I75" s="1296"/>
      <c r="J75" s="1296"/>
      <c r="K75" s="1296"/>
      <c r="L75" s="1296"/>
      <c r="M75" s="1296"/>
      <c r="N75" s="1297"/>
      <c r="O75" s="1296" t="s">
        <v>1193</v>
      </c>
      <c r="P75" s="1296"/>
      <c r="Q75" s="1296"/>
      <c r="R75" s="1296"/>
      <c r="S75" s="1296"/>
      <c r="T75" s="1296"/>
      <c r="U75" s="1296"/>
      <c r="V75" s="1296"/>
      <c r="W75" s="1296"/>
      <c r="X75" s="1394" t="s">
        <v>1279</v>
      </c>
      <c r="Y75" s="1395"/>
      <c r="Z75" s="1395"/>
      <c r="AA75" s="1395"/>
      <c r="AB75" s="1395"/>
      <c r="AC75" s="1395"/>
      <c r="AD75" s="1395"/>
      <c r="AE75" s="1395"/>
      <c r="AF75" s="1396"/>
    </row>
    <row r="76" spans="2:32" ht="15.95" customHeight="1">
      <c r="D76" s="1291"/>
      <c r="E76" s="1292"/>
      <c r="F76" s="1298"/>
      <c r="G76" s="1299"/>
      <c r="H76" s="1299"/>
      <c r="I76" s="1299"/>
      <c r="J76" s="1299"/>
      <c r="K76" s="1299"/>
      <c r="L76" s="1299"/>
      <c r="M76" s="1299"/>
      <c r="N76" s="1300"/>
      <c r="O76" s="1299"/>
      <c r="P76" s="1299"/>
      <c r="Q76" s="1299"/>
      <c r="R76" s="1299"/>
      <c r="S76" s="1299"/>
      <c r="T76" s="1299"/>
      <c r="U76" s="1299"/>
      <c r="V76" s="1299"/>
      <c r="W76" s="1299"/>
      <c r="X76" s="1397"/>
      <c r="Y76" s="1398"/>
      <c r="Z76" s="1398"/>
      <c r="AA76" s="1398"/>
      <c r="AB76" s="1398"/>
      <c r="AC76" s="1398"/>
      <c r="AD76" s="1398"/>
      <c r="AE76" s="1398"/>
      <c r="AF76" s="1399"/>
    </row>
    <row r="77" spans="2:32" ht="24.95" customHeight="1">
      <c r="D77" s="1291"/>
      <c r="E77" s="1292"/>
      <c r="F77" s="933" t="str">
        <f>D34</f>
        <v>①造成等</v>
      </c>
      <c r="G77" s="934"/>
      <c r="H77" s="934"/>
      <c r="I77" s="934"/>
      <c r="J77" s="934"/>
      <c r="K77" s="934"/>
      <c r="L77" s="934"/>
      <c r="M77" s="934"/>
      <c r="N77" s="935"/>
      <c r="O77" s="934" t="str">
        <f>M34</f>
        <v>造成等の工事</v>
      </c>
      <c r="P77" s="934"/>
      <c r="Q77" s="934"/>
      <c r="R77" s="934"/>
      <c r="S77" s="934"/>
      <c r="T77" s="934"/>
      <c r="U77" s="934"/>
      <c r="V77" s="934"/>
      <c r="W77" s="934"/>
      <c r="X77" s="944"/>
      <c r="Y77" s="940"/>
      <c r="Z77" s="934"/>
      <c r="AA77" s="934"/>
      <c r="AB77" s="934"/>
      <c r="AC77" s="934"/>
      <c r="AD77" s="934"/>
      <c r="AE77" s="934"/>
      <c r="AF77" s="935"/>
    </row>
    <row r="78" spans="2:32" ht="24.95" customHeight="1">
      <c r="D78" s="1291"/>
      <c r="E78" s="1292"/>
      <c r="F78" s="933"/>
      <c r="G78" s="934"/>
      <c r="H78" s="934"/>
      <c r="I78" s="934"/>
      <c r="J78" s="934"/>
      <c r="K78" s="934"/>
      <c r="L78" s="934"/>
      <c r="M78" s="934"/>
      <c r="N78" s="935"/>
      <c r="O78" s="943" t="str">
        <f>R34</f>
        <v>□</v>
      </c>
      <c r="P78" s="943" t="str">
        <f t="shared" ref="P78:R78" si="0">S34</f>
        <v>有</v>
      </c>
      <c r="Q78" s="943" t="str">
        <f t="shared" si="0"/>
        <v>□</v>
      </c>
      <c r="R78" s="943" t="str">
        <f t="shared" si="0"/>
        <v>無</v>
      </c>
      <c r="S78" s="943"/>
      <c r="T78" s="934"/>
      <c r="U78" s="934"/>
      <c r="V78" s="934"/>
      <c r="W78" s="934"/>
      <c r="X78" s="910" t="s">
        <v>535</v>
      </c>
      <c r="Y78" s="934" t="s">
        <v>136</v>
      </c>
      <c r="Z78" s="869" t="s">
        <v>535</v>
      </c>
      <c r="AA78" s="934" t="s">
        <v>1177</v>
      </c>
      <c r="AB78" s="934"/>
      <c r="AC78" s="934"/>
      <c r="AD78" s="934"/>
      <c r="AE78" s="934"/>
      <c r="AF78" s="935"/>
    </row>
    <row r="79" spans="2:32" ht="24.95" customHeight="1">
      <c r="D79" s="1291"/>
      <c r="E79" s="1292"/>
      <c r="F79" s="936"/>
      <c r="G79" s="937"/>
      <c r="H79" s="937"/>
      <c r="I79" s="937"/>
      <c r="J79" s="937"/>
      <c r="K79" s="937"/>
      <c r="L79" s="937"/>
      <c r="M79" s="937"/>
      <c r="N79" s="938"/>
      <c r="O79" s="937"/>
      <c r="P79" s="937"/>
      <c r="Q79" s="937"/>
      <c r="R79" s="937"/>
      <c r="S79" s="937"/>
      <c r="T79" s="937"/>
      <c r="U79" s="937"/>
      <c r="V79" s="937"/>
      <c r="W79" s="937"/>
      <c r="X79" s="887"/>
      <c r="Y79" s="937"/>
      <c r="Z79" s="937"/>
      <c r="AA79" s="937"/>
      <c r="AB79" s="937"/>
      <c r="AC79" s="937"/>
      <c r="AD79" s="937"/>
      <c r="AE79" s="937"/>
      <c r="AF79" s="938"/>
    </row>
    <row r="80" spans="2:32" ht="24.95" customHeight="1">
      <c r="D80" s="1291"/>
      <c r="E80" s="1292"/>
      <c r="F80" s="939" t="str">
        <f>D37</f>
        <v>②基礎・基礎ぐい</v>
      </c>
      <c r="G80" s="940"/>
      <c r="H80" s="940"/>
      <c r="I80" s="940"/>
      <c r="J80" s="940"/>
      <c r="K80" s="940"/>
      <c r="L80" s="940"/>
      <c r="M80" s="940"/>
      <c r="N80" s="941"/>
      <c r="O80" s="940" t="str">
        <f>M37</f>
        <v>基礎・基礎ぐいの工事</v>
      </c>
      <c r="P80" s="940"/>
      <c r="Q80" s="940"/>
      <c r="R80" s="940"/>
      <c r="S80" s="940"/>
      <c r="T80" s="940"/>
      <c r="U80" s="940"/>
      <c r="V80" s="940"/>
      <c r="W80" s="940"/>
      <c r="X80" s="945"/>
      <c r="Y80" s="940"/>
      <c r="Z80" s="940"/>
      <c r="AA80" s="940"/>
      <c r="AB80" s="940"/>
      <c r="AC80" s="940"/>
      <c r="AD80" s="940"/>
      <c r="AE80" s="940"/>
      <c r="AF80" s="941"/>
    </row>
    <row r="81" spans="4:32" ht="24.95" customHeight="1">
      <c r="D81" s="1291"/>
      <c r="E81" s="1292"/>
      <c r="F81" s="933"/>
      <c r="G81" s="934"/>
      <c r="H81" s="934"/>
      <c r="I81" s="934"/>
      <c r="J81" s="934"/>
      <c r="K81" s="934"/>
      <c r="L81" s="934"/>
      <c r="M81" s="934"/>
      <c r="N81" s="935"/>
      <c r="O81" s="943" t="str">
        <f>T37</f>
        <v>□</v>
      </c>
      <c r="P81" s="943" t="str">
        <f t="shared" ref="P81:R81" si="1">U37</f>
        <v>有</v>
      </c>
      <c r="Q81" s="943" t="str">
        <f t="shared" si="1"/>
        <v>□</v>
      </c>
      <c r="R81" s="943" t="str">
        <f t="shared" si="1"/>
        <v>無</v>
      </c>
      <c r="S81" s="934"/>
      <c r="T81" s="934"/>
      <c r="U81" s="934"/>
      <c r="V81" s="934"/>
      <c r="W81" s="934"/>
      <c r="X81" s="910" t="s">
        <v>535</v>
      </c>
      <c r="Y81" s="934" t="s">
        <v>136</v>
      </c>
      <c r="Z81" s="869" t="s">
        <v>535</v>
      </c>
      <c r="AA81" s="934" t="s">
        <v>1177</v>
      </c>
      <c r="AB81" s="934"/>
      <c r="AC81" s="934"/>
      <c r="AD81" s="934"/>
      <c r="AE81" s="934"/>
      <c r="AF81" s="935"/>
    </row>
    <row r="82" spans="4:32" ht="24.95" customHeight="1">
      <c r="D82" s="1291"/>
      <c r="E82" s="1292"/>
      <c r="F82" s="936"/>
      <c r="G82" s="937"/>
      <c r="H82" s="937"/>
      <c r="I82" s="937"/>
      <c r="J82" s="937"/>
      <c r="K82" s="937"/>
      <c r="L82" s="937"/>
      <c r="M82" s="937"/>
      <c r="N82" s="938"/>
      <c r="O82" s="937"/>
      <c r="P82" s="937"/>
      <c r="Q82" s="937"/>
      <c r="R82" s="937"/>
      <c r="S82" s="937"/>
      <c r="T82" s="937"/>
      <c r="U82" s="937"/>
      <c r="V82" s="937"/>
      <c r="W82" s="937"/>
      <c r="X82" s="883"/>
      <c r="Y82" s="937"/>
      <c r="Z82" s="937"/>
      <c r="AA82" s="937"/>
      <c r="AB82" s="937"/>
      <c r="AC82" s="937"/>
      <c r="AD82" s="937"/>
      <c r="AE82" s="937"/>
      <c r="AF82" s="938"/>
    </row>
    <row r="83" spans="4:32" ht="24.95" customHeight="1">
      <c r="D83" s="1291"/>
      <c r="E83" s="1292"/>
      <c r="F83" s="933" t="str">
        <f>D40</f>
        <v>③上部構造部分・外装</v>
      </c>
      <c r="G83" s="934"/>
      <c r="H83" s="934"/>
      <c r="I83" s="934"/>
      <c r="J83" s="934"/>
      <c r="K83" s="934"/>
      <c r="L83" s="934"/>
      <c r="M83" s="934"/>
      <c r="N83" s="935"/>
      <c r="O83" s="662" t="str">
        <f>M40</f>
        <v>上部構造部分・外装の工事</v>
      </c>
      <c r="P83" s="934"/>
      <c r="Q83" s="934"/>
      <c r="R83" s="934"/>
      <c r="S83" s="934"/>
      <c r="T83" s="934"/>
      <c r="U83" s="934"/>
      <c r="V83" s="934"/>
      <c r="W83" s="934"/>
      <c r="X83" s="944"/>
      <c r="Y83" s="946"/>
      <c r="Z83" s="934"/>
      <c r="AA83" s="934"/>
      <c r="AB83" s="934"/>
      <c r="AC83" s="934"/>
      <c r="AD83" s="934"/>
      <c r="AE83" s="934"/>
      <c r="AF83" s="935"/>
    </row>
    <row r="84" spans="4:32" ht="24.95" customHeight="1">
      <c r="D84" s="1291"/>
      <c r="E84" s="1292"/>
      <c r="F84" s="933"/>
      <c r="G84" s="934"/>
      <c r="H84" s="934"/>
      <c r="I84" s="934"/>
      <c r="J84" s="934"/>
      <c r="K84" s="934"/>
      <c r="L84" s="934"/>
      <c r="M84" s="934"/>
      <c r="N84" s="935"/>
      <c r="O84" s="943" t="str">
        <f>U40</f>
        <v>□</v>
      </c>
      <c r="P84" s="943" t="str">
        <f t="shared" ref="P84:R84" si="2">V40</f>
        <v>有</v>
      </c>
      <c r="Q84" s="943" t="str">
        <f t="shared" si="2"/>
        <v>□</v>
      </c>
      <c r="R84" s="943" t="str">
        <f t="shared" si="2"/>
        <v>無</v>
      </c>
      <c r="S84" s="934"/>
      <c r="T84" s="934"/>
      <c r="U84" s="934"/>
      <c r="V84" s="934"/>
      <c r="W84" s="934"/>
      <c r="X84" s="910" t="s">
        <v>535</v>
      </c>
      <c r="Y84" s="934" t="s">
        <v>136</v>
      </c>
      <c r="Z84" s="869" t="s">
        <v>535</v>
      </c>
      <c r="AA84" s="934" t="s">
        <v>1177</v>
      </c>
      <c r="AB84" s="934"/>
      <c r="AC84" s="934"/>
      <c r="AD84" s="934"/>
      <c r="AE84" s="934"/>
      <c r="AF84" s="935"/>
    </row>
    <row r="85" spans="4:32" ht="24.95" customHeight="1">
      <c r="D85" s="1291"/>
      <c r="E85" s="1292"/>
      <c r="F85" s="936"/>
      <c r="G85" s="937"/>
      <c r="H85" s="937"/>
      <c r="I85" s="937"/>
      <c r="J85" s="937"/>
      <c r="K85" s="937"/>
      <c r="L85" s="937"/>
      <c r="M85" s="937"/>
      <c r="N85" s="938"/>
      <c r="O85" s="937"/>
      <c r="P85" s="937"/>
      <c r="Q85" s="937"/>
      <c r="R85" s="937"/>
      <c r="S85" s="937"/>
      <c r="T85" s="937"/>
      <c r="U85" s="937"/>
      <c r="V85" s="937"/>
      <c r="W85" s="937"/>
      <c r="X85" s="936"/>
      <c r="Y85" s="937"/>
      <c r="Z85" s="937"/>
      <c r="AA85" s="937"/>
      <c r="AB85" s="937"/>
      <c r="AC85" s="937"/>
      <c r="AD85" s="937"/>
      <c r="AE85" s="937"/>
      <c r="AF85" s="938"/>
    </row>
    <row r="86" spans="4:32" ht="24.95" customHeight="1">
      <c r="D86" s="1291"/>
      <c r="E86" s="1292"/>
      <c r="F86" s="933" t="str">
        <f>D43</f>
        <v>④屋根</v>
      </c>
      <c r="G86" s="934"/>
      <c r="H86" s="934"/>
      <c r="I86" s="934"/>
      <c r="J86" s="934"/>
      <c r="K86" s="934"/>
      <c r="L86" s="934"/>
      <c r="M86" s="934"/>
      <c r="N86" s="935"/>
      <c r="O86" s="662" t="str">
        <f>M43</f>
        <v>屋根の工事</v>
      </c>
      <c r="P86" s="934"/>
      <c r="Q86" s="934"/>
      <c r="R86" s="934"/>
      <c r="S86" s="934"/>
      <c r="T86" s="934"/>
      <c r="U86" s="934"/>
      <c r="V86" s="934"/>
      <c r="W86" s="934"/>
      <c r="X86" s="944"/>
      <c r="Y86" s="946"/>
      <c r="Z86" s="934"/>
      <c r="AA86" s="934"/>
      <c r="AB86" s="934"/>
      <c r="AC86" s="934"/>
      <c r="AD86" s="934"/>
      <c r="AE86" s="934"/>
      <c r="AF86" s="935"/>
    </row>
    <row r="87" spans="4:32" ht="24.95" customHeight="1">
      <c r="D87" s="1291"/>
      <c r="E87" s="1292"/>
      <c r="F87" s="933"/>
      <c r="G87" s="934"/>
      <c r="H87" s="934"/>
      <c r="I87" s="934"/>
      <c r="J87" s="934"/>
      <c r="K87" s="934"/>
      <c r="L87" s="934"/>
      <c r="M87" s="934"/>
      <c r="N87" s="935"/>
      <c r="O87" s="943" t="str">
        <f>Q43</f>
        <v>□</v>
      </c>
      <c r="P87" s="943" t="str">
        <f t="shared" ref="P87:R87" si="3">R43</f>
        <v>有</v>
      </c>
      <c r="Q87" s="943" t="str">
        <f t="shared" si="3"/>
        <v>□</v>
      </c>
      <c r="R87" s="943" t="str">
        <f t="shared" si="3"/>
        <v>無</v>
      </c>
      <c r="S87" s="934"/>
      <c r="T87" s="934"/>
      <c r="U87" s="934"/>
      <c r="V87" s="934"/>
      <c r="W87" s="934"/>
      <c r="X87" s="910" t="s">
        <v>535</v>
      </c>
      <c r="Y87" s="934" t="s">
        <v>136</v>
      </c>
      <c r="Z87" s="869" t="s">
        <v>535</v>
      </c>
      <c r="AA87" s="934" t="s">
        <v>1177</v>
      </c>
      <c r="AB87" s="934"/>
      <c r="AC87" s="934"/>
      <c r="AD87" s="934"/>
      <c r="AE87" s="934"/>
      <c r="AF87" s="935"/>
    </row>
    <row r="88" spans="4:32" ht="24.95" customHeight="1">
      <c r="D88" s="1291"/>
      <c r="E88" s="1292"/>
      <c r="F88" s="936"/>
      <c r="G88" s="937"/>
      <c r="H88" s="937"/>
      <c r="I88" s="937"/>
      <c r="J88" s="937"/>
      <c r="K88" s="937"/>
      <c r="L88" s="937"/>
      <c r="M88" s="937"/>
      <c r="N88" s="938"/>
      <c r="O88" s="937"/>
      <c r="P88" s="937"/>
      <c r="Q88" s="937"/>
      <c r="R88" s="937"/>
      <c r="S88" s="937"/>
      <c r="T88" s="937"/>
      <c r="U88" s="937"/>
      <c r="V88" s="937"/>
      <c r="W88" s="937"/>
      <c r="X88" s="936"/>
      <c r="Y88" s="937"/>
      <c r="Z88" s="937"/>
      <c r="AA88" s="937"/>
      <c r="AB88" s="937"/>
      <c r="AC88" s="937"/>
      <c r="AD88" s="937"/>
      <c r="AE88" s="937"/>
      <c r="AF88" s="938"/>
    </row>
    <row r="89" spans="4:32" ht="24.95" customHeight="1">
      <c r="D89" s="1291"/>
      <c r="E89" s="1292"/>
      <c r="F89" s="933" t="str">
        <f>D46</f>
        <v>⑤建築設備・内装等</v>
      </c>
      <c r="G89" s="934"/>
      <c r="H89" s="934"/>
      <c r="I89" s="934"/>
      <c r="J89" s="934"/>
      <c r="K89" s="934"/>
      <c r="L89" s="934"/>
      <c r="M89" s="934"/>
      <c r="N89" s="935"/>
      <c r="O89" s="934" t="str">
        <f>M46</f>
        <v>建築設備・内装等の工事</v>
      </c>
      <c r="P89" s="934"/>
      <c r="Q89" s="934"/>
      <c r="R89" s="934"/>
      <c r="S89" s="934"/>
      <c r="T89" s="934"/>
      <c r="U89" s="934"/>
      <c r="V89" s="934"/>
      <c r="W89" s="934"/>
      <c r="X89" s="945"/>
      <c r="Y89" s="934"/>
      <c r="Z89" s="934"/>
      <c r="AA89" s="934"/>
      <c r="AB89" s="934"/>
      <c r="AC89" s="934"/>
      <c r="AD89" s="934"/>
      <c r="AE89" s="934"/>
      <c r="AF89" s="935"/>
    </row>
    <row r="90" spans="4:32" ht="24.95" customHeight="1">
      <c r="D90" s="1291"/>
      <c r="E90" s="1292"/>
      <c r="F90" s="933"/>
      <c r="G90" s="934"/>
      <c r="H90" s="934"/>
      <c r="I90" s="934"/>
      <c r="J90" s="934"/>
      <c r="K90" s="934"/>
      <c r="L90" s="934"/>
      <c r="M90" s="934"/>
      <c r="N90" s="935"/>
      <c r="O90" s="943" t="str">
        <f>U46</f>
        <v>□</v>
      </c>
      <c r="P90" s="943" t="str">
        <f t="shared" ref="P90:R90" si="4">V46</f>
        <v>有</v>
      </c>
      <c r="Q90" s="943" t="str">
        <f t="shared" si="4"/>
        <v>□</v>
      </c>
      <c r="R90" s="943" t="str">
        <f t="shared" si="4"/>
        <v>無</v>
      </c>
      <c r="S90" s="934"/>
      <c r="T90" s="934"/>
      <c r="U90" s="934"/>
      <c r="V90" s="934"/>
      <c r="W90" s="934"/>
      <c r="X90" s="910" t="s">
        <v>535</v>
      </c>
      <c r="Y90" s="934" t="s">
        <v>136</v>
      </c>
      <c r="Z90" s="869" t="s">
        <v>535</v>
      </c>
      <c r="AA90" s="934" t="s">
        <v>1177</v>
      </c>
      <c r="AB90" s="934"/>
      <c r="AC90" s="934"/>
      <c r="AD90" s="934"/>
      <c r="AE90" s="934"/>
      <c r="AF90" s="935"/>
    </row>
    <row r="91" spans="4:32" ht="24.95" customHeight="1">
      <c r="D91" s="1291"/>
      <c r="E91" s="1292"/>
      <c r="F91" s="936"/>
      <c r="G91" s="937"/>
      <c r="H91" s="937"/>
      <c r="I91" s="937"/>
      <c r="J91" s="937"/>
      <c r="K91" s="937"/>
      <c r="L91" s="937"/>
      <c r="M91" s="937"/>
      <c r="N91" s="938"/>
      <c r="O91" s="937"/>
      <c r="P91" s="937"/>
      <c r="Q91" s="937"/>
      <c r="R91" s="937"/>
      <c r="S91" s="937"/>
      <c r="T91" s="937"/>
      <c r="U91" s="937"/>
      <c r="V91" s="937"/>
      <c r="W91" s="937"/>
      <c r="X91" s="936"/>
      <c r="Y91" s="937"/>
      <c r="Z91" s="937"/>
      <c r="AA91" s="937"/>
      <c r="AB91" s="937"/>
      <c r="AC91" s="937"/>
      <c r="AD91" s="937"/>
      <c r="AE91" s="937"/>
      <c r="AF91" s="938"/>
    </row>
    <row r="92" spans="4:32" ht="24.95" customHeight="1">
      <c r="D92" s="1291"/>
      <c r="E92" s="1292"/>
      <c r="F92" s="933" t="s">
        <v>1319</v>
      </c>
      <c r="G92" s="934"/>
      <c r="H92" s="934"/>
      <c r="I92" s="934"/>
      <c r="J92" s="934"/>
      <c r="K92" s="934"/>
      <c r="L92" s="934"/>
      <c r="M92" s="934"/>
      <c r="N92" s="935"/>
      <c r="O92" s="934" t="str">
        <f>M49</f>
        <v>その他の工事</v>
      </c>
      <c r="P92" s="934"/>
      <c r="Q92" s="934"/>
      <c r="R92" s="934"/>
      <c r="S92" s="934"/>
      <c r="T92" s="934"/>
      <c r="U92" s="934"/>
      <c r="V92" s="934"/>
      <c r="W92" s="934"/>
      <c r="X92" s="944"/>
      <c r="Y92" s="947"/>
      <c r="Z92" s="934"/>
      <c r="AA92" s="934"/>
      <c r="AB92" s="934"/>
      <c r="AC92" s="934"/>
      <c r="AD92" s="934"/>
      <c r="AE92" s="934"/>
      <c r="AF92" s="935"/>
    </row>
    <row r="93" spans="4:32" ht="24.95" customHeight="1">
      <c r="D93" s="1291"/>
      <c r="E93" s="1292"/>
      <c r="F93" s="933" t="s">
        <v>1235</v>
      </c>
      <c r="G93" s="934"/>
      <c r="H93" s="934"/>
      <c r="I93" s="934"/>
      <c r="J93" s="934"/>
      <c r="K93" s="934"/>
      <c r="L93" s="934"/>
      <c r="M93" s="934"/>
      <c r="N93" s="935"/>
      <c r="O93" s="943" t="str">
        <f>Q49</f>
        <v>□</v>
      </c>
      <c r="P93" s="943" t="str">
        <f t="shared" ref="P93:R93" si="5">R49</f>
        <v>有</v>
      </c>
      <c r="Q93" s="943" t="str">
        <f t="shared" si="5"/>
        <v>□</v>
      </c>
      <c r="R93" s="943" t="str">
        <f t="shared" si="5"/>
        <v>無</v>
      </c>
      <c r="S93" s="934"/>
      <c r="T93" s="934"/>
      <c r="U93" s="934"/>
      <c r="V93" s="934"/>
      <c r="W93" s="934"/>
      <c r="X93" s="910" t="s">
        <v>535</v>
      </c>
      <c r="Y93" s="934" t="s">
        <v>136</v>
      </c>
      <c r="Z93" s="869" t="s">
        <v>535</v>
      </c>
      <c r="AA93" s="934" t="s">
        <v>1177</v>
      </c>
      <c r="AB93" s="934"/>
      <c r="AC93" s="934"/>
      <c r="AD93" s="934"/>
      <c r="AE93" s="934"/>
      <c r="AF93" s="935"/>
    </row>
    <row r="94" spans="4:32" ht="24.95" customHeight="1">
      <c r="D94" s="1293"/>
      <c r="E94" s="1294"/>
      <c r="F94" s="936"/>
      <c r="G94" s="937"/>
      <c r="H94" s="937"/>
      <c r="I94" s="937"/>
      <c r="J94" s="937"/>
      <c r="K94" s="937"/>
      <c r="L94" s="937"/>
      <c r="M94" s="937"/>
      <c r="N94" s="938"/>
      <c r="O94" s="937"/>
      <c r="P94" s="937"/>
      <c r="Q94" s="937"/>
      <c r="R94" s="937"/>
      <c r="S94" s="937"/>
      <c r="T94" s="937"/>
      <c r="U94" s="937"/>
      <c r="V94" s="937"/>
      <c r="W94" s="937"/>
      <c r="X94" s="936"/>
      <c r="Y94" s="937"/>
      <c r="Z94" s="937"/>
      <c r="AA94" s="937"/>
      <c r="AB94" s="937"/>
      <c r="AC94" s="937"/>
      <c r="AD94" s="937"/>
      <c r="AE94" s="937"/>
      <c r="AF94" s="938"/>
    </row>
    <row r="95" spans="4:32" ht="20.100000000000001" customHeight="1">
      <c r="D95" s="888"/>
      <c r="E95" s="888"/>
      <c r="F95" s="968" t="s">
        <v>1236</v>
      </c>
      <c r="G95" s="888"/>
      <c r="H95" s="888"/>
      <c r="I95" s="888"/>
      <c r="J95" s="888"/>
      <c r="K95" s="888"/>
      <c r="L95" s="888"/>
      <c r="M95" s="888"/>
      <c r="N95" s="888"/>
      <c r="O95" s="888"/>
      <c r="P95" s="888"/>
      <c r="Q95" s="888"/>
      <c r="R95" s="888"/>
      <c r="S95" s="888"/>
      <c r="T95" s="888"/>
      <c r="U95" s="888"/>
      <c r="V95" s="888"/>
      <c r="W95" s="888"/>
      <c r="X95" s="888"/>
      <c r="Y95" s="888"/>
      <c r="Z95" s="888"/>
      <c r="AA95" s="888"/>
      <c r="AB95" s="888"/>
      <c r="AC95" s="888"/>
      <c r="AD95" s="888"/>
      <c r="AE95" s="888"/>
      <c r="AF95" s="888"/>
    </row>
    <row r="96" spans="4:32" ht="15.75" customHeight="1">
      <c r="D96" s="888"/>
      <c r="E96" s="888"/>
      <c r="F96" s="949"/>
      <c r="G96" s="888"/>
      <c r="H96" s="888"/>
      <c r="I96" s="888"/>
      <c r="J96" s="888"/>
      <c r="K96" s="888"/>
      <c r="L96" s="888"/>
      <c r="M96" s="888"/>
      <c r="N96" s="888"/>
      <c r="O96" s="888"/>
      <c r="P96" s="888"/>
      <c r="Q96" s="888"/>
      <c r="R96" s="888"/>
      <c r="S96" s="888"/>
      <c r="T96" s="888"/>
      <c r="U96" s="888"/>
      <c r="V96" s="888"/>
      <c r="W96" s="888"/>
      <c r="X96" s="888"/>
      <c r="Y96" s="888"/>
      <c r="Z96" s="888"/>
      <c r="AA96" s="888"/>
      <c r="AB96" s="888"/>
      <c r="AC96" s="888"/>
      <c r="AD96" s="888"/>
      <c r="AE96" s="888"/>
      <c r="AF96" s="888"/>
    </row>
    <row r="97" spans="2:32" ht="15.95" customHeight="1"/>
    <row r="98" spans="2:32" ht="24.95" customHeight="1">
      <c r="C98" s="932">
        <v>2</v>
      </c>
      <c r="D98" s="932" t="s">
        <v>1242</v>
      </c>
      <c r="P98" s="950"/>
      <c r="Q98" s="956"/>
      <c r="R98" s="956"/>
      <c r="S98" s="956"/>
      <c r="T98" s="956"/>
      <c r="U98" s="956"/>
      <c r="V98" s="956"/>
      <c r="W98" s="956" t="s">
        <v>1280</v>
      </c>
      <c r="X98" s="956"/>
      <c r="Y98" s="956"/>
      <c r="Z98" s="956"/>
      <c r="AA98" s="956"/>
      <c r="AB98" s="934"/>
      <c r="AC98" s="888"/>
      <c r="AD98" s="888"/>
      <c r="AE98" s="888"/>
      <c r="AF98" s="888"/>
    </row>
    <row r="99" spans="2:32" ht="24.95" customHeight="1"/>
    <row r="100" spans="2:32" ht="24.95" customHeight="1">
      <c r="C100" s="932">
        <v>3</v>
      </c>
      <c r="D100" s="932" t="s">
        <v>1239</v>
      </c>
      <c r="W100" s="932" t="s">
        <v>1240</v>
      </c>
    </row>
    <row r="101" spans="2:32" ht="24.95" customHeight="1"/>
    <row r="102" spans="2:32" ht="24.95" customHeight="1">
      <c r="C102" s="932">
        <v>4</v>
      </c>
      <c r="D102" s="932" t="s">
        <v>1241</v>
      </c>
    </row>
    <row r="103" spans="2:32" ht="24.95" customHeight="1">
      <c r="P103" s="950" t="s">
        <v>589</v>
      </c>
      <c r="Q103" s="1287"/>
      <c r="R103" s="1287"/>
      <c r="S103" s="1287"/>
      <c r="T103" s="1287"/>
      <c r="U103" s="1287"/>
      <c r="V103" s="1287"/>
      <c r="W103" s="1287"/>
      <c r="X103" s="1287"/>
      <c r="Y103" s="1287"/>
      <c r="Z103" s="1287"/>
      <c r="AA103" s="1287"/>
      <c r="AB103" s="937" t="s">
        <v>1238</v>
      </c>
      <c r="AC103" s="881"/>
      <c r="AD103" s="881"/>
      <c r="AE103" s="881"/>
    </row>
    <row r="104" spans="2:32" ht="24.95" customHeight="1"/>
    <row r="105" spans="2:32" ht="15.95" customHeight="1">
      <c r="B105" s="932"/>
      <c r="C105" s="932"/>
      <c r="D105" s="932"/>
      <c r="E105" s="932"/>
      <c r="F105" s="932"/>
      <c r="G105" s="932"/>
      <c r="H105" s="932"/>
      <c r="I105" s="932"/>
      <c r="J105" s="932"/>
      <c r="K105" s="932"/>
      <c r="L105" s="932"/>
      <c r="M105" s="932"/>
      <c r="N105" s="932"/>
      <c r="O105" s="932"/>
      <c r="P105" s="932"/>
      <c r="Q105" s="932"/>
      <c r="R105" s="932"/>
      <c r="S105" s="932"/>
      <c r="T105" s="932"/>
      <c r="U105" s="932"/>
      <c r="V105" s="932"/>
      <c r="W105" s="932"/>
      <c r="X105" s="932"/>
      <c r="Y105" s="932"/>
      <c r="Z105" s="932"/>
      <c r="AA105" s="932"/>
      <c r="AB105" s="932"/>
      <c r="AC105" s="932"/>
      <c r="AD105" s="932"/>
      <c r="AE105" s="932"/>
      <c r="AF105" s="932"/>
    </row>
    <row r="106" spans="2:32" ht="20.100000000000001" customHeight="1">
      <c r="B106" s="932"/>
      <c r="C106" s="932" t="s">
        <v>1243</v>
      </c>
      <c r="D106" s="932"/>
      <c r="E106" s="932"/>
      <c r="F106" s="932"/>
      <c r="G106" s="932"/>
      <c r="H106" s="932"/>
      <c r="I106" s="932"/>
      <c r="J106" s="932"/>
      <c r="K106" s="932"/>
      <c r="L106" s="932"/>
      <c r="M106" s="932"/>
      <c r="N106" s="932"/>
      <c r="O106" s="932"/>
      <c r="P106" s="932"/>
      <c r="Q106" s="932"/>
      <c r="R106" s="932"/>
      <c r="S106" s="932"/>
      <c r="T106" s="932"/>
      <c r="U106" s="932"/>
      <c r="V106" s="932"/>
      <c r="W106" s="932"/>
      <c r="X106" s="932"/>
      <c r="Y106" s="932"/>
      <c r="Z106" s="932"/>
      <c r="AA106" s="932"/>
      <c r="AB106" s="932"/>
      <c r="AC106" s="932"/>
      <c r="AD106" s="932"/>
      <c r="AE106" s="932"/>
      <c r="AF106" s="932"/>
    </row>
    <row r="107" spans="2:32" ht="20.100000000000001" customHeight="1">
      <c r="B107" s="932"/>
      <c r="C107" s="1286" t="s">
        <v>1245</v>
      </c>
      <c r="D107" s="1286"/>
      <c r="E107" s="1286"/>
      <c r="F107" s="1286"/>
      <c r="G107" s="1286"/>
      <c r="H107" s="1286"/>
      <c r="I107" s="1286"/>
      <c r="J107" s="1286"/>
      <c r="K107" s="1286"/>
      <c r="L107" s="1286"/>
      <c r="M107" s="1286" t="s">
        <v>1246</v>
      </c>
      <c r="N107" s="1286"/>
      <c r="O107" s="1286"/>
      <c r="P107" s="1286"/>
      <c r="Q107" s="1286"/>
      <c r="R107" s="1286"/>
      <c r="S107" s="1286"/>
      <c r="T107" s="1286"/>
      <c r="U107" s="1286"/>
      <c r="V107" s="1286"/>
      <c r="W107" s="1286" t="s">
        <v>1247</v>
      </c>
      <c r="X107" s="1286"/>
      <c r="Y107" s="1286"/>
      <c r="Z107" s="1286"/>
      <c r="AA107" s="1286"/>
      <c r="AB107" s="1286"/>
      <c r="AC107" s="1286"/>
      <c r="AD107" s="1286"/>
      <c r="AE107" s="1286"/>
      <c r="AF107" s="1286"/>
    </row>
    <row r="108" spans="2:32" ht="20.100000000000001" customHeight="1">
      <c r="B108" s="932"/>
      <c r="C108" s="1286"/>
      <c r="D108" s="1286"/>
      <c r="E108" s="1286"/>
      <c r="F108" s="1286"/>
      <c r="G108" s="1286"/>
      <c r="H108" s="1286"/>
      <c r="I108" s="1286"/>
      <c r="J108" s="1286"/>
      <c r="K108" s="1286"/>
      <c r="L108" s="1286"/>
      <c r="M108" s="1286"/>
      <c r="N108" s="1286"/>
      <c r="O108" s="1286"/>
      <c r="P108" s="1286"/>
      <c r="Q108" s="1286"/>
      <c r="R108" s="1286"/>
      <c r="S108" s="1286"/>
      <c r="T108" s="1286"/>
      <c r="U108" s="1286"/>
      <c r="V108" s="1286"/>
      <c r="W108" s="1286"/>
      <c r="X108" s="1286"/>
      <c r="Y108" s="1286"/>
      <c r="Z108" s="1286"/>
      <c r="AA108" s="1286"/>
      <c r="AB108" s="1286"/>
      <c r="AC108" s="1286"/>
      <c r="AD108" s="1286"/>
      <c r="AE108" s="1286"/>
      <c r="AF108" s="1286"/>
    </row>
    <row r="109" spans="2:32" ht="18.95" customHeight="1">
      <c r="B109" s="932"/>
      <c r="C109" s="1286"/>
      <c r="D109" s="1286"/>
      <c r="E109" s="1286"/>
      <c r="F109" s="1286"/>
      <c r="G109" s="1286"/>
      <c r="H109" s="1286"/>
      <c r="I109" s="1286"/>
      <c r="J109" s="1286"/>
      <c r="K109" s="1286"/>
      <c r="L109" s="1286"/>
      <c r="M109" s="1286"/>
      <c r="N109" s="1286"/>
      <c r="O109" s="1286"/>
      <c r="P109" s="1286"/>
      <c r="Q109" s="1286"/>
      <c r="R109" s="1286"/>
      <c r="S109" s="1286"/>
      <c r="T109" s="1286"/>
      <c r="U109" s="1286"/>
      <c r="V109" s="1286"/>
      <c r="W109" s="1286"/>
      <c r="X109" s="1286"/>
      <c r="Y109" s="1286"/>
      <c r="Z109" s="1286"/>
      <c r="AA109" s="1286"/>
      <c r="AB109" s="1286"/>
      <c r="AC109" s="1286"/>
      <c r="AD109" s="1286"/>
      <c r="AE109" s="1286"/>
      <c r="AF109" s="1286"/>
    </row>
    <row r="110" spans="2:32" ht="18.95" customHeight="1">
      <c r="B110" s="932"/>
      <c r="C110" s="1286"/>
      <c r="D110" s="1286"/>
      <c r="E110" s="1286"/>
      <c r="F110" s="1286"/>
      <c r="G110" s="1286"/>
      <c r="H110" s="1286"/>
      <c r="I110" s="1286"/>
      <c r="J110" s="1286"/>
      <c r="K110" s="1286"/>
      <c r="L110" s="1286"/>
      <c r="M110" s="1286"/>
      <c r="N110" s="1286"/>
      <c r="O110" s="1286"/>
      <c r="P110" s="1286"/>
      <c r="Q110" s="1286"/>
      <c r="R110" s="1286"/>
      <c r="S110" s="1286"/>
      <c r="T110" s="1286"/>
      <c r="U110" s="1286"/>
      <c r="V110" s="1286"/>
      <c r="W110" s="1286"/>
      <c r="X110" s="1286"/>
      <c r="Y110" s="1286"/>
      <c r="Z110" s="1286"/>
      <c r="AA110" s="1286"/>
      <c r="AB110" s="1286"/>
      <c r="AC110" s="1286"/>
      <c r="AD110" s="1286"/>
      <c r="AE110" s="1286"/>
      <c r="AF110" s="1286"/>
    </row>
    <row r="111" spans="2:32" ht="18.95" customHeight="1">
      <c r="B111" s="932"/>
      <c r="C111" s="1286"/>
      <c r="D111" s="1286"/>
      <c r="E111" s="1286"/>
      <c r="F111" s="1286"/>
      <c r="G111" s="1286"/>
      <c r="H111" s="1286"/>
      <c r="I111" s="1286"/>
      <c r="J111" s="1286"/>
      <c r="K111" s="1286"/>
      <c r="L111" s="1286"/>
      <c r="M111" s="1286"/>
      <c r="N111" s="1286"/>
      <c r="O111" s="1286"/>
      <c r="P111" s="1286"/>
      <c r="Q111" s="1286"/>
      <c r="R111" s="1286"/>
      <c r="S111" s="1286"/>
      <c r="T111" s="1286"/>
      <c r="U111" s="1286"/>
      <c r="V111" s="1286"/>
      <c r="W111" s="1286"/>
      <c r="X111" s="1286"/>
      <c r="Y111" s="1286"/>
      <c r="Z111" s="1286"/>
      <c r="AA111" s="1286"/>
      <c r="AB111" s="1286"/>
      <c r="AC111" s="1286"/>
      <c r="AD111" s="1286"/>
      <c r="AE111" s="1286"/>
      <c r="AF111" s="1286"/>
    </row>
    <row r="112" spans="2:32" ht="18.95" customHeight="1">
      <c r="B112" s="932"/>
      <c r="C112" s="1286"/>
      <c r="D112" s="1286"/>
      <c r="E112" s="1286"/>
      <c r="F112" s="1286"/>
      <c r="G112" s="1286"/>
      <c r="H112" s="1286"/>
      <c r="I112" s="1286"/>
      <c r="J112" s="1286"/>
      <c r="K112" s="1286"/>
      <c r="L112" s="1286"/>
      <c r="M112" s="1286"/>
      <c r="N112" s="1286"/>
      <c r="O112" s="1286"/>
      <c r="P112" s="1286"/>
      <c r="Q112" s="1286"/>
      <c r="R112" s="1286"/>
      <c r="S112" s="1286"/>
      <c r="T112" s="1286"/>
      <c r="U112" s="1286"/>
      <c r="V112" s="1286"/>
      <c r="W112" s="1286"/>
      <c r="X112" s="1286"/>
      <c r="Y112" s="1286"/>
      <c r="Z112" s="1286"/>
      <c r="AA112" s="1286"/>
      <c r="AB112" s="1286"/>
      <c r="AC112" s="1286"/>
      <c r="AD112" s="1286"/>
      <c r="AE112" s="1286"/>
      <c r="AF112" s="1286"/>
    </row>
    <row r="113" spans="2:32" ht="18.95" customHeight="1">
      <c r="B113" s="932"/>
      <c r="C113" s="1286"/>
      <c r="D113" s="1286"/>
      <c r="E113" s="1286"/>
      <c r="F113" s="1286"/>
      <c r="G113" s="1286"/>
      <c r="H113" s="1286"/>
      <c r="I113" s="1286"/>
      <c r="J113" s="1286"/>
      <c r="K113" s="1286"/>
      <c r="L113" s="1286"/>
      <c r="M113" s="1286"/>
      <c r="N113" s="1286"/>
      <c r="O113" s="1286"/>
      <c r="P113" s="1286"/>
      <c r="Q113" s="1286"/>
      <c r="R113" s="1286"/>
      <c r="S113" s="1286"/>
      <c r="T113" s="1286"/>
      <c r="U113" s="1286"/>
      <c r="V113" s="1286"/>
      <c r="W113" s="1286"/>
      <c r="X113" s="1286"/>
      <c r="Y113" s="1286"/>
      <c r="Z113" s="1286"/>
      <c r="AA113" s="1286"/>
      <c r="AB113" s="1286"/>
      <c r="AC113" s="1286"/>
      <c r="AD113" s="1286"/>
      <c r="AE113" s="1286"/>
      <c r="AF113" s="1286"/>
    </row>
    <row r="114" spans="2:32" ht="18.95" customHeight="1">
      <c r="B114" s="932"/>
      <c r="C114" s="1286"/>
      <c r="D114" s="1286"/>
      <c r="E114" s="1286"/>
      <c r="F114" s="1286"/>
      <c r="G114" s="1286"/>
      <c r="H114" s="1286"/>
      <c r="I114" s="1286"/>
      <c r="J114" s="1286"/>
      <c r="K114" s="1286"/>
      <c r="L114" s="1286"/>
      <c r="M114" s="1286"/>
      <c r="N114" s="1286"/>
      <c r="O114" s="1286"/>
      <c r="P114" s="1286"/>
      <c r="Q114" s="1286"/>
      <c r="R114" s="1286"/>
      <c r="S114" s="1286"/>
      <c r="T114" s="1286"/>
      <c r="U114" s="1286"/>
      <c r="V114" s="1286"/>
      <c r="W114" s="1286"/>
      <c r="X114" s="1286"/>
      <c r="Y114" s="1286"/>
      <c r="Z114" s="1286"/>
      <c r="AA114" s="1286"/>
      <c r="AB114" s="1286"/>
      <c r="AC114" s="1286"/>
      <c r="AD114" s="1286"/>
      <c r="AE114" s="1286"/>
      <c r="AF114" s="1286"/>
    </row>
    <row r="115" spans="2:32" ht="18.95" customHeight="1">
      <c r="B115" s="932"/>
      <c r="C115" s="1286"/>
      <c r="D115" s="1286"/>
      <c r="E115" s="1286"/>
      <c r="F115" s="1286"/>
      <c r="G115" s="1286"/>
      <c r="H115" s="1286"/>
      <c r="I115" s="1286"/>
      <c r="J115" s="1286"/>
      <c r="K115" s="1286"/>
      <c r="L115" s="1286"/>
      <c r="M115" s="1286"/>
      <c r="N115" s="1286"/>
      <c r="O115" s="1286"/>
      <c r="P115" s="1286"/>
      <c r="Q115" s="1286"/>
      <c r="R115" s="1286"/>
      <c r="S115" s="1286"/>
      <c r="T115" s="1286"/>
      <c r="U115" s="1286"/>
      <c r="V115" s="1286"/>
      <c r="W115" s="1286"/>
      <c r="X115" s="1286"/>
      <c r="Y115" s="1286"/>
      <c r="Z115" s="1286"/>
      <c r="AA115" s="1286"/>
      <c r="AB115" s="1286"/>
      <c r="AC115" s="1286"/>
      <c r="AD115" s="1286"/>
      <c r="AE115" s="1286"/>
      <c r="AF115" s="1286"/>
    </row>
    <row r="116" spans="2:32" ht="18.95" customHeight="1">
      <c r="B116" s="932"/>
      <c r="C116" s="1286"/>
      <c r="D116" s="1286"/>
      <c r="E116" s="1286"/>
      <c r="F116" s="1286"/>
      <c r="G116" s="1286"/>
      <c r="H116" s="1286"/>
      <c r="I116" s="1286"/>
      <c r="J116" s="1286"/>
      <c r="K116" s="1286"/>
      <c r="L116" s="1286"/>
      <c r="M116" s="1286"/>
      <c r="N116" s="1286"/>
      <c r="O116" s="1286"/>
      <c r="P116" s="1286"/>
      <c r="Q116" s="1286"/>
      <c r="R116" s="1286"/>
      <c r="S116" s="1286"/>
      <c r="T116" s="1286"/>
      <c r="U116" s="1286"/>
      <c r="V116" s="1286"/>
      <c r="W116" s="1286"/>
      <c r="X116" s="1286"/>
      <c r="Y116" s="1286"/>
      <c r="Z116" s="1286"/>
      <c r="AA116" s="1286"/>
      <c r="AB116" s="1286"/>
      <c r="AC116" s="1286"/>
      <c r="AD116" s="1286"/>
      <c r="AE116" s="1286"/>
      <c r="AF116" s="1286"/>
    </row>
    <row r="117" spans="2:32" ht="18.95" customHeight="1">
      <c r="B117" s="932"/>
      <c r="C117" s="1286"/>
      <c r="D117" s="1286"/>
      <c r="E117" s="1286"/>
      <c r="F117" s="1286"/>
      <c r="G117" s="1286"/>
      <c r="H117" s="1286"/>
      <c r="I117" s="1286"/>
      <c r="J117" s="1286"/>
      <c r="K117" s="1286"/>
      <c r="L117" s="1286"/>
      <c r="M117" s="1286"/>
      <c r="N117" s="1286"/>
      <c r="O117" s="1286"/>
      <c r="P117" s="1286"/>
      <c r="Q117" s="1286"/>
      <c r="R117" s="1286"/>
      <c r="S117" s="1286"/>
      <c r="T117" s="1286"/>
      <c r="U117" s="1286"/>
      <c r="V117" s="1286"/>
      <c r="W117" s="1286"/>
      <c r="X117" s="1286"/>
      <c r="Y117" s="1286"/>
      <c r="Z117" s="1286"/>
      <c r="AA117" s="1286"/>
      <c r="AB117" s="1286"/>
      <c r="AC117" s="1286"/>
      <c r="AD117" s="1286"/>
      <c r="AE117" s="1286"/>
      <c r="AF117" s="1286"/>
    </row>
    <row r="118" spans="2:32" ht="18.95" customHeight="1">
      <c r="B118" s="932"/>
      <c r="C118" s="1286"/>
      <c r="D118" s="1286"/>
      <c r="E118" s="1286"/>
      <c r="F118" s="1286"/>
      <c r="G118" s="1286"/>
      <c r="H118" s="1286"/>
      <c r="I118" s="1286"/>
      <c r="J118" s="1286"/>
      <c r="K118" s="1286"/>
      <c r="L118" s="1286"/>
      <c r="M118" s="1286"/>
      <c r="N118" s="1286"/>
      <c r="O118" s="1286"/>
      <c r="P118" s="1286"/>
      <c r="Q118" s="1286"/>
      <c r="R118" s="1286"/>
      <c r="S118" s="1286"/>
      <c r="T118" s="1286"/>
      <c r="U118" s="1286"/>
      <c r="V118" s="1286"/>
      <c r="W118" s="1286"/>
      <c r="X118" s="1286"/>
      <c r="Y118" s="1286"/>
      <c r="Z118" s="1286"/>
      <c r="AA118" s="1286"/>
      <c r="AB118" s="1286"/>
      <c r="AC118" s="1286"/>
      <c r="AD118" s="1286"/>
      <c r="AE118" s="1286"/>
      <c r="AF118" s="1286"/>
    </row>
    <row r="119" spans="2:32" ht="18.95" customHeight="1">
      <c r="B119" s="932"/>
      <c r="C119" s="1286"/>
      <c r="D119" s="1286"/>
      <c r="E119" s="1286"/>
      <c r="F119" s="1286"/>
      <c r="G119" s="1286"/>
      <c r="H119" s="1286"/>
      <c r="I119" s="1286"/>
      <c r="J119" s="1286"/>
      <c r="K119" s="1286"/>
      <c r="L119" s="1286"/>
      <c r="M119" s="1286"/>
      <c r="N119" s="1286"/>
      <c r="O119" s="1286"/>
      <c r="P119" s="1286"/>
      <c r="Q119" s="1286"/>
      <c r="R119" s="1286"/>
      <c r="S119" s="1286"/>
      <c r="T119" s="1286"/>
      <c r="U119" s="1286"/>
      <c r="V119" s="1286"/>
      <c r="W119" s="1286"/>
      <c r="X119" s="1286"/>
      <c r="Y119" s="1286"/>
      <c r="Z119" s="1286"/>
      <c r="AA119" s="1286"/>
      <c r="AB119" s="1286"/>
      <c r="AC119" s="1286"/>
      <c r="AD119" s="1286"/>
      <c r="AE119" s="1286"/>
      <c r="AF119" s="1286"/>
    </row>
    <row r="120" spans="2:32" ht="18.95" customHeight="1">
      <c r="B120" s="932"/>
      <c r="C120" s="1286"/>
      <c r="D120" s="1286"/>
      <c r="E120" s="1286"/>
      <c r="F120" s="1286"/>
      <c r="G120" s="1286"/>
      <c r="H120" s="1286"/>
      <c r="I120" s="1286"/>
      <c r="J120" s="1286"/>
      <c r="K120" s="1286"/>
      <c r="L120" s="1286"/>
      <c r="M120" s="1286"/>
      <c r="N120" s="1286"/>
      <c r="O120" s="1286"/>
      <c r="P120" s="1286"/>
      <c r="Q120" s="1286"/>
      <c r="R120" s="1286"/>
      <c r="S120" s="1286"/>
      <c r="T120" s="1286"/>
      <c r="U120" s="1286"/>
      <c r="V120" s="1286"/>
      <c r="W120" s="1286"/>
      <c r="X120" s="1286"/>
      <c r="Y120" s="1286"/>
      <c r="Z120" s="1286"/>
      <c r="AA120" s="1286"/>
      <c r="AB120" s="1286"/>
      <c r="AC120" s="1286"/>
      <c r="AD120" s="1286"/>
      <c r="AE120" s="1286"/>
      <c r="AF120" s="1286"/>
    </row>
    <row r="121" spans="2:32" ht="18.95" customHeight="1">
      <c r="B121" s="932"/>
      <c r="C121" s="1286"/>
      <c r="D121" s="1286"/>
      <c r="E121" s="1286"/>
      <c r="F121" s="1286"/>
      <c r="G121" s="1286"/>
      <c r="H121" s="1286"/>
      <c r="I121" s="1286"/>
      <c r="J121" s="1286"/>
      <c r="K121" s="1286"/>
      <c r="L121" s="1286"/>
      <c r="M121" s="1286"/>
      <c r="N121" s="1286"/>
      <c r="O121" s="1286"/>
      <c r="P121" s="1286"/>
      <c r="Q121" s="1286"/>
      <c r="R121" s="1286"/>
      <c r="S121" s="1286"/>
      <c r="T121" s="1286"/>
      <c r="U121" s="1286"/>
      <c r="V121" s="1286"/>
      <c r="W121" s="1286"/>
      <c r="X121" s="1286"/>
      <c r="Y121" s="1286"/>
      <c r="Z121" s="1286"/>
      <c r="AA121" s="1286"/>
      <c r="AB121" s="1286"/>
      <c r="AC121" s="1286"/>
      <c r="AD121" s="1286"/>
      <c r="AE121" s="1286"/>
      <c r="AF121" s="1286"/>
    </row>
    <row r="122" spans="2:32" ht="18.95" customHeight="1">
      <c r="B122" s="932"/>
      <c r="C122" s="1286"/>
      <c r="D122" s="1286"/>
      <c r="E122" s="1286"/>
      <c r="F122" s="1286"/>
      <c r="G122" s="1286"/>
      <c r="H122" s="1286"/>
      <c r="I122" s="1286"/>
      <c r="J122" s="1286"/>
      <c r="K122" s="1286"/>
      <c r="L122" s="1286"/>
      <c r="M122" s="1286"/>
      <c r="N122" s="1286"/>
      <c r="O122" s="1286"/>
      <c r="P122" s="1286"/>
      <c r="Q122" s="1286"/>
      <c r="R122" s="1286"/>
      <c r="S122" s="1286"/>
      <c r="T122" s="1286"/>
      <c r="U122" s="1286"/>
      <c r="V122" s="1286"/>
      <c r="W122" s="1286"/>
      <c r="X122" s="1286"/>
      <c r="Y122" s="1286"/>
      <c r="Z122" s="1286"/>
      <c r="AA122" s="1286"/>
      <c r="AB122" s="1286"/>
      <c r="AC122" s="1286"/>
      <c r="AD122" s="1286"/>
      <c r="AE122" s="1286"/>
      <c r="AF122" s="1286"/>
    </row>
    <row r="123" spans="2:32" ht="18.95" customHeight="1">
      <c r="B123" s="932"/>
      <c r="C123" s="1286"/>
      <c r="D123" s="1286"/>
      <c r="E123" s="1286"/>
      <c r="F123" s="1286"/>
      <c r="G123" s="1286"/>
      <c r="H123" s="1286"/>
      <c r="I123" s="1286"/>
      <c r="J123" s="1286"/>
      <c r="K123" s="1286"/>
      <c r="L123" s="1286"/>
      <c r="M123" s="1286"/>
      <c r="N123" s="1286"/>
      <c r="O123" s="1286"/>
      <c r="P123" s="1286"/>
      <c r="Q123" s="1286"/>
      <c r="R123" s="1286"/>
      <c r="S123" s="1286"/>
      <c r="T123" s="1286"/>
      <c r="U123" s="1286"/>
      <c r="V123" s="1286"/>
      <c r="W123" s="1286"/>
      <c r="X123" s="1286"/>
      <c r="Y123" s="1286"/>
      <c r="Z123" s="1286"/>
      <c r="AA123" s="1286"/>
      <c r="AB123" s="1286"/>
      <c r="AC123" s="1286"/>
      <c r="AD123" s="1286"/>
      <c r="AE123" s="1286"/>
      <c r="AF123" s="1286"/>
    </row>
    <row r="124" spans="2:32" ht="18.95" customHeight="1">
      <c r="B124" s="932"/>
      <c r="C124" s="1286"/>
      <c r="D124" s="1286"/>
      <c r="E124" s="1286"/>
      <c r="F124" s="1286"/>
      <c r="G124" s="1286"/>
      <c r="H124" s="1286"/>
      <c r="I124" s="1286"/>
      <c r="J124" s="1286"/>
      <c r="K124" s="1286"/>
      <c r="L124" s="1286"/>
      <c r="M124" s="1286"/>
      <c r="N124" s="1286"/>
      <c r="O124" s="1286"/>
      <c r="P124" s="1286"/>
      <c r="Q124" s="1286"/>
      <c r="R124" s="1286"/>
      <c r="S124" s="1286"/>
      <c r="T124" s="1286"/>
      <c r="U124" s="1286"/>
      <c r="V124" s="1286"/>
      <c r="W124" s="1286"/>
      <c r="X124" s="1286"/>
      <c r="Y124" s="1286"/>
      <c r="Z124" s="1286"/>
      <c r="AA124" s="1286"/>
      <c r="AB124" s="1286"/>
      <c r="AC124" s="1286"/>
      <c r="AD124" s="1286"/>
      <c r="AE124" s="1286"/>
      <c r="AF124" s="1286"/>
    </row>
    <row r="125" spans="2:32" ht="18.95" customHeight="1">
      <c r="B125" s="932"/>
      <c r="C125" s="1286"/>
      <c r="D125" s="1286"/>
      <c r="E125" s="1286"/>
      <c r="F125" s="1286"/>
      <c r="G125" s="1286"/>
      <c r="H125" s="1286"/>
      <c r="I125" s="1286"/>
      <c r="J125" s="1286"/>
      <c r="K125" s="1286"/>
      <c r="L125" s="1286"/>
      <c r="M125" s="1286"/>
      <c r="N125" s="1286"/>
      <c r="O125" s="1286"/>
      <c r="P125" s="1286"/>
      <c r="Q125" s="1286"/>
      <c r="R125" s="1286"/>
      <c r="S125" s="1286"/>
      <c r="T125" s="1286"/>
      <c r="U125" s="1286"/>
      <c r="V125" s="1286"/>
      <c r="W125" s="1286"/>
      <c r="X125" s="1286"/>
      <c r="Y125" s="1286"/>
      <c r="Z125" s="1286"/>
      <c r="AA125" s="1286"/>
      <c r="AB125" s="1286"/>
      <c r="AC125" s="1286"/>
      <c r="AD125" s="1286"/>
      <c r="AE125" s="1286"/>
      <c r="AF125" s="1286"/>
    </row>
    <row r="126" spans="2:32" ht="18.95" customHeight="1">
      <c r="B126" s="932"/>
      <c r="C126" s="1286"/>
      <c r="D126" s="1286"/>
      <c r="E126" s="1286"/>
      <c r="F126" s="1286"/>
      <c r="G126" s="1286"/>
      <c r="H126" s="1286"/>
      <c r="I126" s="1286"/>
      <c r="J126" s="1286"/>
      <c r="K126" s="1286"/>
      <c r="L126" s="1286"/>
      <c r="M126" s="1286"/>
      <c r="N126" s="1286"/>
      <c r="O126" s="1286"/>
      <c r="P126" s="1286"/>
      <c r="Q126" s="1286"/>
      <c r="R126" s="1286"/>
      <c r="S126" s="1286"/>
      <c r="T126" s="1286"/>
      <c r="U126" s="1286"/>
      <c r="V126" s="1286"/>
      <c r="W126" s="1286"/>
      <c r="X126" s="1286"/>
      <c r="Y126" s="1286"/>
      <c r="Z126" s="1286"/>
      <c r="AA126" s="1286"/>
      <c r="AB126" s="1286"/>
      <c r="AC126" s="1286"/>
      <c r="AD126" s="1286"/>
      <c r="AE126" s="1286"/>
      <c r="AF126" s="1286"/>
    </row>
    <row r="127" spans="2:32" ht="18.95" customHeight="1">
      <c r="B127" s="932"/>
      <c r="C127" s="1286"/>
      <c r="D127" s="1286"/>
      <c r="E127" s="1286"/>
      <c r="F127" s="1286"/>
      <c r="G127" s="1286"/>
      <c r="H127" s="1286"/>
      <c r="I127" s="1286"/>
      <c r="J127" s="1286"/>
      <c r="K127" s="1286"/>
      <c r="L127" s="1286"/>
      <c r="M127" s="1286"/>
      <c r="N127" s="1286"/>
      <c r="O127" s="1286"/>
      <c r="P127" s="1286"/>
      <c r="Q127" s="1286"/>
      <c r="R127" s="1286"/>
      <c r="S127" s="1286"/>
      <c r="T127" s="1286"/>
      <c r="U127" s="1286"/>
      <c r="V127" s="1286"/>
      <c r="W127" s="1286"/>
      <c r="X127" s="1286"/>
      <c r="Y127" s="1286"/>
      <c r="Z127" s="1286"/>
      <c r="AA127" s="1286"/>
      <c r="AB127" s="1286"/>
      <c r="AC127" s="1286"/>
      <c r="AD127" s="1286"/>
      <c r="AE127" s="1286"/>
      <c r="AF127" s="1286"/>
    </row>
    <row r="128" spans="2:32" ht="18.95" customHeight="1">
      <c r="B128" s="932"/>
      <c r="C128" s="1286"/>
      <c r="D128" s="1286"/>
      <c r="E128" s="1286"/>
      <c r="F128" s="1286"/>
      <c r="G128" s="1286"/>
      <c r="H128" s="1286"/>
      <c r="I128" s="1286"/>
      <c r="J128" s="1286"/>
      <c r="K128" s="1286"/>
      <c r="L128" s="1286"/>
      <c r="M128" s="1286"/>
      <c r="N128" s="1286"/>
      <c r="O128" s="1286"/>
      <c r="P128" s="1286"/>
      <c r="Q128" s="1286"/>
      <c r="R128" s="1286"/>
      <c r="S128" s="1286"/>
      <c r="T128" s="1286"/>
      <c r="U128" s="1286"/>
      <c r="V128" s="1286"/>
      <c r="W128" s="1286"/>
      <c r="X128" s="1286"/>
      <c r="Y128" s="1286"/>
      <c r="Z128" s="1286"/>
      <c r="AA128" s="1286"/>
      <c r="AB128" s="1286"/>
      <c r="AC128" s="1286"/>
      <c r="AD128" s="1286"/>
      <c r="AE128" s="1286"/>
      <c r="AF128" s="1286"/>
    </row>
    <row r="129" spans="2:32" ht="18.95" customHeight="1">
      <c r="B129" s="932"/>
      <c r="C129" s="1286"/>
      <c r="D129" s="1286"/>
      <c r="E129" s="1286"/>
      <c r="F129" s="1286"/>
      <c r="G129" s="1286"/>
      <c r="H129" s="1286"/>
      <c r="I129" s="1286"/>
      <c r="J129" s="1286"/>
      <c r="K129" s="1286"/>
      <c r="L129" s="1286"/>
      <c r="M129" s="1286"/>
      <c r="N129" s="1286"/>
      <c r="O129" s="1286"/>
      <c r="P129" s="1286"/>
      <c r="Q129" s="1286"/>
      <c r="R129" s="1286"/>
      <c r="S129" s="1286"/>
      <c r="T129" s="1286"/>
      <c r="U129" s="1286"/>
      <c r="V129" s="1286"/>
      <c r="W129" s="1286"/>
      <c r="X129" s="1286"/>
      <c r="Y129" s="1286"/>
      <c r="Z129" s="1286"/>
      <c r="AA129" s="1286"/>
      <c r="AB129" s="1286"/>
      <c r="AC129" s="1286"/>
      <c r="AD129" s="1286"/>
      <c r="AE129" s="1286"/>
      <c r="AF129" s="1286"/>
    </row>
    <row r="130" spans="2:32" ht="18.95" customHeight="1">
      <c r="B130" s="932"/>
      <c r="C130" s="1286"/>
      <c r="D130" s="1286"/>
      <c r="E130" s="1286"/>
      <c r="F130" s="1286"/>
      <c r="G130" s="1286"/>
      <c r="H130" s="1286"/>
      <c r="I130" s="1286"/>
      <c r="J130" s="1286"/>
      <c r="K130" s="1286"/>
      <c r="L130" s="1286"/>
      <c r="M130" s="1286"/>
      <c r="N130" s="1286"/>
      <c r="O130" s="1286"/>
      <c r="P130" s="1286"/>
      <c r="Q130" s="1286"/>
      <c r="R130" s="1286"/>
      <c r="S130" s="1286"/>
      <c r="T130" s="1286"/>
      <c r="U130" s="1286"/>
      <c r="V130" s="1286"/>
      <c r="W130" s="1286"/>
      <c r="X130" s="1286"/>
      <c r="Y130" s="1286"/>
      <c r="Z130" s="1286"/>
      <c r="AA130" s="1286"/>
      <c r="AB130" s="1286"/>
      <c r="AC130" s="1286"/>
      <c r="AD130" s="1286"/>
      <c r="AE130" s="1286"/>
      <c r="AF130" s="1286"/>
    </row>
    <row r="131" spans="2:32" ht="18.95" customHeight="1">
      <c r="B131" s="932"/>
      <c r="C131" s="1286"/>
      <c r="D131" s="1286"/>
      <c r="E131" s="1286"/>
      <c r="F131" s="1286"/>
      <c r="G131" s="1286"/>
      <c r="H131" s="1286"/>
      <c r="I131" s="1286"/>
      <c r="J131" s="1286"/>
      <c r="K131" s="1286"/>
      <c r="L131" s="1286"/>
      <c r="M131" s="1286"/>
      <c r="N131" s="1286"/>
      <c r="O131" s="1286"/>
      <c r="P131" s="1286"/>
      <c r="Q131" s="1286"/>
      <c r="R131" s="1286"/>
      <c r="S131" s="1286"/>
      <c r="T131" s="1286"/>
      <c r="U131" s="1286"/>
      <c r="V131" s="1286"/>
      <c r="W131" s="1286"/>
      <c r="X131" s="1286"/>
      <c r="Y131" s="1286"/>
      <c r="Z131" s="1286"/>
      <c r="AA131" s="1286"/>
      <c r="AB131" s="1286"/>
      <c r="AC131" s="1286"/>
      <c r="AD131" s="1286"/>
      <c r="AE131" s="1286"/>
      <c r="AF131" s="1286"/>
    </row>
    <row r="132" spans="2:32" ht="18.95" customHeight="1">
      <c r="B132" s="932"/>
      <c r="C132" s="1286"/>
      <c r="D132" s="1286"/>
      <c r="E132" s="1286"/>
      <c r="F132" s="1286"/>
      <c r="G132" s="1286"/>
      <c r="H132" s="1286"/>
      <c r="I132" s="1286"/>
      <c r="J132" s="1286"/>
      <c r="K132" s="1286"/>
      <c r="L132" s="1286"/>
      <c r="M132" s="1286"/>
      <c r="N132" s="1286"/>
      <c r="O132" s="1286"/>
      <c r="P132" s="1286"/>
      <c r="Q132" s="1286"/>
      <c r="R132" s="1286"/>
      <c r="S132" s="1286"/>
      <c r="T132" s="1286"/>
      <c r="U132" s="1286"/>
      <c r="V132" s="1286"/>
      <c r="W132" s="1286"/>
      <c r="X132" s="1286"/>
      <c r="Y132" s="1286"/>
      <c r="Z132" s="1286"/>
      <c r="AA132" s="1286"/>
      <c r="AB132" s="1286"/>
      <c r="AC132" s="1286"/>
      <c r="AD132" s="1286"/>
      <c r="AE132" s="1286"/>
      <c r="AF132" s="1286"/>
    </row>
    <row r="133" spans="2:32" ht="18.95" customHeight="1">
      <c r="B133" s="932"/>
      <c r="C133" s="1286"/>
      <c r="D133" s="1286"/>
      <c r="E133" s="1286"/>
      <c r="F133" s="1286"/>
      <c r="G133" s="1286"/>
      <c r="H133" s="1286"/>
      <c r="I133" s="1286"/>
      <c r="J133" s="1286"/>
      <c r="K133" s="1286"/>
      <c r="L133" s="1286"/>
      <c r="M133" s="1286"/>
      <c r="N133" s="1286"/>
      <c r="O133" s="1286"/>
      <c r="P133" s="1286"/>
      <c r="Q133" s="1286"/>
      <c r="R133" s="1286"/>
      <c r="S133" s="1286"/>
      <c r="T133" s="1286"/>
      <c r="U133" s="1286"/>
      <c r="V133" s="1286"/>
      <c r="W133" s="1286"/>
      <c r="X133" s="1286"/>
      <c r="Y133" s="1286"/>
      <c r="Z133" s="1286"/>
      <c r="AA133" s="1286"/>
      <c r="AB133" s="1286"/>
      <c r="AC133" s="1286"/>
      <c r="AD133" s="1286"/>
      <c r="AE133" s="1286"/>
      <c r="AF133" s="1286"/>
    </row>
    <row r="134" spans="2:32" ht="18.95" customHeight="1">
      <c r="B134" s="932"/>
      <c r="C134" s="1286"/>
      <c r="D134" s="1286"/>
      <c r="E134" s="1286"/>
      <c r="F134" s="1286"/>
      <c r="G134" s="1286"/>
      <c r="H134" s="1286"/>
      <c r="I134" s="1286"/>
      <c r="J134" s="1286"/>
      <c r="K134" s="1286"/>
      <c r="L134" s="1286"/>
      <c r="M134" s="1286"/>
      <c r="N134" s="1286"/>
      <c r="O134" s="1286"/>
      <c r="P134" s="1286"/>
      <c r="Q134" s="1286"/>
      <c r="R134" s="1286"/>
      <c r="S134" s="1286"/>
      <c r="T134" s="1286"/>
      <c r="U134" s="1286"/>
      <c r="V134" s="1286"/>
      <c r="W134" s="1286"/>
      <c r="X134" s="1286"/>
      <c r="Y134" s="1286"/>
      <c r="Z134" s="1286"/>
      <c r="AA134" s="1286"/>
      <c r="AB134" s="1286"/>
      <c r="AC134" s="1286"/>
      <c r="AD134" s="1286"/>
      <c r="AE134" s="1286"/>
      <c r="AF134" s="1286"/>
    </row>
    <row r="135" spans="2:32" ht="18.95" customHeight="1">
      <c r="B135" s="932"/>
      <c r="C135" s="1286"/>
      <c r="D135" s="1286"/>
      <c r="E135" s="1286"/>
      <c r="F135" s="1286"/>
      <c r="G135" s="1286"/>
      <c r="H135" s="1286"/>
      <c r="I135" s="1286"/>
      <c r="J135" s="1286"/>
      <c r="K135" s="1286"/>
      <c r="L135" s="1286"/>
      <c r="M135" s="1286"/>
      <c r="N135" s="1286"/>
      <c r="O135" s="1286"/>
      <c r="P135" s="1286"/>
      <c r="Q135" s="1286"/>
      <c r="R135" s="1286"/>
      <c r="S135" s="1286"/>
      <c r="T135" s="1286"/>
      <c r="U135" s="1286"/>
      <c r="V135" s="1286"/>
      <c r="W135" s="1286"/>
      <c r="X135" s="1286"/>
      <c r="Y135" s="1286"/>
      <c r="Z135" s="1286"/>
      <c r="AA135" s="1286"/>
      <c r="AB135" s="1286"/>
      <c r="AC135" s="1286"/>
      <c r="AD135" s="1286"/>
      <c r="AE135" s="1286"/>
      <c r="AF135" s="1286"/>
    </row>
    <row r="136" spans="2:32" ht="18.95" customHeight="1">
      <c r="B136" s="932"/>
      <c r="C136" s="1286"/>
      <c r="D136" s="1286"/>
      <c r="E136" s="1286"/>
      <c r="F136" s="1286"/>
      <c r="G136" s="1286"/>
      <c r="H136" s="1286"/>
      <c r="I136" s="1286"/>
      <c r="J136" s="1286"/>
      <c r="K136" s="1286"/>
      <c r="L136" s="1286"/>
      <c r="M136" s="1286"/>
      <c r="N136" s="1286"/>
      <c r="O136" s="1286"/>
      <c r="P136" s="1286"/>
      <c r="Q136" s="1286"/>
      <c r="R136" s="1286"/>
      <c r="S136" s="1286"/>
      <c r="T136" s="1286"/>
      <c r="U136" s="1286"/>
      <c r="V136" s="1286"/>
      <c r="W136" s="1286"/>
      <c r="X136" s="1286"/>
      <c r="Y136" s="1286"/>
      <c r="Z136" s="1286"/>
      <c r="AA136" s="1286"/>
      <c r="AB136" s="1286"/>
      <c r="AC136" s="1286"/>
      <c r="AD136" s="1286"/>
      <c r="AE136" s="1286"/>
      <c r="AF136" s="1286"/>
    </row>
    <row r="137" spans="2:32" ht="18.95" customHeight="1">
      <c r="B137" s="932"/>
      <c r="C137" s="1286"/>
      <c r="D137" s="1286"/>
      <c r="E137" s="1286"/>
      <c r="F137" s="1286"/>
      <c r="G137" s="1286"/>
      <c r="H137" s="1286"/>
      <c r="I137" s="1286"/>
      <c r="J137" s="1286"/>
      <c r="K137" s="1286"/>
      <c r="L137" s="1286"/>
      <c r="M137" s="1286"/>
      <c r="N137" s="1286"/>
      <c r="O137" s="1286"/>
      <c r="P137" s="1286"/>
      <c r="Q137" s="1286"/>
      <c r="R137" s="1286"/>
      <c r="S137" s="1286"/>
      <c r="T137" s="1286"/>
      <c r="U137" s="1286"/>
      <c r="V137" s="1286"/>
      <c r="W137" s="1286"/>
      <c r="X137" s="1286"/>
      <c r="Y137" s="1286"/>
      <c r="Z137" s="1286"/>
      <c r="AA137" s="1286"/>
      <c r="AB137" s="1286"/>
      <c r="AC137" s="1286"/>
      <c r="AD137" s="1286"/>
      <c r="AE137" s="1286"/>
      <c r="AF137" s="1286"/>
    </row>
    <row r="138" spans="2:32" ht="18.95" customHeight="1">
      <c r="B138" s="932"/>
      <c r="C138" s="1286"/>
      <c r="D138" s="1286"/>
      <c r="E138" s="1286"/>
      <c r="F138" s="1286"/>
      <c r="G138" s="1286"/>
      <c r="H138" s="1286"/>
      <c r="I138" s="1286"/>
      <c r="J138" s="1286"/>
      <c r="K138" s="1286"/>
      <c r="L138" s="1286"/>
      <c r="M138" s="1286"/>
      <c r="N138" s="1286"/>
      <c r="O138" s="1286"/>
      <c r="P138" s="1286"/>
      <c r="Q138" s="1286"/>
      <c r="R138" s="1286"/>
      <c r="S138" s="1286"/>
      <c r="T138" s="1286"/>
      <c r="U138" s="1286"/>
      <c r="V138" s="1286"/>
      <c r="W138" s="1286"/>
      <c r="X138" s="1286"/>
      <c r="Y138" s="1286"/>
      <c r="Z138" s="1286"/>
      <c r="AA138" s="1286"/>
      <c r="AB138" s="1286"/>
      <c r="AC138" s="1286"/>
      <c r="AD138" s="1286"/>
      <c r="AE138" s="1286"/>
      <c r="AF138" s="1286"/>
    </row>
    <row r="139" spans="2:32" ht="18.95" customHeight="1">
      <c r="B139" s="932"/>
      <c r="C139" s="1286"/>
      <c r="D139" s="1286"/>
      <c r="E139" s="1286"/>
      <c r="F139" s="1286"/>
      <c r="G139" s="1286"/>
      <c r="H139" s="1286"/>
      <c r="I139" s="1286"/>
      <c r="J139" s="1286"/>
      <c r="K139" s="1286"/>
      <c r="L139" s="1286"/>
      <c r="M139" s="1286"/>
      <c r="N139" s="1286"/>
      <c r="O139" s="1286"/>
      <c r="P139" s="1286"/>
      <c r="Q139" s="1286"/>
      <c r="R139" s="1286"/>
      <c r="S139" s="1286"/>
      <c r="T139" s="1286"/>
      <c r="U139" s="1286"/>
      <c r="V139" s="1286"/>
      <c r="W139" s="1286"/>
      <c r="X139" s="1286"/>
      <c r="Y139" s="1286"/>
      <c r="Z139" s="1286"/>
      <c r="AA139" s="1286"/>
      <c r="AB139" s="1286"/>
      <c r="AC139" s="1286"/>
      <c r="AD139" s="1286"/>
      <c r="AE139" s="1286"/>
      <c r="AF139" s="1286"/>
    </row>
    <row r="140" spans="2:32" ht="18.95" customHeight="1">
      <c r="B140" s="932"/>
      <c r="C140" s="1286"/>
      <c r="D140" s="1286"/>
      <c r="E140" s="1286"/>
      <c r="F140" s="1286"/>
      <c r="G140" s="1286"/>
      <c r="H140" s="1286"/>
      <c r="I140" s="1286"/>
      <c r="J140" s="1286"/>
      <c r="K140" s="1286"/>
      <c r="L140" s="1286"/>
      <c r="M140" s="1286"/>
      <c r="N140" s="1286"/>
      <c r="O140" s="1286"/>
      <c r="P140" s="1286"/>
      <c r="Q140" s="1286"/>
      <c r="R140" s="1286"/>
      <c r="S140" s="1286"/>
      <c r="T140" s="1286"/>
      <c r="U140" s="1286"/>
      <c r="V140" s="1286"/>
      <c r="W140" s="1286"/>
      <c r="X140" s="1286"/>
      <c r="Y140" s="1286"/>
      <c r="Z140" s="1286"/>
      <c r="AA140" s="1286"/>
      <c r="AB140" s="1286"/>
      <c r="AC140" s="1286"/>
      <c r="AD140" s="1286"/>
      <c r="AE140" s="1286"/>
      <c r="AF140" s="1286"/>
    </row>
    <row r="141" spans="2:32" ht="18.95" customHeight="1">
      <c r="B141" s="932"/>
      <c r="C141" s="1286"/>
      <c r="D141" s="1286"/>
      <c r="E141" s="1286"/>
      <c r="F141" s="1286"/>
      <c r="G141" s="1286"/>
      <c r="H141" s="1286"/>
      <c r="I141" s="1286"/>
      <c r="J141" s="1286"/>
      <c r="K141" s="1286"/>
      <c r="L141" s="1286"/>
      <c r="M141" s="1286"/>
      <c r="N141" s="1286"/>
      <c r="O141" s="1286"/>
      <c r="P141" s="1286"/>
      <c r="Q141" s="1286"/>
      <c r="R141" s="1286"/>
      <c r="S141" s="1286"/>
      <c r="T141" s="1286"/>
      <c r="U141" s="1286"/>
      <c r="V141" s="1286"/>
      <c r="W141" s="1286"/>
      <c r="X141" s="1286"/>
      <c r="Y141" s="1286"/>
      <c r="Z141" s="1286"/>
      <c r="AA141" s="1286"/>
      <c r="AB141" s="1286"/>
      <c r="AC141" s="1286"/>
      <c r="AD141" s="1286"/>
      <c r="AE141" s="1286"/>
      <c r="AF141" s="1286"/>
    </row>
    <row r="142" spans="2:32" ht="18.95" customHeight="1">
      <c r="B142" s="932"/>
      <c r="C142" s="1286"/>
      <c r="D142" s="1286"/>
      <c r="E142" s="1286"/>
      <c r="F142" s="1286"/>
      <c r="G142" s="1286"/>
      <c r="H142" s="1286"/>
      <c r="I142" s="1286"/>
      <c r="J142" s="1286"/>
      <c r="K142" s="1286"/>
      <c r="L142" s="1286"/>
      <c r="M142" s="1286"/>
      <c r="N142" s="1286"/>
      <c r="O142" s="1286"/>
      <c r="P142" s="1286"/>
      <c r="Q142" s="1286"/>
      <c r="R142" s="1286"/>
      <c r="S142" s="1286"/>
      <c r="T142" s="1286"/>
      <c r="U142" s="1286"/>
      <c r="V142" s="1286"/>
      <c r="W142" s="1286"/>
      <c r="X142" s="1286"/>
      <c r="Y142" s="1286"/>
      <c r="Z142" s="1286"/>
      <c r="AA142" s="1286"/>
      <c r="AB142" s="1286"/>
      <c r="AC142" s="1286"/>
      <c r="AD142" s="1286"/>
      <c r="AE142" s="1286"/>
      <c r="AF142" s="1286"/>
    </row>
    <row r="143" spans="2:32" ht="18.95" customHeight="1">
      <c r="B143" s="932"/>
      <c r="C143" s="1286"/>
      <c r="D143" s="1286"/>
      <c r="E143" s="1286"/>
      <c r="F143" s="1286"/>
      <c r="G143" s="1286"/>
      <c r="H143" s="1286"/>
      <c r="I143" s="1286"/>
      <c r="J143" s="1286"/>
      <c r="K143" s="1286"/>
      <c r="L143" s="1286"/>
      <c r="M143" s="1286"/>
      <c r="N143" s="1286"/>
      <c r="O143" s="1286"/>
      <c r="P143" s="1286"/>
      <c r="Q143" s="1286"/>
      <c r="R143" s="1286"/>
      <c r="S143" s="1286"/>
      <c r="T143" s="1286"/>
      <c r="U143" s="1286"/>
      <c r="V143" s="1286"/>
      <c r="W143" s="1286"/>
      <c r="X143" s="1286"/>
      <c r="Y143" s="1286"/>
      <c r="Z143" s="1286"/>
      <c r="AA143" s="1286"/>
      <c r="AB143" s="1286"/>
      <c r="AC143" s="1286"/>
      <c r="AD143" s="1286"/>
      <c r="AE143" s="1286"/>
      <c r="AF143" s="1286"/>
    </row>
    <row r="144" spans="2:32" ht="18.95" customHeight="1">
      <c r="B144" s="932"/>
      <c r="C144" s="1286"/>
      <c r="D144" s="1286"/>
      <c r="E144" s="1286"/>
      <c r="F144" s="1286"/>
      <c r="G144" s="1286"/>
      <c r="H144" s="1286"/>
      <c r="I144" s="1286"/>
      <c r="J144" s="1286"/>
      <c r="K144" s="1286"/>
      <c r="L144" s="1286"/>
      <c r="M144" s="1286"/>
      <c r="N144" s="1286"/>
      <c r="O144" s="1286"/>
      <c r="P144" s="1286"/>
      <c r="Q144" s="1286"/>
      <c r="R144" s="1286"/>
      <c r="S144" s="1286"/>
      <c r="T144" s="1286"/>
      <c r="U144" s="1286"/>
      <c r="V144" s="1286"/>
      <c r="W144" s="1286"/>
      <c r="X144" s="1286"/>
      <c r="Y144" s="1286"/>
      <c r="Z144" s="1286"/>
      <c r="AA144" s="1286"/>
      <c r="AB144" s="1286"/>
      <c r="AC144" s="1286"/>
      <c r="AD144" s="1286"/>
      <c r="AE144" s="1286"/>
      <c r="AF144" s="1286"/>
    </row>
    <row r="145" spans="2:32" ht="18.95" customHeight="1">
      <c r="B145" s="932"/>
      <c r="C145" s="1286"/>
      <c r="D145" s="1286"/>
      <c r="E145" s="1286"/>
      <c r="F145" s="1286"/>
      <c r="G145" s="1286"/>
      <c r="H145" s="1286"/>
      <c r="I145" s="1286"/>
      <c r="J145" s="1286"/>
      <c r="K145" s="1286"/>
      <c r="L145" s="1286"/>
      <c r="M145" s="1286"/>
      <c r="N145" s="1286"/>
      <c r="O145" s="1286"/>
      <c r="P145" s="1286"/>
      <c r="Q145" s="1286"/>
      <c r="R145" s="1286"/>
      <c r="S145" s="1286"/>
      <c r="T145" s="1286"/>
      <c r="U145" s="1286"/>
      <c r="V145" s="1286"/>
      <c r="W145" s="1286"/>
      <c r="X145" s="1286"/>
      <c r="Y145" s="1286"/>
      <c r="Z145" s="1286"/>
      <c r="AA145" s="1286"/>
      <c r="AB145" s="1286"/>
      <c r="AC145" s="1286"/>
      <c r="AD145" s="1286"/>
      <c r="AE145" s="1286"/>
      <c r="AF145" s="1286"/>
    </row>
    <row r="146" spans="2:32" ht="18.95" customHeight="1">
      <c r="B146" s="932"/>
      <c r="C146" s="1286"/>
      <c r="D146" s="1286"/>
      <c r="E146" s="1286"/>
      <c r="F146" s="1286"/>
      <c r="G146" s="1286"/>
      <c r="H146" s="1286"/>
      <c r="I146" s="1286"/>
      <c r="J146" s="1286"/>
      <c r="K146" s="1286"/>
      <c r="L146" s="1286"/>
      <c r="M146" s="1286"/>
      <c r="N146" s="1286"/>
      <c r="O146" s="1286"/>
      <c r="P146" s="1286"/>
      <c r="Q146" s="1286"/>
      <c r="R146" s="1286"/>
      <c r="S146" s="1286"/>
      <c r="T146" s="1286"/>
      <c r="U146" s="1286"/>
      <c r="V146" s="1286"/>
      <c r="W146" s="1286"/>
      <c r="X146" s="1286"/>
      <c r="Y146" s="1286"/>
      <c r="Z146" s="1286"/>
      <c r="AA146" s="1286"/>
      <c r="AB146" s="1286"/>
      <c r="AC146" s="1286"/>
      <c r="AD146" s="1286"/>
      <c r="AE146" s="1286"/>
      <c r="AF146" s="1286"/>
    </row>
    <row r="147" spans="2:32" ht="18.95" customHeight="1">
      <c r="B147" s="932"/>
      <c r="C147" s="1286"/>
      <c r="D147" s="1286"/>
      <c r="E147" s="1286"/>
      <c r="F147" s="1286"/>
      <c r="G147" s="1286"/>
      <c r="H147" s="1286"/>
      <c r="I147" s="1286"/>
      <c r="J147" s="1286"/>
      <c r="K147" s="1286"/>
      <c r="L147" s="1286"/>
      <c r="M147" s="1286"/>
      <c r="N147" s="1286"/>
      <c r="O147" s="1286"/>
      <c r="P147" s="1286"/>
      <c r="Q147" s="1286"/>
      <c r="R147" s="1286"/>
      <c r="S147" s="1286"/>
      <c r="T147" s="1286"/>
      <c r="U147" s="1286"/>
      <c r="V147" s="1286"/>
      <c r="W147" s="1286"/>
      <c r="X147" s="1286"/>
      <c r="Y147" s="1286"/>
      <c r="Z147" s="1286"/>
      <c r="AA147" s="1286"/>
      <c r="AB147" s="1286"/>
      <c r="AC147" s="1286"/>
      <c r="AD147" s="1286"/>
      <c r="AE147" s="1286"/>
      <c r="AF147" s="1286"/>
    </row>
    <row r="148" spans="2:32" ht="18.95" customHeight="1">
      <c r="B148" s="932"/>
      <c r="C148" s="1286"/>
      <c r="D148" s="1286"/>
      <c r="E148" s="1286"/>
      <c r="F148" s="1286"/>
      <c r="G148" s="1286"/>
      <c r="H148" s="1286"/>
      <c r="I148" s="1286"/>
      <c r="J148" s="1286"/>
      <c r="K148" s="1286"/>
      <c r="L148" s="1286"/>
      <c r="M148" s="1286"/>
      <c r="N148" s="1286"/>
      <c r="O148" s="1286"/>
      <c r="P148" s="1286"/>
      <c r="Q148" s="1286"/>
      <c r="R148" s="1286"/>
      <c r="S148" s="1286"/>
      <c r="T148" s="1286"/>
      <c r="U148" s="1286"/>
      <c r="V148" s="1286"/>
      <c r="W148" s="1286"/>
      <c r="X148" s="1286"/>
      <c r="Y148" s="1286"/>
      <c r="Z148" s="1286"/>
      <c r="AA148" s="1286"/>
      <c r="AB148" s="1286"/>
      <c r="AC148" s="1286"/>
      <c r="AD148" s="1286"/>
      <c r="AE148" s="1286"/>
      <c r="AF148" s="1286"/>
    </row>
    <row r="149" spans="2:32" ht="18.95" customHeight="1">
      <c r="B149" s="932"/>
      <c r="C149" s="1286"/>
      <c r="D149" s="1286"/>
      <c r="E149" s="1286"/>
      <c r="F149" s="1286"/>
      <c r="G149" s="1286"/>
      <c r="H149" s="1286"/>
      <c r="I149" s="1286"/>
      <c r="J149" s="1286"/>
      <c r="K149" s="1286"/>
      <c r="L149" s="1286"/>
      <c r="M149" s="1286"/>
      <c r="N149" s="1286"/>
      <c r="O149" s="1286"/>
      <c r="P149" s="1286"/>
      <c r="Q149" s="1286"/>
      <c r="R149" s="1286"/>
      <c r="S149" s="1286"/>
      <c r="T149" s="1286"/>
      <c r="U149" s="1286"/>
      <c r="V149" s="1286"/>
      <c r="W149" s="1286"/>
      <c r="X149" s="1286"/>
      <c r="Y149" s="1286"/>
      <c r="Z149" s="1286"/>
      <c r="AA149" s="1286"/>
      <c r="AB149" s="1286"/>
      <c r="AC149" s="1286"/>
      <c r="AD149" s="1286"/>
      <c r="AE149" s="1286"/>
      <c r="AF149" s="1286"/>
    </row>
    <row r="150" spans="2:32" ht="18.95" customHeight="1">
      <c r="B150" s="932"/>
      <c r="C150" s="1286"/>
      <c r="D150" s="1286"/>
      <c r="E150" s="1286"/>
      <c r="F150" s="1286"/>
      <c r="G150" s="1286"/>
      <c r="H150" s="1286"/>
      <c r="I150" s="1286"/>
      <c r="J150" s="1286"/>
      <c r="K150" s="1286"/>
      <c r="L150" s="1286"/>
      <c r="M150" s="1286"/>
      <c r="N150" s="1286"/>
      <c r="O150" s="1286"/>
      <c r="P150" s="1286"/>
      <c r="Q150" s="1286"/>
      <c r="R150" s="1286"/>
      <c r="S150" s="1286"/>
      <c r="T150" s="1286"/>
      <c r="U150" s="1286"/>
      <c r="V150" s="1286"/>
      <c r="W150" s="1286"/>
      <c r="X150" s="1286"/>
      <c r="Y150" s="1286"/>
      <c r="Z150" s="1286"/>
      <c r="AA150" s="1286"/>
      <c r="AB150" s="1286"/>
      <c r="AC150" s="1286"/>
      <c r="AD150" s="1286"/>
      <c r="AE150" s="1286"/>
      <c r="AF150" s="1286"/>
    </row>
    <row r="151" spans="2:32" ht="20.100000000000001" customHeight="1">
      <c r="B151" s="932"/>
      <c r="C151" s="932" t="s">
        <v>1244</v>
      </c>
      <c r="D151" s="932"/>
      <c r="E151" s="932"/>
      <c r="F151" s="932"/>
      <c r="G151" s="932"/>
      <c r="H151" s="932"/>
      <c r="I151" s="932"/>
      <c r="J151" s="932"/>
      <c r="K151" s="932"/>
      <c r="L151" s="932"/>
      <c r="M151" s="932"/>
      <c r="N151" s="932"/>
      <c r="O151" s="932"/>
      <c r="P151" s="932"/>
      <c r="Q151" s="932"/>
      <c r="R151" s="932"/>
      <c r="S151" s="932"/>
      <c r="T151" s="932"/>
      <c r="U151" s="932"/>
      <c r="V151" s="932"/>
      <c r="W151" s="932"/>
      <c r="X151" s="932"/>
      <c r="Y151" s="932"/>
      <c r="Z151" s="932"/>
      <c r="AA151" s="932"/>
      <c r="AB151" s="932"/>
      <c r="AC151" s="932"/>
      <c r="AD151" s="932"/>
      <c r="AE151" s="932"/>
      <c r="AF151" s="932"/>
    </row>
    <row r="152" spans="2:32" ht="20.100000000000001" customHeight="1">
      <c r="B152" s="932"/>
      <c r="C152" s="932"/>
      <c r="D152" s="932"/>
      <c r="E152" s="932"/>
      <c r="F152" s="932"/>
      <c r="G152" s="932"/>
      <c r="H152" s="932"/>
      <c r="I152" s="932"/>
      <c r="J152" s="932"/>
      <c r="K152" s="932"/>
      <c r="L152" s="932"/>
      <c r="M152" s="932"/>
      <c r="N152" s="932"/>
      <c r="O152" s="932"/>
      <c r="P152" s="932"/>
      <c r="Q152" s="932"/>
      <c r="R152" s="932"/>
      <c r="S152" s="932"/>
      <c r="T152" s="932"/>
      <c r="U152" s="932"/>
      <c r="V152" s="932"/>
      <c r="W152" s="932"/>
      <c r="X152" s="932"/>
      <c r="Y152" s="932"/>
      <c r="Z152" s="932"/>
      <c r="AA152" s="932"/>
      <c r="AB152" s="932"/>
      <c r="AC152" s="932"/>
      <c r="AD152" s="932"/>
      <c r="AE152" s="932"/>
      <c r="AF152" s="932"/>
    </row>
    <row r="153" spans="2:32" ht="20.100000000000001" customHeight="1">
      <c r="B153" s="932"/>
      <c r="C153" s="932"/>
      <c r="D153" s="932"/>
      <c r="E153" s="932"/>
      <c r="F153" s="932"/>
      <c r="G153" s="932"/>
      <c r="H153" s="932"/>
      <c r="I153" s="932"/>
      <c r="J153" s="932"/>
      <c r="K153" s="932"/>
      <c r="L153" s="932"/>
      <c r="M153" s="932"/>
      <c r="N153" s="932"/>
      <c r="O153" s="932"/>
      <c r="P153" s="932"/>
      <c r="Q153" s="932"/>
      <c r="R153" s="932"/>
      <c r="S153" s="932"/>
      <c r="T153" s="932"/>
      <c r="U153" s="932"/>
      <c r="V153" s="932"/>
      <c r="W153" s="932"/>
      <c r="X153" s="932"/>
      <c r="Y153" s="932"/>
      <c r="Z153" s="932"/>
      <c r="AA153" s="932"/>
      <c r="AB153" s="932"/>
      <c r="AC153" s="932"/>
      <c r="AD153" s="932"/>
      <c r="AE153" s="932"/>
      <c r="AF153" s="932"/>
    </row>
    <row r="154" spans="2:32" ht="20.100000000000001" customHeight="1">
      <c r="B154" s="932"/>
      <c r="C154" s="932"/>
      <c r="D154" s="932"/>
      <c r="E154" s="932"/>
      <c r="F154" s="932"/>
      <c r="G154" s="932"/>
      <c r="H154" s="932"/>
      <c r="I154" s="932"/>
      <c r="J154" s="932"/>
      <c r="K154" s="932"/>
      <c r="L154" s="932"/>
      <c r="M154" s="932"/>
      <c r="N154" s="932"/>
      <c r="O154" s="932"/>
      <c r="P154" s="932"/>
      <c r="Q154" s="932"/>
      <c r="R154" s="932"/>
      <c r="S154" s="932"/>
      <c r="T154" s="932"/>
      <c r="U154" s="932"/>
      <c r="V154" s="932"/>
      <c r="W154" s="932"/>
      <c r="X154" s="932"/>
      <c r="Y154" s="932"/>
      <c r="Z154" s="932"/>
      <c r="AA154" s="932"/>
      <c r="AB154" s="932"/>
      <c r="AC154" s="932"/>
      <c r="AD154" s="932"/>
      <c r="AE154" s="932"/>
      <c r="AF154" s="932"/>
    </row>
    <row r="155" spans="2:32" ht="20.100000000000001" customHeight="1">
      <c r="B155" s="932"/>
      <c r="C155" s="932"/>
      <c r="D155" s="932"/>
      <c r="E155" s="932"/>
      <c r="F155" s="932"/>
      <c r="G155" s="932"/>
      <c r="H155" s="932"/>
      <c r="I155" s="932"/>
      <c r="J155" s="932"/>
      <c r="K155" s="932"/>
      <c r="L155" s="932"/>
      <c r="M155" s="932"/>
      <c r="N155" s="932"/>
      <c r="O155" s="932"/>
      <c r="P155" s="932"/>
      <c r="Q155" s="932"/>
      <c r="R155" s="932"/>
      <c r="S155" s="932"/>
      <c r="T155" s="932"/>
      <c r="U155" s="932"/>
      <c r="V155" s="932"/>
      <c r="W155" s="932"/>
      <c r="X155" s="932"/>
      <c r="Y155" s="932"/>
      <c r="Z155" s="932"/>
      <c r="AA155" s="932"/>
      <c r="AB155" s="932"/>
      <c r="AC155" s="932"/>
      <c r="AD155" s="932"/>
      <c r="AE155" s="932"/>
      <c r="AF155" s="932"/>
    </row>
    <row r="156" spans="2:32" ht="20.100000000000001" customHeight="1">
      <c r="B156" s="932"/>
      <c r="C156" s="932"/>
      <c r="D156" s="932"/>
      <c r="E156" s="932"/>
      <c r="F156" s="932"/>
      <c r="G156" s="932"/>
      <c r="H156" s="932"/>
      <c r="I156" s="932"/>
      <c r="J156" s="932"/>
      <c r="K156" s="932"/>
      <c r="L156" s="932"/>
      <c r="M156" s="932"/>
      <c r="N156" s="932"/>
      <c r="O156" s="932"/>
      <c r="P156" s="932"/>
      <c r="Q156" s="932"/>
      <c r="R156" s="932"/>
      <c r="S156" s="932"/>
      <c r="T156" s="932"/>
      <c r="U156" s="932"/>
      <c r="V156" s="932"/>
      <c r="W156" s="932"/>
      <c r="X156" s="932"/>
      <c r="Y156" s="932"/>
      <c r="Z156" s="932"/>
      <c r="AA156" s="932"/>
      <c r="AB156" s="932"/>
      <c r="AC156" s="932"/>
      <c r="AD156" s="932"/>
      <c r="AE156" s="932"/>
      <c r="AF156" s="932"/>
    </row>
    <row r="157" spans="2:32" ht="20.100000000000001" customHeight="1">
      <c r="B157" s="932"/>
      <c r="C157" s="932"/>
      <c r="D157" s="932"/>
      <c r="E157" s="932"/>
      <c r="F157" s="932"/>
      <c r="G157" s="932"/>
      <c r="H157" s="932"/>
      <c r="I157" s="932"/>
      <c r="J157" s="932"/>
      <c r="K157" s="932"/>
      <c r="L157" s="932"/>
      <c r="M157" s="932"/>
      <c r="N157" s="932"/>
      <c r="O157" s="932"/>
      <c r="P157" s="932"/>
      <c r="Q157" s="932"/>
      <c r="R157" s="932"/>
      <c r="S157" s="932"/>
      <c r="T157" s="932"/>
      <c r="U157" s="932"/>
      <c r="V157" s="932"/>
      <c r="W157" s="932"/>
      <c r="X157" s="932"/>
      <c r="Y157" s="932"/>
      <c r="Z157" s="932"/>
      <c r="AA157" s="932"/>
      <c r="AB157" s="932"/>
      <c r="AC157" s="932"/>
      <c r="AD157" s="932"/>
      <c r="AE157" s="932"/>
      <c r="AF157" s="932"/>
    </row>
    <row r="158" spans="2:32" ht="20.100000000000001" customHeight="1">
      <c r="B158" s="932"/>
      <c r="C158" s="932"/>
      <c r="D158" s="932"/>
      <c r="E158" s="932"/>
      <c r="F158" s="932"/>
      <c r="G158" s="932"/>
      <c r="H158" s="932"/>
      <c r="I158" s="932"/>
      <c r="J158" s="932"/>
      <c r="K158" s="932"/>
      <c r="L158" s="932"/>
      <c r="M158" s="932"/>
      <c r="N158" s="932"/>
      <c r="O158" s="932"/>
      <c r="P158" s="932"/>
      <c r="Q158" s="932"/>
      <c r="R158" s="932"/>
      <c r="S158" s="932"/>
      <c r="T158" s="932"/>
      <c r="U158" s="932"/>
      <c r="V158" s="932"/>
      <c r="W158" s="932"/>
      <c r="X158" s="932"/>
      <c r="Y158" s="932"/>
      <c r="Z158" s="932"/>
      <c r="AA158" s="932"/>
      <c r="AB158" s="932"/>
      <c r="AC158" s="932"/>
      <c r="AD158" s="932"/>
      <c r="AE158" s="932"/>
      <c r="AF158" s="932"/>
    </row>
    <row r="159" spans="2:32" ht="20.100000000000001" customHeight="1">
      <c r="B159" s="932"/>
      <c r="C159" s="932"/>
      <c r="D159" s="932"/>
      <c r="E159" s="932"/>
      <c r="F159" s="932"/>
      <c r="G159" s="932"/>
      <c r="H159" s="932"/>
      <c r="I159" s="932"/>
      <c r="J159" s="932"/>
      <c r="K159" s="932"/>
      <c r="L159" s="932"/>
      <c r="M159" s="932"/>
      <c r="N159" s="932"/>
      <c r="O159" s="932"/>
      <c r="P159" s="932"/>
      <c r="Q159" s="932"/>
      <c r="R159" s="932"/>
      <c r="S159" s="932"/>
      <c r="T159" s="932"/>
      <c r="U159" s="932"/>
      <c r="V159" s="932"/>
      <c r="W159" s="932"/>
      <c r="X159" s="932"/>
      <c r="Y159" s="932"/>
      <c r="Z159" s="932"/>
      <c r="AA159" s="932"/>
      <c r="AB159" s="932"/>
      <c r="AC159" s="932"/>
      <c r="AD159" s="932"/>
      <c r="AE159" s="932"/>
      <c r="AF159" s="932"/>
    </row>
    <row r="160" spans="2:32" ht="20.100000000000001" customHeight="1">
      <c r="B160" s="932"/>
      <c r="C160" s="932"/>
      <c r="D160" s="932"/>
      <c r="E160" s="932"/>
      <c r="F160" s="932"/>
      <c r="G160" s="932"/>
      <c r="H160" s="932"/>
      <c r="I160" s="932"/>
      <c r="J160" s="932"/>
      <c r="K160" s="932"/>
      <c r="L160" s="932"/>
      <c r="M160" s="932"/>
      <c r="N160" s="932"/>
      <c r="O160" s="932"/>
      <c r="P160" s="932"/>
      <c r="Q160" s="932"/>
      <c r="R160" s="932"/>
      <c r="S160" s="932"/>
      <c r="T160" s="932"/>
      <c r="U160" s="932"/>
      <c r="V160" s="932"/>
      <c r="W160" s="932"/>
      <c r="X160" s="932"/>
      <c r="Y160" s="932"/>
      <c r="Z160" s="932"/>
      <c r="AA160" s="932"/>
      <c r="AB160" s="932"/>
      <c r="AC160" s="932"/>
      <c r="AD160" s="932"/>
      <c r="AE160" s="932"/>
      <c r="AF160" s="932"/>
    </row>
    <row r="161" spans="2:32" ht="20.100000000000001" customHeight="1">
      <c r="B161" s="932"/>
      <c r="C161" s="932"/>
      <c r="D161" s="932"/>
      <c r="E161" s="932"/>
      <c r="F161" s="932"/>
      <c r="G161" s="932"/>
      <c r="H161" s="932"/>
      <c r="I161" s="932"/>
      <c r="J161" s="932"/>
      <c r="K161" s="932"/>
      <c r="L161" s="932"/>
      <c r="M161" s="932"/>
      <c r="N161" s="932"/>
      <c r="O161" s="932"/>
      <c r="P161" s="932"/>
      <c r="Q161" s="932"/>
      <c r="R161" s="932"/>
      <c r="S161" s="932"/>
      <c r="T161" s="932"/>
      <c r="U161" s="932"/>
      <c r="V161" s="932"/>
      <c r="W161" s="932"/>
      <c r="X161" s="932"/>
      <c r="Y161" s="932"/>
      <c r="Z161" s="932"/>
      <c r="AA161" s="932"/>
      <c r="AB161" s="932"/>
      <c r="AC161" s="932"/>
      <c r="AD161" s="932"/>
      <c r="AE161" s="932"/>
      <c r="AF161" s="932"/>
    </row>
    <row r="162" spans="2:32" ht="20.100000000000001" customHeight="1">
      <c r="B162" s="932"/>
      <c r="C162" s="932"/>
      <c r="D162" s="932"/>
      <c r="E162" s="932"/>
      <c r="F162" s="932"/>
      <c r="G162" s="932"/>
      <c r="H162" s="932"/>
      <c r="I162" s="932"/>
      <c r="J162" s="932"/>
      <c r="K162" s="932"/>
      <c r="L162" s="932"/>
      <c r="M162" s="932"/>
      <c r="N162" s="932"/>
      <c r="O162" s="932"/>
      <c r="P162" s="932"/>
      <c r="Q162" s="932"/>
      <c r="R162" s="932"/>
      <c r="S162" s="932"/>
      <c r="T162" s="932"/>
      <c r="U162" s="932"/>
      <c r="V162" s="932"/>
      <c r="W162" s="932"/>
      <c r="X162" s="932"/>
      <c r="Y162" s="932"/>
      <c r="Z162" s="932"/>
      <c r="AA162" s="932"/>
      <c r="AB162" s="932"/>
      <c r="AC162" s="932"/>
      <c r="AD162" s="932"/>
      <c r="AE162" s="932"/>
      <c r="AF162" s="932"/>
    </row>
    <row r="163" spans="2:32" ht="20.100000000000001" customHeight="1">
      <c r="B163" s="932"/>
      <c r="C163" s="932"/>
      <c r="D163" s="932"/>
      <c r="E163" s="932"/>
      <c r="F163" s="932"/>
      <c r="G163" s="932"/>
      <c r="H163" s="932"/>
      <c r="I163" s="932"/>
      <c r="J163" s="932"/>
      <c r="K163" s="932"/>
      <c r="L163" s="932"/>
      <c r="M163" s="932"/>
      <c r="N163" s="932"/>
      <c r="O163" s="932"/>
      <c r="P163" s="932"/>
      <c r="Q163" s="932"/>
      <c r="R163" s="932"/>
      <c r="S163" s="932"/>
      <c r="T163" s="932"/>
      <c r="U163" s="932"/>
      <c r="V163" s="932"/>
      <c r="W163" s="932"/>
      <c r="X163" s="932"/>
      <c r="Y163" s="932"/>
      <c r="Z163" s="932"/>
      <c r="AA163" s="932"/>
      <c r="AB163" s="932"/>
      <c r="AC163" s="932"/>
      <c r="AD163" s="932"/>
      <c r="AE163" s="932"/>
      <c r="AF163" s="932"/>
    </row>
    <row r="164" spans="2:32" ht="20.100000000000001" customHeight="1">
      <c r="B164" s="932"/>
      <c r="C164" s="932"/>
      <c r="D164" s="932"/>
      <c r="E164" s="932"/>
      <c r="F164" s="932"/>
      <c r="G164" s="932"/>
      <c r="H164" s="932"/>
      <c r="I164" s="932"/>
      <c r="J164" s="932"/>
      <c r="K164" s="932"/>
      <c r="L164" s="932"/>
      <c r="M164" s="932"/>
      <c r="N164" s="932"/>
      <c r="O164" s="932"/>
      <c r="P164" s="932"/>
      <c r="Q164" s="932"/>
      <c r="R164" s="932"/>
      <c r="S164" s="932"/>
      <c r="T164" s="932"/>
      <c r="U164" s="932"/>
      <c r="V164" s="932"/>
      <c r="W164" s="932"/>
      <c r="X164" s="932"/>
      <c r="Y164" s="932"/>
      <c r="Z164" s="932"/>
      <c r="AA164" s="932"/>
      <c r="AB164" s="932"/>
      <c r="AC164" s="932"/>
      <c r="AD164" s="932"/>
      <c r="AE164" s="932"/>
      <c r="AF164" s="932"/>
    </row>
    <row r="165" spans="2:32" ht="20.100000000000001" customHeight="1">
      <c r="B165" s="932"/>
      <c r="C165" s="932"/>
      <c r="D165" s="932"/>
      <c r="E165" s="932"/>
      <c r="F165" s="932"/>
      <c r="G165" s="932"/>
      <c r="H165" s="932"/>
      <c r="I165" s="932"/>
      <c r="J165" s="932"/>
      <c r="K165" s="932"/>
      <c r="L165" s="932"/>
      <c r="M165" s="932"/>
      <c r="N165" s="932"/>
      <c r="O165" s="932"/>
      <c r="P165" s="932"/>
      <c r="Q165" s="932"/>
      <c r="R165" s="932"/>
      <c r="S165" s="932"/>
      <c r="T165" s="932"/>
      <c r="U165" s="932"/>
      <c r="V165" s="932"/>
      <c r="W165" s="932"/>
      <c r="X165" s="932"/>
      <c r="Y165" s="932"/>
      <c r="Z165" s="932"/>
      <c r="AA165" s="932"/>
      <c r="AB165" s="932"/>
      <c r="AC165" s="932"/>
      <c r="AD165" s="932"/>
      <c r="AE165" s="932"/>
      <c r="AF165" s="932"/>
    </row>
    <row r="166" spans="2:32" ht="20.100000000000001" customHeight="1">
      <c r="B166" s="932"/>
      <c r="C166" s="932"/>
      <c r="D166" s="932"/>
      <c r="E166" s="932"/>
      <c r="F166" s="932"/>
      <c r="G166" s="932"/>
      <c r="H166" s="932"/>
      <c r="I166" s="932"/>
      <c r="J166" s="932"/>
      <c r="K166" s="932"/>
      <c r="L166" s="932"/>
      <c r="M166" s="932"/>
      <c r="N166" s="932"/>
      <c r="O166" s="932"/>
      <c r="P166" s="932"/>
      <c r="Q166" s="932"/>
      <c r="R166" s="932"/>
      <c r="S166" s="932"/>
      <c r="T166" s="932"/>
      <c r="U166" s="932"/>
      <c r="V166" s="932"/>
      <c r="W166" s="932"/>
      <c r="X166" s="932"/>
      <c r="Y166" s="932"/>
      <c r="Z166" s="932"/>
      <c r="AA166" s="932"/>
      <c r="AB166" s="932"/>
      <c r="AC166" s="932"/>
      <c r="AD166" s="932"/>
      <c r="AE166" s="932"/>
      <c r="AF166" s="932"/>
    </row>
    <row r="167" spans="2:32" ht="15" customHeight="1"/>
    <row r="168" spans="2:32" ht="15" customHeight="1"/>
    <row r="169" spans="2:32" ht="15" customHeight="1"/>
    <row r="170" spans="2:32" ht="15" customHeight="1"/>
    <row r="171" spans="2:32" ht="15" customHeight="1"/>
    <row r="172" spans="2:32" ht="15" customHeight="1"/>
    <row r="173" spans="2:32" ht="15" customHeight="1"/>
    <row r="174" spans="2:32" ht="15" customHeight="1"/>
    <row r="175" spans="2:32" ht="15" customHeight="1"/>
    <row r="176" spans="2:32"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sheetData>
  <mergeCells count="101">
    <mergeCell ref="C148:L150"/>
    <mergeCell ref="M148:V150"/>
    <mergeCell ref="W148:AF150"/>
    <mergeCell ref="Q3:AF3"/>
    <mergeCell ref="L25:V25"/>
    <mergeCell ref="D43:L45"/>
    <mergeCell ref="M33:AF33"/>
    <mergeCell ref="C142:L144"/>
    <mergeCell ref="M142:V144"/>
    <mergeCell ref="W142:AF144"/>
    <mergeCell ref="C145:L147"/>
    <mergeCell ref="M145:V147"/>
    <mergeCell ref="W145:AF147"/>
    <mergeCell ref="C136:L138"/>
    <mergeCell ref="M136:V138"/>
    <mergeCell ref="W136:AF138"/>
    <mergeCell ref="C139:L141"/>
    <mergeCell ref="M139:V141"/>
    <mergeCell ref="W139:AF141"/>
    <mergeCell ref="C130:L132"/>
    <mergeCell ref="M130:V132"/>
    <mergeCell ref="W130:AF132"/>
    <mergeCell ref="C133:L135"/>
    <mergeCell ref="M133:V135"/>
    <mergeCell ref="W133:AF135"/>
    <mergeCell ref="C124:L126"/>
    <mergeCell ref="M124:V126"/>
    <mergeCell ref="W124:AF126"/>
    <mergeCell ref="C127:L129"/>
    <mergeCell ref="M127:V129"/>
    <mergeCell ref="W127:AF129"/>
    <mergeCell ref="C118:L120"/>
    <mergeCell ref="M118:V120"/>
    <mergeCell ref="W118:AF120"/>
    <mergeCell ref="C121:L123"/>
    <mergeCell ref="M121:V123"/>
    <mergeCell ref="W121:AF123"/>
    <mergeCell ref="C112:L114"/>
    <mergeCell ref="M112:V114"/>
    <mergeCell ref="W112:AF114"/>
    <mergeCell ref="C115:L117"/>
    <mergeCell ref="M115:V117"/>
    <mergeCell ref="W115:AF117"/>
    <mergeCell ref="Q103:AA103"/>
    <mergeCell ref="C107:L108"/>
    <mergeCell ref="M107:V108"/>
    <mergeCell ref="W107:AF108"/>
    <mergeCell ref="C109:L111"/>
    <mergeCell ref="M109:V111"/>
    <mergeCell ref="W109:AF111"/>
    <mergeCell ref="C70:AF70"/>
    <mergeCell ref="D75:E94"/>
    <mergeCell ref="F75:N76"/>
    <mergeCell ref="O75:W76"/>
    <mergeCell ref="X75:AF76"/>
    <mergeCell ref="X52:AF52"/>
    <mergeCell ref="T53:V54"/>
    <mergeCell ref="T55:V56"/>
    <mergeCell ref="T57:V58"/>
    <mergeCell ref="B67:AF67"/>
    <mergeCell ref="B68:AF68"/>
    <mergeCell ref="B52:C59"/>
    <mergeCell ref="D52:L58"/>
    <mergeCell ref="M52:S52"/>
    <mergeCell ref="T52:W52"/>
    <mergeCell ref="F32:J32"/>
    <mergeCell ref="B33:C51"/>
    <mergeCell ref="D33:L33"/>
    <mergeCell ref="D34:L36"/>
    <mergeCell ref="D37:L39"/>
    <mergeCell ref="D40:L42"/>
    <mergeCell ref="D46:L48"/>
    <mergeCell ref="D49:L51"/>
    <mergeCell ref="F19:J20"/>
    <mergeCell ref="F21:G31"/>
    <mergeCell ref="H21:J28"/>
    <mergeCell ref="B12:E32"/>
    <mergeCell ref="M21:R21"/>
    <mergeCell ref="L22:V22"/>
    <mergeCell ref="L23:V23"/>
    <mergeCell ref="L24:V24"/>
    <mergeCell ref="L26:V26"/>
    <mergeCell ref="L27:V27"/>
    <mergeCell ref="H29:J31"/>
    <mergeCell ref="AC9:AF9"/>
    <mergeCell ref="S10:T10"/>
    <mergeCell ref="F12:J12"/>
    <mergeCell ref="K12:V12"/>
    <mergeCell ref="W12:AF12"/>
    <mergeCell ref="F13:J14"/>
    <mergeCell ref="F15:J18"/>
    <mergeCell ref="Q16:R16"/>
    <mergeCell ref="AE2:AF2"/>
    <mergeCell ref="B4:AF4"/>
    <mergeCell ref="B5:J6"/>
    <mergeCell ref="B7:E11"/>
    <mergeCell ref="F7:J8"/>
    <mergeCell ref="M7:N7"/>
    <mergeCell ref="R7:S7"/>
    <mergeCell ref="F9:J11"/>
    <mergeCell ref="K9:N9"/>
  </mergeCells>
  <phoneticPr fontId="1"/>
  <hyperlinks>
    <hyperlink ref="AL6" location="一覧表!A1" display="一覧表に戻る" xr:uid="{00000000-0004-0000-0700-000000000000}"/>
  </hyperlinks>
  <pageMargins left="0.70866141732283472" right="0.51181102362204722" top="0.35433070866141736" bottom="0.35433070866141736" header="0.31496062992125984" footer="0.31496062992125984"/>
  <pageSetup paperSize="9" scale="92" orientation="portrait" r:id="rId1"/>
  <rowBreaks count="1" manualBreakCount="1">
    <brk id="63" min="1" max="31"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検索!$C$10:$C$11</xm:f>
          </x14:formula1>
          <xm:sqref>X93 Z93 Z90 X78 Z78 X81 Z81 X84 Z84 X87 Z87 X90</xm:sqref>
        </x14:dataValidation>
        <x14:dataValidation type="list" allowBlank="1" showInputMessage="1" showErrorMessage="1" xr:uid="{00000000-0002-0000-0700-000001000000}">
          <x14:formula1>
            <xm:f>検索!$C$9:$C$10</xm:f>
          </x14:formula1>
          <xm:sqref>P5 K5:K6 S6 O9 R9 V9 Y9 AB9 N13 Q13 N15 S15 P17 N17 S21 U21 K19:K23 K25:K29 K31 R34:R35 T34:T35 T37:T38 V37:V38 U40:U41 W40:W41 Q43:Q44 S43:S44 U46:U47 W46:W47 Q49:Q50 S49:S50 X53:X58 Z53:Z58 AB53 AD53 AD55 AB55 AB57 AD57 M53 M55 M57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59999389629810485"/>
  </sheetPr>
  <dimension ref="B2:AL320"/>
  <sheetViews>
    <sheetView zoomScaleNormal="100" workbookViewId="0">
      <selection activeCell="C70" sqref="C70"/>
    </sheetView>
  </sheetViews>
  <sheetFormatPr defaultColWidth="9" defaultRowHeight="13.5"/>
  <cols>
    <col min="1" max="4" width="3.125" style="871" customWidth="1"/>
    <col min="5" max="5" width="1.875" style="871" customWidth="1"/>
    <col min="6" max="21" width="3.125" style="871" customWidth="1"/>
    <col min="22" max="22" width="4.125" style="871" customWidth="1"/>
    <col min="23" max="37" width="3.125" style="871" customWidth="1"/>
    <col min="38" max="16384" width="9" style="871"/>
  </cols>
  <sheetData>
    <row r="2" spans="2:38" ht="14.25" thickBot="1">
      <c r="B2" s="872" t="s">
        <v>1281</v>
      </c>
      <c r="AE2" s="1377" t="s">
        <v>1138</v>
      </c>
      <c r="AF2" s="1377"/>
    </row>
    <row r="3" spans="2:38" ht="14.25" thickBot="1">
      <c r="O3" s="1378" t="s">
        <v>1282</v>
      </c>
      <c r="P3" s="1350"/>
      <c r="Q3" s="1350"/>
      <c r="R3" s="1350"/>
      <c r="S3" s="1350"/>
      <c r="T3" s="1350"/>
      <c r="U3" s="1350"/>
      <c r="V3" s="1350"/>
      <c r="W3" s="1350"/>
      <c r="X3" s="1350"/>
      <c r="Y3" s="1350"/>
      <c r="Z3" s="1350"/>
      <c r="AA3" s="1350"/>
      <c r="AB3" s="1350"/>
      <c r="AC3" s="1350"/>
      <c r="AD3" s="1350"/>
      <c r="AE3" s="1350"/>
      <c r="AF3" s="1379"/>
    </row>
    <row r="4" spans="2:38" ht="21.95" customHeight="1" thickBot="1">
      <c r="B4" s="1320" t="s">
        <v>1140</v>
      </c>
      <c r="C4" s="1320"/>
      <c r="D4" s="1320"/>
      <c r="E4" s="1320"/>
      <c r="F4" s="1320"/>
      <c r="G4" s="1320"/>
      <c r="H4" s="1320"/>
      <c r="I4" s="1320"/>
      <c r="J4" s="1320"/>
      <c r="K4" s="1320"/>
      <c r="L4" s="1320"/>
      <c r="M4" s="1320"/>
      <c r="N4" s="1320"/>
      <c r="O4" s="1320"/>
      <c r="P4" s="1320"/>
      <c r="Q4" s="1320"/>
      <c r="R4" s="1320"/>
      <c r="S4" s="1320"/>
      <c r="T4" s="1320"/>
      <c r="U4" s="1320"/>
      <c r="V4" s="1320"/>
      <c r="W4" s="1320"/>
      <c r="X4" s="1320"/>
      <c r="Y4" s="1320"/>
      <c r="Z4" s="1320"/>
      <c r="AA4" s="1320"/>
      <c r="AB4" s="1320"/>
      <c r="AC4" s="1320"/>
      <c r="AD4" s="1320"/>
      <c r="AE4" s="1320"/>
      <c r="AF4" s="1320"/>
    </row>
    <row r="5" spans="2:38" ht="15" customHeight="1">
      <c r="B5" s="1402" t="s">
        <v>1283</v>
      </c>
      <c r="C5" s="1347"/>
      <c r="D5" s="1347"/>
      <c r="E5" s="1347"/>
      <c r="F5" s="1347"/>
      <c r="G5" s="1347"/>
      <c r="H5" s="1347"/>
      <c r="I5" s="1347"/>
      <c r="J5" s="1349"/>
      <c r="K5" s="890" t="s">
        <v>535</v>
      </c>
      <c r="L5" s="874" t="s">
        <v>1147</v>
      </c>
      <c r="M5" s="874"/>
      <c r="N5" s="891"/>
      <c r="O5" s="874"/>
      <c r="P5" s="891"/>
      <c r="Q5" s="874"/>
      <c r="R5" s="891" t="s">
        <v>535</v>
      </c>
      <c r="S5" s="874" t="s">
        <v>1284</v>
      </c>
      <c r="T5" s="874"/>
      <c r="U5" s="874"/>
      <c r="V5" s="874"/>
      <c r="W5" s="891"/>
      <c r="X5" s="874"/>
      <c r="Y5" s="874"/>
      <c r="Z5" s="874"/>
      <c r="AA5" s="874"/>
      <c r="AB5" s="874"/>
      <c r="AC5" s="874"/>
      <c r="AD5" s="874"/>
      <c r="AE5" s="874"/>
      <c r="AF5" s="875"/>
    </row>
    <row r="6" spans="2:38" ht="15" customHeight="1" thickBot="1">
      <c r="B6" s="1381"/>
      <c r="C6" s="1382"/>
      <c r="D6" s="1382"/>
      <c r="E6" s="1382"/>
      <c r="F6" s="1382"/>
      <c r="G6" s="1382"/>
      <c r="H6" s="1382"/>
      <c r="I6" s="1382"/>
      <c r="J6" s="1383"/>
      <c r="K6" s="957"/>
      <c r="L6" s="877"/>
      <c r="M6" s="877"/>
      <c r="N6" s="877"/>
      <c r="O6" s="958"/>
      <c r="P6" s="877"/>
      <c r="Q6" s="877"/>
      <c r="R6" s="877"/>
      <c r="S6" s="958"/>
      <c r="T6" s="877"/>
      <c r="U6" s="877"/>
      <c r="V6" s="877"/>
      <c r="W6" s="958"/>
      <c r="X6" s="877"/>
      <c r="Y6" s="877"/>
      <c r="Z6" s="877"/>
      <c r="AA6" s="877"/>
      <c r="AB6" s="877"/>
      <c r="AC6" s="877"/>
      <c r="AD6" s="877"/>
      <c r="AE6" s="877"/>
      <c r="AF6" s="878"/>
      <c r="AL6" s="483" t="s">
        <v>754</v>
      </c>
    </row>
    <row r="7" spans="2:38" ht="15" customHeight="1">
      <c r="B7" s="1336" t="s">
        <v>1285</v>
      </c>
      <c r="C7" s="1337"/>
      <c r="D7" s="1337"/>
      <c r="E7" s="1337"/>
      <c r="F7" s="1337"/>
      <c r="G7" s="1337"/>
      <c r="H7" s="1337"/>
      <c r="I7" s="1337"/>
      <c r="J7" s="1337"/>
      <c r="K7" s="890" t="s">
        <v>535</v>
      </c>
      <c r="L7" s="874" t="s">
        <v>1286</v>
      </c>
      <c r="M7" s="874"/>
      <c r="N7" s="959"/>
      <c r="O7" s="822" t="s">
        <v>535</v>
      </c>
      <c r="P7" s="888" t="s">
        <v>1287</v>
      </c>
      <c r="Q7" s="888"/>
      <c r="R7" s="822"/>
      <c r="S7" s="888"/>
      <c r="T7" s="888"/>
      <c r="U7" s="822" t="s">
        <v>535</v>
      </c>
      <c r="V7" s="888" t="s">
        <v>1288</v>
      </c>
      <c r="W7" s="888"/>
      <c r="X7" s="885"/>
      <c r="Y7" s="822"/>
      <c r="Z7" s="885"/>
      <c r="AA7" s="885"/>
      <c r="AB7" s="822"/>
      <c r="AC7" s="961"/>
      <c r="AD7" s="961"/>
      <c r="AE7" s="961"/>
      <c r="AF7" s="962"/>
    </row>
    <row r="8" spans="2:38" ht="15" customHeight="1">
      <c r="B8" s="1339"/>
      <c r="C8" s="1340"/>
      <c r="D8" s="1340"/>
      <c r="E8" s="1340"/>
      <c r="F8" s="1340"/>
      <c r="G8" s="1340"/>
      <c r="H8" s="1340"/>
      <c r="I8" s="1340"/>
      <c r="J8" s="1340"/>
      <c r="K8" s="960" t="s">
        <v>535</v>
      </c>
      <c r="L8" s="888" t="s">
        <v>1289</v>
      </c>
      <c r="M8" s="888"/>
      <c r="N8" s="822" t="s">
        <v>535</v>
      </c>
      <c r="O8" s="888" t="s">
        <v>1290</v>
      </c>
      <c r="P8" s="888"/>
      <c r="Q8" s="822" t="s">
        <v>535</v>
      </c>
      <c r="R8" s="888" t="s">
        <v>1291</v>
      </c>
      <c r="S8" s="662"/>
      <c r="T8" s="822" t="s">
        <v>535</v>
      </c>
      <c r="U8" s="888" t="s">
        <v>1292</v>
      </c>
      <c r="V8" s="888"/>
      <c r="W8" s="888"/>
      <c r="X8" s="822" t="s">
        <v>535</v>
      </c>
      <c r="Y8" s="888" t="s">
        <v>1293</v>
      </c>
      <c r="Z8" s="888"/>
      <c r="AA8" s="822" t="s">
        <v>535</v>
      </c>
      <c r="AB8" s="871" t="s">
        <v>175</v>
      </c>
      <c r="AC8" s="888"/>
      <c r="AD8" s="888"/>
      <c r="AE8" s="888"/>
      <c r="AF8" s="889"/>
    </row>
    <row r="9" spans="2:38" ht="15" customHeight="1" thickBot="1">
      <c r="B9" s="1408"/>
      <c r="C9" s="1409"/>
      <c r="D9" s="1409"/>
      <c r="E9" s="1409"/>
      <c r="F9" s="1409"/>
      <c r="G9" s="1409"/>
      <c r="H9" s="1409"/>
      <c r="I9" s="1409"/>
      <c r="J9" s="1409"/>
      <c r="K9" s="960" t="s">
        <v>535</v>
      </c>
      <c r="L9" s="888" t="s">
        <v>1294</v>
      </c>
      <c r="M9" s="877"/>
      <c r="N9" s="877"/>
      <c r="O9" s="877"/>
      <c r="P9" s="877"/>
      <c r="Q9" s="877"/>
      <c r="R9" s="877"/>
      <c r="S9" s="877"/>
      <c r="T9" s="877"/>
      <c r="U9" s="877"/>
      <c r="V9" s="877"/>
      <c r="W9" s="877"/>
      <c r="X9" s="877"/>
      <c r="Y9" s="877"/>
      <c r="Z9" s="877"/>
      <c r="AA9" s="877"/>
      <c r="AB9" s="877"/>
      <c r="AC9" s="877"/>
      <c r="AD9" s="877"/>
      <c r="AE9" s="877"/>
      <c r="AF9" s="878"/>
    </row>
    <row r="10" spans="2:38" ht="15" customHeight="1">
      <c r="B10" s="1405" t="s">
        <v>1295</v>
      </c>
      <c r="C10" s="1337"/>
      <c r="D10" s="1337"/>
      <c r="E10" s="1337"/>
      <c r="F10" s="1337"/>
      <c r="G10" s="1337"/>
      <c r="H10" s="1337"/>
      <c r="I10" s="1337"/>
      <c r="J10" s="1338"/>
      <c r="K10" s="890" t="s">
        <v>535</v>
      </c>
      <c r="L10" s="874" t="s">
        <v>1251</v>
      </c>
      <c r="M10" s="874"/>
      <c r="N10" s="959"/>
      <c r="P10" s="822" t="s">
        <v>535</v>
      </c>
      <c r="Q10" s="888" t="s">
        <v>1252</v>
      </c>
      <c r="R10" s="822"/>
      <c r="S10" s="888"/>
      <c r="T10" s="888"/>
      <c r="U10" s="822"/>
      <c r="V10" s="888"/>
      <c r="W10" s="888"/>
      <c r="X10" s="885"/>
      <c r="Y10" s="822"/>
      <c r="Z10" s="885"/>
      <c r="AA10" s="885"/>
      <c r="AB10" s="822"/>
      <c r="AC10" s="961"/>
      <c r="AD10" s="961"/>
      <c r="AE10" s="961"/>
      <c r="AF10" s="962"/>
    </row>
    <row r="11" spans="2:38" ht="15" customHeight="1" thickBot="1">
      <c r="B11" s="1408"/>
      <c r="C11" s="1409"/>
      <c r="D11" s="1409"/>
      <c r="E11" s="1409"/>
      <c r="F11" s="1409"/>
      <c r="G11" s="1409"/>
      <c r="H11" s="1409"/>
      <c r="I11" s="1409"/>
      <c r="J11" s="1410"/>
      <c r="K11" s="960" t="s">
        <v>535</v>
      </c>
      <c r="L11" s="888" t="s">
        <v>1253</v>
      </c>
      <c r="M11" s="888"/>
      <c r="N11" s="822"/>
      <c r="O11" s="888"/>
      <c r="P11" s="888"/>
      <c r="Q11" s="822"/>
      <c r="R11" s="888"/>
      <c r="S11" s="822" t="s">
        <v>535</v>
      </c>
      <c r="T11" s="888" t="s">
        <v>1254</v>
      </c>
      <c r="V11" s="888"/>
      <c r="W11" s="888"/>
      <c r="X11" s="822"/>
      <c r="Y11" s="888"/>
      <c r="Z11" s="888"/>
      <c r="AA11" s="822"/>
      <c r="AC11" s="888"/>
      <c r="AD11" s="888"/>
      <c r="AE11" s="888"/>
      <c r="AF11" s="889"/>
    </row>
    <row r="12" spans="2:38" ht="15" customHeight="1">
      <c r="B12" s="1353" t="s">
        <v>1296</v>
      </c>
      <c r="C12" s="1354"/>
      <c r="D12" s="1354"/>
      <c r="E12" s="1355"/>
      <c r="F12" s="1384" t="s">
        <v>1297</v>
      </c>
      <c r="G12" s="1385"/>
      <c r="H12" s="1385"/>
      <c r="I12" s="1385"/>
      <c r="J12" s="1386"/>
      <c r="K12" s="874" t="s">
        <v>1151</v>
      </c>
      <c r="L12" s="874"/>
      <c r="M12" s="1325"/>
      <c r="N12" s="1325"/>
      <c r="O12" s="874" t="s">
        <v>869</v>
      </c>
      <c r="P12" s="874"/>
      <c r="Q12" s="874"/>
      <c r="R12" s="967"/>
      <c r="S12" s="967"/>
      <c r="T12" s="874"/>
      <c r="U12" s="874"/>
      <c r="V12" s="874"/>
      <c r="W12" s="874"/>
      <c r="X12" s="874"/>
      <c r="Y12" s="874"/>
      <c r="Z12" s="874"/>
      <c r="AA12" s="874"/>
      <c r="AB12" s="874"/>
      <c r="AC12" s="874"/>
      <c r="AD12" s="874"/>
      <c r="AE12" s="874"/>
      <c r="AF12" s="875"/>
    </row>
    <row r="13" spans="2:38" ht="15" customHeight="1">
      <c r="B13" s="1356"/>
      <c r="C13" s="1357"/>
      <c r="D13" s="1357"/>
      <c r="E13" s="1358"/>
      <c r="F13" s="1329"/>
      <c r="G13" s="1330"/>
      <c r="H13" s="1330"/>
      <c r="I13" s="1330"/>
      <c r="J13" s="1331"/>
      <c r="K13" s="883" t="s">
        <v>1155</v>
      </c>
      <c r="L13" s="881"/>
      <c r="M13" s="881"/>
      <c r="N13" s="881"/>
      <c r="O13" s="881"/>
      <c r="P13" s="881"/>
      <c r="Q13" s="881"/>
      <c r="R13" s="881"/>
      <c r="S13" s="881"/>
      <c r="T13" s="881"/>
      <c r="U13" s="881"/>
      <c r="V13" s="881"/>
      <c r="W13" s="881"/>
      <c r="X13" s="881"/>
      <c r="Y13" s="881"/>
      <c r="Z13" s="881"/>
      <c r="AA13" s="881"/>
      <c r="AB13" s="881"/>
      <c r="AC13" s="881"/>
      <c r="AD13" s="881"/>
      <c r="AE13" s="881"/>
      <c r="AF13" s="882"/>
    </row>
    <row r="14" spans="2:38" ht="15" customHeight="1">
      <c r="B14" s="1356"/>
      <c r="C14" s="1357"/>
      <c r="D14" s="1357"/>
      <c r="E14" s="1358"/>
      <c r="F14" s="1329" t="s">
        <v>1143</v>
      </c>
      <c r="G14" s="1330"/>
      <c r="H14" s="1330"/>
      <c r="I14" s="1330"/>
      <c r="J14" s="1331"/>
      <c r="K14" s="1387" t="s">
        <v>1157</v>
      </c>
      <c r="L14" s="1388"/>
      <c r="M14" s="1388"/>
      <c r="N14" s="1388"/>
      <c r="O14" s="822" t="s">
        <v>535</v>
      </c>
      <c r="P14" s="885" t="s">
        <v>1158</v>
      </c>
      <c r="Q14" s="885"/>
      <c r="R14" s="822" t="s">
        <v>535</v>
      </c>
      <c r="S14" s="885" t="s">
        <v>1159</v>
      </c>
      <c r="T14" s="885"/>
      <c r="U14" s="885"/>
      <c r="V14" s="822" t="s">
        <v>535</v>
      </c>
      <c r="W14" s="885" t="s">
        <v>1160</v>
      </c>
      <c r="X14" s="885"/>
      <c r="Y14" s="822" t="s">
        <v>535</v>
      </c>
      <c r="Z14" s="885" t="s">
        <v>1161</v>
      </c>
      <c r="AA14" s="885"/>
      <c r="AB14" s="822" t="s">
        <v>535</v>
      </c>
      <c r="AC14" s="1388" t="s">
        <v>1162</v>
      </c>
      <c r="AD14" s="1388"/>
      <c r="AE14" s="1388"/>
      <c r="AF14" s="1389"/>
    </row>
    <row r="15" spans="2:38" ht="15" customHeight="1">
      <c r="B15" s="1356"/>
      <c r="C15" s="1357"/>
      <c r="D15" s="1357"/>
      <c r="E15" s="1358"/>
      <c r="F15" s="1329"/>
      <c r="G15" s="1330"/>
      <c r="H15" s="1330"/>
      <c r="I15" s="1330"/>
      <c r="J15" s="1331"/>
      <c r="K15" s="887" t="s">
        <v>1163</v>
      </c>
      <c r="L15" s="888"/>
      <c r="M15" s="888"/>
      <c r="N15" s="888"/>
      <c r="O15" s="888"/>
      <c r="P15" s="888"/>
      <c r="Q15" s="888"/>
      <c r="S15" s="1304"/>
      <c r="T15" s="1304"/>
      <c r="U15" s="888" t="s">
        <v>1164</v>
      </c>
      <c r="V15" s="888"/>
      <c r="W15" s="888"/>
      <c r="X15" s="888"/>
      <c r="Y15" s="888"/>
      <c r="Z15" s="888"/>
      <c r="AA15" s="888"/>
      <c r="AB15" s="888"/>
      <c r="AC15" s="888"/>
      <c r="AD15" s="888"/>
      <c r="AE15" s="888"/>
      <c r="AF15" s="889"/>
    </row>
    <row r="16" spans="2:38" ht="15" customHeight="1" thickBot="1">
      <c r="B16" s="1359"/>
      <c r="C16" s="1360"/>
      <c r="D16" s="1360"/>
      <c r="E16" s="1361"/>
      <c r="F16" s="1333"/>
      <c r="G16" s="1334"/>
      <c r="H16" s="1334"/>
      <c r="I16" s="1334"/>
      <c r="J16" s="1335"/>
      <c r="K16" s="877" t="s">
        <v>1156</v>
      </c>
      <c r="L16" s="877"/>
      <c r="M16" s="877"/>
      <c r="N16" s="877"/>
      <c r="O16" s="877"/>
      <c r="P16" s="877"/>
      <c r="Q16" s="877"/>
      <c r="R16" s="877"/>
      <c r="S16" s="877"/>
      <c r="T16" s="877"/>
      <c r="U16" s="877"/>
      <c r="V16" s="877"/>
      <c r="W16" s="877"/>
      <c r="X16" s="877"/>
      <c r="Y16" s="877"/>
      <c r="Z16" s="877"/>
      <c r="AA16" s="877"/>
      <c r="AB16" s="877"/>
      <c r="AC16" s="877"/>
      <c r="AD16" s="877"/>
      <c r="AE16" s="877"/>
      <c r="AF16" s="878"/>
    </row>
    <row r="17" spans="2:32" ht="15" customHeight="1">
      <c r="B17" s="1353" t="s">
        <v>1320</v>
      </c>
      <c r="C17" s="1354"/>
      <c r="D17" s="1354"/>
      <c r="E17" s="1355"/>
      <c r="F17" s="1375"/>
      <c r="G17" s="1376"/>
      <c r="H17" s="1376"/>
      <c r="I17" s="1376"/>
      <c r="J17" s="1376"/>
      <c r="K17" s="1327" t="s">
        <v>1296</v>
      </c>
      <c r="L17" s="1325"/>
      <c r="M17" s="1325"/>
      <c r="N17" s="1325"/>
      <c r="O17" s="1325"/>
      <c r="P17" s="1325"/>
      <c r="Q17" s="1325"/>
      <c r="R17" s="1325"/>
      <c r="S17" s="1325"/>
      <c r="T17" s="1325"/>
      <c r="U17" s="1325"/>
      <c r="V17" s="1328"/>
      <c r="W17" s="1327" t="s">
        <v>1171</v>
      </c>
      <c r="X17" s="1325"/>
      <c r="Y17" s="1325"/>
      <c r="Z17" s="1325"/>
      <c r="AA17" s="1325"/>
      <c r="AB17" s="1325"/>
      <c r="AC17" s="1325"/>
      <c r="AD17" s="1325"/>
      <c r="AE17" s="1325"/>
      <c r="AF17" s="1326"/>
    </row>
    <row r="18" spans="2:32" ht="15" customHeight="1">
      <c r="B18" s="1356"/>
      <c r="C18" s="1357"/>
      <c r="D18" s="1357"/>
      <c r="E18" s="1358"/>
      <c r="F18" s="1368" t="s">
        <v>1165</v>
      </c>
      <c r="G18" s="1369"/>
      <c r="H18" s="1369"/>
      <c r="I18" s="1369"/>
      <c r="J18" s="1369"/>
      <c r="K18" s="884" t="s">
        <v>1165</v>
      </c>
      <c r="L18" s="885"/>
      <c r="M18" s="885"/>
      <c r="N18" s="911" t="s">
        <v>535</v>
      </c>
      <c r="O18" s="885" t="s">
        <v>1184</v>
      </c>
      <c r="P18" s="885"/>
      <c r="Q18" s="911" t="s">
        <v>535</v>
      </c>
      <c r="R18" s="885" t="s">
        <v>1185</v>
      </c>
      <c r="S18" s="885"/>
      <c r="T18" s="885"/>
      <c r="U18" s="885"/>
      <c r="V18" s="893"/>
      <c r="W18" s="885"/>
      <c r="X18" s="885"/>
      <c r="Y18" s="885"/>
      <c r="Z18" s="885"/>
      <c r="AA18" s="885"/>
      <c r="AB18" s="885"/>
      <c r="AC18" s="885"/>
      <c r="AD18" s="885"/>
      <c r="AE18" s="885"/>
      <c r="AF18" s="886"/>
    </row>
    <row r="19" spans="2:32" ht="15" customHeight="1">
      <c r="B19" s="1356"/>
      <c r="C19" s="1357"/>
      <c r="D19" s="1357"/>
      <c r="E19" s="1358"/>
      <c r="F19" s="1372"/>
      <c r="G19" s="1373"/>
      <c r="H19" s="1373"/>
      <c r="I19" s="1373"/>
      <c r="J19" s="1373"/>
      <c r="K19" s="883" t="s">
        <v>1186</v>
      </c>
      <c r="L19" s="881"/>
      <c r="M19" s="881"/>
      <c r="N19" s="881"/>
      <c r="O19" s="881"/>
      <c r="P19" s="881"/>
      <c r="Q19" s="881"/>
      <c r="R19" s="881"/>
      <c r="S19" s="881"/>
      <c r="T19" s="881"/>
      <c r="U19" s="881"/>
      <c r="V19" s="894"/>
      <c r="W19" s="881"/>
      <c r="X19" s="881"/>
      <c r="Y19" s="881"/>
      <c r="Z19" s="881"/>
      <c r="AA19" s="881"/>
      <c r="AB19" s="881"/>
      <c r="AC19" s="881"/>
      <c r="AD19" s="881"/>
      <c r="AE19" s="881"/>
      <c r="AF19" s="882"/>
    </row>
    <row r="20" spans="2:32" ht="15" customHeight="1">
      <c r="B20" s="1356"/>
      <c r="C20" s="1357"/>
      <c r="D20" s="1357"/>
      <c r="E20" s="1358"/>
      <c r="F20" s="1368" t="s">
        <v>1166</v>
      </c>
      <c r="G20" s="1369"/>
      <c r="H20" s="1369"/>
      <c r="I20" s="1369"/>
      <c r="J20" s="1369"/>
      <c r="K20" s="884" t="s">
        <v>1189</v>
      </c>
      <c r="L20" s="885"/>
      <c r="M20" s="885"/>
      <c r="N20" s="869" t="s">
        <v>535</v>
      </c>
      <c r="O20" s="888" t="s">
        <v>1190</v>
      </c>
      <c r="P20" s="885"/>
      <c r="Q20" s="885"/>
      <c r="R20" s="885"/>
      <c r="S20" s="869" t="s">
        <v>535</v>
      </c>
      <c r="T20" s="888" t="s">
        <v>1177</v>
      </c>
      <c r="U20" s="885"/>
      <c r="V20" s="893"/>
      <c r="W20" s="885"/>
      <c r="X20" s="885"/>
      <c r="Y20" s="885"/>
      <c r="Z20" s="885"/>
      <c r="AA20" s="885"/>
      <c r="AB20" s="885"/>
      <c r="AC20" s="885"/>
      <c r="AD20" s="885"/>
      <c r="AE20" s="885"/>
      <c r="AF20" s="886"/>
    </row>
    <row r="21" spans="2:32" ht="15" customHeight="1">
      <c r="B21" s="1356"/>
      <c r="C21" s="1357"/>
      <c r="D21" s="1357"/>
      <c r="E21" s="1358"/>
      <c r="F21" s="1370"/>
      <c r="G21" s="1371"/>
      <c r="H21" s="1371"/>
      <c r="I21" s="1371"/>
      <c r="J21" s="1371"/>
      <c r="K21" s="887" t="s">
        <v>1188</v>
      </c>
      <c r="L21" s="888"/>
      <c r="M21" s="888"/>
      <c r="N21" s="888"/>
      <c r="O21" s="888"/>
      <c r="P21" s="888"/>
      <c r="Q21" s="1304"/>
      <c r="R21" s="1304"/>
      <c r="S21" s="888" t="s">
        <v>1164</v>
      </c>
      <c r="T21" s="888"/>
      <c r="U21" s="888"/>
      <c r="V21" s="892"/>
      <c r="W21" s="888"/>
      <c r="X21" s="888"/>
      <c r="Y21" s="888"/>
      <c r="Z21" s="888"/>
      <c r="AA21" s="888"/>
      <c r="AB21" s="888"/>
      <c r="AC21" s="888"/>
      <c r="AD21" s="888"/>
      <c r="AE21" s="888"/>
      <c r="AF21" s="889"/>
    </row>
    <row r="22" spans="2:32" ht="15" customHeight="1">
      <c r="B22" s="1356"/>
      <c r="C22" s="1357"/>
      <c r="D22" s="1357"/>
      <c r="E22" s="1358"/>
      <c r="F22" s="1370"/>
      <c r="G22" s="1371"/>
      <c r="H22" s="1371"/>
      <c r="I22" s="1371"/>
      <c r="J22" s="1371"/>
      <c r="K22" s="887" t="s">
        <v>1187</v>
      </c>
      <c r="L22" s="888"/>
      <c r="M22" s="888"/>
      <c r="N22" s="869" t="s">
        <v>535</v>
      </c>
      <c r="O22" s="888" t="s">
        <v>136</v>
      </c>
      <c r="P22" s="869" t="s">
        <v>535</v>
      </c>
      <c r="Q22" s="888" t="s">
        <v>1177</v>
      </c>
      <c r="R22" s="888"/>
      <c r="S22" s="888"/>
      <c r="T22" s="888"/>
      <c r="U22" s="888"/>
      <c r="V22" s="892"/>
      <c r="W22" s="888"/>
      <c r="X22" s="888"/>
      <c r="Y22" s="888"/>
      <c r="Z22" s="888"/>
      <c r="AA22" s="888"/>
      <c r="AB22" s="888"/>
      <c r="AC22" s="888"/>
      <c r="AD22" s="888"/>
      <c r="AE22" s="888"/>
      <c r="AF22" s="889"/>
    </row>
    <row r="23" spans="2:32" ht="15" customHeight="1">
      <c r="B23" s="1356"/>
      <c r="C23" s="1357"/>
      <c r="D23" s="1357"/>
      <c r="E23" s="1358"/>
      <c r="F23" s="1372"/>
      <c r="G23" s="1373"/>
      <c r="H23" s="1373"/>
      <c r="I23" s="1373"/>
      <c r="J23" s="1373"/>
      <c r="K23" s="883" t="s">
        <v>1186</v>
      </c>
      <c r="L23" s="881"/>
      <c r="M23" s="881"/>
      <c r="N23" s="881"/>
      <c r="O23" s="881"/>
      <c r="P23" s="881"/>
      <c r="Q23" s="881"/>
      <c r="R23" s="881"/>
      <c r="S23" s="881"/>
      <c r="T23" s="881"/>
      <c r="U23" s="881"/>
      <c r="V23" s="894"/>
      <c r="W23" s="881"/>
      <c r="X23" s="881"/>
      <c r="Y23" s="881"/>
      <c r="Z23" s="881"/>
      <c r="AA23" s="881"/>
      <c r="AB23" s="881"/>
      <c r="AC23" s="881"/>
      <c r="AD23" s="881"/>
      <c r="AE23" s="881"/>
      <c r="AF23" s="882"/>
    </row>
    <row r="24" spans="2:32" ht="15.95" customHeight="1">
      <c r="B24" s="1356"/>
      <c r="C24" s="1357"/>
      <c r="D24" s="1357"/>
      <c r="E24" s="1358"/>
      <c r="F24" s="1391" t="s">
        <v>1298</v>
      </c>
      <c r="G24" s="1392"/>
      <c r="H24" s="1392"/>
      <c r="I24" s="1392"/>
      <c r="J24" s="1392"/>
      <c r="K24" s="898" t="s">
        <v>535</v>
      </c>
      <c r="L24" s="895" t="s">
        <v>1183</v>
      </c>
      <c r="M24" s="888"/>
      <c r="N24" s="888"/>
      <c r="O24" s="888"/>
      <c r="P24" s="888"/>
      <c r="Q24" s="888"/>
      <c r="R24" s="888"/>
      <c r="S24" s="888"/>
      <c r="T24" s="888"/>
      <c r="U24" s="888"/>
      <c r="V24" s="892"/>
      <c r="W24" s="888"/>
      <c r="X24" s="888"/>
      <c r="Y24" s="888"/>
      <c r="Z24" s="888"/>
      <c r="AA24" s="888"/>
      <c r="AB24" s="888"/>
      <c r="AC24" s="888"/>
      <c r="AD24" s="888"/>
      <c r="AE24" s="888"/>
      <c r="AF24" s="889"/>
    </row>
    <row r="25" spans="2:32" ht="15.95" customHeight="1">
      <c r="B25" s="1356"/>
      <c r="C25" s="1357"/>
      <c r="D25" s="1357"/>
      <c r="E25" s="1358"/>
      <c r="F25" s="1393"/>
      <c r="G25" s="1392"/>
      <c r="H25" s="1392"/>
      <c r="I25" s="1392"/>
      <c r="J25" s="1392"/>
      <c r="K25" s="907" t="s">
        <v>535</v>
      </c>
      <c r="L25" s="908" t="s">
        <v>1177</v>
      </c>
      <c r="M25" s="888"/>
      <c r="N25" s="888"/>
      <c r="O25" s="888"/>
      <c r="P25" s="888"/>
      <c r="Q25" s="888"/>
      <c r="R25" s="888"/>
      <c r="S25" s="888"/>
      <c r="T25" s="888"/>
      <c r="U25" s="888"/>
      <c r="V25" s="892"/>
      <c r="W25" s="888"/>
      <c r="X25" s="888"/>
      <c r="Y25" s="888"/>
      <c r="Z25" s="888"/>
      <c r="AA25" s="888"/>
      <c r="AB25" s="888"/>
      <c r="AC25" s="888"/>
      <c r="AD25" s="888"/>
      <c r="AE25" s="888"/>
      <c r="AF25" s="889"/>
    </row>
    <row r="26" spans="2:32" ht="15" customHeight="1">
      <c r="B26" s="1356"/>
      <c r="C26" s="1357"/>
      <c r="D26" s="1357"/>
      <c r="E26" s="1358"/>
      <c r="F26" s="1351" t="s">
        <v>1299</v>
      </c>
      <c r="G26" s="1352"/>
      <c r="H26" s="1364" t="s">
        <v>1180</v>
      </c>
      <c r="I26" s="1365"/>
      <c r="J26" s="1365"/>
      <c r="K26" s="903" t="s">
        <v>535</v>
      </c>
      <c r="L26" s="909" t="s">
        <v>136</v>
      </c>
      <c r="M26" s="1374" t="s">
        <v>1170</v>
      </c>
      <c r="N26" s="1374"/>
      <c r="O26" s="1374"/>
      <c r="P26" s="1374"/>
      <c r="Q26" s="1374"/>
      <c r="R26" s="1374"/>
      <c r="S26" s="904" t="s">
        <v>535</v>
      </c>
      <c r="T26" s="905" t="s">
        <v>136</v>
      </c>
      <c r="U26" s="904" t="s">
        <v>535</v>
      </c>
      <c r="V26" s="906" t="s">
        <v>1169</v>
      </c>
      <c r="W26" s="885"/>
      <c r="X26" s="885"/>
      <c r="Y26" s="885"/>
      <c r="Z26" s="885"/>
      <c r="AA26" s="885"/>
      <c r="AB26" s="885"/>
      <c r="AC26" s="885"/>
      <c r="AD26" s="885"/>
      <c r="AE26" s="885"/>
      <c r="AF26" s="886"/>
    </row>
    <row r="27" spans="2:32">
      <c r="B27" s="1356"/>
      <c r="C27" s="1357"/>
      <c r="D27" s="1357"/>
      <c r="E27" s="1358"/>
      <c r="F27" s="1308"/>
      <c r="G27" s="1310"/>
      <c r="H27" s="1366"/>
      <c r="I27" s="1309"/>
      <c r="J27" s="1309"/>
      <c r="K27" s="899" t="s">
        <v>536</v>
      </c>
      <c r="L27" s="1362" t="s">
        <v>1172</v>
      </c>
      <c r="M27" s="1362"/>
      <c r="N27" s="1362"/>
      <c r="O27" s="1362"/>
      <c r="P27" s="1362"/>
      <c r="Q27" s="1362"/>
      <c r="R27" s="1362"/>
      <c r="S27" s="1362"/>
      <c r="T27" s="1362"/>
      <c r="U27" s="1362"/>
      <c r="V27" s="1363"/>
      <c r="W27" s="888"/>
      <c r="X27" s="888"/>
      <c r="Y27" s="888"/>
      <c r="Z27" s="888"/>
      <c r="AA27" s="888"/>
      <c r="AB27" s="888"/>
      <c r="AC27" s="888"/>
      <c r="AD27" s="888"/>
      <c r="AE27" s="888"/>
      <c r="AF27" s="889"/>
    </row>
    <row r="28" spans="2:32" ht="15" customHeight="1">
      <c r="B28" s="1356"/>
      <c r="C28" s="1357"/>
      <c r="D28" s="1357"/>
      <c r="E28" s="1358"/>
      <c r="F28" s="1308"/>
      <c r="G28" s="1310"/>
      <c r="H28" s="1366"/>
      <c r="I28" s="1309"/>
      <c r="J28" s="1309"/>
      <c r="K28" s="899" t="s">
        <v>536</v>
      </c>
      <c r="L28" s="1362" t="s">
        <v>1173</v>
      </c>
      <c r="M28" s="1362"/>
      <c r="N28" s="1362"/>
      <c r="O28" s="1362"/>
      <c r="P28" s="1362"/>
      <c r="Q28" s="1362"/>
      <c r="R28" s="1362"/>
      <c r="S28" s="1362"/>
      <c r="T28" s="1362"/>
      <c r="U28" s="1362"/>
      <c r="V28" s="1363"/>
      <c r="W28" s="888"/>
      <c r="X28" s="888"/>
      <c r="Y28" s="888"/>
      <c r="Z28" s="888"/>
      <c r="AA28" s="888"/>
      <c r="AB28" s="888"/>
      <c r="AC28" s="888"/>
      <c r="AD28" s="888"/>
      <c r="AE28" s="888"/>
      <c r="AF28" s="889"/>
    </row>
    <row r="29" spans="2:32" ht="15" customHeight="1">
      <c r="B29" s="1356"/>
      <c r="C29" s="1357"/>
      <c r="D29" s="1357"/>
      <c r="E29" s="1358"/>
      <c r="F29" s="1308"/>
      <c r="G29" s="1310"/>
      <c r="H29" s="1366"/>
      <c r="I29" s="1309"/>
      <c r="J29" s="1309"/>
      <c r="K29" s="899"/>
      <c r="L29" s="1362" t="s">
        <v>1174</v>
      </c>
      <c r="M29" s="1362"/>
      <c r="N29" s="1362"/>
      <c r="O29" s="1362"/>
      <c r="P29" s="1362"/>
      <c r="Q29" s="1362"/>
      <c r="R29" s="1362"/>
      <c r="S29" s="1362"/>
      <c r="T29" s="1362"/>
      <c r="U29" s="1362"/>
      <c r="V29" s="1363"/>
      <c r="W29" s="888"/>
      <c r="X29" s="888"/>
      <c r="Y29" s="888"/>
      <c r="Z29" s="888"/>
      <c r="AA29" s="888"/>
      <c r="AB29" s="888"/>
      <c r="AC29" s="888"/>
      <c r="AD29" s="888"/>
      <c r="AE29" s="888"/>
      <c r="AF29" s="889"/>
    </row>
    <row r="30" spans="2:32" ht="15" customHeight="1">
      <c r="B30" s="1356"/>
      <c r="C30" s="1357"/>
      <c r="D30" s="1357"/>
      <c r="E30" s="1358"/>
      <c r="F30" s="1308"/>
      <c r="G30" s="1310"/>
      <c r="H30" s="1366"/>
      <c r="I30" s="1309"/>
      <c r="J30" s="1309"/>
      <c r="K30" s="899" t="s">
        <v>536</v>
      </c>
      <c r="L30" s="1362" t="s">
        <v>1256</v>
      </c>
      <c r="M30" s="1362"/>
      <c r="N30" s="1362"/>
      <c r="O30" s="1362"/>
      <c r="P30" s="1362"/>
      <c r="Q30" s="1362"/>
      <c r="R30" s="1362"/>
      <c r="S30" s="1362"/>
      <c r="T30" s="1362"/>
      <c r="U30" s="1362"/>
      <c r="V30" s="1363"/>
      <c r="W30" s="888"/>
      <c r="X30" s="888"/>
      <c r="Y30" s="888"/>
      <c r="Z30" s="888"/>
      <c r="AA30" s="888"/>
      <c r="AB30" s="888"/>
      <c r="AC30" s="888"/>
      <c r="AD30" s="888"/>
      <c r="AE30" s="888"/>
      <c r="AF30" s="889"/>
    </row>
    <row r="31" spans="2:32" ht="15" customHeight="1">
      <c r="B31" s="1356"/>
      <c r="C31" s="1357"/>
      <c r="D31" s="1357"/>
      <c r="E31" s="1358"/>
      <c r="F31" s="1308"/>
      <c r="G31" s="1310"/>
      <c r="H31" s="1366"/>
      <c r="I31" s="1309"/>
      <c r="J31" s="1309"/>
      <c r="K31" s="899" t="s">
        <v>536</v>
      </c>
      <c r="L31" s="1362" t="s">
        <v>1175</v>
      </c>
      <c r="M31" s="1362"/>
      <c r="N31" s="1362"/>
      <c r="O31" s="1362"/>
      <c r="P31" s="1362"/>
      <c r="Q31" s="1362"/>
      <c r="R31" s="1362"/>
      <c r="S31" s="1362"/>
      <c r="T31" s="1362"/>
      <c r="U31" s="1362"/>
      <c r="V31" s="1363"/>
      <c r="W31" s="888"/>
      <c r="X31" s="888"/>
      <c r="Y31" s="888"/>
      <c r="Z31" s="888"/>
      <c r="AA31" s="888"/>
      <c r="AB31" s="888"/>
      <c r="AC31" s="888"/>
      <c r="AD31" s="888"/>
      <c r="AE31" s="888"/>
      <c r="AF31" s="889"/>
    </row>
    <row r="32" spans="2:32" ht="15" customHeight="1">
      <c r="B32" s="1356"/>
      <c r="C32" s="1357"/>
      <c r="D32" s="1357"/>
      <c r="E32" s="1358"/>
      <c r="F32" s="1308"/>
      <c r="G32" s="1310"/>
      <c r="H32" s="1366"/>
      <c r="I32" s="1309"/>
      <c r="J32" s="1309"/>
      <c r="K32" s="899" t="s">
        <v>536</v>
      </c>
      <c r="L32" s="1362" t="s">
        <v>1176</v>
      </c>
      <c r="M32" s="1362"/>
      <c r="N32" s="1362"/>
      <c r="O32" s="1362"/>
      <c r="P32" s="1362"/>
      <c r="Q32" s="1362"/>
      <c r="R32" s="1362"/>
      <c r="S32" s="1362"/>
      <c r="T32" s="1362"/>
      <c r="U32" s="1362"/>
      <c r="V32" s="1363"/>
      <c r="W32" s="888"/>
      <c r="X32" s="888"/>
      <c r="Y32" s="888"/>
      <c r="Z32" s="888"/>
      <c r="AA32" s="888"/>
      <c r="AB32" s="888"/>
      <c r="AC32" s="888"/>
      <c r="AD32" s="888"/>
      <c r="AE32" s="888"/>
      <c r="AF32" s="889"/>
    </row>
    <row r="33" spans="2:32" ht="15" customHeight="1">
      <c r="B33" s="1356"/>
      <c r="C33" s="1357"/>
      <c r="D33" s="1357"/>
      <c r="E33" s="1358"/>
      <c r="F33" s="1308"/>
      <c r="G33" s="1310"/>
      <c r="H33" s="1367"/>
      <c r="I33" s="1312"/>
      <c r="J33" s="1312"/>
      <c r="K33" s="907" t="s">
        <v>535</v>
      </c>
      <c r="L33" s="908" t="s">
        <v>1177</v>
      </c>
      <c r="M33" s="881"/>
      <c r="N33" s="881"/>
      <c r="O33" s="881"/>
      <c r="P33" s="881"/>
      <c r="Q33" s="881"/>
      <c r="R33" s="881"/>
      <c r="S33" s="881"/>
      <c r="T33" s="881"/>
      <c r="U33" s="881"/>
      <c r="V33" s="894"/>
      <c r="W33" s="881"/>
      <c r="X33" s="881"/>
      <c r="Y33" s="881"/>
      <c r="Z33" s="881"/>
      <c r="AA33" s="881"/>
      <c r="AB33" s="881"/>
      <c r="AC33" s="881"/>
      <c r="AD33" s="881"/>
      <c r="AE33" s="881"/>
      <c r="AF33" s="882"/>
    </row>
    <row r="34" spans="2:32" ht="15" customHeight="1" thickBot="1">
      <c r="B34" s="1359"/>
      <c r="C34" s="1360"/>
      <c r="D34" s="1360"/>
      <c r="E34" s="1361"/>
      <c r="F34" s="1333" t="s">
        <v>1154</v>
      </c>
      <c r="G34" s="1334"/>
      <c r="H34" s="1334"/>
      <c r="I34" s="1334"/>
      <c r="J34" s="1334"/>
      <c r="K34" s="901"/>
      <c r="L34" s="879"/>
      <c r="M34" s="879"/>
      <c r="N34" s="879"/>
      <c r="O34" s="879"/>
      <c r="P34" s="879"/>
      <c r="Q34" s="879"/>
      <c r="R34" s="879"/>
      <c r="S34" s="879"/>
      <c r="T34" s="879"/>
      <c r="U34" s="879"/>
      <c r="V34" s="902"/>
      <c r="W34" s="879"/>
      <c r="X34" s="879"/>
      <c r="Y34" s="879"/>
      <c r="Z34" s="879"/>
      <c r="AA34" s="879"/>
      <c r="AB34" s="879"/>
      <c r="AC34" s="879"/>
      <c r="AD34" s="879"/>
      <c r="AE34" s="879"/>
      <c r="AF34" s="880"/>
    </row>
    <row r="35" spans="2:32" ht="27" customHeight="1">
      <c r="B35" s="1314" t="s">
        <v>1208</v>
      </c>
      <c r="C35" s="1315"/>
      <c r="D35" s="1345" t="s">
        <v>1192</v>
      </c>
      <c r="E35" s="1325"/>
      <c r="F35" s="1325"/>
      <c r="G35" s="1325"/>
      <c r="H35" s="1325"/>
      <c r="I35" s="1325"/>
      <c r="J35" s="1325"/>
      <c r="K35" s="1325"/>
      <c r="L35" s="1328"/>
      <c r="M35" s="1346" t="s">
        <v>1193</v>
      </c>
      <c r="N35" s="1347"/>
      <c r="O35" s="1347"/>
      <c r="P35" s="1347"/>
      <c r="Q35" s="1347"/>
      <c r="R35" s="1347"/>
      <c r="S35" s="1347"/>
      <c r="T35" s="1347"/>
      <c r="U35" s="1347"/>
      <c r="V35" s="1347"/>
      <c r="W35" s="1348"/>
      <c r="X35" s="1403" t="s">
        <v>1306</v>
      </c>
      <c r="Y35" s="1347"/>
      <c r="Z35" s="1347"/>
      <c r="AA35" s="1347"/>
      <c r="AB35" s="1347"/>
      <c r="AC35" s="1347"/>
      <c r="AD35" s="1347"/>
      <c r="AE35" s="1347"/>
      <c r="AF35" s="1349"/>
    </row>
    <row r="36" spans="2:32" ht="15" customHeight="1">
      <c r="B36" s="1316"/>
      <c r="C36" s="1317"/>
      <c r="D36" s="1329" t="s">
        <v>1300</v>
      </c>
      <c r="E36" s="1330"/>
      <c r="F36" s="1330"/>
      <c r="G36" s="1330"/>
      <c r="H36" s="1330"/>
      <c r="I36" s="1330"/>
      <c r="J36" s="1330"/>
      <c r="K36" s="1330"/>
      <c r="L36" s="1331"/>
      <c r="M36" s="884" t="s">
        <v>1305</v>
      </c>
      <c r="N36" s="885"/>
      <c r="O36" s="885"/>
      <c r="P36" s="911" t="s">
        <v>535</v>
      </c>
      <c r="Q36" s="885" t="s">
        <v>136</v>
      </c>
      <c r="R36" s="911" t="s">
        <v>535</v>
      </c>
      <c r="S36" s="885" t="s">
        <v>1177</v>
      </c>
      <c r="T36" s="885"/>
      <c r="U36" s="885"/>
      <c r="V36" s="885"/>
      <c r="W36" s="893"/>
      <c r="X36" s="911" t="s">
        <v>535</v>
      </c>
      <c r="Y36" s="885" t="s">
        <v>1205</v>
      </c>
      <c r="Z36" s="885"/>
      <c r="AA36" s="885"/>
      <c r="AB36" s="885"/>
      <c r="AC36" s="885"/>
      <c r="AD36" s="885"/>
      <c r="AE36" s="885"/>
      <c r="AF36" s="886"/>
    </row>
    <row r="37" spans="2:32" ht="15" customHeight="1">
      <c r="B37" s="1316"/>
      <c r="C37" s="1317"/>
      <c r="D37" s="1329"/>
      <c r="E37" s="1330"/>
      <c r="F37" s="1330"/>
      <c r="G37" s="1330"/>
      <c r="H37" s="1330"/>
      <c r="I37" s="1330"/>
      <c r="J37" s="1330"/>
      <c r="K37" s="1330"/>
      <c r="L37" s="1331"/>
      <c r="M37" s="883"/>
      <c r="N37" s="881"/>
      <c r="O37" s="881"/>
      <c r="P37" s="881"/>
      <c r="Q37" s="881"/>
      <c r="R37" s="881"/>
      <c r="S37" s="881"/>
      <c r="T37" s="881"/>
      <c r="U37" s="881"/>
      <c r="V37" s="881"/>
      <c r="W37" s="894"/>
      <c r="X37" s="915" t="s">
        <v>535</v>
      </c>
      <c r="Y37" s="881" t="s">
        <v>1206</v>
      </c>
      <c r="Z37" s="881"/>
      <c r="AA37" s="881"/>
      <c r="AB37" s="881"/>
      <c r="AC37" s="881"/>
      <c r="AD37" s="881"/>
      <c r="AE37" s="881"/>
      <c r="AF37" s="882"/>
    </row>
    <row r="38" spans="2:32" ht="15" customHeight="1">
      <c r="B38" s="1316"/>
      <c r="C38" s="1317"/>
      <c r="D38" s="1329" t="s">
        <v>1301</v>
      </c>
      <c r="E38" s="1330"/>
      <c r="F38" s="1330"/>
      <c r="G38" s="1330"/>
      <c r="H38" s="1330"/>
      <c r="I38" s="1330"/>
      <c r="J38" s="1330"/>
      <c r="K38" s="1330"/>
      <c r="L38" s="1331"/>
      <c r="M38" s="884" t="s">
        <v>1307</v>
      </c>
      <c r="N38" s="885"/>
      <c r="O38" s="885"/>
      <c r="P38" s="911" t="s">
        <v>535</v>
      </c>
      <c r="Q38" s="885" t="s">
        <v>136</v>
      </c>
      <c r="R38" s="911" t="s">
        <v>535</v>
      </c>
      <c r="S38" s="885" t="s">
        <v>1177</v>
      </c>
      <c r="T38" s="885"/>
      <c r="U38" s="885"/>
      <c r="V38" s="885"/>
      <c r="W38" s="893"/>
      <c r="X38" s="869" t="s">
        <v>535</v>
      </c>
      <c r="Y38" s="888" t="s">
        <v>1205</v>
      </c>
      <c r="Z38" s="888"/>
      <c r="AA38" s="888"/>
      <c r="AB38" s="888"/>
      <c r="AC38" s="888"/>
      <c r="AD38" s="888"/>
      <c r="AE38" s="888"/>
      <c r="AF38" s="889"/>
    </row>
    <row r="39" spans="2:32" ht="15" customHeight="1">
      <c r="B39" s="1316"/>
      <c r="C39" s="1317"/>
      <c r="D39" s="1329"/>
      <c r="E39" s="1330"/>
      <c r="F39" s="1330"/>
      <c r="G39" s="1330"/>
      <c r="H39" s="1330"/>
      <c r="I39" s="1330"/>
      <c r="J39" s="1330"/>
      <c r="K39" s="1330"/>
      <c r="L39" s="1331"/>
      <c r="M39" s="883"/>
      <c r="N39" s="881"/>
      <c r="O39" s="881"/>
      <c r="P39" s="881"/>
      <c r="Q39" s="881"/>
      <c r="R39" s="881"/>
      <c r="S39" s="881"/>
      <c r="T39" s="881"/>
      <c r="U39" s="881"/>
      <c r="V39" s="881"/>
      <c r="W39" s="894"/>
      <c r="X39" s="869" t="s">
        <v>535</v>
      </c>
      <c r="Y39" s="888" t="s">
        <v>1206</v>
      </c>
      <c r="Z39" s="888"/>
      <c r="AA39" s="888"/>
      <c r="AB39" s="888"/>
      <c r="AC39" s="888"/>
      <c r="AD39" s="888"/>
      <c r="AE39" s="888"/>
      <c r="AF39" s="889"/>
    </row>
    <row r="40" spans="2:32" ht="15" customHeight="1">
      <c r="B40" s="1316"/>
      <c r="C40" s="1317"/>
      <c r="D40" s="1329" t="s">
        <v>1302</v>
      </c>
      <c r="E40" s="1330"/>
      <c r="F40" s="1330"/>
      <c r="G40" s="1330"/>
      <c r="H40" s="1330"/>
      <c r="I40" s="1330"/>
      <c r="J40" s="1330"/>
      <c r="K40" s="1330"/>
      <c r="L40" s="1331"/>
      <c r="M40" s="884" t="s">
        <v>1308</v>
      </c>
      <c r="N40" s="885"/>
      <c r="O40" s="885"/>
      <c r="P40" s="911" t="s">
        <v>535</v>
      </c>
      <c r="Q40" s="885" t="s">
        <v>136</v>
      </c>
      <c r="R40" s="911" t="s">
        <v>535</v>
      </c>
      <c r="S40" s="885" t="s">
        <v>1177</v>
      </c>
      <c r="T40" s="885"/>
      <c r="U40" s="885"/>
      <c r="V40" s="885"/>
      <c r="W40" s="893"/>
      <c r="X40" s="911" t="s">
        <v>535</v>
      </c>
      <c r="Y40" s="885" t="s">
        <v>1205</v>
      </c>
      <c r="Z40" s="885"/>
      <c r="AA40" s="885"/>
      <c r="AB40" s="885"/>
      <c r="AC40" s="885"/>
      <c r="AD40" s="885"/>
      <c r="AE40" s="885"/>
      <c r="AF40" s="886"/>
    </row>
    <row r="41" spans="2:32" ht="15" customHeight="1">
      <c r="B41" s="1316"/>
      <c r="C41" s="1317"/>
      <c r="D41" s="1329"/>
      <c r="E41" s="1330"/>
      <c r="F41" s="1330"/>
      <c r="G41" s="1330"/>
      <c r="H41" s="1330"/>
      <c r="I41" s="1330"/>
      <c r="J41" s="1330"/>
      <c r="K41" s="1330"/>
      <c r="L41" s="1331"/>
      <c r="M41" s="883"/>
      <c r="N41" s="881"/>
      <c r="O41" s="881"/>
      <c r="P41" s="881"/>
      <c r="Q41" s="881"/>
      <c r="R41" s="881"/>
      <c r="S41" s="881"/>
      <c r="T41" s="881"/>
      <c r="U41" s="881"/>
      <c r="V41" s="881"/>
      <c r="W41" s="894"/>
      <c r="X41" s="915" t="s">
        <v>535</v>
      </c>
      <c r="Y41" s="881" t="s">
        <v>1206</v>
      </c>
      <c r="Z41" s="881"/>
      <c r="AA41" s="881"/>
      <c r="AB41" s="881"/>
      <c r="AC41" s="881"/>
      <c r="AD41" s="881"/>
      <c r="AE41" s="881"/>
      <c r="AF41" s="882"/>
    </row>
    <row r="42" spans="2:32" ht="15" customHeight="1">
      <c r="B42" s="1316"/>
      <c r="C42" s="1317"/>
      <c r="D42" s="1329" t="s">
        <v>1303</v>
      </c>
      <c r="E42" s="1330"/>
      <c r="F42" s="1330"/>
      <c r="G42" s="1330"/>
      <c r="H42" s="1330"/>
      <c r="I42" s="1330"/>
      <c r="J42" s="1330"/>
      <c r="K42" s="1330"/>
      <c r="L42" s="1331"/>
      <c r="M42" s="884" t="s">
        <v>1309</v>
      </c>
      <c r="N42" s="885"/>
      <c r="O42" s="885"/>
      <c r="R42" s="911" t="s">
        <v>535</v>
      </c>
      <c r="S42" s="885" t="s">
        <v>136</v>
      </c>
      <c r="T42" s="911" t="s">
        <v>535</v>
      </c>
      <c r="U42" s="885" t="s">
        <v>1177</v>
      </c>
      <c r="V42" s="885"/>
      <c r="W42" s="893"/>
      <c r="X42" s="911" t="s">
        <v>535</v>
      </c>
      <c r="Y42" s="885" t="s">
        <v>1205</v>
      </c>
      <c r="Z42" s="885"/>
      <c r="AA42" s="885"/>
      <c r="AB42" s="885"/>
      <c r="AC42" s="885"/>
      <c r="AD42" s="885"/>
      <c r="AE42" s="885"/>
      <c r="AF42" s="886"/>
    </row>
    <row r="43" spans="2:32" ht="15" customHeight="1">
      <c r="B43" s="1316"/>
      <c r="C43" s="1317"/>
      <c r="D43" s="1329"/>
      <c r="E43" s="1330"/>
      <c r="F43" s="1330"/>
      <c r="G43" s="1330"/>
      <c r="H43" s="1330"/>
      <c r="I43" s="1330"/>
      <c r="J43" s="1330"/>
      <c r="K43" s="1330"/>
      <c r="L43" s="1331"/>
      <c r="M43" s="883"/>
      <c r="N43" s="881"/>
      <c r="O43" s="881"/>
      <c r="P43" s="881"/>
      <c r="Q43" s="881"/>
      <c r="R43" s="881"/>
      <c r="S43" s="881"/>
      <c r="T43" s="881"/>
      <c r="U43" s="881"/>
      <c r="V43" s="881"/>
      <c r="W43" s="894"/>
      <c r="X43" s="915" t="s">
        <v>535</v>
      </c>
      <c r="Y43" s="881" t="s">
        <v>1206</v>
      </c>
      <c r="Z43" s="881"/>
      <c r="AA43" s="881"/>
      <c r="AB43" s="881"/>
      <c r="AC43" s="881"/>
      <c r="AD43" s="881"/>
      <c r="AE43" s="881"/>
      <c r="AF43" s="882"/>
    </row>
    <row r="44" spans="2:32" ht="15" customHeight="1">
      <c r="B44" s="1316"/>
      <c r="C44" s="1317"/>
      <c r="D44" s="1332" t="s">
        <v>1304</v>
      </c>
      <c r="E44" s="1330"/>
      <c r="F44" s="1330"/>
      <c r="G44" s="1330"/>
      <c r="H44" s="1330"/>
      <c r="I44" s="1330"/>
      <c r="J44" s="1330"/>
      <c r="K44" s="1330"/>
      <c r="L44" s="1331"/>
      <c r="M44" s="884" t="s">
        <v>1310</v>
      </c>
      <c r="N44" s="885"/>
      <c r="O44" s="885"/>
      <c r="S44" s="911" t="s">
        <v>535</v>
      </c>
      <c r="T44" s="885" t="s">
        <v>136</v>
      </c>
      <c r="U44" s="911" t="s">
        <v>535</v>
      </c>
      <c r="V44" s="885" t="s">
        <v>1177</v>
      </c>
      <c r="W44" s="893"/>
      <c r="X44" s="911" t="s">
        <v>535</v>
      </c>
      <c r="Y44" s="885" t="s">
        <v>1205</v>
      </c>
      <c r="Z44" s="885"/>
      <c r="AA44" s="885"/>
      <c r="AB44" s="885"/>
      <c r="AC44" s="885"/>
      <c r="AD44" s="885"/>
      <c r="AE44" s="885"/>
      <c r="AF44" s="886"/>
    </row>
    <row r="45" spans="2:32" ht="15" customHeight="1">
      <c r="B45" s="1316"/>
      <c r="C45" s="1317"/>
      <c r="D45" s="1329"/>
      <c r="E45" s="1330"/>
      <c r="F45" s="1330"/>
      <c r="G45" s="1330"/>
      <c r="H45" s="1330"/>
      <c r="I45" s="1330"/>
      <c r="J45" s="1330"/>
      <c r="K45" s="1330"/>
      <c r="L45" s="1331"/>
      <c r="M45" s="883"/>
      <c r="N45" s="881"/>
      <c r="O45" s="881"/>
      <c r="P45" s="881"/>
      <c r="Q45" s="881"/>
      <c r="R45" s="881"/>
      <c r="S45" s="881"/>
      <c r="T45" s="881"/>
      <c r="U45" s="881"/>
      <c r="V45" s="881"/>
      <c r="W45" s="894"/>
      <c r="X45" s="915" t="s">
        <v>535</v>
      </c>
      <c r="Y45" s="881" t="s">
        <v>1206</v>
      </c>
      <c r="Z45" s="881"/>
      <c r="AA45" s="881"/>
      <c r="AB45" s="881"/>
      <c r="AC45" s="881"/>
      <c r="AD45" s="881"/>
      <c r="AE45" s="881"/>
      <c r="AF45" s="882"/>
    </row>
    <row r="46" spans="2:32" ht="15" customHeight="1">
      <c r="B46" s="1316"/>
      <c r="C46" s="1317"/>
      <c r="D46" s="1311" t="s">
        <v>1264</v>
      </c>
      <c r="E46" s="1373"/>
      <c r="F46" s="1373"/>
      <c r="G46" s="1373"/>
      <c r="H46" s="1373"/>
      <c r="I46" s="1373"/>
      <c r="J46" s="1373"/>
      <c r="K46" s="1373"/>
      <c r="L46" s="1404"/>
      <c r="M46" s="884" t="s">
        <v>1272</v>
      </c>
      <c r="N46" s="885"/>
      <c r="O46" s="885"/>
      <c r="R46" s="911" t="s">
        <v>535</v>
      </c>
      <c r="S46" s="885" t="s">
        <v>136</v>
      </c>
      <c r="T46" s="911" t="s">
        <v>535</v>
      </c>
      <c r="U46" s="885" t="s">
        <v>1177</v>
      </c>
      <c r="V46" s="885"/>
      <c r="W46" s="893"/>
      <c r="X46" s="869" t="s">
        <v>535</v>
      </c>
      <c r="Y46" s="888" t="s">
        <v>1205</v>
      </c>
      <c r="Z46" s="888"/>
      <c r="AA46" s="888"/>
      <c r="AB46" s="888"/>
      <c r="AC46" s="888"/>
      <c r="AD46" s="888"/>
      <c r="AE46" s="888"/>
      <c r="AF46" s="889"/>
    </row>
    <row r="47" spans="2:32" ht="15" customHeight="1" thickBot="1">
      <c r="B47" s="1318"/>
      <c r="C47" s="1319"/>
      <c r="D47" s="1333"/>
      <c r="E47" s="1334"/>
      <c r="F47" s="1334"/>
      <c r="G47" s="1334"/>
      <c r="H47" s="1334"/>
      <c r="I47" s="1334"/>
      <c r="J47" s="1334"/>
      <c r="K47" s="1334"/>
      <c r="L47" s="1335"/>
      <c r="M47" s="883"/>
      <c r="N47" s="881"/>
      <c r="O47" s="881"/>
      <c r="P47" s="881"/>
      <c r="Q47" s="881"/>
      <c r="R47" s="881"/>
      <c r="S47" s="881"/>
      <c r="T47" s="881"/>
      <c r="U47" s="881"/>
      <c r="V47" s="881"/>
      <c r="W47" s="894"/>
      <c r="X47" s="912" t="s">
        <v>535</v>
      </c>
      <c r="Y47" s="877" t="s">
        <v>1206</v>
      </c>
      <c r="Z47" s="877"/>
      <c r="AA47" s="877"/>
      <c r="AB47" s="877"/>
      <c r="AC47" s="877"/>
      <c r="AD47" s="877"/>
      <c r="AE47" s="877"/>
      <c r="AF47" s="878"/>
    </row>
    <row r="48" spans="2:32" ht="15" customHeight="1">
      <c r="B48" s="1405" t="s">
        <v>1312</v>
      </c>
      <c r="C48" s="1337"/>
      <c r="D48" s="1337"/>
      <c r="E48" s="1337"/>
      <c r="F48" s="1337"/>
      <c r="G48" s="1337"/>
      <c r="H48" s="1337"/>
      <c r="I48" s="1337"/>
      <c r="J48" s="1337"/>
      <c r="K48" s="1337"/>
      <c r="L48" s="1338"/>
      <c r="M48" s="929" t="s">
        <v>535</v>
      </c>
      <c r="N48" s="874" t="s">
        <v>1311</v>
      </c>
      <c r="O48" s="874"/>
      <c r="P48" s="874"/>
      <c r="Q48" s="874"/>
      <c r="R48" s="874"/>
      <c r="S48" s="874"/>
      <c r="T48" s="874"/>
      <c r="U48" s="874"/>
      <c r="V48" s="874"/>
      <c r="W48" s="874"/>
      <c r="X48" s="874"/>
      <c r="Y48" s="874"/>
      <c r="Z48" s="874"/>
      <c r="AA48" s="874"/>
      <c r="AB48" s="874"/>
      <c r="AC48" s="874"/>
      <c r="AD48" s="874"/>
      <c r="AE48" s="874"/>
      <c r="AF48" s="875"/>
    </row>
    <row r="49" spans="2:32" ht="15" customHeight="1">
      <c r="B49" s="1339"/>
      <c r="C49" s="1340"/>
      <c r="D49" s="1340"/>
      <c r="E49" s="1340"/>
      <c r="F49" s="1340"/>
      <c r="G49" s="1340"/>
      <c r="H49" s="1340"/>
      <c r="I49" s="1340"/>
      <c r="J49" s="1340"/>
      <c r="K49" s="1340"/>
      <c r="L49" s="1341"/>
      <c r="M49" s="930" t="s">
        <v>535</v>
      </c>
      <c r="N49" s="888" t="s">
        <v>1214</v>
      </c>
      <c r="O49" s="888"/>
      <c r="P49" s="888"/>
      <c r="Q49" s="888"/>
      <c r="R49" s="888"/>
      <c r="S49" s="888"/>
      <c r="T49" s="888"/>
      <c r="U49" s="888"/>
      <c r="V49" s="888"/>
      <c r="W49" s="888"/>
      <c r="X49" s="888"/>
      <c r="Y49" s="888"/>
      <c r="Z49" s="888"/>
      <c r="AA49" s="888"/>
      <c r="AB49" s="888"/>
      <c r="AC49" s="888"/>
      <c r="AD49" s="888"/>
      <c r="AE49" s="888"/>
      <c r="AF49" s="889"/>
    </row>
    <row r="50" spans="2:32" ht="15" customHeight="1" thickBot="1">
      <c r="B50" s="1342"/>
      <c r="C50" s="1343"/>
      <c r="D50" s="1343"/>
      <c r="E50" s="1343"/>
      <c r="F50" s="1343"/>
      <c r="G50" s="1343"/>
      <c r="H50" s="1343"/>
      <c r="I50" s="1343"/>
      <c r="J50" s="1343"/>
      <c r="K50" s="1343"/>
      <c r="L50" s="1344"/>
      <c r="M50" s="916" t="s">
        <v>1215</v>
      </c>
      <c r="N50" s="916"/>
      <c r="O50" s="916"/>
      <c r="P50" s="916"/>
      <c r="Q50" s="916"/>
      <c r="R50" s="916"/>
      <c r="S50" s="916"/>
      <c r="T50" s="916"/>
      <c r="U50" s="916"/>
      <c r="V50" s="916"/>
      <c r="W50" s="916"/>
      <c r="X50" s="916"/>
      <c r="Y50" s="916"/>
      <c r="Z50" s="916"/>
      <c r="AA50" s="916"/>
      <c r="AB50" s="916"/>
      <c r="AC50" s="916"/>
      <c r="AD50" s="916"/>
      <c r="AE50" s="916"/>
      <c r="AF50" s="917"/>
    </row>
    <row r="51" spans="2:32" ht="27" customHeight="1" thickBot="1">
      <c r="B51" s="1406" t="s">
        <v>1313</v>
      </c>
      <c r="C51" s="1350"/>
      <c r="D51" s="1350"/>
      <c r="E51" s="1350"/>
      <c r="F51" s="1350"/>
      <c r="G51" s="1350"/>
      <c r="H51" s="1350"/>
      <c r="I51" s="1350"/>
      <c r="J51" s="1350"/>
      <c r="K51" s="1350"/>
      <c r="L51" s="1379"/>
      <c r="M51" s="921"/>
      <c r="N51" s="921"/>
      <c r="O51" s="1350"/>
      <c r="P51" s="1350"/>
      <c r="Q51" s="1350"/>
      <c r="R51" s="921" t="s">
        <v>1209</v>
      </c>
      <c r="S51" s="921"/>
      <c r="T51" s="921"/>
      <c r="U51" s="921"/>
      <c r="V51" s="921"/>
      <c r="W51" s="921"/>
      <c r="X51" s="921"/>
      <c r="Y51" s="921"/>
      <c r="Z51" s="921"/>
      <c r="AA51" s="921"/>
      <c r="AB51" s="921"/>
      <c r="AC51" s="921"/>
      <c r="AD51" s="921"/>
      <c r="AE51" s="921"/>
      <c r="AF51" s="922"/>
    </row>
    <row r="52" spans="2:32" ht="27" customHeight="1">
      <c r="B52" s="1314" t="s">
        <v>1228</v>
      </c>
      <c r="C52" s="1315"/>
      <c r="D52" s="1305" t="s">
        <v>1314</v>
      </c>
      <c r="E52" s="1306"/>
      <c r="F52" s="1306"/>
      <c r="G52" s="1306"/>
      <c r="H52" s="1306"/>
      <c r="I52" s="1306"/>
      <c r="J52" s="1306"/>
      <c r="K52" s="1306"/>
      <c r="L52" s="1307"/>
      <c r="M52" s="1327" t="s">
        <v>649</v>
      </c>
      <c r="N52" s="1325"/>
      <c r="O52" s="1325"/>
      <c r="P52" s="1325"/>
      <c r="Q52" s="1325"/>
      <c r="R52" s="1325"/>
      <c r="S52" s="1328"/>
      <c r="T52" s="1327" t="s">
        <v>1225</v>
      </c>
      <c r="U52" s="1325"/>
      <c r="V52" s="1325"/>
      <c r="W52" s="1328"/>
      <c r="X52" s="1407" t="s">
        <v>1315</v>
      </c>
      <c r="Y52" s="1325"/>
      <c r="Z52" s="1325"/>
      <c r="AA52" s="1325"/>
      <c r="AB52" s="1325"/>
      <c r="AC52" s="1325"/>
      <c r="AD52" s="1325"/>
      <c r="AE52" s="1325"/>
      <c r="AF52" s="1326"/>
    </row>
    <row r="53" spans="2:32" ht="15" customHeight="1">
      <c r="B53" s="1316"/>
      <c r="C53" s="1317"/>
      <c r="D53" s="1308"/>
      <c r="E53" s="1309"/>
      <c r="F53" s="1309"/>
      <c r="G53" s="1309"/>
      <c r="H53" s="1309"/>
      <c r="I53" s="1309"/>
      <c r="J53" s="1309"/>
      <c r="K53" s="1309"/>
      <c r="L53" s="1310"/>
      <c r="M53" s="910" t="s">
        <v>535</v>
      </c>
      <c r="N53" s="888" t="s">
        <v>1222</v>
      </c>
      <c r="O53" s="888"/>
      <c r="P53" s="888"/>
      <c r="Q53" s="888"/>
      <c r="R53" s="888"/>
      <c r="S53" s="892"/>
      <c r="T53" s="1301"/>
      <c r="U53" s="1302"/>
      <c r="V53" s="1302"/>
      <c r="W53" s="892"/>
      <c r="X53" s="869" t="s">
        <v>535</v>
      </c>
      <c r="Y53" s="888" t="s">
        <v>1119</v>
      </c>
      <c r="Z53" s="869" t="s">
        <v>535</v>
      </c>
      <c r="AA53" s="888" t="s">
        <v>1122</v>
      </c>
      <c r="AB53" s="869" t="s">
        <v>535</v>
      </c>
      <c r="AC53" s="888" t="s">
        <v>1125</v>
      </c>
      <c r="AD53" s="869" t="s">
        <v>535</v>
      </c>
      <c r="AE53" s="888" t="s">
        <v>1220</v>
      </c>
      <c r="AF53" s="889"/>
    </row>
    <row r="54" spans="2:32" ht="15" customHeight="1">
      <c r="B54" s="1316"/>
      <c r="C54" s="1317"/>
      <c r="D54" s="1308"/>
      <c r="E54" s="1309"/>
      <c r="F54" s="1309"/>
      <c r="G54" s="1309"/>
      <c r="H54" s="1309"/>
      <c r="I54" s="1309"/>
      <c r="J54" s="1309"/>
      <c r="K54" s="1309"/>
      <c r="L54" s="1310"/>
      <c r="M54" s="883"/>
      <c r="N54" s="881"/>
      <c r="O54" s="881"/>
      <c r="P54" s="881"/>
      <c r="Q54" s="881"/>
      <c r="R54" s="881"/>
      <c r="S54" s="894"/>
      <c r="T54" s="1303"/>
      <c r="U54" s="1304"/>
      <c r="V54" s="1304"/>
      <c r="W54" s="931" t="s">
        <v>1209</v>
      </c>
      <c r="X54" s="915" t="s">
        <v>535</v>
      </c>
      <c r="Y54" s="881" t="s">
        <v>1221</v>
      </c>
      <c r="Z54" s="915" t="s">
        <v>535</v>
      </c>
      <c r="AA54" s="881" t="s">
        <v>1275</v>
      </c>
      <c r="AB54" s="881"/>
      <c r="AC54" s="881"/>
      <c r="AD54" s="881"/>
      <c r="AE54" s="881"/>
      <c r="AF54" s="882"/>
    </row>
    <row r="55" spans="2:32" ht="15" customHeight="1">
      <c r="B55" s="1316"/>
      <c r="C55" s="1317"/>
      <c r="D55" s="1308"/>
      <c r="E55" s="1309"/>
      <c r="F55" s="1309"/>
      <c r="G55" s="1309"/>
      <c r="H55" s="1309"/>
      <c r="I55" s="1309"/>
      <c r="J55" s="1309"/>
      <c r="K55" s="1309"/>
      <c r="L55" s="1310"/>
      <c r="M55" s="910" t="s">
        <v>535</v>
      </c>
      <c r="N55" s="888" t="s">
        <v>1224</v>
      </c>
      <c r="O55" s="888"/>
      <c r="P55" s="888"/>
      <c r="Q55" s="888"/>
      <c r="R55" s="888"/>
      <c r="S55" s="892"/>
      <c r="T55" s="1301"/>
      <c r="U55" s="1302"/>
      <c r="V55" s="1302"/>
      <c r="W55" s="892"/>
      <c r="X55" s="911" t="s">
        <v>535</v>
      </c>
      <c r="Y55" s="885" t="s">
        <v>1119</v>
      </c>
      <c r="Z55" s="911" t="s">
        <v>535</v>
      </c>
      <c r="AA55" s="885" t="s">
        <v>1122</v>
      </c>
      <c r="AB55" s="911" t="s">
        <v>535</v>
      </c>
      <c r="AC55" s="885" t="s">
        <v>1125</v>
      </c>
      <c r="AD55" s="911" t="s">
        <v>535</v>
      </c>
      <c r="AE55" s="885" t="s">
        <v>1220</v>
      </c>
      <c r="AF55" s="886"/>
    </row>
    <row r="56" spans="2:32" ht="15" customHeight="1">
      <c r="B56" s="1316"/>
      <c r="C56" s="1317"/>
      <c r="D56" s="1308"/>
      <c r="E56" s="1309"/>
      <c r="F56" s="1309"/>
      <c r="G56" s="1309"/>
      <c r="H56" s="1309"/>
      <c r="I56" s="1309"/>
      <c r="J56" s="1309"/>
      <c r="K56" s="1309"/>
      <c r="L56" s="1310"/>
      <c r="M56" s="883"/>
      <c r="N56" s="881"/>
      <c r="O56" s="881"/>
      <c r="P56" s="881"/>
      <c r="Q56" s="881"/>
      <c r="R56" s="881"/>
      <c r="S56" s="894"/>
      <c r="T56" s="1303"/>
      <c r="U56" s="1304"/>
      <c r="V56" s="1304"/>
      <c r="W56" s="931" t="s">
        <v>1209</v>
      </c>
      <c r="X56" s="915" t="s">
        <v>535</v>
      </c>
      <c r="Y56" s="881" t="s">
        <v>1221</v>
      </c>
      <c r="Z56" s="915" t="s">
        <v>535</v>
      </c>
      <c r="AA56" s="881" t="s">
        <v>1275</v>
      </c>
      <c r="AB56" s="881"/>
      <c r="AC56" s="881"/>
      <c r="AD56" s="881"/>
      <c r="AE56" s="881"/>
      <c r="AF56" s="882"/>
    </row>
    <row r="57" spans="2:32" ht="15" customHeight="1">
      <c r="B57" s="1316"/>
      <c r="C57" s="1317"/>
      <c r="D57" s="1308"/>
      <c r="E57" s="1309"/>
      <c r="F57" s="1309"/>
      <c r="G57" s="1309"/>
      <c r="H57" s="1309"/>
      <c r="I57" s="1309"/>
      <c r="J57" s="1309"/>
      <c r="K57" s="1309"/>
      <c r="L57" s="1310"/>
      <c r="M57" s="910" t="s">
        <v>535</v>
      </c>
      <c r="N57" s="888" t="s">
        <v>1223</v>
      </c>
      <c r="O57" s="888"/>
      <c r="P57" s="888"/>
      <c r="Q57" s="888"/>
      <c r="R57" s="888"/>
      <c r="S57" s="892"/>
      <c r="T57" s="1301"/>
      <c r="U57" s="1302"/>
      <c r="V57" s="1302"/>
      <c r="W57" s="892"/>
      <c r="X57" s="911" t="s">
        <v>535</v>
      </c>
      <c r="Y57" s="885" t="s">
        <v>1119</v>
      </c>
      <c r="Z57" s="911" t="s">
        <v>535</v>
      </c>
      <c r="AA57" s="885" t="s">
        <v>1122</v>
      </c>
      <c r="AB57" s="911" t="s">
        <v>535</v>
      </c>
      <c r="AC57" s="885" t="s">
        <v>1125</v>
      </c>
      <c r="AD57" s="911" t="s">
        <v>535</v>
      </c>
      <c r="AE57" s="885" t="s">
        <v>1220</v>
      </c>
      <c r="AF57" s="886"/>
    </row>
    <row r="58" spans="2:32" ht="15" customHeight="1">
      <c r="B58" s="1316"/>
      <c r="C58" s="1317"/>
      <c r="D58" s="1311"/>
      <c r="E58" s="1312"/>
      <c r="F58" s="1312"/>
      <c r="G58" s="1312"/>
      <c r="H58" s="1312"/>
      <c r="I58" s="1312"/>
      <c r="J58" s="1312"/>
      <c r="K58" s="1312"/>
      <c r="L58" s="1313"/>
      <c r="M58" s="883"/>
      <c r="N58" s="881"/>
      <c r="O58" s="881"/>
      <c r="P58" s="881"/>
      <c r="Q58" s="881"/>
      <c r="R58" s="881"/>
      <c r="S58" s="894"/>
      <c r="T58" s="1303"/>
      <c r="U58" s="1304"/>
      <c r="V58" s="1304"/>
      <c r="W58" s="931" t="s">
        <v>1209</v>
      </c>
      <c r="X58" s="915" t="s">
        <v>535</v>
      </c>
      <c r="Y58" s="881" t="s">
        <v>1221</v>
      </c>
      <c r="Z58" s="915" t="s">
        <v>535</v>
      </c>
      <c r="AA58" s="881" t="s">
        <v>1275</v>
      </c>
      <c r="AB58" s="881"/>
      <c r="AC58" s="881"/>
      <c r="AD58" s="881"/>
      <c r="AE58" s="881"/>
      <c r="AF58" s="882"/>
    </row>
    <row r="59" spans="2:32" ht="15" customHeight="1" thickBot="1">
      <c r="B59" s="1318"/>
      <c r="C59" s="1319"/>
      <c r="D59" s="888" t="s">
        <v>1316</v>
      </c>
      <c r="E59" s="888"/>
      <c r="F59" s="888"/>
      <c r="G59" s="888"/>
      <c r="H59" s="888"/>
      <c r="I59" s="888"/>
      <c r="J59" s="888"/>
      <c r="K59" s="888"/>
      <c r="L59" s="888"/>
      <c r="M59" s="888"/>
      <c r="N59" s="888"/>
      <c r="O59" s="888"/>
      <c r="P59" s="888"/>
      <c r="Q59" s="888"/>
      <c r="R59" s="888"/>
      <c r="S59" s="888"/>
      <c r="T59" s="888"/>
      <c r="U59" s="888"/>
      <c r="V59" s="888"/>
      <c r="W59" s="888"/>
      <c r="X59" s="888"/>
      <c r="Y59" s="888"/>
      <c r="Z59" s="888"/>
      <c r="AA59" s="888"/>
      <c r="AB59" s="888"/>
      <c r="AC59" s="888"/>
      <c r="AD59" s="888"/>
      <c r="AE59" s="888"/>
      <c r="AF59" s="889"/>
    </row>
    <row r="60" spans="2:32" ht="15" customHeight="1">
      <c r="B60" s="873" t="s">
        <v>853</v>
      </c>
      <c r="C60" s="874"/>
      <c r="D60" s="874"/>
      <c r="E60" s="874"/>
      <c r="F60" s="874"/>
      <c r="G60" s="874"/>
      <c r="H60" s="874"/>
      <c r="I60" s="874"/>
      <c r="J60" s="874"/>
      <c r="K60" s="874"/>
      <c r="L60" s="874"/>
      <c r="M60" s="874"/>
      <c r="N60" s="874"/>
      <c r="O60" s="874"/>
      <c r="P60" s="874"/>
      <c r="Q60" s="874"/>
      <c r="R60" s="874"/>
      <c r="S60" s="874"/>
      <c r="T60" s="874"/>
      <c r="U60" s="874"/>
      <c r="V60" s="874"/>
      <c r="W60" s="874"/>
      <c r="X60" s="874"/>
      <c r="Y60" s="874"/>
      <c r="Z60" s="874"/>
      <c r="AA60" s="874"/>
      <c r="AB60" s="874"/>
      <c r="AC60" s="874"/>
      <c r="AD60" s="874"/>
      <c r="AE60" s="874"/>
      <c r="AF60" s="875"/>
    </row>
    <row r="61" spans="2:32" ht="15" customHeight="1" thickBot="1">
      <c r="B61" s="876"/>
      <c r="C61" s="877"/>
      <c r="D61" s="877"/>
      <c r="E61" s="877"/>
      <c r="F61" s="877"/>
      <c r="G61" s="877"/>
      <c r="H61" s="877"/>
      <c r="I61" s="877"/>
      <c r="J61" s="877"/>
      <c r="K61" s="877"/>
      <c r="L61" s="877"/>
      <c r="M61" s="877"/>
      <c r="N61" s="877"/>
      <c r="O61" s="877"/>
      <c r="P61" s="877"/>
      <c r="Q61" s="877"/>
      <c r="R61" s="877"/>
      <c r="S61" s="877"/>
      <c r="T61" s="877"/>
      <c r="U61" s="877"/>
      <c r="V61" s="877"/>
      <c r="W61" s="877"/>
      <c r="X61" s="877"/>
      <c r="Y61" s="877"/>
      <c r="Z61" s="877"/>
      <c r="AA61" s="877"/>
      <c r="AB61" s="877"/>
      <c r="AC61" s="877"/>
      <c r="AD61" s="877"/>
      <c r="AE61" s="877"/>
      <c r="AF61" s="878"/>
    </row>
    <row r="62" spans="2:32" ht="15" customHeight="1">
      <c r="B62" s="888" t="s">
        <v>1266</v>
      </c>
      <c r="C62" s="888"/>
      <c r="D62" s="888"/>
      <c r="E62" s="888"/>
      <c r="F62" s="888"/>
      <c r="G62" s="888"/>
      <c r="H62" s="888"/>
      <c r="I62" s="888"/>
      <c r="J62" s="888"/>
      <c r="K62" s="888"/>
      <c r="L62" s="888"/>
      <c r="M62" s="888"/>
      <c r="N62" s="888"/>
      <c r="O62" s="888"/>
      <c r="P62" s="888"/>
      <c r="Q62" s="888"/>
      <c r="R62" s="888"/>
      <c r="S62" s="888"/>
      <c r="T62" s="888"/>
      <c r="U62" s="888"/>
      <c r="V62" s="888"/>
      <c r="W62" s="888"/>
      <c r="X62" s="888"/>
      <c r="Y62" s="888"/>
      <c r="Z62" s="888"/>
      <c r="AA62" s="888"/>
      <c r="AB62" s="888"/>
      <c r="AC62" s="888"/>
      <c r="AD62" s="888"/>
      <c r="AE62" s="888"/>
      <c r="AF62" s="888"/>
    </row>
    <row r="63" spans="2:32" ht="15" customHeight="1">
      <c r="B63" s="888"/>
    </row>
    <row r="64" spans="2:32" ht="15" customHeight="1">
      <c r="B64" s="871" t="s">
        <v>1317</v>
      </c>
    </row>
    <row r="65" spans="2:32" ht="15" customHeight="1"/>
    <row r="66" spans="2:32" ht="24.75" customHeight="1">
      <c r="B66" s="1320" t="s">
        <v>1232</v>
      </c>
      <c r="C66" s="1320"/>
      <c r="D66" s="1320"/>
      <c r="E66" s="1320"/>
      <c r="F66" s="1320"/>
      <c r="G66" s="1320"/>
      <c r="H66" s="1320"/>
      <c r="I66" s="1320"/>
      <c r="J66" s="1320"/>
      <c r="K66" s="1320"/>
      <c r="L66" s="1320"/>
      <c r="M66" s="1320"/>
      <c r="N66" s="1320"/>
      <c r="O66" s="1320"/>
      <c r="P66" s="1320"/>
      <c r="Q66" s="1320"/>
      <c r="R66" s="1320"/>
      <c r="S66" s="1320"/>
      <c r="T66" s="1320"/>
      <c r="U66" s="1320"/>
      <c r="V66" s="1320"/>
      <c r="W66" s="1320"/>
      <c r="X66" s="1320"/>
      <c r="Y66" s="1320"/>
      <c r="Z66" s="1320"/>
      <c r="AA66" s="1320"/>
      <c r="AB66" s="1320"/>
      <c r="AC66" s="1320"/>
      <c r="AD66" s="1320"/>
      <c r="AE66" s="1320"/>
      <c r="AF66" s="1320"/>
    </row>
    <row r="67" spans="2:32" ht="20.25" customHeight="1">
      <c r="B67" s="1321" t="s">
        <v>1318</v>
      </c>
      <c r="C67" s="1321"/>
      <c r="D67" s="1321"/>
      <c r="E67" s="1321"/>
      <c r="F67" s="1321"/>
      <c r="G67" s="1321"/>
      <c r="H67" s="1321"/>
      <c r="I67" s="1321"/>
      <c r="J67" s="1321"/>
      <c r="K67" s="1321"/>
      <c r="L67" s="1321"/>
      <c r="M67" s="1321"/>
      <c r="N67" s="1321"/>
      <c r="O67" s="1321"/>
      <c r="P67" s="1321"/>
      <c r="Q67" s="1321"/>
      <c r="R67" s="1321"/>
      <c r="S67" s="1321"/>
      <c r="T67" s="1321"/>
      <c r="U67" s="1321"/>
      <c r="V67" s="1321"/>
      <c r="W67" s="1321"/>
      <c r="X67" s="1321"/>
      <c r="Y67" s="1321"/>
      <c r="Z67" s="1321"/>
      <c r="AA67" s="1321"/>
      <c r="AB67" s="1321"/>
      <c r="AC67" s="1321"/>
      <c r="AD67" s="1321"/>
      <c r="AE67" s="1321"/>
      <c r="AF67" s="1321"/>
    </row>
    <row r="68" spans="2:32" ht="21" customHeight="1"/>
    <row r="69" spans="2:32" ht="65.25" customHeight="1">
      <c r="C69" s="1288" t="s">
        <v>1572</v>
      </c>
      <c r="D69" s="1288"/>
      <c r="E69" s="1288"/>
      <c r="F69" s="1288"/>
      <c r="G69" s="1288"/>
      <c r="H69" s="1288"/>
      <c r="I69" s="1288"/>
      <c r="J69" s="1288"/>
      <c r="K69" s="1288"/>
      <c r="L69" s="1288"/>
      <c r="M69" s="1288"/>
      <c r="N69" s="1288"/>
      <c r="O69" s="1288"/>
      <c r="P69" s="1288"/>
      <c r="Q69" s="1288"/>
      <c r="R69" s="1288"/>
      <c r="S69" s="1288"/>
      <c r="T69" s="1288"/>
      <c r="U69" s="1288"/>
      <c r="V69" s="1288"/>
      <c r="W69" s="1288"/>
      <c r="X69" s="1288"/>
      <c r="Y69" s="1288"/>
      <c r="Z69" s="1288"/>
      <c r="AA69" s="1288"/>
      <c r="AB69" s="1288"/>
      <c r="AC69" s="1288"/>
      <c r="AD69" s="1288"/>
      <c r="AE69" s="1288"/>
      <c r="AF69" s="1288"/>
    </row>
    <row r="70" spans="2:32" ht="15" customHeight="1"/>
    <row r="71" spans="2:32" ht="15" customHeight="1"/>
    <row r="72" spans="2:32" ht="15.95" customHeight="1">
      <c r="C72" s="932">
        <v>1</v>
      </c>
      <c r="D72" s="932" t="s">
        <v>1237</v>
      </c>
    </row>
    <row r="73" spans="2:32" ht="8.25" customHeight="1">
      <c r="C73" s="932"/>
      <c r="D73" s="932"/>
    </row>
    <row r="74" spans="2:32" ht="15.95" customHeight="1">
      <c r="D74" s="1289" t="s">
        <v>1233</v>
      </c>
      <c r="E74" s="1290"/>
      <c r="F74" s="1295" t="s">
        <v>1192</v>
      </c>
      <c r="G74" s="1296"/>
      <c r="H74" s="1296"/>
      <c r="I74" s="1296"/>
      <c r="J74" s="1296"/>
      <c r="K74" s="1296"/>
      <c r="L74" s="1296"/>
      <c r="M74" s="1296"/>
      <c r="N74" s="1297"/>
      <c r="O74" s="1296" t="s">
        <v>1193</v>
      </c>
      <c r="P74" s="1296"/>
      <c r="Q74" s="1296"/>
      <c r="R74" s="1296"/>
      <c r="S74" s="1296"/>
      <c r="T74" s="1296"/>
      <c r="U74" s="1296"/>
      <c r="V74" s="1296"/>
      <c r="W74" s="1296"/>
      <c r="X74" s="1394" t="s">
        <v>1279</v>
      </c>
      <c r="Y74" s="1395"/>
      <c r="Z74" s="1395"/>
      <c r="AA74" s="1395"/>
      <c r="AB74" s="1395"/>
      <c r="AC74" s="1395"/>
      <c r="AD74" s="1395"/>
      <c r="AE74" s="1395"/>
      <c r="AF74" s="1396"/>
    </row>
    <row r="75" spans="2:32" ht="15.95" customHeight="1">
      <c r="D75" s="1291"/>
      <c r="E75" s="1292"/>
      <c r="F75" s="1298"/>
      <c r="G75" s="1299"/>
      <c r="H75" s="1299"/>
      <c r="I75" s="1299"/>
      <c r="J75" s="1299"/>
      <c r="K75" s="1299"/>
      <c r="L75" s="1299"/>
      <c r="M75" s="1299"/>
      <c r="N75" s="1300"/>
      <c r="O75" s="1299"/>
      <c r="P75" s="1299"/>
      <c r="Q75" s="1299"/>
      <c r="R75" s="1299"/>
      <c r="S75" s="1299"/>
      <c r="T75" s="1299"/>
      <c r="U75" s="1299"/>
      <c r="V75" s="1299"/>
      <c r="W75" s="1299"/>
      <c r="X75" s="1397"/>
      <c r="Y75" s="1398"/>
      <c r="Z75" s="1398"/>
      <c r="AA75" s="1398"/>
      <c r="AB75" s="1398"/>
      <c r="AC75" s="1398"/>
      <c r="AD75" s="1398"/>
      <c r="AE75" s="1398"/>
      <c r="AF75" s="1399"/>
    </row>
    <row r="76" spans="2:32" ht="24.95" customHeight="1">
      <c r="D76" s="1291"/>
      <c r="E76" s="1292"/>
      <c r="F76" s="933" t="str">
        <f>D36</f>
        <v>①仮設</v>
      </c>
      <c r="G76" s="934"/>
      <c r="H76" s="934"/>
      <c r="I76" s="934"/>
      <c r="J76" s="934"/>
      <c r="K76" s="934"/>
      <c r="L76" s="934"/>
      <c r="M76" s="934"/>
      <c r="N76" s="935"/>
      <c r="O76" s="934" t="str">
        <f>M36</f>
        <v>仮設工事</v>
      </c>
      <c r="P76" s="934"/>
      <c r="Q76" s="934"/>
      <c r="R76" s="934"/>
      <c r="S76" s="934"/>
      <c r="T76" s="934"/>
      <c r="U76" s="934"/>
      <c r="V76" s="934"/>
      <c r="W76" s="934"/>
      <c r="X76" s="944" t="str">
        <f>X36</f>
        <v>□</v>
      </c>
      <c r="Y76" s="947" t="str">
        <f>Y36</f>
        <v>手作業</v>
      </c>
      <c r="Z76" s="934"/>
      <c r="AA76" s="934"/>
      <c r="AB76" s="934"/>
      <c r="AC76" s="934"/>
      <c r="AD76" s="934"/>
      <c r="AE76" s="934"/>
      <c r="AF76" s="935"/>
    </row>
    <row r="77" spans="2:32" ht="24.95" customHeight="1">
      <c r="D77" s="1291"/>
      <c r="E77" s="1292"/>
      <c r="F77" s="933"/>
      <c r="G77" s="934"/>
      <c r="H77" s="934"/>
      <c r="I77" s="934"/>
      <c r="J77" s="934"/>
      <c r="K77" s="934"/>
      <c r="L77" s="934"/>
      <c r="M77" s="934"/>
      <c r="N77" s="935"/>
      <c r="O77" s="943" t="str">
        <f>P36</f>
        <v>□</v>
      </c>
      <c r="P77" s="943" t="str">
        <f t="shared" ref="P77:R77" si="0">Q36</f>
        <v>有</v>
      </c>
      <c r="Q77" s="943" t="str">
        <f t="shared" si="0"/>
        <v>□</v>
      </c>
      <c r="R77" s="943" t="str">
        <f t="shared" si="0"/>
        <v>無</v>
      </c>
      <c r="S77" s="943"/>
      <c r="T77" s="934"/>
      <c r="U77" s="934"/>
      <c r="V77" s="934"/>
      <c r="W77" s="934"/>
      <c r="X77" s="910" t="str">
        <f>X37</f>
        <v>□</v>
      </c>
      <c r="Y77" s="955" t="str">
        <f>Y37</f>
        <v>手作業・機械作業の併用</v>
      </c>
      <c r="Z77" s="869"/>
      <c r="AA77" s="934"/>
      <c r="AB77" s="934"/>
      <c r="AC77" s="934"/>
      <c r="AD77" s="934"/>
      <c r="AE77" s="934"/>
      <c r="AF77" s="935"/>
    </row>
    <row r="78" spans="2:32" ht="24.95" customHeight="1">
      <c r="D78" s="1291"/>
      <c r="E78" s="1292"/>
      <c r="F78" s="936"/>
      <c r="G78" s="937"/>
      <c r="H78" s="937"/>
      <c r="I78" s="937"/>
      <c r="J78" s="937"/>
      <c r="K78" s="937"/>
      <c r="L78" s="937"/>
      <c r="M78" s="937"/>
      <c r="N78" s="938"/>
      <c r="O78" s="937"/>
      <c r="P78" s="937"/>
      <c r="Q78" s="937"/>
      <c r="R78" s="937"/>
      <c r="S78" s="937"/>
      <c r="T78" s="937"/>
      <c r="U78" s="937"/>
      <c r="V78" s="937"/>
      <c r="W78" s="937"/>
      <c r="X78" s="883"/>
      <c r="Y78" s="937"/>
      <c r="Z78" s="937"/>
      <c r="AA78" s="937"/>
      <c r="AB78" s="937"/>
      <c r="AC78" s="937"/>
      <c r="AD78" s="937"/>
      <c r="AE78" s="937"/>
      <c r="AF78" s="938"/>
    </row>
    <row r="79" spans="2:32" ht="24.95" customHeight="1">
      <c r="D79" s="1291"/>
      <c r="E79" s="1292"/>
      <c r="F79" s="939" t="str">
        <f>D38</f>
        <v>②土工</v>
      </c>
      <c r="G79" s="940"/>
      <c r="H79" s="940"/>
      <c r="I79" s="940"/>
      <c r="J79" s="940"/>
      <c r="K79" s="940"/>
      <c r="L79" s="940"/>
      <c r="M79" s="940"/>
      <c r="N79" s="941"/>
      <c r="O79" s="940" t="str">
        <f>M38</f>
        <v>土工事</v>
      </c>
      <c r="P79" s="940"/>
      <c r="Q79" s="940"/>
      <c r="R79" s="940"/>
      <c r="S79" s="940"/>
      <c r="T79" s="940"/>
      <c r="U79" s="940"/>
      <c r="V79" s="940"/>
      <c r="W79" s="940"/>
      <c r="X79" s="944" t="str">
        <f>X38</f>
        <v>□</v>
      </c>
      <c r="Y79" s="948" t="str">
        <f>Y38</f>
        <v>手作業</v>
      </c>
      <c r="Z79" s="940"/>
      <c r="AA79" s="940"/>
      <c r="AB79" s="940"/>
      <c r="AC79" s="940"/>
      <c r="AD79" s="940"/>
      <c r="AE79" s="940"/>
      <c r="AF79" s="941"/>
    </row>
    <row r="80" spans="2:32" ht="24.95" customHeight="1">
      <c r="D80" s="1291"/>
      <c r="E80" s="1292"/>
      <c r="F80" s="933"/>
      <c r="G80" s="934"/>
      <c r="H80" s="934"/>
      <c r="I80" s="934"/>
      <c r="J80" s="934"/>
      <c r="K80" s="934"/>
      <c r="L80" s="934"/>
      <c r="M80" s="934"/>
      <c r="N80" s="935"/>
      <c r="O80" s="943" t="str">
        <f>P38</f>
        <v>□</v>
      </c>
      <c r="P80" s="943" t="str">
        <f t="shared" ref="P80:R80" si="1">Q38</f>
        <v>有</v>
      </c>
      <c r="Q80" s="943" t="str">
        <f t="shared" si="1"/>
        <v>□</v>
      </c>
      <c r="R80" s="943" t="str">
        <f t="shared" si="1"/>
        <v>無</v>
      </c>
      <c r="S80" s="934"/>
      <c r="T80" s="934"/>
      <c r="U80" s="934"/>
      <c r="V80" s="934"/>
      <c r="W80" s="934"/>
      <c r="X80" s="944" t="str">
        <f>X39</f>
        <v>□</v>
      </c>
      <c r="Y80" s="948" t="str">
        <f>Y39</f>
        <v>手作業・機械作業の併用</v>
      </c>
      <c r="Z80" s="869"/>
      <c r="AA80" s="934"/>
      <c r="AB80" s="934"/>
      <c r="AC80" s="934"/>
      <c r="AD80" s="934"/>
      <c r="AE80" s="934"/>
      <c r="AF80" s="935"/>
    </row>
    <row r="81" spans="4:32" ht="24.95" customHeight="1">
      <c r="D81" s="1291"/>
      <c r="E81" s="1292"/>
      <c r="F81" s="936"/>
      <c r="G81" s="937"/>
      <c r="H81" s="937"/>
      <c r="I81" s="937"/>
      <c r="J81" s="937"/>
      <c r="K81" s="937"/>
      <c r="L81" s="937"/>
      <c r="M81" s="937"/>
      <c r="N81" s="938"/>
      <c r="O81" s="937"/>
      <c r="P81" s="937"/>
      <c r="Q81" s="937"/>
      <c r="R81" s="937"/>
      <c r="S81" s="937"/>
      <c r="T81" s="937"/>
      <c r="U81" s="937"/>
      <c r="V81" s="937"/>
      <c r="W81" s="937"/>
      <c r="X81" s="883"/>
      <c r="Y81" s="937"/>
      <c r="Z81" s="937"/>
      <c r="AA81" s="937"/>
      <c r="AB81" s="937"/>
      <c r="AC81" s="937"/>
      <c r="AD81" s="937"/>
      <c r="AE81" s="937"/>
      <c r="AF81" s="938"/>
    </row>
    <row r="82" spans="4:32" ht="24.95" customHeight="1">
      <c r="D82" s="1291"/>
      <c r="E82" s="1292"/>
      <c r="F82" s="933" t="str">
        <f>D40</f>
        <v>③基礎</v>
      </c>
      <c r="G82" s="934"/>
      <c r="H82" s="934"/>
      <c r="I82" s="934"/>
      <c r="J82" s="934"/>
      <c r="K82" s="934"/>
      <c r="L82" s="934"/>
      <c r="M82" s="934"/>
      <c r="N82" s="935"/>
      <c r="O82" s="662" t="str">
        <f>M40</f>
        <v>基礎工事</v>
      </c>
      <c r="P82" s="934"/>
      <c r="Q82" s="934"/>
      <c r="R82" s="934"/>
      <c r="S82" s="934"/>
      <c r="T82" s="934"/>
      <c r="U82" s="934"/>
      <c r="V82" s="934"/>
      <c r="W82" s="934"/>
      <c r="X82" s="944" t="str">
        <f>X40</f>
        <v>□</v>
      </c>
      <c r="Y82" s="947" t="str">
        <f>Y40</f>
        <v>手作業</v>
      </c>
      <c r="Z82" s="934"/>
      <c r="AA82" s="934"/>
      <c r="AB82" s="934"/>
      <c r="AC82" s="934"/>
      <c r="AD82" s="934"/>
      <c r="AE82" s="934"/>
      <c r="AF82" s="935"/>
    </row>
    <row r="83" spans="4:32" ht="24.95" customHeight="1">
      <c r="D83" s="1291"/>
      <c r="E83" s="1292"/>
      <c r="F83" s="933"/>
      <c r="G83" s="934"/>
      <c r="H83" s="934"/>
      <c r="I83" s="934"/>
      <c r="J83" s="934"/>
      <c r="K83" s="934"/>
      <c r="L83" s="934"/>
      <c r="M83" s="934"/>
      <c r="N83" s="935"/>
      <c r="O83" s="943" t="str">
        <f>P40</f>
        <v>□</v>
      </c>
      <c r="P83" s="943" t="str">
        <f t="shared" ref="P83:R83" si="2">Q40</f>
        <v>有</v>
      </c>
      <c r="Q83" s="943" t="str">
        <f t="shared" si="2"/>
        <v>□</v>
      </c>
      <c r="R83" s="943" t="str">
        <f t="shared" si="2"/>
        <v>無</v>
      </c>
      <c r="S83" s="934"/>
      <c r="T83" s="934"/>
      <c r="U83" s="934"/>
      <c r="V83" s="934"/>
      <c r="W83" s="934"/>
      <c r="X83" s="944" t="str">
        <f>X41</f>
        <v>□</v>
      </c>
      <c r="Y83" s="948" t="str">
        <f>Y41</f>
        <v>手作業・機械作業の併用</v>
      </c>
      <c r="Z83" s="869"/>
      <c r="AA83" s="934"/>
      <c r="AB83" s="934"/>
      <c r="AC83" s="934"/>
      <c r="AD83" s="934"/>
      <c r="AE83" s="934"/>
      <c r="AF83" s="935"/>
    </row>
    <row r="84" spans="4:32" ht="24.95" customHeight="1">
      <c r="D84" s="1291"/>
      <c r="E84" s="1292"/>
      <c r="F84" s="936"/>
      <c r="G84" s="937"/>
      <c r="H84" s="937"/>
      <c r="I84" s="937"/>
      <c r="J84" s="937"/>
      <c r="K84" s="937"/>
      <c r="L84" s="937"/>
      <c r="M84" s="937"/>
      <c r="N84" s="938"/>
      <c r="O84" s="937"/>
      <c r="P84" s="937"/>
      <c r="Q84" s="937"/>
      <c r="R84" s="937"/>
      <c r="S84" s="937"/>
      <c r="T84" s="937"/>
      <c r="U84" s="937"/>
      <c r="V84" s="937"/>
      <c r="W84" s="937"/>
      <c r="X84" s="936"/>
      <c r="Y84" s="937"/>
      <c r="Z84" s="937"/>
      <c r="AA84" s="937"/>
      <c r="AB84" s="937"/>
      <c r="AC84" s="937"/>
      <c r="AD84" s="937"/>
      <c r="AE84" s="937"/>
      <c r="AF84" s="938"/>
    </row>
    <row r="85" spans="4:32" ht="24.95" customHeight="1">
      <c r="D85" s="1291"/>
      <c r="E85" s="1292"/>
      <c r="F85" s="933" t="str">
        <f>D42</f>
        <v>④本体構造</v>
      </c>
      <c r="G85" s="934"/>
      <c r="H85" s="934"/>
      <c r="I85" s="934"/>
      <c r="J85" s="934"/>
      <c r="K85" s="934"/>
      <c r="L85" s="934"/>
      <c r="M85" s="934"/>
      <c r="N85" s="935"/>
      <c r="O85" s="662" t="str">
        <f>M42</f>
        <v>本体構造の工事</v>
      </c>
      <c r="P85" s="934"/>
      <c r="Q85" s="934"/>
      <c r="R85" s="934"/>
      <c r="S85" s="934"/>
      <c r="T85" s="934"/>
      <c r="U85" s="934"/>
      <c r="V85" s="934"/>
      <c r="W85" s="934"/>
      <c r="X85" s="944" t="str">
        <f>X42</f>
        <v>□</v>
      </c>
      <c r="Y85" s="947" t="str">
        <f>Y42</f>
        <v>手作業</v>
      </c>
      <c r="Z85" s="934"/>
      <c r="AA85" s="934"/>
      <c r="AB85" s="934"/>
      <c r="AC85" s="934"/>
      <c r="AD85" s="934"/>
      <c r="AE85" s="934"/>
      <c r="AF85" s="935"/>
    </row>
    <row r="86" spans="4:32" ht="24.95" customHeight="1">
      <c r="D86" s="1291"/>
      <c r="E86" s="1292"/>
      <c r="F86" s="933"/>
      <c r="G86" s="934"/>
      <c r="H86" s="934"/>
      <c r="I86" s="934"/>
      <c r="J86" s="934"/>
      <c r="K86" s="934"/>
      <c r="L86" s="934"/>
      <c r="M86" s="934"/>
      <c r="N86" s="935"/>
      <c r="O86" s="943" t="str">
        <f>R42</f>
        <v>□</v>
      </c>
      <c r="P86" s="943" t="str">
        <f t="shared" ref="P86:R86" si="3">S42</f>
        <v>有</v>
      </c>
      <c r="Q86" s="943" t="str">
        <f t="shared" si="3"/>
        <v>□</v>
      </c>
      <c r="R86" s="943" t="str">
        <f t="shared" si="3"/>
        <v>無</v>
      </c>
      <c r="S86" s="934"/>
      <c r="T86" s="934"/>
      <c r="U86" s="934"/>
      <c r="V86" s="934"/>
      <c r="W86" s="934"/>
      <c r="X86" s="944" t="str">
        <f>X43</f>
        <v>□</v>
      </c>
      <c r="Y86" s="948" t="str">
        <f>Y43</f>
        <v>手作業・機械作業の併用</v>
      </c>
      <c r="Z86" s="869"/>
      <c r="AA86" s="934"/>
      <c r="AB86" s="934"/>
      <c r="AC86" s="934"/>
      <c r="AD86" s="934"/>
      <c r="AE86" s="934"/>
      <c r="AF86" s="935"/>
    </row>
    <row r="87" spans="4:32" ht="24.95" customHeight="1">
      <c r="D87" s="1291"/>
      <c r="E87" s="1292"/>
      <c r="F87" s="936"/>
      <c r="G87" s="937"/>
      <c r="H87" s="937"/>
      <c r="I87" s="937"/>
      <c r="J87" s="937"/>
      <c r="K87" s="937"/>
      <c r="L87" s="937"/>
      <c r="M87" s="937"/>
      <c r="N87" s="938"/>
      <c r="O87" s="937"/>
      <c r="P87" s="937"/>
      <c r="Q87" s="937"/>
      <c r="R87" s="937"/>
      <c r="S87" s="937"/>
      <c r="T87" s="937"/>
      <c r="U87" s="937"/>
      <c r="V87" s="937"/>
      <c r="W87" s="937"/>
      <c r="X87" s="936"/>
      <c r="Y87" s="937"/>
      <c r="Z87" s="937"/>
      <c r="AA87" s="937"/>
      <c r="AB87" s="937"/>
      <c r="AC87" s="937"/>
      <c r="AD87" s="937"/>
      <c r="AE87" s="937"/>
      <c r="AF87" s="938"/>
    </row>
    <row r="88" spans="4:32" ht="24.95" customHeight="1">
      <c r="D88" s="1291"/>
      <c r="E88" s="1292"/>
      <c r="F88" s="933" t="str">
        <f>D44</f>
        <v>⑤本体付属品</v>
      </c>
      <c r="G88" s="934"/>
      <c r="H88" s="934"/>
      <c r="I88" s="934"/>
      <c r="J88" s="934"/>
      <c r="K88" s="934"/>
      <c r="L88" s="934"/>
      <c r="M88" s="934"/>
      <c r="N88" s="935"/>
      <c r="O88" s="934" t="str">
        <f>M44</f>
        <v>本体付属品の工事</v>
      </c>
      <c r="P88" s="934"/>
      <c r="Q88" s="934"/>
      <c r="R88" s="934"/>
      <c r="S88" s="934"/>
      <c r="T88" s="934"/>
      <c r="U88" s="934"/>
      <c r="V88" s="934"/>
      <c r="W88" s="934"/>
      <c r="X88" s="951" t="str">
        <f>X44</f>
        <v>□</v>
      </c>
      <c r="Y88" s="947" t="str">
        <f>Y44</f>
        <v>手作業</v>
      </c>
      <c r="Z88" s="934"/>
      <c r="AA88" s="934"/>
      <c r="AB88" s="934"/>
      <c r="AC88" s="934"/>
      <c r="AD88" s="934"/>
      <c r="AE88" s="934"/>
      <c r="AF88" s="935"/>
    </row>
    <row r="89" spans="4:32" ht="24.95" customHeight="1">
      <c r="D89" s="1291"/>
      <c r="E89" s="1292"/>
      <c r="F89" s="933"/>
      <c r="G89" s="934"/>
      <c r="H89" s="934"/>
      <c r="I89" s="934"/>
      <c r="J89" s="934"/>
      <c r="K89" s="934"/>
      <c r="L89" s="934"/>
      <c r="M89" s="934"/>
      <c r="N89" s="935"/>
      <c r="O89" s="943" t="str">
        <f>S44</f>
        <v>□</v>
      </c>
      <c r="P89" s="943" t="str">
        <f t="shared" ref="P89:R89" si="4">T44</f>
        <v>有</v>
      </c>
      <c r="Q89" s="943" t="str">
        <f t="shared" si="4"/>
        <v>□</v>
      </c>
      <c r="R89" s="943" t="str">
        <f t="shared" si="4"/>
        <v>無</v>
      </c>
      <c r="S89" s="934"/>
      <c r="T89" s="934"/>
      <c r="U89" s="934"/>
      <c r="V89" s="934"/>
      <c r="W89" s="934"/>
      <c r="X89" s="944" t="str">
        <f>X45</f>
        <v>□</v>
      </c>
      <c r="Y89" s="948" t="str">
        <f>Y45</f>
        <v>手作業・機械作業の併用</v>
      </c>
      <c r="Z89" s="869"/>
      <c r="AA89" s="934"/>
      <c r="AB89" s="934"/>
      <c r="AC89" s="934"/>
      <c r="AD89" s="934"/>
      <c r="AE89" s="934"/>
      <c r="AF89" s="935"/>
    </row>
    <row r="90" spans="4:32" ht="24.95" customHeight="1">
      <c r="D90" s="1291"/>
      <c r="E90" s="1292"/>
      <c r="F90" s="936"/>
      <c r="G90" s="937"/>
      <c r="H90" s="937"/>
      <c r="I90" s="937"/>
      <c r="J90" s="937"/>
      <c r="K90" s="937"/>
      <c r="L90" s="937"/>
      <c r="M90" s="937"/>
      <c r="N90" s="938"/>
      <c r="O90" s="937"/>
      <c r="P90" s="937"/>
      <c r="Q90" s="937"/>
      <c r="R90" s="937"/>
      <c r="S90" s="937"/>
      <c r="T90" s="937"/>
      <c r="U90" s="937"/>
      <c r="V90" s="937"/>
      <c r="W90" s="937"/>
      <c r="X90" s="936"/>
      <c r="Y90" s="937"/>
      <c r="Z90" s="937"/>
      <c r="AA90" s="937"/>
      <c r="AB90" s="937"/>
      <c r="AC90" s="937"/>
      <c r="AD90" s="937"/>
      <c r="AE90" s="937"/>
      <c r="AF90" s="938"/>
    </row>
    <row r="91" spans="4:32" ht="24.95" customHeight="1">
      <c r="D91" s="1291"/>
      <c r="E91" s="1292"/>
      <c r="F91" s="933" t="s">
        <v>1319</v>
      </c>
      <c r="G91" s="934"/>
      <c r="H91" s="934"/>
      <c r="I91" s="934"/>
      <c r="J91" s="934"/>
      <c r="K91" s="934"/>
      <c r="L91" s="934"/>
      <c r="M91" s="934"/>
      <c r="N91" s="935"/>
      <c r="O91" s="934" t="str">
        <f>M46</f>
        <v>その他の工事</v>
      </c>
      <c r="P91" s="934"/>
      <c r="Q91" s="934"/>
      <c r="R91" s="934"/>
      <c r="S91" s="934"/>
      <c r="T91" s="934"/>
      <c r="U91" s="934"/>
      <c r="V91" s="934"/>
      <c r="W91" s="934"/>
      <c r="X91" s="944" t="str">
        <f>X46</f>
        <v>□</v>
      </c>
      <c r="Y91" s="947" t="str">
        <f>Y46</f>
        <v>手作業</v>
      </c>
      <c r="Z91" s="934"/>
      <c r="AA91" s="934"/>
      <c r="AB91" s="934"/>
      <c r="AC91" s="934"/>
      <c r="AD91" s="934"/>
      <c r="AE91" s="934"/>
      <c r="AF91" s="935"/>
    </row>
    <row r="92" spans="4:32" ht="24.95" customHeight="1">
      <c r="D92" s="1291"/>
      <c r="E92" s="1292"/>
      <c r="F92" s="933" t="s">
        <v>1235</v>
      </c>
      <c r="G92" s="934"/>
      <c r="H92" s="934"/>
      <c r="I92" s="934"/>
      <c r="J92" s="934"/>
      <c r="K92" s="934"/>
      <c r="L92" s="934"/>
      <c r="M92" s="934"/>
      <c r="N92" s="935"/>
      <c r="O92" s="943" t="str">
        <f>R46</f>
        <v>□</v>
      </c>
      <c r="P92" s="943" t="str">
        <f t="shared" ref="P92:R92" si="5">S46</f>
        <v>有</v>
      </c>
      <c r="Q92" s="943" t="str">
        <f t="shared" si="5"/>
        <v>□</v>
      </c>
      <c r="R92" s="943" t="str">
        <f t="shared" si="5"/>
        <v>無</v>
      </c>
      <c r="S92" s="934"/>
      <c r="T92" s="934"/>
      <c r="U92" s="934"/>
      <c r="V92" s="934"/>
      <c r="W92" s="934"/>
      <c r="X92" s="944" t="str">
        <f>X47</f>
        <v>□</v>
      </c>
      <c r="Y92" s="948" t="str">
        <f>Y47</f>
        <v>手作業・機械作業の併用</v>
      </c>
      <c r="Z92" s="869"/>
      <c r="AA92" s="934"/>
      <c r="AB92" s="934"/>
      <c r="AC92" s="934"/>
      <c r="AD92" s="934"/>
      <c r="AE92" s="934"/>
      <c r="AF92" s="935"/>
    </row>
    <row r="93" spans="4:32" ht="24.95" customHeight="1">
      <c r="D93" s="1293"/>
      <c r="E93" s="1294"/>
      <c r="F93" s="936"/>
      <c r="G93" s="937"/>
      <c r="H93" s="937"/>
      <c r="I93" s="937"/>
      <c r="J93" s="937"/>
      <c r="K93" s="937"/>
      <c r="L93" s="937"/>
      <c r="M93" s="937"/>
      <c r="N93" s="938"/>
      <c r="O93" s="937"/>
      <c r="P93" s="937"/>
      <c r="Q93" s="937"/>
      <c r="R93" s="937"/>
      <c r="S93" s="937"/>
      <c r="T93" s="937"/>
      <c r="U93" s="937"/>
      <c r="V93" s="937"/>
      <c r="W93" s="937"/>
      <c r="X93" s="936"/>
      <c r="Y93" s="937"/>
      <c r="Z93" s="937"/>
      <c r="AA93" s="937"/>
      <c r="AB93" s="937"/>
      <c r="AC93" s="937"/>
      <c r="AD93" s="937"/>
      <c r="AE93" s="937"/>
      <c r="AF93" s="938"/>
    </row>
    <row r="94" spans="4:32" ht="20.100000000000001" customHeight="1">
      <c r="D94" s="888"/>
      <c r="E94" s="888"/>
      <c r="F94" s="968" t="s">
        <v>1236</v>
      </c>
      <c r="G94" s="888"/>
      <c r="H94" s="888"/>
      <c r="I94" s="888"/>
      <c r="J94" s="888"/>
      <c r="K94" s="888"/>
      <c r="L94" s="888"/>
      <c r="M94" s="888"/>
      <c r="N94" s="888"/>
      <c r="O94" s="888"/>
      <c r="P94" s="888"/>
      <c r="Q94" s="888"/>
      <c r="R94" s="888"/>
      <c r="S94" s="888"/>
      <c r="T94" s="888"/>
      <c r="U94" s="888"/>
      <c r="V94" s="888"/>
      <c r="W94" s="888"/>
      <c r="X94" s="888"/>
      <c r="Y94" s="888"/>
      <c r="Z94" s="888"/>
      <c r="AA94" s="888"/>
      <c r="AB94" s="888"/>
      <c r="AC94" s="888"/>
      <c r="AD94" s="888"/>
      <c r="AE94" s="888"/>
      <c r="AF94" s="888"/>
    </row>
    <row r="95" spans="4:32" ht="15.75" customHeight="1">
      <c r="D95" s="888"/>
      <c r="E95" s="888"/>
      <c r="F95" s="949"/>
      <c r="G95" s="888"/>
      <c r="H95" s="888"/>
      <c r="I95" s="888"/>
      <c r="J95" s="888"/>
      <c r="K95" s="888"/>
      <c r="L95" s="888"/>
      <c r="M95" s="888"/>
      <c r="N95" s="888"/>
      <c r="O95" s="888"/>
      <c r="P95" s="888"/>
      <c r="Q95" s="888"/>
      <c r="R95" s="888"/>
      <c r="S95" s="888"/>
      <c r="T95" s="888"/>
      <c r="U95" s="888"/>
      <c r="V95" s="888"/>
      <c r="W95" s="888"/>
      <c r="X95" s="888"/>
      <c r="Y95" s="888"/>
      <c r="Z95" s="888"/>
      <c r="AA95" s="888"/>
      <c r="AB95" s="888"/>
      <c r="AC95" s="888"/>
      <c r="AD95" s="888"/>
      <c r="AE95" s="888"/>
      <c r="AF95" s="888"/>
    </row>
    <row r="96" spans="4:32" ht="15.95" customHeight="1"/>
    <row r="97" spans="2:32" ht="24.95" customHeight="1">
      <c r="C97" s="932">
        <v>2</v>
      </c>
      <c r="D97" s="932" t="s">
        <v>1242</v>
      </c>
      <c r="P97" s="950" t="s">
        <v>589</v>
      </c>
      <c r="Q97" s="1287"/>
      <c r="R97" s="1287"/>
      <c r="S97" s="1287"/>
      <c r="T97" s="1287"/>
      <c r="U97" s="1287"/>
      <c r="V97" s="1287"/>
      <c r="W97" s="1287"/>
      <c r="X97" s="1287"/>
      <c r="Y97" s="1287"/>
      <c r="Z97" s="1287"/>
      <c r="AA97" s="1287"/>
      <c r="AB97" s="937" t="s">
        <v>1238</v>
      </c>
      <c r="AC97" s="881"/>
      <c r="AD97" s="881"/>
      <c r="AE97" s="881"/>
      <c r="AF97" s="888"/>
    </row>
    <row r="98" spans="2:32" ht="24.95" customHeight="1"/>
    <row r="99" spans="2:32" ht="24.95" customHeight="1">
      <c r="C99" s="932">
        <v>3</v>
      </c>
      <c r="D99" s="932" t="s">
        <v>1239</v>
      </c>
      <c r="W99" s="932" t="s">
        <v>1240</v>
      </c>
    </row>
    <row r="100" spans="2:32" ht="24.95" customHeight="1"/>
    <row r="101" spans="2:32" ht="24.95" customHeight="1">
      <c r="C101" s="932">
        <v>4</v>
      </c>
      <c r="D101" s="932" t="s">
        <v>1241</v>
      </c>
    </row>
    <row r="102" spans="2:32" ht="24.95" customHeight="1">
      <c r="P102" s="950" t="s">
        <v>589</v>
      </c>
      <c r="Q102" s="1287"/>
      <c r="R102" s="1287"/>
      <c r="S102" s="1287"/>
      <c r="T102" s="1287"/>
      <c r="U102" s="1287"/>
      <c r="V102" s="1287"/>
      <c r="W102" s="1287"/>
      <c r="X102" s="1287"/>
      <c r="Y102" s="1287"/>
      <c r="Z102" s="1287"/>
      <c r="AA102" s="1287"/>
      <c r="AB102" s="937" t="s">
        <v>1238</v>
      </c>
      <c r="AC102" s="881"/>
      <c r="AD102" s="881"/>
      <c r="AE102" s="881"/>
    </row>
    <row r="103" spans="2:32" ht="24.95" customHeight="1"/>
    <row r="104" spans="2:32" ht="15.95" customHeight="1">
      <c r="B104" s="932"/>
      <c r="C104" s="932"/>
      <c r="D104" s="932"/>
      <c r="E104" s="932"/>
      <c r="F104" s="932"/>
      <c r="G104" s="932"/>
      <c r="H104" s="932"/>
      <c r="I104" s="932"/>
      <c r="J104" s="932"/>
      <c r="K104" s="932"/>
      <c r="L104" s="932"/>
      <c r="M104" s="932"/>
      <c r="N104" s="932"/>
      <c r="O104" s="932"/>
      <c r="P104" s="932"/>
      <c r="Q104" s="932"/>
      <c r="R104" s="932"/>
      <c r="S104" s="932"/>
      <c r="T104" s="932"/>
      <c r="U104" s="932"/>
      <c r="V104" s="932"/>
      <c r="W104" s="932"/>
      <c r="X104" s="932"/>
      <c r="Y104" s="932"/>
      <c r="Z104" s="932"/>
      <c r="AA104" s="932"/>
      <c r="AB104" s="932"/>
      <c r="AC104" s="932"/>
      <c r="AD104" s="932"/>
      <c r="AE104" s="932"/>
      <c r="AF104" s="932"/>
    </row>
    <row r="105" spans="2:32" ht="20.100000000000001" customHeight="1">
      <c r="B105" s="932"/>
      <c r="C105" s="932" t="s">
        <v>1243</v>
      </c>
      <c r="D105" s="932"/>
      <c r="E105" s="932"/>
      <c r="F105" s="932"/>
      <c r="G105" s="932"/>
      <c r="H105" s="932"/>
      <c r="I105" s="932"/>
      <c r="J105" s="932"/>
      <c r="K105" s="932"/>
      <c r="L105" s="932"/>
      <c r="M105" s="932"/>
      <c r="N105" s="932"/>
      <c r="O105" s="932"/>
      <c r="P105" s="932"/>
      <c r="Q105" s="932"/>
      <c r="R105" s="932"/>
      <c r="S105" s="932"/>
      <c r="T105" s="932"/>
      <c r="U105" s="932"/>
      <c r="V105" s="932"/>
      <c r="W105" s="932"/>
      <c r="X105" s="932"/>
      <c r="Y105" s="932"/>
      <c r="Z105" s="932"/>
      <c r="AA105" s="932"/>
      <c r="AB105" s="932"/>
      <c r="AC105" s="932"/>
      <c r="AD105" s="932"/>
      <c r="AE105" s="932"/>
      <c r="AF105" s="932"/>
    </row>
    <row r="106" spans="2:32" ht="20.100000000000001" customHeight="1">
      <c r="B106" s="932"/>
      <c r="C106" s="1286" t="s">
        <v>1245</v>
      </c>
      <c r="D106" s="1286"/>
      <c r="E106" s="1286"/>
      <c r="F106" s="1286"/>
      <c r="G106" s="1286"/>
      <c r="H106" s="1286"/>
      <c r="I106" s="1286"/>
      <c r="J106" s="1286"/>
      <c r="K106" s="1286"/>
      <c r="L106" s="1286"/>
      <c r="M106" s="1286" t="s">
        <v>1246</v>
      </c>
      <c r="N106" s="1286"/>
      <c r="O106" s="1286"/>
      <c r="P106" s="1286"/>
      <c r="Q106" s="1286"/>
      <c r="R106" s="1286"/>
      <c r="S106" s="1286"/>
      <c r="T106" s="1286"/>
      <c r="U106" s="1286"/>
      <c r="V106" s="1286"/>
      <c r="W106" s="1286" t="s">
        <v>1247</v>
      </c>
      <c r="X106" s="1286"/>
      <c r="Y106" s="1286"/>
      <c r="Z106" s="1286"/>
      <c r="AA106" s="1286"/>
      <c r="AB106" s="1286"/>
      <c r="AC106" s="1286"/>
      <c r="AD106" s="1286"/>
      <c r="AE106" s="1286"/>
      <c r="AF106" s="1286"/>
    </row>
    <row r="107" spans="2:32" ht="20.100000000000001" customHeight="1">
      <c r="B107" s="932"/>
      <c r="C107" s="1286"/>
      <c r="D107" s="1286"/>
      <c r="E107" s="1286"/>
      <c r="F107" s="1286"/>
      <c r="G107" s="1286"/>
      <c r="H107" s="1286"/>
      <c r="I107" s="1286"/>
      <c r="J107" s="1286"/>
      <c r="K107" s="1286"/>
      <c r="L107" s="1286"/>
      <c r="M107" s="1286"/>
      <c r="N107" s="1286"/>
      <c r="O107" s="1286"/>
      <c r="P107" s="1286"/>
      <c r="Q107" s="1286"/>
      <c r="R107" s="1286"/>
      <c r="S107" s="1286"/>
      <c r="T107" s="1286"/>
      <c r="U107" s="1286"/>
      <c r="V107" s="1286"/>
      <c r="W107" s="1286"/>
      <c r="X107" s="1286"/>
      <c r="Y107" s="1286"/>
      <c r="Z107" s="1286"/>
      <c r="AA107" s="1286"/>
      <c r="AB107" s="1286"/>
      <c r="AC107" s="1286"/>
      <c r="AD107" s="1286"/>
      <c r="AE107" s="1286"/>
      <c r="AF107" s="1286"/>
    </row>
    <row r="108" spans="2:32" ht="18.95" customHeight="1">
      <c r="B108" s="932"/>
      <c r="C108" s="1286"/>
      <c r="D108" s="1286"/>
      <c r="E108" s="1286"/>
      <c r="F108" s="1286"/>
      <c r="G108" s="1286"/>
      <c r="H108" s="1286"/>
      <c r="I108" s="1286"/>
      <c r="J108" s="1286"/>
      <c r="K108" s="1286"/>
      <c r="L108" s="1286"/>
      <c r="M108" s="1286"/>
      <c r="N108" s="1286"/>
      <c r="O108" s="1286"/>
      <c r="P108" s="1286"/>
      <c r="Q108" s="1286"/>
      <c r="R108" s="1286"/>
      <c r="S108" s="1286"/>
      <c r="T108" s="1286"/>
      <c r="U108" s="1286"/>
      <c r="V108" s="1286"/>
      <c r="W108" s="1286"/>
      <c r="X108" s="1286"/>
      <c r="Y108" s="1286"/>
      <c r="Z108" s="1286"/>
      <c r="AA108" s="1286"/>
      <c r="AB108" s="1286"/>
      <c r="AC108" s="1286"/>
      <c r="AD108" s="1286"/>
      <c r="AE108" s="1286"/>
      <c r="AF108" s="1286"/>
    </row>
    <row r="109" spans="2:32" ht="18.95" customHeight="1">
      <c r="B109" s="932"/>
      <c r="C109" s="1286"/>
      <c r="D109" s="1286"/>
      <c r="E109" s="1286"/>
      <c r="F109" s="1286"/>
      <c r="G109" s="1286"/>
      <c r="H109" s="1286"/>
      <c r="I109" s="1286"/>
      <c r="J109" s="1286"/>
      <c r="K109" s="1286"/>
      <c r="L109" s="1286"/>
      <c r="M109" s="1286"/>
      <c r="N109" s="1286"/>
      <c r="O109" s="1286"/>
      <c r="P109" s="1286"/>
      <c r="Q109" s="1286"/>
      <c r="R109" s="1286"/>
      <c r="S109" s="1286"/>
      <c r="T109" s="1286"/>
      <c r="U109" s="1286"/>
      <c r="V109" s="1286"/>
      <c r="W109" s="1286"/>
      <c r="X109" s="1286"/>
      <c r="Y109" s="1286"/>
      <c r="Z109" s="1286"/>
      <c r="AA109" s="1286"/>
      <c r="AB109" s="1286"/>
      <c r="AC109" s="1286"/>
      <c r="AD109" s="1286"/>
      <c r="AE109" s="1286"/>
      <c r="AF109" s="1286"/>
    </row>
    <row r="110" spans="2:32" ht="18.95" customHeight="1">
      <c r="B110" s="932"/>
      <c r="C110" s="1286"/>
      <c r="D110" s="1286"/>
      <c r="E110" s="1286"/>
      <c r="F110" s="1286"/>
      <c r="G110" s="1286"/>
      <c r="H110" s="1286"/>
      <c r="I110" s="1286"/>
      <c r="J110" s="1286"/>
      <c r="K110" s="1286"/>
      <c r="L110" s="1286"/>
      <c r="M110" s="1286"/>
      <c r="N110" s="1286"/>
      <c r="O110" s="1286"/>
      <c r="P110" s="1286"/>
      <c r="Q110" s="1286"/>
      <c r="R110" s="1286"/>
      <c r="S110" s="1286"/>
      <c r="T110" s="1286"/>
      <c r="U110" s="1286"/>
      <c r="V110" s="1286"/>
      <c r="W110" s="1286"/>
      <c r="X110" s="1286"/>
      <c r="Y110" s="1286"/>
      <c r="Z110" s="1286"/>
      <c r="AA110" s="1286"/>
      <c r="AB110" s="1286"/>
      <c r="AC110" s="1286"/>
      <c r="AD110" s="1286"/>
      <c r="AE110" s="1286"/>
      <c r="AF110" s="1286"/>
    </row>
    <row r="111" spans="2:32" ht="18.95" customHeight="1">
      <c r="B111" s="932"/>
      <c r="C111" s="1286"/>
      <c r="D111" s="1286"/>
      <c r="E111" s="1286"/>
      <c r="F111" s="1286"/>
      <c r="G111" s="1286"/>
      <c r="H111" s="1286"/>
      <c r="I111" s="1286"/>
      <c r="J111" s="1286"/>
      <c r="K111" s="1286"/>
      <c r="L111" s="1286"/>
      <c r="M111" s="1286"/>
      <c r="N111" s="1286"/>
      <c r="O111" s="1286"/>
      <c r="P111" s="1286"/>
      <c r="Q111" s="1286"/>
      <c r="R111" s="1286"/>
      <c r="S111" s="1286"/>
      <c r="T111" s="1286"/>
      <c r="U111" s="1286"/>
      <c r="V111" s="1286"/>
      <c r="W111" s="1286"/>
      <c r="X111" s="1286"/>
      <c r="Y111" s="1286"/>
      <c r="Z111" s="1286"/>
      <c r="AA111" s="1286"/>
      <c r="AB111" s="1286"/>
      <c r="AC111" s="1286"/>
      <c r="AD111" s="1286"/>
      <c r="AE111" s="1286"/>
      <c r="AF111" s="1286"/>
    </row>
    <row r="112" spans="2:32" ht="18.95" customHeight="1">
      <c r="B112" s="932"/>
      <c r="C112" s="1286"/>
      <c r="D112" s="1286"/>
      <c r="E112" s="1286"/>
      <c r="F112" s="1286"/>
      <c r="G112" s="1286"/>
      <c r="H112" s="1286"/>
      <c r="I112" s="1286"/>
      <c r="J112" s="1286"/>
      <c r="K112" s="1286"/>
      <c r="L112" s="1286"/>
      <c r="M112" s="1286"/>
      <c r="N112" s="1286"/>
      <c r="O112" s="1286"/>
      <c r="P112" s="1286"/>
      <c r="Q112" s="1286"/>
      <c r="R112" s="1286"/>
      <c r="S112" s="1286"/>
      <c r="T112" s="1286"/>
      <c r="U112" s="1286"/>
      <c r="V112" s="1286"/>
      <c r="W112" s="1286"/>
      <c r="X112" s="1286"/>
      <c r="Y112" s="1286"/>
      <c r="Z112" s="1286"/>
      <c r="AA112" s="1286"/>
      <c r="AB112" s="1286"/>
      <c r="AC112" s="1286"/>
      <c r="AD112" s="1286"/>
      <c r="AE112" s="1286"/>
      <c r="AF112" s="1286"/>
    </row>
    <row r="113" spans="2:32" ht="18.95" customHeight="1">
      <c r="B113" s="932"/>
      <c r="C113" s="1286"/>
      <c r="D113" s="1286"/>
      <c r="E113" s="1286"/>
      <c r="F113" s="1286"/>
      <c r="G113" s="1286"/>
      <c r="H113" s="1286"/>
      <c r="I113" s="1286"/>
      <c r="J113" s="1286"/>
      <c r="K113" s="1286"/>
      <c r="L113" s="1286"/>
      <c r="M113" s="1286"/>
      <c r="N113" s="1286"/>
      <c r="O113" s="1286"/>
      <c r="P113" s="1286"/>
      <c r="Q113" s="1286"/>
      <c r="R113" s="1286"/>
      <c r="S113" s="1286"/>
      <c r="T113" s="1286"/>
      <c r="U113" s="1286"/>
      <c r="V113" s="1286"/>
      <c r="W113" s="1286"/>
      <c r="X113" s="1286"/>
      <c r="Y113" s="1286"/>
      <c r="Z113" s="1286"/>
      <c r="AA113" s="1286"/>
      <c r="AB113" s="1286"/>
      <c r="AC113" s="1286"/>
      <c r="AD113" s="1286"/>
      <c r="AE113" s="1286"/>
      <c r="AF113" s="1286"/>
    </row>
    <row r="114" spans="2:32" ht="18.95" customHeight="1">
      <c r="B114" s="932"/>
      <c r="C114" s="1286"/>
      <c r="D114" s="1286"/>
      <c r="E114" s="1286"/>
      <c r="F114" s="1286"/>
      <c r="G114" s="1286"/>
      <c r="H114" s="1286"/>
      <c r="I114" s="1286"/>
      <c r="J114" s="1286"/>
      <c r="K114" s="1286"/>
      <c r="L114" s="1286"/>
      <c r="M114" s="1286"/>
      <c r="N114" s="1286"/>
      <c r="O114" s="1286"/>
      <c r="P114" s="1286"/>
      <c r="Q114" s="1286"/>
      <c r="R114" s="1286"/>
      <c r="S114" s="1286"/>
      <c r="T114" s="1286"/>
      <c r="U114" s="1286"/>
      <c r="V114" s="1286"/>
      <c r="W114" s="1286"/>
      <c r="X114" s="1286"/>
      <c r="Y114" s="1286"/>
      <c r="Z114" s="1286"/>
      <c r="AA114" s="1286"/>
      <c r="AB114" s="1286"/>
      <c r="AC114" s="1286"/>
      <c r="AD114" s="1286"/>
      <c r="AE114" s="1286"/>
      <c r="AF114" s="1286"/>
    </row>
    <row r="115" spans="2:32" ht="18.95" customHeight="1">
      <c r="B115" s="932"/>
      <c r="C115" s="1286"/>
      <c r="D115" s="1286"/>
      <c r="E115" s="1286"/>
      <c r="F115" s="1286"/>
      <c r="G115" s="1286"/>
      <c r="H115" s="1286"/>
      <c r="I115" s="1286"/>
      <c r="J115" s="1286"/>
      <c r="K115" s="1286"/>
      <c r="L115" s="1286"/>
      <c r="M115" s="1286"/>
      <c r="N115" s="1286"/>
      <c r="O115" s="1286"/>
      <c r="P115" s="1286"/>
      <c r="Q115" s="1286"/>
      <c r="R115" s="1286"/>
      <c r="S115" s="1286"/>
      <c r="T115" s="1286"/>
      <c r="U115" s="1286"/>
      <c r="V115" s="1286"/>
      <c r="W115" s="1286"/>
      <c r="X115" s="1286"/>
      <c r="Y115" s="1286"/>
      <c r="Z115" s="1286"/>
      <c r="AA115" s="1286"/>
      <c r="AB115" s="1286"/>
      <c r="AC115" s="1286"/>
      <c r="AD115" s="1286"/>
      <c r="AE115" s="1286"/>
      <c r="AF115" s="1286"/>
    </row>
    <row r="116" spans="2:32" ht="18.95" customHeight="1">
      <c r="B116" s="932"/>
      <c r="C116" s="1286"/>
      <c r="D116" s="1286"/>
      <c r="E116" s="1286"/>
      <c r="F116" s="1286"/>
      <c r="G116" s="1286"/>
      <c r="H116" s="1286"/>
      <c r="I116" s="1286"/>
      <c r="J116" s="1286"/>
      <c r="K116" s="1286"/>
      <c r="L116" s="1286"/>
      <c r="M116" s="1286"/>
      <c r="N116" s="1286"/>
      <c r="O116" s="1286"/>
      <c r="P116" s="1286"/>
      <c r="Q116" s="1286"/>
      <c r="R116" s="1286"/>
      <c r="S116" s="1286"/>
      <c r="T116" s="1286"/>
      <c r="U116" s="1286"/>
      <c r="V116" s="1286"/>
      <c r="W116" s="1286"/>
      <c r="X116" s="1286"/>
      <c r="Y116" s="1286"/>
      <c r="Z116" s="1286"/>
      <c r="AA116" s="1286"/>
      <c r="AB116" s="1286"/>
      <c r="AC116" s="1286"/>
      <c r="AD116" s="1286"/>
      <c r="AE116" s="1286"/>
      <c r="AF116" s="1286"/>
    </row>
    <row r="117" spans="2:32" ht="18.95" customHeight="1">
      <c r="B117" s="932"/>
      <c r="C117" s="1286"/>
      <c r="D117" s="1286"/>
      <c r="E117" s="1286"/>
      <c r="F117" s="1286"/>
      <c r="G117" s="1286"/>
      <c r="H117" s="1286"/>
      <c r="I117" s="1286"/>
      <c r="J117" s="1286"/>
      <c r="K117" s="1286"/>
      <c r="L117" s="1286"/>
      <c r="M117" s="1286"/>
      <c r="N117" s="1286"/>
      <c r="O117" s="1286"/>
      <c r="P117" s="1286"/>
      <c r="Q117" s="1286"/>
      <c r="R117" s="1286"/>
      <c r="S117" s="1286"/>
      <c r="T117" s="1286"/>
      <c r="U117" s="1286"/>
      <c r="V117" s="1286"/>
      <c r="W117" s="1286"/>
      <c r="X117" s="1286"/>
      <c r="Y117" s="1286"/>
      <c r="Z117" s="1286"/>
      <c r="AA117" s="1286"/>
      <c r="AB117" s="1286"/>
      <c r="AC117" s="1286"/>
      <c r="AD117" s="1286"/>
      <c r="AE117" s="1286"/>
      <c r="AF117" s="1286"/>
    </row>
    <row r="118" spans="2:32" ht="18.95" customHeight="1">
      <c r="B118" s="932"/>
      <c r="C118" s="1286"/>
      <c r="D118" s="1286"/>
      <c r="E118" s="1286"/>
      <c r="F118" s="1286"/>
      <c r="G118" s="1286"/>
      <c r="H118" s="1286"/>
      <c r="I118" s="1286"/>
      <c r="J118" s="1286"/>
      <c r="K118" s="1286"/>
      <c r="L118" s="1286"/>
      <c r="M118" s="1286"/>
      <c r="N118" s="1286"/>
      <c r="O118" s="1286"/>
      <c r="P118" s="1286"/>
      <c r="Q118" s="1286"/>
      <c r="R118" s="1286"/>
      <c r="S118" s="1286"/>
      <c r="T118" s="1286"/>
      <c r="U118" s="1286"/>
      <c r="V118" s="1286"/>
      <c r="W118" s="1286"/>
      <c r="X118" s="1286"/>
      <c r="Y118" s="1286"/>
      <c r="Z118" s="1286"/>
      <c r="AA118" s="1286"/>
      <c r="AB118" s="1286"/>
      <c r="AC118" s="1286"/>
      <c r="AD118" s="1286"/>
      <c r="AE118" s="1286"/>
      <c r="AF118" s="1286"/>
    </row>
    <row r="119" spans="2:32" ht="18.95" customHeight="1">
      <c r="B119" s="932"/>
      <c r="C119" s="1286"/>
      <c r="D119" s="1286"/>
      <c r="E119" s="1286"/>
      <c r="F119" s="1286"/>
      <c r="G119" s="1286"/>
      <c r="H119" s="1286"/>
      <c r="I119" s="1286"/>
      <c r="J119" s="1286"/>
      <c r="K119" s="1286"/>
      <c r="L119" s="1286"/>
      <c r="M119" s="1286"/>
      <c r="N119" s="1286"/>
      <c r="O119" s="1286"/>
      <c r="P119" s="1286"/>
      <c r="Q119" s="1286"/>
      <c r="R119" s="1286"/>
      <c r="S119" s="1286"/>
      <c r="T119" s="1286"/>
      <c r="U119" s="1286"/>
      <c r="V119" s="1286"/>
      <c r="W119" s="1286"/>
      <c r="X119" s="1286"/>
      <c r="Y119" s="1286"/>
      <c r="Z119" s="1286"/>
      <c r="AA119" s="1286"/>
      <c r="AB119" s="1286"/>
      <c r="AC119" s="1286"/>
      <c r="AD119" s="1286"/>
      <c r="AE119" s="1286"/>
      <c r="AF119" s="1286"/>
    </row>
    <row r="120" spans="2:32" ht="18.95" customHeight="1">
      <c r="B120" s="932"/>
      <c r="C120" s="1286"/>
      <c r="D120" s="1286"/>
      <c r="E120" s="1286"/>
      <c r="F120" s="1286"/>
      <c r="G120" s="1286"/>
      <c r="H120" s="1286"/>
      <c r="I120" s="1286"/>
      <c r="J120" s="1286"/>
      <c r="K120" s="1286"/>
      <c r="L120" s="1286"/>
      <c r="M120" s="1286"/>
      <c r="N120" s="1286"/>
      <c r="O120" s="1286"/>
      <c r="P120" s="1286"/>
      <c r="Q120" s="1286"/>
      <c r="R120" s="1286"/>
      <c r="S120" s="1286"/>
      <c r="T120" s="1286"/>
      <c r="U120" s="1286"/>
      <c r="V120" s="1286"/>
      <c r="W120" s="1286"/>
      <c r="X120" s="1286"/>
      <c r="Y120" s="1286"/>
      <c r="Z120" s="1286"/>
      <c r="AA120" s="1286"/>
      <c r="AB120" s="1286"/>
      <c r="AC120" s="1286"/>
      <c r="AD120" s="1286"/>
      <c r="AE120" s="1286"/>
      <c r="AF120" s="1286"/>
    </row>
    <row r="121" spans="2:32" ht="18.95" customHeight="1">
      <c r="B121" s="932"/>
      <c r="C121" s="1286"/>
      <c r="D121" s="1286"/>
      <c r="E121" s="1286"/>
      <c r="F121" s="1286"/>
      <c r="G121" s="1286"/>
      <c r="H121" s="1286"/>
      <c r="I121" s="1286"/>
      <c r="J121" s="1286"/>
      <c r="K121" s="1286"/>
      <c r="L121" s="1286"/>
      <c r="M121" s="1286"/>
      <c r="N121" s="1286"/>
      <c r="O121" s="1286"/>
      <c r="P121" s="1286"/>
      <c r="Q121" s="1286"/>
      <c r="R121" s="1286"/>
      <c r="S121" s="1286"/>
      <c r="T121" s="1286"/>
      <c r="U121" s="1286"/>
      <c r="V121" s="1286"/>
      <c r="W121" s="1286"/>
      <c r="X121" s="1286"/>
      <c r="Y121" s="1286"/>
      <c r="Z121" s="1286"/>
      <c r="AA121" s="1286"/>
      <c r="AB121" s="1286"/>
      <c r="AC121" s="1286"/>
      <c r="AD121" s="1286"/>
      <c r="AE121" s="1286"/>
      <c r="AF121" s="1286"/>
    </row>
    <row r="122" spans="2:32" ht="18.95" customHeight="1">
      <c r="B122" s="932"/>
      <c r="C122" s="1286"/>
      <c r="D122" s="1286"/>
      <c r="E122" s="1286"/>
      <c r="F122" s="1286"/>
      <c r="G122" s="1286"/>
      <c r="H122" s="1286"/>
      <c r="I122" s="1286"/>
      <c r="J122" s="1286"/>
      <c r="K122" s="1286"/>
      <c r="L122" s="1286"/>
      <c r="M122" s="1286"/>
      <c r="N122" s="1286"/>
      <c r="O122" s="1286"/>
      <c r="P122" s="1286"/>
      <c r="Q122" s="1286"/>
      <c r="R122" s="1286"/>
      <c r="S122" s="1286"/>
      <c r="T122" s="1286"/>
      <c r="U122" s="1286"/>
      <c r="V122" s="1286"/>
      <c r="W122" s="1286"/>
      <c r="X122" s="1286"/>
      <c r="Y122" s="1286"/>
      <c r="Z122" s="1286"/>
      <c r="AA122" s="1286"/>
      <c r="AB122" s="1286"/>
      <c r="AC122" s="1286"/>
      <c r="AD122" s="1286"/>
      <c r="AE122" s="1286"/>
      <c r="AF122" s="1286"/>
    </row>
    <row r="123" spans="2:32" ht="18.95" customHeight="1">
      <c r="B123" s="932"/>
      <c r="C123" s="1286"/>
      <c r="D123" s="1286"/>
      <c r="E123" s="1286"/>
      <c r="F123" s="1286"/>
      <c r="G123" s="1286"/>
      <c r="H123" s="1286"/>
      <c r="I123" s="1286"/>
      <c r="J123" s="1286"/>
      <c r="K123" s="1286"/>
      <c r="L123" s="1286"/>
      <c r="M123" s="1286"/>
      <c r="N123" s="1286"/>
      <c r="O123" s="1286"/>
      <c r="P123" s="1286"/>
      <c r="Q123" s="1286"/>
      <c r="R123" s="1286"/>
      <c r="S123" s="1286"/>
      <c r="T123" s="1286"/>
      <c r="U123" s="1286"/>
      <c r="V123" s="1286"/>
      <c r="W123" s="1286"/>
      <c r="X123" s="1286"/>
      <c r="Y123" s="1286"/>
      <c r="Z123" s="1286"/>
      <c r="AA123" s="1286"/>
      <c r="AB123" s="1286"/>
      <c r="AC123" s="1286"/>
      <c r="AD123" s="1286"/>
      <c r="AE123" s="1286"/>
      <c r="AF123" s="1286"/>
    </row>
    <row r="124" spans="2:32" ht="18.95" customHeight="1">
      <c r="B124" s="932"/>
      <c r="C124" s="1286"/>
      <c r="D124" s="1286"/>
      <c r="E124" s="1286"/>
      <c r="F124" s="1286"/>
      <c r="G124" s="1286"/>
      <c r="H124" s="1286"/>
      <c r="I124" s="1286"/>
      <c r="J124" s="1286"/>
      <c r="K124" s="1286"/>
      <c r="L124" s="1286"/>
      <c r="M124" s="1286"/>
      <c r="N124" s="1286"/>
      <c r="O124" s="1286"/>
      <c r="P124" s="1286"/>
      <c r="Q124" s="1286"/>
      <c r="R124" s="1286"/>
      <c r="S124" s="1286"/>
      <c r="T124" s="1286"/>
      <c r="U124" s="1286"/>
      <c r="V124" s="1286"/>
      <c r="W124" s="1286"/>
      <c r="X124" s="1286"/>
      <c r="Y124" s="1286"/>
      <c r="Z124" s="1286"/>
      <c r="AA124" s="1286"/>
      <c r="AB124" s="1286"/>
      <c r="AC124" s="1286"/>
      <c r="AD124" s="1286"/>
      <c r="AE124" s="1286"/>
      <c r="AF124" s="1286"/>
    </row>
    <row r="125" spans="2:32" ht="18.95" customHeight="1">
      <c r="B125" s="932"/>
      <c r="C125" s="1286"/>
      <c r="D125" s="1286"/>
      <c r="E125" s="1286"/>
      <c r="F125" s="1286"/>
      <c r="G125" s="1286"/>
      <c r="H125" s="1286"/>
      <c r="I125" s="1286"/>
      <c r="J125" s="1286"/>
      <c r="K125" s="1286"/>
      <c r="L125" s="1286"/>
      <c r="M125" s="1286"/>
      <c r="N125" s="1286"/>
      <c r="O125" s="1286"/>
      <c r="P125" s="1286"/>
      <c r="Q125" s="1286"/>
      <c r="R125" s="1286"/>
      <c r="S125" s="1286"/>
      <c r="T125" s="1286"/>
      <c r="U125" s="1286"/>
      <c r="V125" s="1286"/>
      <c r="W125" s="1286"/>
      <c r="X125" s="1286"/>
      <c r="Y125" s="1286"/>
      <c r="Z125" s="1286"/>
      <c r="AA125" s="1286"/>
      <c r="AB125" s="1286"/>
      <c r="AC125" s="1286"/>
      <c r="AD125" s="1286"/>
      <c r="AE125" s="1286"/>
      <c r="AF125" s="1286"/>
    </row>
    <row r="126" spans="2:32" ht="18.95" customHeight="1">
      <c r="B126" s="932"/>
      <c r="C126" s="1286"/>
      <c r="D126" s="1286"/>
      <c r="E126" s="1286"/>
      <c r="F126" s="1286"/>
      <c r="G126" s="1286"/>
      <c r="H126" s="1286"/>
      <c r="I126" s="1286"/>
      <c r="J126" s="1286"/>
      <c r="K126" s="1286"/>
      <c r="L126" s="1286"/>
      <c r="M126" s="1286"/>
      <c r="N126" s="1286"/>
      <c r="O126" s="1286"/>
      <c r="P126" s="1286"/>
      <c r="Q126" s="1286"/>
      <c r="R126" s="1286"/>
      <c r="S126" s="1286"/>
      <c r="T126" s="1286"/>
      <c r="U126" s="1286"/>
      <c r="V126" s="1286"/>
      <c r="W126" s="1286"/>
      <c r="X126" s="1286"/>
      <c r="Y126" s="1286"/>
      <c r="Z126" s="1286"/>
      <c r="AA126" s="1286"/>
      <c r="AB126" s="1286"/>
      <c r="AC126" s="1286"/>
      <c r="AD126" s="1286"/>
      <c r="AE126" s="1286"/>
      <c r="AF126" s="1286"/>
    </row>
    <row r="127" spans="2:32" ht="18.95" customHeight="1">
      <c r="B127" s="932"/>
      <c r="C127" s="1286"/>
      <c r="D127" s="1286"/>
      <c r="E127" s="1286"/>
      <c r="F127" s="1286"/>
      <c r="G127" s="1286"/>
      <c r="H127" s="1286"/>
      <c r="I127" s="1286"/>
      <c r="J127" s="1286"/>
      <c r="K127" s="1286"/>
      <c r="L127" s="1286"/>
      <c r="M127" s="1286"/>
      <c r="N127" s="1286"/>
      <c r="O127" s="1286"/>
      <c r="P127" s="1286"/>
      <c r="Q127" s="1286"/>
      <c r="R127" s="1286"/>
      <c r="S127" s="1286"/>
      <c r="T127" s="1286"/>
      <c r="U127" s="1286"/>
      <c r="V127" s="1286"/>
      <c r="W127" s="1286"/>
      <c r="X127" s="1286"/>
      <c r="Y127" s="1286"/>
      <c r="Z127" s="1286"/>
      <c r="AA127" s="1286"/>
      <c r="AB127" s="1286"/>
      <c r="AC127" s="1286"/>
      <c r="AD127" s="1286"/>
      <c r="AE127" s="1286"/>
      <c r="AF127" s="1286"/>
    </row>
    <row r="128" spans="2:32" ht="18.95" customHeight="1">
      <c r="B128" s="932"/>
      <c r="C128" s="1286"/>
      <c r="D128" s="1286"/>
      <c r="E128" s="1286"/>
      <c r="F128" s="1286"/>
      <c r="G128" s="1286"/>
      <c r="H128" s="1286"/>
      <c r="I128" s="1286"/>
      <c r="J128" s="1286"/>
      <c r="K128" s="1286"/>
      <c r="L128" s="1286"/>
      <c r="M128" s="1286"/>
      <c r="N128" s="1286"/>
      <c r="O128" s="1286"/>
      <c r="P128" s="1286"/>
      <c r="Q128" s="1286"/>
      <c r="R128" s="1286"/>
      <c r="S128" s="1286"/>
      <c r="T128" s="1286"/>
      <c r="U128" s="1286"/>
      <c r="V128" s="1286"/>
      <c r="W128" s="1286"/>
      <c r="X128" s="1286"/>
      <c r="Y128" s="1286"/>
      <c r="Z128" s="1286"/>
      <c r="AA128" s="1286"/>
      <c r="AB128" s="1286"/>
      <c r="AC128" s="1286"/>
      <c r="AD128" s="1286"/>
      <c r="AE128" s="1286"/>
      <c r="AF128" s="1286"/>
    </row>
    <row r="129" spans="2:32" ht="18.95" customHeight="1">
      <c r="B129" s="932"/>
      <c r="C129" s="1286"/>
      <c r="D129" s="1286"/>
      <c r="E129" s="1286"/>
      <c r="F129" s="1286"/>
      <c r="G129" s="1286"/>
      <c r="H129" s="1286"/>
      <c r="I129" s="1286"/>
      <c r="J129" s="1286"/>
      <c r="K129" s="1286"/>
      <c r="L129" s="1286"/>
      <c r="M129" s="1286"/>
      <c r="N129" s="1286"/>
      <c r="O129" s="1286"/>
      <c r="P129" s="1286"/>
      <c r="Q129" s="1286"/>
      <c r="R129" s="1286"/>
      <c r="S129" s="1286"/>
      <c r="T129" s="1286"/>
      <c r="U129" s="1286"/>
      <c r="V129" s="1286"/>
      <c r="W129" s="1286"/>
      <c r="X129" s="1286"/>
      <c r="Y129" s="1286"/>
      <c r="Z129" s="1286"/>
      <c r="AA129" s="1286"/>
      <c r="AB129" s="1286"/>
      <c r="AC129" s="1286"/>
      <c r="AD129" s="1286"/>
      <c r="AE129" s="1286"/>
      <c r="AF129" s="1286"/>
    </row>
    <row r="130" spans="2:32" ht="18.95" customHeight="1">
      <c r="B130" s="932"/>
      <c r="C130" s="1286"/>
      <c r="D130" s="1286"/>
      <c r="E130" s="1286"/>
      <c r="F130" s="1286"/>
      <c r="G130" s="1286"/>
      <c r="H130" s="1286"/>
      <c r="I130" s="1286"/>
      <c r="J130" s="1286"/>
      <c r="K130" s="1286"/>
      <c r="L130" s="1286"/>
      <c r="M130" s="1286"/>
      <c r="N130" s="1286"/>
      <c r="O130" s="1286"/>
      <c r="P130" s="1286"/>
      <c r="Q130" s="1286"/>
      <c r="R130" s="1286"/>
      <c r="S130" s="1286"/>
      <c r="T130" s="1286"/>
      <c r="U130" s="1286"/>
      <c r="V130" s="1286"/>
      <c r="W130" s="1286"/>
      <c r="X130" s="1286"/>
      <c r="Y130" s="1286"/>
      <c r="Z130" s="1286"/>
      <c r="AA130" s="1286"/>
      <c r="AB130" s="1286"/>
      <c r="AC130" s="1286"/>
      <c r="AD130" s="1286"/>
      <c r="AE130" s="1286"/>
      <c r="AF130" s="1286"/>
    </row>
    <row r="131" spans="2:32" ht="18.95" customHeight="1">
      <c r="B131" s="932"/>
      <c r="C131" s="1286"/>
      <c r="D131" s="1286"/>
      <c r="E131" s="1286"/>
      <c r="F131" s="1286"/>
      <c r="G131" s="1286"/>
      <c r="H131" s="1286"/>
      <c r="I131" s="1286"/>
      <c r="J131" s="1286"/>
      <c r="K131" s="1286"/>
      <c r="L131" s="1286"/>
      <c r="M131" s="1286"/>
      <c r="N131" s="1286"/>
      <c r="O131" s="1286"/>
      <c r="P131" s="1286"/>
      <c r="Q131" s="1286"/>
      <c r="R131" s="1286"/>
      <c r="S131" s="1286"/>
      <c r="T131" s="1286"/>
      <c r="U131" s="1286"/>
      <c r="V131" s="1286"/>
      <c r="W131" s="1286"/>
      <c r="X131" s="1286"/>
      <c r="Y131" s="1286"/>
      <c r="Z131" s="1286"/>
      <c r="AA131" s="1286"/>
      <c r="AB131" s="1286"/>
      <c r="AC131" s="1286"/>
      <c r="AD131" s="1286"/>
      <c r="AE131" s="1286"/>
      <c r="AF131" s="1286"/>
    </row>
    <row r="132" spans="2:32" ht="18.95" customHeight="1">
      <c r="B132" s="932"/>
      <c r="C132" s="1286"/>
      <c r="D132" s="1286"/>
      <c r="E132" s="1286"/>
      <c r="F132" s="1286"/>
      <c r="G132" s="1286"/>
      <c r="H132" s="1286"/>
      <c r="I132" s="1286"/>
      <c r="J132" s="1286"/>
      <c r="K132" s="1286"/>
      <c r="L132" s="1286"/>
      <c r="M132" s="1286"/>
      <c r="N132" s="1286"/>
      <c r="O132" s="1286"/>
      <c r="P132" s="1286"/>
      <c r="Q132" s="1286"/>
      <c r="R132" s="1286"/>
      <c r="S132" s="1286"/>
      <c r="T132" s="1286"/>
      <c r="U132" s="1286"/>
      <c r="V132" s="1286"/>
      <c r="W132" s="1286"/>
      <c r="X132" s="1286"/>
      <c r="Y132" s="1286"/>
      <c r="Z132" s="1286"/>
      <c r="AA132" s="1286"/>
      <c r="AB132" s="1286"/>
      <c r="AC132" s="1286"/>
      <c r="AD132" s="1286"/>
      <c r="AE132" s="1286"/>
      <c r="AF132" s="1286"/>
    </row>
    <row r="133" spans="2:32" ht="18.95" customHeight="1">
      <c r="B133" s="932"/>
      <c r="C133" s="1286"/>
      <c r="D133" s="1286"/>
      <c r="E133" s="1286"/>
      <c r="F133" s="1286"/>
      <c r="G133" s="1286"/>
      <c r="H133" s="1286"/>
      <c r="I133" s="1286"/>
      <c r="J133" s="1286"/>
      <c r="K133" s="1286"/>
      <c r="L133" s="1286"/>
      <c r="M133" s="1286"/>
      <c r="N133" s="1286"/>
      <c r="O133" s="1286"/>
      <c r="P133" s="1286"/>
      <c r="Q133" s="1286"/>
      <c r="R133" s="1286"/>
      <c r="S133" s="1286"/>
      <c r="T133" s="1286"/>
      <c r="U133" s="1286"/>
      <c r="V133" s="1286"/>
      <c r="W133" s="1286"/>
      <c r="X133" s="1286"/>
      <c r="Y133" s="1286"/>
      <c r="Z133" s="1286"/>
      <c r="AA133" s="1286"/>
      <c r="AB133" s="1286"/>
      <c r="AC133" s="1286"/>
      <c r="AD133" s="1286"/>
      <c r="AE133" s="1286"/>
      <c r="AF133" s="1286"/>
    </row>
    <row r="134" spans="2:32" ht="18.95" customHeight="1">
      <c r="B134" s="932"/>
      <c r="C134" s="1286"/>
      <c r="D134" s="1286"/>
      <c r="E134" s="1286"/>
      <c r="F134" s="1286"/>
      <c r="G134" s="1286"/>
      <c r="H134" s="1286"/>
      <c r="I134" s="1286"/>
      <c r="J134" s="1286"/>
      <c r="K134" s="1286"/>
      <c r="L134" s="1286"/>
      <c r="M134" s="1286"/>
      <c r="N134" s="1286"/>
      <c r="O134" s="1286"/>
      <c r="P134" s="1286"/>
      <c r="Q134" s="1286"/>
      <c r="R134" s="1286"/>
      <c r="S134" s="1286"/>
      <c r="T134" s="1286"/>
      <c r="U134" s="1286"/>
      <c r="V134" s="1286"/>
      <c r="W134" s="1286"/>
      <c r="X134" s="1286"/>
      <c r="Y134" s="1286"/>
      <c r="Z134" s="1286"/>
      <c r="AA134" s="1286"/>
      <c r="AB134" s="1286"/>
      <c r="AC134" s="1286"/>
      <c r="AD134" s="1286"/>
      <c r="AE134" s="1286"/>
      <c r="AF134" s="1286"/>
    </row>
    <row r="135" spans="2:32" ht="18.95" customHeight="1">
      <c r="B135" s="932"/>
      <c r="C135" s="1286"/>
      <c r="D135" s="1286"/>
      <c r="E135" s="1286"/>
      <c r="F135" s="1286"/>
      <c r="G135" s="1286"/>
      <c r="H135" s="1286"/>
      <c r="I135" s="1286"/>
      <c r="J135" s="1286"/>
      <c r="K135" s="1286"/>
      <c r="L135" s="1286"/>
      <c r="M135" s="1286"/>
      <c r="N135" s="1286"/>
      <c r="O135" s="1286"/>
      <c r="P135" s="1286"/>
      <c r="Q135" s="1286"/>
      <c r="R135" s="1286"/>
      <c r="S135" s="1286"/>
      <c r="T135" s="1286"/>
      <c r="U135" s="1286"/>
      <c r="V135" s="1286"/>
      <c r="W135" s="1286"/>
      <c r="X135" s="1286"/>
      <c r="Y135" s="1286"/>
      <c r="Z135" s="1286"/>
      <c r="AA135" s="1286"/>
      <c r="AB135" s="1286"/>
      <c r="AC135" s="1286"/>
      <c r="AD135" s="1286"/>
      <c r="AE135" s="1286"/>
      <c r="AF135" s="1286"/>
    </row>
    <row r="136" spans="2:32" ht="18.95" customHeight="1">
      <c r="B136" s="932"/>
      <c r="C136" s="1286"/>
      <c r="D136" s="1286"/>
      <c r="E136" s="1286"/>
      <c r="F136" s="1286"/>
      <c r="G136" s="1286"/>
      <c r="H136" s="1286"/>
      <c r="I136" s="1286"/>
      <c r="J136" s="1286"/>
      <c r="K136" s="1286"/>
      <c r="L136" s="1286"/>
      <c r="M136" s="1286"/>
      <c r="N136" s="1286"/>
      <c r="O136" s="1286"/>
      <c r="P136" s="1286"/>
      <c r="Q136" s="1286"/>
      <c r="R136" s="1286"/>
      <c r="S136" s="1286"/>
      <c r="T136" s="1286"/>
      <c r="U136" s="1286"/>
      <c r="V136" s="1286"/>
      <c r="W136" s="1286"/>
      <c r="X136" s="1286"/>
      <c r="Y136" s="1286"/>
      <c r="Z136" s="1286"/>
      <c r="AA136" s="1286"/>
      <c r="AB136" s="1286"/>
      <c r="AC136" s="1286"/>
      <c r="AD136" s="1286"/>
      <c r="AE136" s="1286"/>
      <c r="AF136" s="1286"/>
    </row>
    <row r="137" spans="2:32" ht="18.95" customHeight="1">
      <c r="B137" s="932"/>
      <c r="C137" s="1286"/>
      <c r="D137" s="1286"/>
      <c r="E137" s="1286"/>
      <c r="F137" s="1286"/>
      <c r="G137" s="1286"/>
      <c r="H137" s="1286"/>
      <c r="I137" s="1286"/>
      <c r="J137" s="1286"/>
      <c r="K137" s="1286"/>
      <c r="L137" s="1286"/>
      <c r="M137" s="1286"/>
      <c r="N137" s="1286"/>
      <c r="O137" s="1286"/>
      <c r="P137" s="1286"/>
      <c r="Q137" s="1286"/>
      <c r="R137" s="1286"/>
      <c r="S137" s="1286"/>
      <c r="T137" s="1286"/>
      <c r="U137" s="1286"/>
      <c r="V137" s="1286"/>
      <c r="W137" s="1286"/>
      <c r="X137" s="1286"/>
      <c r="Y137" s="1286"/>
      <c r="Z137" s="1286"/>
      <c r="AA137" s="1286"/>
      <c r="AB137" s="1286"/>
      <c r="AC137" s="1286"/>
      <c r="AD137" s="1286"/>
      <c r="AE137" s="1286"/>
      <c r="AF137" s="1286"/>
    </row>
    <row r="138" spans="2:32" ht="18.95" customHeight="1">
      <c r="B138" s="932"/>
      <c r="C138" s="1286"/>
      <c r="D138" s="1286"/>
      <c r="E138" s="1286"/>
      <c r="F138" s="1286"/>
      <c r="G138" s="1286"/>
      <c r="H138" s="1286"/>
      <c r="I138" s="1286"/>
      <c r="J138" s="1286"/>
      <c r="K138" s="1286"/>
      <c r="L138" s="1286"/>
      <c r="M138" s="1286"/>
      <c r="N138" s="1286"/>
      <c r="O138" s="1286"/>
      <c r="P138" s="1286"/>
      <c r="Q138" s="1286"/>
      <c r="R138" s="1286"/>
      <c r="S138" s="1286"/>
      <c r="T138" s="1286"/>
      <c r="U138" s="1286"/>
      <c r="V138" s="1286"/>
      <c r="W138" s="1286"/>
      <c r="X138" s="1286"/>
      <c r="Y138" s="1286"/>
      <c r="Z138" s="1286"/>
      <c r="AA138" s="1286"/>
      <c r="AB138" s="1286"/>
      <c r="AC138" s="1286"/>
      <c r="AD138" s="1286"/>
      <c r="AE138" s="1286"/>
      <c r="AF138" s="1286"/>
    </row>
    <row r="139" spans="2:32" ht="18.95" customHeight="1">
      <c r="B139" s="932"/>
      <c r="C139" s="1286"/>
      <c r="D139" s="1286"/>
      <c r="E139" s="1286"/>
      <c r="F139" s="1286"/>
      <c r="G139" s="1286"/>
      <c r="H139" s="1286"/>
      <c r="I139" s="1286"/>
      <c r="J139" s="1286"/>
      <c r="K139" s="1286"/>
      <c r="L139" s="1286"/>
      <c r="M139" s="1286"/>
      <c r="N139" s="1286"/>
      <c r="O139" s="1286"/>
      <c r="P139" s="1286"/>
      <c r="Q139" s="1286"/>
      <c r="R139" s="1286"/>
      <c r="S139" s="1286"/>
      <c r="T139" s="1286"/>
      <c r="U139" s="1286"/>
      <c r="V139" s="1286"/>
      <c r="W139" s="1286"/>
      <c r="X139" s="1286"/>
      <c r="Y139" s="1286"/>
      <c r="Z139" s="1286"/>
      <c r="AA139" s="1286"/>
      <c r="AB139" s="1286"/>
      <c r="AC139" s="1286"/>
      <c r="AD139" s="1286"/>
      <c r="AE139" s="1286"/>
      <c r="AF139" s="1286"/>
    </row>
    <row r="140" spans="2:32" ht="18.95" customHeight="1">
      <c r="B140" s="932"/>
      <c r="C140" s="1286"/>
      <c r="D140" s="1286"/>
      <c r="E140" s="1286"/>
      <c r="F140" s="1286"/>
      <c r="G140" s="1286"/>
      <c r="H140" s="1286"/>
      <c r="I140" s="1286"/>
      <c r="J140" s="1286"/>
      <c r="K140" s="1286"/>
      <c r="L140" s="1286"/>
      <c r="M140" s="1286"/>
      <c r="N140" s="1286"/>
      <c r="O140" s="1286"/>
      <c r="P140" s="1286"/>
      <c r="Q140" s="1286"/>
      <c r="R140" s="1286"/>
      <c r="S140" s="1286"/>
      <c r="T140" s="1286"/>
      <c r="U140" s="1286"/>
      <c r="V140" s="1286"/>
      <c r="W140" s="1286"/>
      <c r="X140" s="1286"/>
      <c r="Y140" s="1286"/>
      <c r="Z140" s="1286"/>
      <c r="AA140" s="1286"/>
      <c r="AB140" s="1286"/>
      <c r="AC140" s="1286"/>
      <c r="AD140" s="1286"/>
      <c r="AE140" s="1286"/>
      <c r="AF140" s="1286"/>
    </row>
    <row r="141" spans="2:32" ht="18.95" customHeight="1">
      <c r="B141" s="932"/>
      <c r="C141" s="1286"/>
      <c r="D141" s="1286"/>
      <c r="E141" s="1286"/>
      <c r="F141" s="1286"/>
      <c r="G141" s="1286"/>
      <c r="H141" s="1286"/>
      <c r="I141" s="1286"/>
      <c r="J141" s="1286"/>
      <c r="K141" s="1286"/>
      <c r="L141" s="1286"/>
      <c r="M141" s="1286"/>
      <c r="N141" s="1286"/>
      <c r="O141" s="1286"/>
      <c r="P141" s="1286"/>
      <c r="Q141" s="1286"/>
      <c r="R141" s="1286"/>
      <c r="S141" s="1286"/>
      <c r="T141" s="1286"/>
      <c r="U141" s="1286"/>
      <c r="V141" s="1286"/>
      <c r="W141" s="1286"/>
      <c r="X141" s="1286"/>
      <c r="Y141" s="1286"/>
      <c r="Z141" s="1286"/>
      <c r="AA141" s="1286"/>
      <c r="AB141" s="1286"/>
      <c r="AC141" s="1286"/>
      <c r="AD141" s="1286"/>
      <c r="AE141" s="1286"/>
      <c r="AF141" s="1286"/>
    </row>
    <row r="142" spans="2:32" ht="18.95" customHeight="1">
      <c r="B142" s="932"/>
      <c r="C142" s="1286"/>
      <c r="D142" s="1286"/>
      <c r="E142" s="1286"/>
      <c r="F142" s="1286"/>
      <c r="G142" s="1286"/>
      <c r="H142" s="1286"/>
      <c r="I142" s="1286"/>
      <c r="J142" s="1286"/>
      <c r="K142" s="1286"/>
      <c r="L142" s="1286"/>
      <c r="M142" s="1286"/>
      <c r="N142" s="1286"/>
      <c r="O142" s="1286"/>
      <c r="P142" s="1286"/>
      <c r="Q142" s="1286"/>
      <c r="R142" s="1286"/>
      <c r="S142" s="1286"/>
      <c r="T142" s="1286"/>
      <c r="U142" s="1286"/>
      <c r="V142" s="1286"/>
      <c r="W142" s="1286"/>
      <c r="X142" s="1286"/>
      <c r="Y142" s="1286"/>
      <c r="Z142" s="1286"/>
      <c r="AA142" s="1286"/>
      <c r="AB142" s="1286"/>
      <c r="AC142" s="1286"/>
      <c r="AD142" s="1286"/>
      <c r="AE142" s="1286"/>
      <c r="AF142" s="1286"/>
    </row>
    <row r="143" spans="2:32" ht="18.95" customHeight="1">
      <c r="B143" s="932"/>
      <c r="C143" s="1286"/>
      <c r="D143" s="1286"/>
      <c r="E143" s="1286"/>
      <c r="F143" s="1286"/>
      <c r="G143" s="1286"/>
      <c r="H143" s="1286"/>
      <c r="I143" s="1286"/>
      <c r="J143" s="1286"/>
      <c r="K143" s="1286"/>
      <c r="L143" s="1286"/>
      <c r="M143" s="1286"/>
      <c r="N143" s="1286"/>
      <c r="O143" s="1286"/>
      <c r="P143" s="1286"/>
      <c r="Q143" s="1286"/>
      <c r="R143" s="1286"/>
      <c r="S143" s="1286"/>
      <c r="T143" s="1286"/>
      <c r="U143" s="1286"/>
      <c r="V143" s="1286"/>
      <c r="W143" s="1286"/>
      <c r="X143" s="1286"/>
      <c r="Y143" s="1286"/>
      <c r="Z143" s="1286"/>
      <c r="AA143" s="1286"/>
      <c r="AB143" s="1286"/>
      <c r="AC143" s="1286"/>
      <c r="AD143" s="1286"/>
      <c r="AE143" s="1286"/>
      <c r="AF143" s="1286"/>
    </row>
    <row r="144" spans="2:32" ht="18.95" customHeight="1">
      <c r="B144" s="932"/>
      <c r="C144" s="1286"/>
      <c r="D144" s="1286"/>
      <c r="E144" s="1286"/>
      <c r="F144" s="1286"/>
      <c r="G144" s="1286"/>
      <c r="H144" s="1286"/>
      <c r="I144" s="1286"/>
      <c r="J144" s="1286"/>
      <c r="K144" s="1286"/>
      <c r="L144" s="1286"/>
      <c r="M144" s="1286"/>
      <c r="N144" s="1286"/>
      <c r="O144" s="1286"/>
      <c r="P144" s="1286"/>
      <c r="Q144" s="1286"/>
      <c r="R144" s="1286"/>
      <c r="S144" s="1286"/>
      <c r="T144" s="1286"/>
      <c r="U144" s="1286"/>
      <c r="V144" s="1286"/>
      <c r="W144" s="1286"/>
      <c r="X144" s="1286"/>
      <c r="Y144" s="1286"/>
      <c r="Z144" s="1286"/>
      <c r="AA144" s="1286"/>
      <c r="AB144" s="1286"/>
      <c r="AC144" s="1286"/>
      <c r="AD144" s="1286"/>
      <c r="AE144" s="1286"/>
      <c r="AF144" s="1286"/>
    </row>
    <row r="145" spans="2:32" ht="18.95" customHeight="1">
      <c r="B145" s="932"/>
      <c r="C145" s="1286"/>
      <c r="D145" s="1286"/>
      <c r="E145" s="1286"/>
      <c r="F145" s="1286"/>
      <c r="G145" s="1286"/>
      <c r="H145" s="1286"/>
      <c r="I145" s="1286"/>
      <c r="J145" s="1286"/>
      <c r="K145" s="1286"/>
      <c r="L145" s="1286"/>
      <c r="M145" s="1286"/>
      <c r="N145" s="1286"/>
      <c r="O145" s="1286"/>
      <c r="P145" s="1286"/>
      <c r="Q145" s="1286"/>
      <c r="R145" s="1286"/>
      <c r="S145" s="1286"/>
      <c r="T145" s="1286"/>
      <c r="U145" s="1286"/>
      <c r="V145" s="1286"/>
      <c r="W145" s="1286"/>
      <c r="X145" s="1286"/>
      <c r="Y145" s="1286"/>
      <c r="Z145" s="1286"/>
      <c r="AA145" s="1286"/>
      <c r="AB145" s="1286"/>
      <c r="AC145" s="1286"/>
      <c r="AD145" s="1286"/>
      <c r="AE145" s="1286"/>
      <c r="AF145" s="1286"/>
    </row>
    <row r="146" spans="2:32" ht="18.95" customHeight="1">
      <c r="B146" s="932"/>
      <c r="C146" s="1286"/>
      <c r="D146" s="1286"/>
      <c r="E146" s="1286"/>
      <c r="F146" s="1286"/>
      <c r="G146" s="1286"/>
      <c r="H146" s="1286"/>
      <c r="I146" s="1286"/>
      <c r="J146" s="1286"/>
      <c r="K146" s="1286"/>
      <c r="L146" s="1286"/>
      <c r="M146" s="1286"/>
      <c r="N146" s="1286"/>
      <c r="O146" s="1286"/>
      <c r="P146" s="1286"/>
      <c r="Q146" s="1286"/>
      <c r="R146" s="1286"/>
      <c r="S146" s="1286"/>
      <c r="T146" s="1286"/>
      <c r="U146" s="1286"/>
      <c r="V146" s="1286"/>
      <c r="W146" s="1286"/>
      <c r="X146" s="1286"/>
      <c r="Y146" s="1286"/>
      <c r="Z146" s="1286"/>
      <c r="AA146" s="1286"/>
      <c r="AB146" s="1286"/>
      <c r="AC146" s="1286"/>
      <c r="AD146" s="1286"/>
      <c r="AE146" s="1286"/>
      <c r="AF146" s="1286"/>
    </row>
    <row r="147" spans="2:32" ht="18.95" customHeight="1">
      <c r="B147" s="932"/>
      <c r="C147" s="1286"/>
      <c r="D147" s="1286"/>
      <c r="E147" s="1286"/>
      <c r="F147" s="1286"/>
      <c r="G147" s="1286"/>
      <c r="H147" s="1286"/>
      <c r="I147" s="1286"/>
      <c r="J147" s="1286"/>
      <c r="K147" s="1286"/>
      <c r="L147" s="1286"/>
      <c r="M147" s="1286"/>
      <c r="N147" s="1286"/>
      <c r="O147" s="1286"/>
      <c r="P147" s="1286"/>
      <c r="Q147" s="1286"/>
      <c r="R147" s="1286"/>
      <c r="S147" s="1286"/>
      <c r="T147" s="1286"/>
      <c r="U147" s="1286"/>
      <c r="V147" s="1286"/>
      <c r="W147" s="1286"/>
      <c r="X147" s="1286"/>
      <c r="Y147" s="1286"/>
      <c r="Z147" s="1286"/>
      <c r="AA147" s="1286"/>
      <c r="AB147" s="1286"/>
      <c r="AC147" s="1286"/>
      <c r="AD147" s="1286"/>
      <c r="AE147" s="1286"/>
      <c r="AF147" s="1286"/>
    </row>
    <row r="148" spans="2:32" ht="18.95" customHeight="1">
      <c r="B148" s="932"/>
      <c r="C148" s="1286"/>
      <c r="D148" s="1286"/>
      <c r="E148" s="1286"/>
      <c r="F148" s="1286"/>
      <c r="G148" s="1286"/>
      <c r="H148" s="1286"/>
      <c r="I148" s="1286"/>
      <c r="J148" s="1286"/>
      <c r="K148" s="1286"/>
      <c r="L148" s="1286"/>
      <c r="M148" s="1286"/>
      <c r="N148" s="1286"/>
      <c r="O148" s="1286"/>
      <c r="P148" s="1286"/>
      <c r="Q148" s="1286"/>
      <c r="R148" s="1286"/>
      <c r="S148" s="1286"/>
      <c r="T148" s="1286"/>
      <c r="U148" s="1286"/>
      <c r="V148" s="1286"/>
      <c r="W148" s="1286"/>
      <c r="X148" s="1286"/>
      <c r="Y148" s="1286"/>
      <c r="Z148" s="1286"/>
      <c r="AA148" s="1286"/>
      <c r="AB148" s="1286"/>
      <c r="AC148" s="1286"/>
      <c r="AD148" s="1286"/>
      <c r="AE148" s="1286"/>
      <c r="AF148" s="1286"/>
    </row>
    <row r="149" spans="2:32" ht="18.95" customHeight="1">
      <c r="B149" s="932"/>
      <c r="C149" s="1286"/>
      <c r="D149" s="1286"/>
      <c r="E149" s="1286"/>
      <c r="F149" s="1286"/>
      <c r="G149" s="1286"/>
      <c r="H149" s="1286"/>
      <c r="I149" s="1286"/>
      <c r="J149" s="1286"/>
      <c r="K149" s="1286"/>
      <c r="L149" s="1286"/>
      <c r="M149" s="1286"/>
      <c r="N149" s="1286"/>
      <c r="O149" s="1286"/>
      <c r="P149" s="1286"/>
      <c r="Q149" s="1286"/>
      <c r="R149" s="1286"/>
      <c r="S149" s="1286"/>
      <c r="T149" s="1286"/>
      <c r="U149" s="1286"/>
      <c r="V149" s="1286"/>
      <c r="W149" s="1286"/>
      <c r="X149" s="1286"/>
      <c r="Y149" s="1286"/>
      <c r="Z149" s="1286"/>
      <c r="AA149" s="1286"/>
      <c r="AB149" s="1286"/>
      <c r="AC149" s="1286"/>
      <c r="AD149" s="1286"/>
      <c r="AE149" s="1286"/>
      <c r="AF149" s="1286"/>
    </row>
    <row r="150" spans="2:32" ht="20.100000000000001" customHeight="1">
      <c r="B150" s="932"/>
      <c r="C150" s="932" t="s">
        <v>1244</v>
      </c>
      <c r="D150" s="932"/>
      <c r="E150" s="932"/>
      <c r="F150" s="932"/>
      <c r="G150" s="932"/>
      <c r="H150" s="932"/>
      <c r="I150" s="932"/>
      <c r="J150" s="932"/>
      <c r="K150" s="932"/>
      <c r="L150" s="932"/>
      <c r="M150" s="932"/>
      <c r="N150" s="932"/>
      <c r="O150" s="932"/>
      <c r="P150" s="932"/>
      <c r="Q150" s="932"/>
      <c r="R150" s="932"/>
      <c r="S150" s="932"/>
      <c r="T150" s="932"/>
      <c r="U150" s="932"/>
      <c r="V150" s="932"/>
      <c r="W150" s="932"/>
      <c r="X150" s="932"/>
      <c r="Y150" s="932"/>
      <c r="Z150" s="932"/>
      <c r="AA150" s="932"/>
      <c r="AB150" s="932"/>
      <c r="AC150" s="932"/>
      <c r="AD150" s="932"/>
      <c r="AE150" s="932"/>
      <c r="AF150" s="932"/>
    </row>
    <row r="151" spans="2:32" ht="20.100000000000001" customHeight="1">
      <c r="B151" s="932"/>
      <c r="C151" s="932"/>
      <c r="D151" s="932"/>
      <c r="E151" s="932"/>
      <c r="F151" s="932"/>
      <c r="G151" s="932"/>
      <c r="H151" s="932"/>
      <c r="I151" s="932"/>
      <c r="J151" s="932"/>
      <c r="K151" s="932"/>
      <c r="L151" s="932"/>
      <c r="M151" s="932"/>
      <c r="N151" s="932"/>
      <c r="O151" s="932"/>
      <c r="P151" s="932"/>
      <c r="Q151" s="932"/>
      <c r="R151" s="932"/>
      <c r="S151" s="932"/>
      <c r="T151" s="932"/>
      <c r="U151" s="932"/>
      <c r="V151" s="932"/>
      <c r="W151" s="932"/>
      <c r="X151" s="932"/>
      <c r="Y151" s="932"/>
      <c r="Z151" s="932"/>
      <c r="AA151" s="932"/>
      <c r="AB151" s="932"/>
      <c r="AC151" s="932"/>
      <c r="AD151" s="932"/>
      <c r="AE151" s="932"/>
      <c r="AF151" s="932"/>
    </row>
    <row r="152" spans="2:32" ht="20.100000000000001" customHeight="1">
      <c r="B152" s="932"/>
      <c r="C152" s="932"/>
      <c r="D152" s="932"/>
      <c r="E152" s="932"/>
      <c r="F152" s="932"/>
      <c r="G152" s="932"/>
      <c r="H152" s="932"/>
      <c r="I152" s="932"/>
      <c r="J152" s="932"/>
      <c r="K152" s="932"/>
      <c r="L152" s="932"/>
      <c r="M152" s="932"/>
      <c r="N152" s="932"/>
      <c r="O152" s="932"/>
      <c r="P152" s="932"/>
      <c r="Q152" s="932"/>
      <c r="R152" s="932"/>
      <c r="S152" s="932"/>
      <c r="T152" s="932"/>
      <c r="U152" s="932"/>
      <c r="V152" s="932"/>
      <c r="W152" s="932"/>
      <c r="X152" s="932"/>
      <c r="Y152" s="932"/>
      <c r="Z152" s="932"/>
      <c r="AA152" s="932"/>
      <c r="AB152" s="932"/>
      <c r="AC152" s="932"/>
      <c r="AD152" s="932"/>
      <c r="AE152" s="932"/>
      <c r="AF152" s="932"/>
    </row>
    <row r="153" spans="2:32" ht="20.100000000000001" customHeight="1">
      <c r="B153" s="932"/>
      <c r="C153" s="932"/>
      <c r="D153" s="932"/>
      <c r="E153" s="932"/>
      <c r="F153" s="932"/>
      <c r="G153" s="932"/>
      <c r="H153" s="932"/>
      <c r="I153" s="932"/>
      <c r="J153" s="932"/>
      <c r="K153" s="932"/>
      <c r="L153" s="932"/>
      <c r="M153" s="932"/>
      <c r="N153" s="932"/>
      <c r="O153" s="932"/>
      <c r="P153" s="932"/>
      <c r="Q153" s="932"/>
      <c r="R153" s="932"/>
      <c r="S153" s="932"/>
      <c r="T153" s="932"/>
      <c r="U153" s="932"/>
      <c r="V153" s="932"/>
      <c r="W153" s="932"/>
      <c r="X153" s="932"/>
      <c r="Y153" s="932"/>
      <c r="Z153" s="932"/>
      <c r="AA153" s="932"/>
      <c r="AB153" s="932"/>
      <c r="AC153" s="932"/>
      <c r="AD153" s="932"/>
      <c r="AE153" s="932"/>
      <c r="AF153" s="932"/>
    </row>
    <row r="154" spans="2:32" ht="20.100000000000001" customHeight="1">
      <c r="B154" s="932"/>
      <c r="C154" s="932"/>
      <c r="D154" s="932"/>
      <c r="E154" s="932"/>
      <c r="F154" s="932"/>
      <c r="G154" s="932"/>
      <c r="H154" s="932"/>
      <c r="I154" s="932"/>
      <c r="J154" s="932"/>
      <c r="K154" s="932"/>
      <c r="L154" s="932"/>
      <c r="M154" s="932"/>
      <c r="N154" s="932"/>
      <c r="O154" s="932"/>
      <c r="P154" s="932"/>
      <c r="Q154" s="932"/>
      <c r="R154" s="932"/>
      <c r="S154" s="932"/>
      <c r="T154" s="932"/>
      <c r="U154" s="932"/>
      <c r="V154" s="932"/>
      <c r="W154" s="932"/>
      <c r="X154" s="932"/>
      <c r="Y154" s="932"/>
      <c r="Z154" s="932"/>
      <c r="AA154" s="932"/>
      <c r="AB154" s="932"/>
      <c r="AC154" s="932"/>
      <c r="AD154" s="932"/>
      <c r="AE154" s="932"/>
      <c r="AF154" s="932"/>
    </row>
    <row r="155" spans="2:32" ht="20.100000000000001" customHeight="1">
      <c r="B155" s="932"/>
      <c r="C155" s="932"/>
      <c r="D155" s="932"/>
      <c r="E155" s="932"/>
      <c r="F155" s="932"/>
      <c r="G155" s="932"/>
      <c r="H155" s="932"/>
      <c r="I155" s="932"/>
      <c r="J155" s="932"/>
      <c r="K155" s="932"/>
      <c r="L155" s="932"/>
      <c r="M155" s="932"/>
      <c r="N155" s="932"/>
      <c r="O155" s="932"/>
      <c r="P155" s="932"/>
      <c r="Q155" s="932"/>
      <c r="R155" s="932"/>
      <c r="S155" s="932"/>
      <c r="T155" s="932"/>
      <c r="U155" s="932"/>
      <c r="V155" s="932"/>
      <c r="W155" s="932"/>
      <c r="X155" s="932"/>
      <c r="Y155" s="932"/>
      <c r="Z155" s="932"/>
      <c r="AA155" s="932"/>
      <c r="AB155" s="932"/>
      <c r="AC155" s="932"/>
      <c r="AD155" s="932"/>
      <c r="AE155" s="932"/>
      <c r="AF155" s="932"/>
    </row>
    <row r="156" spans="2:32" ht="20.100000000000001" customHeight="1">
      <c r="B156" s="932"/>
      <c r="C156" s="932"/>
      <c r="D156" s="932"/>
      <c r="E156" s="932"/>
      <c r="F156" s="932"/>
      <c r="G156" s="932"/>
      <c r="H156" s="932"/>
      <c r="I156" s="932"/>
      <c r="J156" s="932"/>
      <c r="K156" s="932"/>
      <c r="L156" s="932"/>
      <c r="M156" s="932"/>
      <c r="N156" s="932"/>
      <c r="O156" s="932"/>
      <c r="P156" s="932"/>
      <c r="Q156" s="932"/>
      <c r="R156" s="932"/>
      <c r="S156" s="932"/>
      <c r="T156" s="932"/>
      <c r="U156" s="932"/>
      <c r="V156" s="932"/>
      <c r="W156" s="932"/>
      <c r="X156" s="932"/>
      <c r="Y156" s="932"/>
      <c r="Z156" s="932"/>
      <c r="AA156" s="932"/>
      <c r="AB156" s="932"/>
      <c r="AC156" s="932"/>
      <c r="AD156" s="932"/>
      <c r="AE156" s="932"/>
      <c r="AF156" s="932"/>
    </row>
    <row r="157" spans="2:32" ht="20.100000000000001" customHeight="1">
      <c r="B157" s="932"/>
      <c r="C157" s="932"/>
      <c r="D157" s="932"/>
      <c r="E157" s="932"/>
      <c r="F157" s="932"/>
      <c r="G157" s="932"/>
      <c r="H157" s="932"/>
      <c r="I157" s="932"/>
      <c r="J157" s="932"/>
      <c r="K157" s="932"/>
      <c r="L157" s="932"/>
      <c r="M157" s="932"/>
      <c r="N157" s="932"/>
      <c r="O157" s="932"/>
      <c r="P157" s="932"/>
      <c r="Q157" s="932"/>
      <c r="R157" s="932"/>
      <c r="S157" s="932"/>
      <c r="T157" s="932"/>
      <c r="U157" s="932"/>
      <c r="V157" s="932"/>
      <c r="W157" s="932"/>
      <c r="X157" s="932"/>
      <c r="Y157" s="932"/>
      <c r="Z157" s="932"/>
      <c r="AA157" s="932"/>
      <c r="AB157" s="932"/>
      <c r="AC157" s="932"/>
      <c r="AD157" s="932"/>
      <c r="AE157" s="932"/>
      <c r="AF157" s="932"/>
    </row>
    <row r="158" spans="2:32" ht="20.100000000000001" customHeight="1">
      <c r="B158" s="932"/>
      <c r="C158" s="932"/>
      <c r="D158" s="932"/>
      <c r="E158" s="932"/>
      <c r="F158" s="932"/>
      <c r="G158" s="932"/>
      <c r="H158" s="932"/>
      <c r="I158" s="932"/>
      <c r="J158" s="932"/>
      <c r="K158" s="932"/>
      <c r="L158" s="932"/>
      <c r="M158" s="932"/>
      <c r="N158" s="932"/>
      <c r="O158" s="932"/>
      <c r="P158" s="932"/>
      <c r="Q158" s="932"/>
      <c r="R158" s="932"/>
      <c r="S158" s="932"/>
      <c r="T158" s="932"/>
      <c r="U158" s="932"/>
      <c r="V158" s="932"/>
      <c r="W158" s="932"/>
      <c r="X158" s="932"/>
      <c r="Y158" s="932"/>
      <c r="Z158" s="932"/>
      <c r="AA158" s="932"/>
      <c r="AB158" s="932"/>
      <c r="AC158" s="932"/>
      <c r="AD158" s="932"/>
      <c r="AE158" s="932"/>
      <c r="AF158" s="932"/>
    </row>
    <row r="159" spans="2:32" ht="20.100000000000001" customHeight="1">
      <c r="B159" s="932"/>
      <c r="C159" s="932"/>
      <c r="D159" s="932"/>
      <c r="E159" s="932"/>
      <c r="F159" s="932"/>
      <c r="G159" s="932"/>
      <c r="H159" s="932"/>
      <c r="I159" s="932"/>
      <c r="J159" s="932"/>
      <c r="K159" s="932"/>
      <c r="L159" s="932"/>
      <c r="M159" s="932"/>
      <c r="N159" s="932"/>
      <c r="O159" s="932"/>
      <c r="P159" s="932"/>
      <c r="Q159" s="932"/>
      <c r="R159" s="932"/>
      <c r="S159" s="932"/>
      <c r="T159" s="932"/>
      <c r="U159" s="932"/>
      <c r="V159" s="932"/>
      <c r="W159" s="932"/>
      <c r="X159" s="932"/>
      <c r="Y159" s="932"/>
      <c r="Z159" s="932"/>
      <c r="AA159" s="932"/>
      <c r="AB159" s="932"/>
      <c r="AC159" s="932"/>
      <c r="AD159" s="932"/>
      <c r="AE159" s="932"/>
      <c r="AF159" s="932"/>
    </row>
    <row r="160" spans="2:32" ht="20.100000000000001" customHeight="1">
      <c r="B160" s="932"/>
      <c r="C160" s="932"/>
      <c r="D160" s="932"/>
      <c r="E160" s="932"/>
      <c r="F160" s="932"/>
      <c r="G160" s="932"/>
      <c r="H160" s="932"/>
      <c r="I160" s="932"/>
      <c r="J160" s="932"/>
      <c r="K160" s="932"/>
      <c r="L160" s="932"/>
      <c r="M160" s="932"/>
      <c r="N160" s="932"/>
      <c r="O160" s="932"/>
      <c r="P160" s="932"/>
      <c r="Q160" s="932"/>
      <c r="R160" s="932"/>
      <c r="S160" s="932"/>
      <c r="T160" s="932"/>
      <c r="U160" s="932"/>
      <c r="V160" s="932"/>
      <c r="W160" s="932"/>
      <c r="X160" s="932"/>
      <c r="Y160" s="932"/>
      <c r="Z160" s="932"/>
      <c r="AA160" s="932"/>
      <c r="AB160" s="932"/>
      <c r="AC160" s="932"/>
      <c r="AD160" s="932"/>
      <c r="AE160" s="932"/>
      <c r="AF160" s="932"/>
    </row>
    <row r="161" spans="2:32" ht="20.100000000000001" customHeight="1">
      <c r="B161" s="932"/>
      <c r="C161" s="932"/>
      <c r="D161" s="932"/>
      <c r="E161" s="932"/>
      <c r="F161" s="932"/>
      <c r="G161" s="932"/>
      <c r="H161" s="932"/>
      <c r="I161" s="932"/>
      <c r="J161" s="932"/>
      <c r="K161" s="932"/>
      <c r="L161" s="932"/>
      <c r="M161" s="932"/>
      <c r="N161" s="932"/>
      <c r="O161" s="932"/>
      <c r="P161" s="932"/>
      <c r="Q161" s="932"/>
      <c r="R161" s="932"/>
      <c r="S161" s="932"/>
      <c r="T161" s="932"/>
      <c r="U161" s="932"/>
      <c r="V161" s="932"/>
      <c r="W161" s="932"/>
      <c r="X161" s="932"/>
      <c r="Y161" s="932"/>
      <c r="Z161" s="932"/>
      <c r="AA161" s="932"/>
      <c r="AB161" s="932"/>
      <c r="AC161" s="932"/>
      <c r="AD161" s="932"/>
      <c r="AE161" s="932"/>
      <c r="AF161" s="932"/>
    </row>
    <row r="162" spans="2:32" ht="20.100000000000001" customHeight="1">
      <c r="B162" s="932"/>
      <c r="C162" s="932"/>
      <c r="D162" s="932"/>
      <c r="E162" s="932"/>
      <c r="F162" s="932"/>
      <c r="G162" s="932"/>
      <c r="H162" s="932"/>
      <c r="I162" s="932"/>
      <c r="J162" s="932"/>
      <c r="K162" s="932"/>
      <c r="L162" s="932"/>
      <c r="M162" s="932"/>
      <c r="N162" s="932"/>
      <c r="O162" s="932"/>
      <c r="P162" s="932"/>
      <c r="Q162" s="932"/>
      <c r="R162" s="932"/>
      <c r="S162" s="932"/>
      <c r="T162" s="932"/>
      <c r="U162" s="932"/>
      <c r="V162" s="932"/>
      <c r="W162" s="932"/>
      <c r="X162" s="932"/>
      <c r="Y162" s="932"/>
      <c r="Z162" s="932"/>
      <c r="AA162" s="932"/>
      <c r="AB162" s="932"/>
      <c r="AC162" s="932"/>
      <c r="AD162" s="932"/>
      <c r="AE162" s="932"/>
      <c r="AF162" s="932"/>
    </row>
    <row r="163" spans="2:32" ht="20.100000000000001" customHeight="1">
      <c r="B163" s="932"/>
      <c r="C163" s="932"/>
      <c r="D163" s="932"/>
      <c r="E163" s="932"/>
      <c r="F163" s="932"/>
      <c r="G163" s="932"/>
      <c r="H163" s="932"/>
      <c r="I163" s="932"/>
      <c r="J163" s="932"/>
      <c r="K163" s="932"/>
      <c r="L163" s="932"/>
      <c r="M163" s="932"/>
      <c r="N163" s="932"/>
      <c r="O163" s="932"/>
      <c r="P163" s="932"/>
      <c r="Q163" s="932"/>
      <c r="R163" s="932"/>
      <c r="S163" s="932"/>
      <c r="T163" s="932"/>
      <c r="U163" s="932"/>
      <c r="V163" s="932"/>
      <c r="W163" s="932"/>
      <c r="X163" s="932"/>
      <c r="Y163" s="932"/>
      <c r="Z163" s="932"/>
      <c r="AA163" s="932"/>
      <c r="AB163" s="932"/>
      <c r="AC163" s="932"/>
      <c r="AD163" s="932"/>
      <c r="AE163" s="932"/>
      <c r="AF163" s="932"/>
    </row>
    <row r="164" spans="2:32" ht="20.100000000000001" customHeight="1">
      <c r="B164" s="932"/>
      <c r="C164" s="932"/>
      <c r="D164" s="932"/>
      <c r="E164" s="932"/>
      <c r="F164" s="932"/>
      <c r="G164" s="932"/>
      <c r="H164" s="932"/>
      <c r="I164" s="932"/>
      <c r="J164" s="932"/>
      <c r="K164" s="932"/>
      <c r="L164" s="932"/>
      <c r="M164" s="932"/>
      <c r="N164" s="932"/>
      <c r="O164" s="932"/>
      <c r="P164" s="932"/>
      <c r="Q164" s="932"/>
      <c r="R164" s="932"/>
      <c r="S164" s="932"/>
      <c r="T164" s="932"/>
      <c r="U164" s="932"/>
      <c r="V164" s="932"/>
      <c r="W164" s="932"/>
      <c r="X164" s="932"/>
      <c r="Y164" s="932"/>
      <c r="Z164" s="932"/>
      <c r="AA164" s="932"/>
      <c r="AB164" s="932"/>
      <c r="AC164" s="932"/>
      <c r="AD164" s="932"/>
      <c r="AE164" s="932"/>
      <c r="AF164" s="932"/>
    </row>
    <row r="165" spans="2:32" ht="20.100000000000001" customHeight="1">
      <c r="B165" s="932"/>
      <c r="C165" s="932"/>
      <c r="D165" s="932"/>
      <c r="E165" s="932"/>
      <c r="F165" s="932"/>
      <c r="G165" s="932"/>
      <c r="H165" s="932"/>
      <c r="I165" s="932"/>
      <c r="J165" s="932"/>
      <c r="K165" s="932"/>
      <c r="L165" s="932"/>
      <c r="M165" s="932"/>
      <c r="N165" s="932"/>
      <c r="O165" s="932"/>
      <c r="P165" s="932"/>
      <c r="Q165" s="932"/>
      <c r="R165" s="932"/>
      <c r="S165" s="932"/>
      <c r="T165" s="932"/>
      <c r="U165" s="932"/>
      <c r="V165" s="932"/>
      <c r="W165" s="932"/>
      <c r="X165" s="932"/>
      <c r="Y165" s="932"/>
      <c r="Z165" s="932"/>
      <c r="AA165" s="932"/>
      <c r="AB165" s="932"/>
      <c r="AC165" s="932"/>
      <c r="AD165" s="932"/>
      <c r="AE165" s="932"/>
      <c r="AF165" s="932"/>
    </row>
    <row r="166" spans="2:32" ht="15" customHeight="1"/>
    <row r="167" spans="2:32" ht="15" customHeight="1"/>
    <row r="168" spans="2:32" ht="15" customHeight="1"/>
    <row r="169" spans="2:32" ht="15" customHeight="1"/>
    <row r="170" spans="2:32" ht="15" customHeight="1"/>
    <row r="171" spans="2:32" ht="15" customHeight="1"/>
    <row r="172" spans="2:32" ht="15" customHeight="1"/>
    <row r="173" spans="2:32" ht="15" customHeight="1"/>
    <row r="174" spans="2:32" ht="15" customHeight="1"/>
    <row r="175" spans="2:32" ht="15" customHeight="1"/>
    <row r="176" spans="2:32"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sheetData>
  <mergeCells count="106">
    <mergeCell ref="C147:L149"/>
    <mergeCell ref="M147:V149"/>
    <mergeCell ref="W147:AF149"/>
    <mergeCell ref="O3:AF3"/>
    <mergeCell ref="B7:J9"/>
    <mergeCell ref="B10:J11"/>
    <mergeCell ref="C141:L143"/>
    <mergeCell ref="M141:V143"/>
    <mergeCell ref="W141:AF143"/>
    <mergeCell ref="C144:L146"/>
    <mergeCell ref="M144:V146"/>
    <mergeCell ref="W144:AF146"/>
    <mergeCell ref="C135:L137"/>
    <mergeCell ref="M135:V137"/>
    <mergeCell ref="W135:AF137"/>
    <mergeCell ref="C138:L140"/>
    <mergeCell ref="M138:V140"/>
    <mergeCell ref="W138:AF140"/>
    <mergeCell ref="C129:L131"/>
    <mergeCell ref="M129:V131"/>
    <mergeCell ref="W129:AF131"/>
    <mergeCell ref="C132:L134"/>
    <mergeCell ref="M132:V134"/>
    <mergeCell ref="W132:AF134"/>
    <mergeCell ref="C123:L125"/>
    <mergeCell ref="M123:V125"/>
    <mergeCell ref="W123:AF125"/>
    <mergeCell ref="C126:L128"/>
    <mergeCell ref="M126:V128"/>
    <mergeCell ref="W126:AF128"/>
    <mergeCell ref="C117:L119"/>
    <mergeCell ref="M117:V119"/>
    <mergeCell ref="W117:AF119"/>
    <mergeCell ref="C120:L122"/>
    <mergeCell ref="M120:V122"/>
    <mergeCell ref="W120:AF122"/>
    <mergeCell ref="C111:L113"/>
    <mergeCell ref="M111:V113"/>
    <mergeCell ref="W111:AF113"/>
    <mergeCell ref="C114:L116"/>
    <mergeCell ref="M114:V116"/>
    <mergeCell ref="W114:AF116"/>
    <mergeCell ref="Q102:AA102"/>
    <mergeCell ref="C106:L107"/>
    <mergeCell ref="M106:V107"/>
    <mergeCell ref="W106:AF107"/>
    <mergeCell ref="C108:L110"/>
    <mergeCell ref="M108:V110"/>
    <mergeCell ref="W108:AF110"/>
    <mergeCell ref="B48:L50"/>
    <mergeCell ref="B51:L51"/>
    <mergeCell ref="B52:C59"/>
    <mergeCell ref="D52:L58"/>
    <mergeCell ref="M52:S52"/>
    <mergeCell ref="B66:AF66"/>
    <mergeCell ref="B67:AF67"/>
    <mergeCell ref="C69:AF69"/>
    <mergeCell ref="D74:E93"/>
    <mergeCell ref="F74:N75"/>
    <mergeCell ref="O74:W75"/>
    <mergeCell ref="X74:AF75"/>
    <mergeCell ref="T52:W52"/>
    <mergeCell ref="X52:AF52"/>
    <mergeCell ref="T53:V54"/>
    <mergeCell ref="T55:V56"/>
    <mergeCell ref="T57:V58"/>
    <mergeCell ref="O51:Q51"/>
    <mergeCell ref="L29:V29"/>
    <mergeCell ref="L30:V30"/>
    <mergeCell ref="L31:V31"/>
    <mergeCell ref="L32:V32"/>
    <mergeCell ref="F34:J34"/>
    <mergeCell ref="B35:C47"/>
    <mergeCell ref="D35:L35"/>
    <mergeCell ref="M35:W35"/>
    <mergeCell ref="X35:AF35"/>
    <mergeCell ref="D36:L37"/>
    <mergeCell ref="D38:L39"/>
    <mergeCell ref="D40:L41"/>
    <mergeCell ref="D42:L43"/>
    <mergeCell ref="D46:L47"/>
    <mergeCell ref="D44:L45"/>
    <mergeCell ref="Q97:AA97"/>
    <mergeCell ref="AE2:AF2"/>
    <mergeCell ref="B4:AF4"/>
    <mergeCell ref="B5:J6"/>
    <mergeCell ref="B12:E16"/>
    <mergeCell ref="F12:J13"/>
    <mergeCell ref="M12:N12"/>
    <mergeCell ref="F14:J16"/>
    <mergeCell ref="K14:N14"/>
    <mergeCell ref="AC14:AF14"/>
    <mergeCell ref="S15:T15"/>
    <mergeCell ref="B17:E34"/>
    <mergeCell ref="F17:J17"/>
    <mergeCell ref="K17:V17"/>
    <mergeCell ref="W17:AF17"/>
    <mergeCell ref="F18:J19"/>
    <mergeCell ref="F20:J23"/>
    <mergeCell ref="Q21:R21"/>
    <mergeCell ref="F24:J25"/>
    <mergeCell ref="F26:G33"/>
    <mergeCell ref="H26:J33"/>
    <mergeCell ref="M26:R26"/>
    <mergeCell ref="L27:V27"/>
    <mergeCell ref="L28:V28"/>
  </mergeCells>
  <phoneticPr fontId="1"/>
  <hyperlinks>
    <hyperlink ref="AL6" location="一覧表!A1" display="一覧表に戻る" xr:uid="{00000000-0004-0000-0800-000000000000}"/>
  </hyperlinks>
  <pageMargins left="0.70866141732283472" right="0.51181102362204722" top="0.35433070866141736" bottom="0.35433070866141736" header="0.31496062992125984" footer="0.31496062992125984"/>
  <pageSetup paperSize="9" scale="91" orientation="portrait" r:id="rId1"/>
  <rowBreaks count="1" manualBreakCount="1">
    <brk id="62" min="1"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検索!$C$9:$C$10</xm:f>
          </x14:formula1>
          <xm:sqref>K5 O14 R14 V14 Y14 AB14 N18 Q18 N20 S20 P22 N22 S26 U26 K24:K28 K30:K33 R5 O7 AA8 U7 N8 Q8 T8 X8 K7:K11 P10 S11 P36 R36 R42 T42 P40 P38 R38 R40 AD57 M48:M49 U44 M53 M55 M57 X53:X58 AB53 AD53 AD55 AB55 Z53:Z58 AB57 X36:X47 S44 R46 T46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43</vt:i4>
      </vt:variant>
      <vt:variant>
        <vt:lpstr>名前付き一覧</vt:lpstr>
      </vt:variant>
      <vt:variant>
        <vt:i4>40</vt:i4>
      </vt:variant>
    </vt:vector>
  </HeadingPairs>
  <TitlesOfParts>
    <vt:vector size="83" baseType="lpstr">
      <vt:lpstr>検索</vt:lpstr>
      <vt:lpstr>請負者詳細</vt:lpstr>
      <vt:lpstr>従業員名簿</vt:lpstr>
      <vt:lpstr>本工事内容</vt:lpstr>
      <vt:lpstr>一覧表</vt:lpstr>
      <vt:lpstr>1-1リサイクル説明書</vt:lpstr>
      <vt:lpstr>1-2別表1様式1</vt:lpstr>
      <vt:lpstr>1-3別表2様式2</vt:lpstr>
      <vt:lpstr>1-4別表3様式3</vt:lpstr>
      <vt:lpstr>2建設ﾘｻｲｸﾙ再資源化等報告書</vt:lpstr>
      <vt:lpstr>3現場代理人等通知書</vt:lpstr>
      <vt:lpstr>4現場代理人兼任届</vt:lpstr>
      <vt:lpstr>5請負代金内訳</vt:lpstr>
      <vt:lpstr>6工事打合簿</vt:lpstr>
      <vt:lpstr>7-1大気汚染防止法〔説明書〕</vt:lpstr>
      <vt:lpstr>7-2大気汚染防止法〔現場掲示〕</vt:lpstr>
      <vt:lpstr>8設計照査</vt:lpstr>
      <vt:lpstr>9条件変更確認請求通知</vt:lpstr>
      <vt:lpstr>10施工計画書〔表紙〕</vt:lpstr>
      <vt:lpstr>11段階確認報告書</vt:lpstr>
      <vt:lpstr>12施工状況把握報告書</vt:lpstr>
      <vt:lpstr>13創意工夫</vt:lpstr>
      <vt:lpstr>14材料確認書</vt:lpstr>
      <vt:lpstr>15-1施工体系図</vt:lpstr>
      <vt:lpstr>15-2施工体制台帳</vt:lpstr>
      <vt:lpstr>15-3再下請通知</vt:lpstr>
      <vt:lpstr>15-4作業員名簿【変更】</vt:lpstr>
      <vt:lpstr>16建退共掛金収納書台紙</vt:lpstr>
      <vt:lpstr>17-1労働者報告書（元請け）</vt:lpstr>
      <vt:lpstr>17-2労働者報告書（下請け）</vt:lpstr>
      <vt:lpstr>18建退共充当総括表</vt:lpstr>
      <vt:lpstr>19工事別共済証紙受払簿</vt:lpstr>
      <vt:lpstr>20貼付状況報告書</vt:lpstr>
      <vt:lpstr>21完成届</vt:lpstr>
      <vt:lpstr>22建設発生土集計表</vt:lpstr>
      <vt:lpstr>23マニュフェスト管理台帳</vt:lpstr>
      <vt:lpstr>24建設廃棄物処理集計表</vt:lpstr>
      <vt:lpstr>25交通誘導警備員</vt:lpstr>
      <vt:lpstr>26前金払請求書</vt:lpstr>
      <vt:lpstr>27中間前金払認定請求書</vt:lpstr>
      <vt:lpstr>28中間前金払請求書</vt:lpstr>
      <vt:lpstr>29部分払請求書</vt:lpstr>
      <vt:lpstr>30請求書</vt:lpstr>
      <vt:lpstr>'10施工計画書〔表紙〕'!Print_Area</vt:lpstr>
      <vt:lpstr>'1-1リサイクル説明書'!Print_Area</vt:lpstr>
      <vt:lpstr>'11段階確認報告書'!Print_Area</vt:lpstr>
      <vt:lpstr>'12施工状況把握報告書'!Print_Area</vt:lpstr>
      <vt:lpstr>'1-2別表1様式1'!Print_Area</vt:lpstr>
      <vt:lpstr>'13創意工夫'!Print_Area</vt:lpstr>
      <vt:lpstr>'1-3別表2様式2'!Print_Area</vt:lpstr>
      <vt:lpstr>'14材料確認書'!Print_Area</vt:lpstr>
      <vt:lpstr>'1-4別表3様式3'!Print_Area</vt:lpstr>
      <vt:lpstr>'15-1施工体系図'!Print_Area</vt:lpstr>
      <vt:lpstr>'15-2施工体制台帳'!Print_Area</vt:lpstr>
      <vt:lpstr>'15-3再下請通知'!Print_Area</vt:lpstr>
      <vt:lpstr>'15-4作業員名簿【変更】'!Print_Area</vt:lpstr>
      <vt:lpstr>'16建退共掛金収納書台紙'!Print_Area</vt:lpstr>
      <vt:lpstr>'17-1労働者報告書（元請け）'!Print_Area</vt:lpstr>
      <vt:lpstr>'17-2労働者報告書（下請け）'!Print_Area</vt:lpstr>
      <vt:lpstr>'18建退共充当総括表'!Print_Area</vt:lpstr>
      <vt:lpstr>'19工事別共済証紙受払簿'!Print_Area</vt:lpstr>
      <vt:lpstr>'20貼付状況報告書'!Print_Area</vt:lpstr>
      <vt:lpstr>'21完成届'!Print_Area</vt:lpstr>
      <vt:lpstr>'22建設発生土集計表'!Print_Area</vt:lpstr>
      <vt:lpstr>'23マニュフェスト管理台帳'!Print_Area</vt:lpstr>
      <vt:lpstr>'24建設廃棄物処理集計表'!Print_Area</vt:lpstr>
      <vt:lpstr>'25交通誘導警備員'!Print_Area</vt:lpstr>
      <vt:lpstr>'26前金払請求書'!Print_Area</vt:lpstr>
      <vt:lpstr>'27中間前金払認定請求書'!Print_Area</vt:lpstr>
      <vt:lpstr>'28中間前金払請求書'!Print_Area</vt:lpstr>
      <vt:lpstr>'29部分払請求書'!Print_Area</vt:lpstr>
      <vt:lpstr>'2建設ﾘｻｲｸﾙ再資源化等報告書'!Print_Area</vt:lpstr>
      <vt:lpstr>'30請求書'!Print_Area</vt:lpstr>
      <vt:lpstr>'3現場代理人等通知書'!Print_Area</vt:lpstr>
      <vt:lpstr>'4現場代理人兼任届'!Print_Area</vt:lpstr>
      <vt:lpstr>'5請負代金内訳'!Print_Area</vt:lpstr>
      <vt:lpstr>'6工事打合簿'!Print_Area</vt:lpstr>
      <vt:lpstr>'7-1大気汚染防止法〔説明書〕'!Print_Area</vt:lpstr>
      <vt:lpstr>'7-2大気汚染防止法〔現場掲示〕'!Print_Area</vt:lpstr>
      <vt:lpstr>'8設計照査'!Print_Area</vt:lpstr>
      <vt:lpstr>'9条件変更確認請求通知'!Print_Area</vt:lpstr>
      <vt:lpstr>従業員名簿!Print_Area</vt:lpstr>
      <vt:lpstr>'8設計照査'!Print_Titles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2026-03-17T23:39:08Z</cp:lastPrinted>
  <dcterms:created xsi:type="dcterms:W3CDTF">2022-06-13T05:07:15Z</dcterms:created>
  <dcterms:modified xsi:type="dcterms:W3CDTF">2026-04-02T04:19:45Z</dcterms:modified>
</cp:coreProperties>
</file>