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永年保存\02指定・指導\99施設整備等補助金関係\補助事業\R5【下半期】介護サービス事業所（訪問等）光熱費高騰対策支援金\申請書\"/>
    </mc:Choice>
  </mc:AlternateContent>
  <workbookProtection workbookPassword="972F" lockStructure="1"/>
  <bookViews>
    <workbookView xWindow="0" yWindow="0" windowWidth="20730" windowHeight="10050" tabRatio="593"/>
  </bookViews>
  <sheets>
    <sheet name="申請書" sheetId="1" r:id="rId1"/>
    <sheet name="補助金対象事業所一覧" sheetId="2" state="hidden" r:id="rId2"/>
    <sheet name="申請処理手順" sheetId="3" state="hidden" r:id="rId3"/>
    <sheet name="債権債務者管理" sheetId="4" state="hidden" r:id="rId4"/>
    <sheet name="実績確認" sheetId="5" state="hidden" r:id="rId5"/>
  </sheets>
  <externalReferences>
    <externalReference r:id="rId6"/>
  </externalReferences>
  <definedNames>
    <definedName name="_xlnm._FilterDatabase" localSheetId="4" hidden="1">実績確認!$A$1:$E$1</definedName>
    <definedName name="_xlnm._FilterDatabase" localSheetId="1" hidden="1">補助金対象事業所一覧!$A$6:$FT$174</definedName>
    <definedName name="_xlnm.Criteria" localSheetId="1">補助金対象事業所一覧!$A$7:$L$1048576</definedName>
    <definedName name="_xlnm.Extract" localSheetId="1">補助金対象事業所一覧!$A$7:$L$1048576</definedName>
    <definedName name="_xlnm.Print_Area" localSheetId="4">実績確認!$A$1:$E$1</definedName>
    <definedName name="_xlnm.Print_Area" localSheetId="0">申請書!$A$1:$AB$45</definedName>
    <definedName name="_xlnm.Print_Titles" localSheetId="1">補助金対象事業所一覧!$2:$6</definedName>
    <definedName name="Z_0A921EAB_C131_407E_9E86_A9477AC05869_.wvu.FilterData" localSheetId="1" hidden="1">補助金対象事業所一覧!$A$6:$FT$174</definedName>
    <definedName name="Z_0D0064AB_DDE7_4F61_B7FA_FBD6381CC84E_.wvu.FilterData" localSheetId="1" hidden="1">補助金対象事業所一覧!$A$6:$FT$174</definedName>
    <definedName name="Z_0E670F5E_6FCB_4E57_95E1_928B9A5C3574_.wvu.FilterData" localSheetId="1" hidden="1">補助金対象事業所一覧!$A$6:$FT$174</definedName>
    <definedName name="Z_10516ADA_AE5A_4FA7_9924_6C358A8F09D8_.wvu.FilterData" localSheetId="1" hidden="1">補助金対象事業所一覧!$A$6:$FT$174</definedName>
    <definedName name="Z_1428A56D_8459_4388_ACF0_FF92713447F6_.wvu.FilterData" localSheetId="1" hidden="1">補助金対象事業所一覧!$A$6:$FT$174</definedName>
    <definedName name="Z_1569C5AD_ABC1_4805_88B2_1C004D56EA0D_.wvu.FilterData" localSheetId="1" hidden="1">補助金対象事業所一覧!$A$6:$FT$174</definedName>
    <definedName name="Z_17A6179A_500E_4F58_BB8A_11273599A8BE_.wvu.FilterData" localSheetId="1" hidden="1">補助金対象事業所一覧!$A$6:$FT$174</definedName>
    <definedName name="Z_1D3118FF_D3AE_48E8_A245_D5ABFC93C0FB_.wvu.Cols" localSheetId="3" hidden="1">債権債務者管理!$D:$AX,債権債務者管理!$AZ:$DW</definedName>
    <definedName name="Z_1D3118FF_D3AE_48E8_A245_D5ABFC93C0FB_.wvu.Cols" localSheetId="0" hidden="1">申請書!$AI:$XFD</definedName>
    <definedName name="Z_1D3118FF_D3AE_48E8_A245_D5ABFC93C0FB_.wvu.Cols" localSheetId="1" hidden="1">補助金対象事業所一覧!$C:$AK,補助金対象事業所一覧!$AX:$CR,補助金対象事業所一覧!$CT:$FR</definedName>
    <definedName name="Z_1D3118FF_D3AE_48E8_A245_D5ABFC93C0FB_.wvu.FilterData" localSheetId="4" hidden="1">実績確認!$A$1:$E$1</definedName>
    <definedName name="Z_1D3118FF_D3AE_48E8_A245_D5ABFC93C0FB_.wvu.FilterData" localSheetId="1" hidden="1">補助金対象事業所一覧!$A$6:$FT$174</definedName>
    <definedName name="Z_1D3118FF_D3AE_48E8_A245_D5ABFC93C0FB_.wvu.PrintArea" localSheetId="4" hidden="1">実績確認!$A$1:$E$1</definedName>
    <definedName name="Z_1D3118FF_D3AE_48E8_A245_D5ABFC93C0FB_.wvu.PrintArea" localSheetId="0" hidden="1">申請書!$A$1:$AB$45</definedName>
    <definedName name="Z_1D3118FF_D3AE_48E8_A245_D5ABFC93C0FB_.wvu.PrintTitles" localSheetId="1" hidden="1">補助金対象事業所一覧!$2:$6</definedName>
    <definedName name="Z_1D3118FF_D3AE_48E8_A245_D5ABFC93C0FB_.wvu.Rows" localSheetId="0" hidden="1">申請書!$61:$1048576,申請書!$48:$60</definedName>
    <definedName name="Z_1D3118FF_D3AE_48E8_A245_D5ABFC93C0FB_.wvu.Rows" localSheetId="1" hidden="1">補助金対象事業所一覧!$1:$1</definedName>
    <definedName name="Z_233D7A50_9B33_4EFE_B716_A2A39D83F29B_.wvu.FilterData" localSheetId="1" hidden="1">補助金対象事業所一覧!$A$6:$FT$174</definedName>
    <definedName name="Z_2731DF4D_9125_4499_AE7B_CAEF95B253B5_.wvu.FilterData" localSheetId="1" hidden="1">補助金対象事業所一覧!$A$6:$FT$174</definedName>
    <definedName name="Z_29561DC5_E207_427E_9AE4_72DF24AB0740_.wvu.FilterData" localSheetId="1" hidden="1">補助金対象事業所一覧!$A$6:$FT$174</definedName>
    <definedName name="Z_31989896_B815_420C_AA9A_81E0863EE7B6_.wvu.FilterData" localSheetId="1" hidden="1">補助金対象事業所一覧!$A$6:$FT$174</definedName>
    <definedName name="Z_3A5D0937_BF42_463D_B80B_29E43D1C1230_.wvu.FilterData" localSheetId="1" hidden="1">補助金対象事業所一覧!$A$6:$FT$174</definedName>
    <definedName name="Z_3E5BAA50_A5D4_4C13_9658_27D9A88C52EB_.wvu.FilterData" localSheetId="1" hidden="1">補助金対象事業所一覧!$A$6:$FT$174</definedName>
    <definedName name="Z_3F961566_9C8F_4A59_9F60_3390A068EFA5_.wvu.FilterData" localSheetId="1" hidden="1">補助金対象事業所一覧!$A$6:$FT$174</definedName>
    <definedName name="Z_40D9A5E7_3AEC_467D_AACE_74E224721B49_.wvu.FilterData" localSheetId="1" hidden="1">補助金対象事業所一覧!$A$6:$FT$174</definedName>
    <definedName name="Z_422E1215_76AB_44D5_A287_C3AA2B36225D_.wvu.FilterData" localSheetId="1" hidden="1">補助金対象事業所一覧!$A$6:$FT$174</definedName>
    <definedName name="Z_4372D4E8_E800_424B_957C_43D0B3E0F35F_.wvu.FilterData" localSheetId="1" hidden="1">補助金対象事業所一覧!$A$6:$FT$174</definedName>
    <definedName name="Z_45A08CF0_2489_478F_95D5_6D65C84CE2F8_.wvu.FilterData" localSheetId="1" hidden="1">補助金対象事業所一覧!$A$6:$FT$174</definedName>
    <definedName name="Z_46CC23B2_B0DD_4B88_85A3_11613D26F7AB_.wvu.FilterData" localSheetId="1" hidden="1">補助金対象事業所一覧!$A$6:$FT$174</definedName>
    <definedName name="Z_47BB4CE0_F510_4122_8D8C_EF855E2A3FF6_.wvu.FilterData" localSheetId="1" hidden="1">補助金対象事業所一覧!$A$6:$FT$174</definedName>
    <definedName name="Z_482CD231_7BA9_4631_AA33_29510D0B3879_.wvu.FilterData" localSheetId="1" hidden="1">補助金対象事業所一覧!$A$6:$FT$174</definedName>
    <definedName name="Z_4B0BB01B_74B5_4A04_B829_89CEE9AB3F54_.wvu.FilterData" localSheetId="1" hidden="1">補助金対象事業所一覧!$A$6:$FT$174</definedName>
    <definedName name="Z_4C678A46_DF69_48B4_827C_79806F3411EE_.wvu.FilterData" localSheetId="1" hidden="1">補助金対象事業所一覧!$A$6:$FT$174</definedName>
    <definedName name="Z_4CB866B9_02BA_4B30_9EFA_FC65460A2E2E_.wvu.FilterData" localSheetId="1" hidden="1">補助金対象事業所一覧!$A$6:$FT$174</definedName>
    <definedName name="Z_4FC7C644_4BC0_4FC6_BDA4_F48B08D589AB_.wvu.FilterData" localSheetId="1" hidden="1">補助金対象事業所一覧!$A$6:$FT$174</definedName>
    <definedName name="Z_50FE2963_6BC0_45B8_8320_F87AB99F31A6_.wvu.FilterData" localSheetId="1" hidden="1">補助金対象事業所一覧!$A$6:$FT$174</definedName>
    <definedName name="Z_513F71AB_B5C0_4406_8402_C64E083492E5_.wvu.FilterData" localSheetId="1" hidden="1">補助金対象事業所一覧!$A$6:$FT$174</definedName>
    <definedName name="Z_532B3742_0FD1_43D3_91EA_68F021EBBE58_.wvu.FilterData" localSheetId="1" hidden="1">補助金対象事業所一覧!$A$6:$FT$6</definedName>
    <definedName name="Z_6384F81B_2F9C_4446_8F02_03607FBFBD02_.wvu.FilterData" localSheetId="1" hidden="1">補助金対象事業所一覧!$A$6:$FT$174</definedName>
    <definedName name="Z_639D7925_8112_446F_A5C4_8B0F16565059_.wvu.FilterData" localSheetId="1" hidden="1">補助金対象事業所一覧!$A$6:$FT$174</definedName>
    <definedName name="Z_63E3D39A_FEF2_4441_87F7_C40FD00C243E_.wvu.FilterData" localSheetId="1" hidden="1">補助金対象事業所一覧!$A$6:$FT$174</definedName>
    <definedName name="Z_6461E819_E7B2_423B_95EB_313D992D7DFD_.wvu.FilterData" localSheetId="1" hidden="1">補助金対象事業所一覧!$A$6:$FT$174</definedName>
    <definedName name="Z_66848195_5DA8_44A4_B951_4C26B1C2E40C_.wvu.Cols" localSheetId="3" hidden="1">債権債務者管理!$D:$AX,債権債務者管理!$AZ:$DW</definedName>
    <definedName name="Z_66848195_5DA8_44A4_B951_4C26B1C2E40C_.wvu.Cols" localSheetId="0" hidden="1">申請書!$AI:$XFD</definedName>
    <definedName name="Z_66848195_5DA8_44A4_B951_4C26B1C2E40C_.wvu.Cols" localSheetId="1" hidden="1">補助金対象事業所一覧!$C:$AJ,補助金対象事業所一覧!$AX:$CR,補助金対象事業所一覧!$CT:$FR</definedName>
    <definedName name="Z_66848195_5DA8_44A4_B951_4C26B1C2E40C_.wvu.FilterData" localSheetId="1" hidden="1">補助金対象事業所一覧!$A$6:$FT$174</definedName>
    <definedName name="Z_66848195_5DA8_44A4_B951_4C26B1C2E40C_.wvu.PrintArea" localSheetId="0" hidden="1">申請書!$A$1:$AB$45</definedName>
    <definedName name="Z_66848195_5DA8_44A4_B951_4C26B1C2E40C_.wvu.PrintTitles" localSheetId="1" hidden="1">補助金対象事業所一覧!$2:$6</definedName>
    <definedName name="Z_66848195_5DA8_44A4_B951_4C26B1C2E40C_.wvu.Rows" localSheetId="0" hidden="1">申請書!$61:$1048576,申請書!$48:$60</definedName>
    <definedName name="Z_730814BE_B921_4DD7_8A53_64CD569912BE_.wvu.FilterData" localSheetId="1" hidden="1">補助金対象事業所一覧!$A$6:$FT$174</definedName>
    <definedName name="Z_73BC3610_83B8_4723_96A8_3F3F96F3BEFF_.wvu.FilterData" localSheetId="1" hidden="1">補助金対象事業所一覧!$A$6:$FT$174</definedName>
    <definedName name="Z_7488E6C2_7E72_47A2_96C3_7863B67D2E27_.wvu.FilterData" localSheetId="1" hidden="1">補助金対象事業所一覧!$A$6:$FT$174</definedName>
    <definedName name="Z_79A91EB8_93B1_4E51_ADE4_76DB3609A2CF_.wvu.FilterData" localSheetId="1" hidden="1">補助金対象事業所一覧!$A$6:$FT$174</definedName>
    <definedName name="Z_7A9BFCA3_3E79_408D_8CB8_212A35222175_.wvu.FilterData" localSheetId="1" hidden="1">補助金対象事業所一覧!$A$6:$FT$174</definedName>
    <definedName name="Z_7C0435A3_F8DD_4201_A07B_D659EE86350C_.wvu.FilterData" localSheetId="1" hidden="1">補助金対象事業所一覧!$A$6:$FT$174</definedName>
    <definedName name="Z_7D5D177B_B19E_40B5_9331_C15A36407AF3_.wvu.FilterData" localSheetId="1" hidden="1">補助金対象事業所一覧!$A$6:$FT$174</definedName>
    <definedName name="Z_7E403571_C26A_4F10_BE6A_582163E3806D_.wvu.FilterData" localSheetId="1" hidden="1">補助金対象事業所一覧!$A$6:$FT$174</definedName>
    <definedName name="Z_85492E91_CED1_4E6A_81DC_0C4406ADEF3D_.wvu.FilterData" localSheetId="1" hidden="1">補助金対象事業所一覧!$A$6:$FT$174</definedName>
    <definedName name="Z_903926D5_E9E0_490C_BBA4_04D56ED922C1_.wvu.FilterData" localSheetId="1" hidden="1">補助金対象事業所一覧!$A$6:$FT$174</definedName>
    <definedName name="Z_94D189AD_D80A_45DD_8343_AF370B9C43EC_.wvu.FilterData" localSheetId="1" hidden="1">補助金対象事業所一覧!$A$6:$FT$174</definedName>
    <definedName name="Z_9A468981_453B_42B1_9EC0_4CDBCC800993_.wvu.FilterData" localSheetId="1" hidden="1">補助金対象事業所一覧!$A$6:$FT$174</definedName>
    <definedName name="Z_9FF4B1D3_D78B_49BA_BA18_BF5CF5B93C73_.wvu.FilterData" localSheetId="1" hidden="1">補助金対象事業所一覧!$A$6:$FT$174</definedName>
    <definedName name="Z_A23E9C3D_F96D_4A5B_A4F6_B269337C39AD_.wvu.FilterData" localSheetId="1" hidden="1">補助金対象事業所一覧!$A$6:$FT$174</definedName>
    <definedName name="Z_A2A7A6EB_444A_4C40_B74B_C11D1CEC42A8_.wvu.FilterData" localSheetId="1" hidden="1">補助金対象事業所一覧!$A$6:$FT$174</definedName>
    <definedName name="Z_A4515C4E_60C1_4A35_8840_E5BD660F3B1E_.wvu.FilterData" localSheetId="1" hidden="1">補助金対象事業所一覧!$A$6:$FT$174</definedName>
    <definedName name="Z_A526057D_26AA_4465_A8DA_A3DA252FDBB8_.wvu.Cols" localSheetId="3" hidden="1">債権債務者管理!$D:$AX,債権債務者管理!$AZ:$DW</definedName>
    <definedName name="Z_A526057D_26AA_4465_A8DA_A3DA252FDBB8_.wvu.Cols" localSheetId="0" hidden="1">申請書!$AI:$XFD</definedName>
    <definedName name="Z_A526057D_26AA_4465_A8DA_A3DA252FDBB8_.wvu.Cols" localSheetId="1" hidden="1">補助金対象事業所一覧!$C:$AJ,補助金対象事業所一覧!$AX:$CR,補助金対象事業所一覧!$CT:$FR</definedName>
    <definedName name="Z_A526057D_26AA_4465_A8DA_A3DA252FDBB8_.wvu.FilterData" localSheetId="1" hidden="1">補助金対象事業所一覧!$A$6:$FT$174</definedName>
    <definedName name="Z_A526057D_26AA_4465_A8DA_A3DA252FDBB8_.wvu.PrintArea" localSheetId="0" hidden="1">申請書!$A$1:$AB$45</definedName>
    <definedName name="Z_A526057D_26AA_4465_A8DA_A3DA252FDBB8_.wvu.PrintTitles" localSheetId="1" hidden="1">補助金対象事業所一覧!$2:$6</definedName>
    <definedName name="Z_A526057D_26AA_4465_A8DA_A3DA252FDBB8_.wvu.Rows" localSheetId="0" hidden="1">申請書!$61:$1048576,申請書!$48:$60</definedName>
    <definedName name="Z_AA5C629E_0A34_4EA6_8B21_1433A2D276D8_.wvu.FilterData" localSheetId="1" hidden="1">補助金対象事業所一覧!$A$6:$FT$174</definedName>
    <definedName name="Z_AC1D1A2B_4011_4012_AC55_6BC2A601E174_.wvu.FilterData" localSheetId="1" hidden="1">補助金対象事業所一覧!$A$6:$FT$174</definedName>
    <definedName name="Z_ACE4EDF0_F0CE_4928_BAD3_7BA929BB6D7E_.wvu.FilterData" localSheetId="1" hidden="1">補助金対象事業所一覧!$A$6:$FT$174</definedName>
    <definedName name="Z_AF664A94_C761_405D_8EFA_735C7B30FA70_.wvu.FilterData" localSheetId="1" hidden="1">補助金対象事業所一覧!$A$6:$FT$174</definedName>
    <definedName name="Z_AF7BEDC0_6CA8_4580_8B36_FB11ACB1888C_.wvu.FilterData" localSheetId="1" hidden="1">補助金対象事業所一覧!$A$6:$FT$174</definedName>
    <definedName name="Z_B0EE1B8F_51B3_401F_91ED_4057F9D3E13B_.wvu.FilterData" localSheetId="1" hidden="1">補助金対象事業所一覧!$A$6:$FT$174</definedName>
    <definedName name="Z_B329BEA8_8A56_4454_B01E_E42DACA2E752_.wvu.Cols" localSheetId="3" hidden="1">債権債務者管理!$D:$AX,債権債務者管理!$AZ:$DW</definedName>
    <definedName name="Z_B329BEA8_8A56_4454_B01E_E42DACA2E752_.wvu.Cols" localSheetId="0" hidden="1">申請書!$AI:$XFD</definedName>
    <definedName name="Z_B329BEA8_8A56_4454_B01E_E42DACA2E752_.wvu.Cols" localSheetId="1" hidden="1">補助金対象事業所一覧!$C:$AJ,補助金対象事業所一覧!$AX:$CR,補助金対象事業所一覧!$CT:$FR</definedName>
    <definedName name="Z_B329BEA8_8A56_4454_B01E_E42DACA2E752_.wvu.FilterData" localSheetId="1" hidden="1">補助金対象事業所一覧!$A$6:$FT$6</definedName>
    <definedName name="Z_B329BEA8_8A56_4454_B01E_E42DACA2E752_.wvu.PrintArea" localSheetId="0" hidden="1">申請書!$A$1:$AB$45</definedName>
    <definedName name="Z_B329BEA8_8A56_4454_B01E_E42DACA2E752_.wvu.PrintTitles" localSheetId="1" hidden="1">補助金対象事業所一覧!$2:$6</definedName>
    <definedName name="Z_B329BEA8_8A56_4454_B01E_E42DACA2E752_.wvu.Rows" localSheetId="0" hidden="1">申請書!$61:$1048576,申請書!$48:$60</definedName>
    <definedName name="Z_B3B9DC35_9992_46B2_BC93_9DD196351D7F_.wvu.FilterData" localSheetId="1" hidden="1">補助金対象事業所一覧!$A$6:$FT$174</definedName>
    <definedName name="Z_B5A33EDB_3589_4D48_8819_E24BD9629026_.wvu.FilterData" localSheetId="1" hidden="1">補助金対象事業所一覧!$A$6:$FT$174</definedName>
    <definedName name="Z_B9DB3C9F_8650_4A12_93C3_59066C2361ED_.wvu.FilterData" localSheetId="1" hidden="1">補助金対象事業所一覧!$A$6:$FT$174</definedName>
    <definedName name="Z_C2780F30_53AC_48EC_A149_3ECB416482D7_.wvu.Cols" localSheetId="3" hidden="1">債権債務者管理!$D:$AX,債権債務者管理!$AZ:$DW</definedName>
    <definedName name="Z_C2780F30_53AC_48EC_A149_3ECB416482D7_.wvu.Cols" localSheetId="0" hidden="1">申請書!$AI:$XFD</definedName>
    <definedName name="Z_C2780F30_53AC_48EC_A149_3ECB416482D7_.wvu.Cols" localSheetId="1" hidden="1">補助金対象事業所一覧!$C:$AJ,補助金対象事業所一覧!$AX:$CR,補助金対象事業所一覧!$CT:$FR</definedName>
    <definedName name="Z_C2780F30_53AC_48EC_A149_3ECB416482D7_.wvu.FilterData" localSheetId="1" hidden="1">補助金対象事業所一覧!$A$6:$FT$174</definedName>
    <definedName name="Z_C2780F30_53AC_48EC_A149_3ECB416482D7_.wvu.PrintArea" localSheetId="0" hidden="1">申請書!$A$1:$AB$45</definedName>
    <definedName name="Z_C2780F30_53AC_48EC_A149_3ECB416482D7_.wvu.PrintTitles" localSheetId="1" hidden="1">補助金対象事業所一覧!$2:$6</definedName>
    <definedName name="Z_C2780F30_53AC_48EC_A149_3ECB416482D7_.wvu.Rows" localSheetId="0" hidden="1">申請書!$61:$1048576,申請書!$48:$60</definedName>
    <definedName name="Z_C3E30CD4_4A27_4978_93BF_33183953D5B2_.wvu.FilterData" localSheetId="1" hidden="1">補助金対象事業所一覧!$A$6:$FT$174</definedName>
    <definedName name="Z_C43DD07C_B708_4B07_A5D0_C9B40BB9B476_.wvu.FilterData" localSheetId="1" hidden="1">補助金対象事業所一覧!$A$6:$FT$174</definedName>
    <definedName name="Z_C89590B5_B9A4_46C8_A6FF_95D7F31D1267_.wvu.FilterData" localSheetId="1" hidden="1">補助金対象事業所一覧!$A$6:$FT$174</definedName>
    <definedName name="Z_C990822E_4DA5_4D9D_B2C3_BC1D397F7074_.wvu.FilterData" localSheetId="1" hidden="1">補助金対象事業所一覧!$A$6:$FT$174</definedName>
    <definedName name="Z_CD32DD54_77C6_4D33_B56E_077A0989A961_.wvu.FilterData" localSheetId="1" hidden="1">補助金対象事業所一覧!$A$6:$FT$174</definedName>
    <definedName name="Z_CEEA5838_1E56_48A2_8D62_BB91B0CB8F8F_.wvu.FilterData" localSheetId="1" hidden="1">補助金対象事業所一覧!$A$6:$FT$174</definedName>
    <definedName name="Z_D2A660DA_D4F3_4037_B633_13EADB14CA18_.wvu.FilterData" localSheetId="1" hidden="1">補助金対象事業所一覧!$A$6:$FT$174</definedName>
    <definedName name="Z_D58007C8_306B_4D3F_B195_C0DAE7431192_.wvu.FilterData" localSheetId="1" hidden="1">補助金対象事業所一覧!$A$6:$FT$174</definedName>
    <definedName name="Z_D8941EF8_35A5_45AC_863A_498DDB7D5EE2_.wvu.FilterData" localSheetId="1" hidden="1">補助金対象事業所一覧!$A$6:$FT$174</definedName>
    <definedName name="Z_D914DD2C_334F_4154_A238_1C1CB05D33F9_.wvu.FilterData" localSheetId="1" hidden="1">補助金対象事業所一覧!$A$6:$FT$174</definedName>
    <definedName name="Z_D9E6E152_7848_44EB_A9DA_12F1A3C12FAB_.wvu.FilterData" localSheetId="1" hidden="1">補助金対象事業所一覧!$A$6:$FT$174</definedName>
    <definedName name="Z_DC55B51D_99A8_45BB_974D_7B4D2C7DD303_.wvu.FilterData" localSheetId="1" hidden="1">補助金対象事業所一覧!$A$6:$FT$174</definedName>
    <definedName name="Z_DCAF5F70_2338_44A9_BD97_92840A5A3748_.wvu.FilterData" localSheetId="1" hidden="1">補助金対象事業所一覧!$A$6:$FT$174</definedName>
    <definedName name="Z_E3090928_8073_46EF_8169_90ECF16CE31A_.wvu.FilterData" localSheetId="1" hidden="1">補助金対象事業所一覧!$A$6:$FT$174</definedName>
    <definedName name="Z_E3A65FB3_9AEA_490F_AC3D_267E47F987D6_.wvu.Cols" localSheetId="3" hidden="1">債権債務者管理!$D:$AX,債権債務者管理!$AZ:$DW</definedName>
    <definedName name="Z_E3A65FB3_9AEA_490F_AC3D_267E47F987D6_.wvu.Cols" localSheetId="0" hidden="1">申請書!$AI:$XFD</definedName>
    <definedName name="Z_E3A65FB3_9AEA_490F_AC3D_267E47F987D6_.wvu.Cols" localSheetId="1" hidden="1">補助金対象事業所一覧!$C:$AK,補助金対象事業所一覧!$AX:$CR,補助金対象事業所一覧!$CT:$FR</definedName>
    <definedName name="Z_E3A65FB3_9AEA_490F_AC3D_267E47F987D6_.wvu.FilterData" localSheetId="1" hidden="1">補助金対象事業所一覧!$A$6:$FT$174</definedName>
    <definedName name="Z_E3A65FB3_9AEA_490F_AC3D_267E47F987D6_.wvu.PrintArea" localSheetId="0" hidden="1">申請書!$A$1:$AB$45</definedName>
    <definedName name="Z_E3A65FB3_9AEA_490F_AC3D_267E47F987D6_.wvu.PrintTitles" localSheetId="1" hidden="1">補助金対象事業所一覧!$2:$6</definedName>
    <definedName name="Z_E3A65FB3_9AEA_490F_AC3D_267E47F987D6_.wvu.Rows" localSheetId="0" hidden="1">申請書!$61:$1048576,申請書!$48:$60</definedName>
    <definedName name="Z_E3A65FB3_9AEA_490F_AC3D_267E47F987D6_.wvu.Rows" localSheetId="1" hidden="1">補助金対象事業所一覧!$1:$1</definedName>
    <definedName name="Z_E41C6CC5_B013_4567_BC30_6DD780524079_.wvu.FilterData" localSheetId="1" hidden="1">補助金対象事業所一覧!$A$6:$FT$174</definedName>
    <definedName name="Z_E426A0E5_099F_4AFE_9E52_FD55AC838485_.wvu.FilterData" localSheetId="1" hidden="1">補助金対象事業所一覧!$A$6:$FT$174</definedName>
    <definedName name="Z_E61CEDE8_2216_477D_8ADD_60B5DA05524B_.wvu.FilterData" localSheetId="1" hidden="1">補助金対象事業所一覧!$A$6:$FT$174</definedName>
    <definedName name="Z_ED2D8F09_B15E_40CE_BD61_5A47F901C445_.wvu.FilterData" localSheetId="1" hidden="1">補助金対象事業所一覧!$A$6:$FT$174</definedName>
    <definedName name="Z_EEEE3138_BE1E_42A9_908D_FE90F420A194_.wvu.FilterData" localSheetId="1" hidden="1">補助金対象事業所一覧!$A$6:$FT$174</definedName>
    <definedName name="Z_EF36CD3E_3F9D_4D9E_B6F8_1CD751D012E3_.wvu.FilterData" localSheetId="1" hidden="1">補助金対象事業所一覧!$A$6:$FT$174</definedName>
    <definedName name="Z_F209E635_4C33_42AA_9C82_A7342432D6C9_.wvu.FilterData" localSheetId="1" hidden="1">補助金対象事業所一覧!$A$6:$FT$174</definedName>
    <definedName name="Z_F570BA80_A2BC_4070_8A78_21B53E8BCF63_.wvu.FilterData" localSheetId="1" hidden="1">補助金対象事業所一覧!$A$6:$FT$174</definedName>
    <definedName name="Z_F99E7CA4_61E1_4499_907F_1E1DA8CA4835_.wvu.FilterData" localSheetId="1" hidden="1">補助金対象事業所一覧!$A$6:$FT$174</definedName>
    <definedName name="Z_FC55F011_2837_4D0C_906C_7D00F732C148_.wvu.FilterData" localSheetId="1" hidden="1">補助金対象事業所一覧!$A$6:$FT$174</definedName>
    <definedName name="Z_FFBCD6AB_D638_4FE6_A399_AB5518562CCE_.wvu.Cols" localSheetId="3" hidden="1">債権債務者管理!$D:$AX,債権債務者管理!$AZ:$DW</definedName>
    <definedName name="Z_FFBCD6AB_D638_4FE6_A399_AB5518562CCE_.wvu.Cols" localSheetId="0" hidden="1">申請書!$AI:$XFD</definedName>
    <definedName name="Z_FFBCD6AB_D638_4FE6_A399_AB5518562CCE_.wvu.Cols" localSheetId="1" hidden="1">補助金対象事業所一覧!$C:$AK,補助金対象事業所一覧!$AX:$CR,補助金対象事業所一覧!$CT:$FR</definedName>
    <definedName name="Z_FFBCD6AB_D638_4FE6_A399_AB5518562CCE_.wvu.FilterData" localSheetId="4" hidden="1">実績確認!$A$1:$E$1</definedName>
    <definedName name="Z_FFBCD6AB_D638_4FE6_A399_AB5518562CCE_.wvu.FilterData" localSheetId="1" hidden="1">補助金対象事業所一覧!$A$6:$FT$174</definedName>
    <definedName name="Z_FFBCD6AB_D638_4FE6_A399_AB5518562CCE_.wvu.PrintArea" localSheetId="4" hidden="1">実績確認!$A$1:$E$1</definedName>
    <definedName name="Z_FFBCD6AB_D638_4FE6_A399_AB5518562CCE_.wvu.PrintArea" localSheetId="0" hidden="1">申請書!$A$1:$AB$45</definedName>
    <definedName name="Z_FFBCD6AB_D638_4FE6_A399_AB5518562CCE_.wvu.PrintTitles" localSheetId="1" hidden="1">補助金対象事業所一覧!$2:$6</definedName>
    <definedName name="Z_FFBCD6AB_D638_4FE6_A399_AB5518562CCE_.wvu.Rows" localSheetId="0" hidden="1">申請書!$61:$1048576,申請書!$48:$60</definedName>
    <definedName name="Z_FFBCD6AB_D638_4FE6_A399_AB5518562CCE_.wvu.Rows" localSheetId="1" hidden="1">補助金対象事業所一覧!$1:$1</definedName>
    <definedName name="システム">[1]リスト隠し!$K$5:$K$16</definedName>
    <definedName name="スタイル">[1]リスト隠し!$G$5:$G$8</definedName>
    <definedName name="データタイプ">[1]リスト隠し!$J$5:$J$15</definedName>
    <definedName name="医療法人">補助金対象事業所一覧!$B$8:$B$20</definedName>
    <definedName name="一般社団法人">補助金対象事業所一覧!$B$7</definedName>
    <definedName name="横配置">[1]リスト隠し!$H$5:$H$9</definedName>
    <definedName name="改行コード">[1]リスト隠し!$C$5:$C$6</definedName>
    <definedName name="株式会社">補助金対象事業所一覧!$B$21:$B$116</definedName>
    <definedName name="合同会社">補助金対象事業所一覧!$B$117:$B$133</definedName>
    <definedName name="社会医療法人">補助金対象事業所一覧!$B$134:$B$135</definedName>
    <definedName name="社会福祉法人">補助金対象事業所一覧!$B$136:$B$150</definedName>
    <definedName name="種類">[1]リスト隠し!$I$5:$I$9</definedName>
    <definedName name="書式">[1]リスト隠し!$F$5:$F$6</definedName>
    <definedName name="生協">補助金対象事業所一覧!$B$151</definedName>
    <definedName name="属性">[1]リスト隠し!$B$5:$B$6</definedName>
    <definedName name="大きさ">[1]リスト隠し!$E$5:$E$7</definedName>
    <definedName name="特記事項">[1]リスト隠し!$I$5:$I$7</definedName>
    <definedName name="特定非営利活動法人">補助金対象事業所一覧!$B$169:$B$174</definedName>
    <definedName name="有限会社">補助金対象事業所一覧!$B$152:$B$168</definedName>
  </definedNames>
  <calcPr calcId="162913"/>
  <customWorkbookViews>
    <customWorkbookView name="Administrator - 個人用ビュー" guid="{E3A65FB3-9AEA-490F-AC3D-267E47F987D6}" mergeInterval="0" personalView="1" maximized="1" xWindow="-9" yWindow="-9" windowWidth="1938" windowHeight="1048" tabRatio="593" activeSheetId="2"/>
    <customWorkbookView name="伊藤 和也 12098 - 個人用ビュー" guid="{C2780F30-53AC-48EC-A149-3ECB416482D7}" mergeInterval="0" personalView="1" maximized="1" windowWidth="1362" windowHeight="537" activeSheetId="2"/>
    <customWorkbookView name="髙木 正明 12389 - 個人用ビュー" guid="{A526057D-26AA-4465-A8DA-A3DA252FDBB8}" mergeInterval="0" personalView="1" maximized="1" windowWidth="1362" windowHeight="486" activeSheetId="2" showComments="commIndAndComment"/>
    <customWorkbookView name="高本 貴志 10896 - 個人用ビュー" guid="{66848195-5DA8-44A4-B951-4C26B1C2E40C}" mergeInterval="0" personalView="1" maximized="1" windowWidth="1136" windowHeight="501" activeSheetId="2" showComments="commIndAndComment"/>
    <customWorkbookView name="尾関 利彦 10457 - 個人用ビュー" guid="{B329BEA8-8A56-4454-B01E-E42DACA2E752}" mergeInterval="0" personalView="1" maximized="1" windowWidth="1362" windowHeight="519" activeSheetId="2"/>
    <customWorkbookView name="admin - 個人用ビュー" guid="{1D3118FF-D3AE-48E8-A245-D5ABFC93C0FB}" mergeInterval="0" personalView="1" maximized="1" xWindow="-8" yWindow="-8" windowWidth="1382" windowHeight="744" tabRatio="593" activeSheetId="2"/>
    <customWorkbookView name="伊藤（和） - 個人用ビュー" guid="{FFBCD6AB-D638-4FE6-A399-AB5518562CCE}" mergeInterval="0" personalView="1" maximized="1" xWindow="-8" yWindow="-8" windowWidth="1382" windowHeight="744" tabRatio="593" activeSheetId="2"/>
  </customWorkbookViews>
</workbook>
</file>

<file path=xl/calcChain.xml><?xml version="1.0" encoding="utf-8"?>
<calcChain xmlns="http://schemas.openxmlformats.org/spreadsheetml/2006/main">
  <c r="FT61" i="2" l="1"/>
  <c r="FT85" i="2"/>
  <c r="FT53" i="2" l="1"/>
  <c r="FT122" i="2"/>
  <c r="FT134" i="2" l="1"/>
  <c r="FT8" i="2"/>
  <c r="FT9" i="2"/>
  <c r="FT10" i="2"/>
  <c r="FT11" i="2"/>
  <c r="FT12" i="2"/>
  <c r="FT13" i="2"/>
  <c r="FT14" i="2"/>
  <c r="FT15" i="2"/>
  <c r="FT16" i="2"/>
  <c r="FT17" i="2"/>
  <c r="FT18" i="2"/>
  <c r="FT19" i="2"/>
  <c r="FT20" i="2"/>
  <c r="FT21" i="2"/>
  <c r="FT22" i="2"/>
  <c r="FT23" i="2"/>
  <c r="FT24" i="2"/>
  <c r="FT26" i="2"/>
  <c r="FT27" i="2"/>
  <c r="FT28" i="2"/>
  <c r="FT29" i="2"/>
  <c r="FT30" i="2"/>
  <c r="FT31" i="2"/>
  <c r="FT32" i="2"/>
  <c r="FT33" i="2"/>
  <c r="FT34" i="2"/>
  <c r="FT35" i="2"/>
  <c r="FT36" i="2"/>
  <c r="FT37" i="2"/>
  <c r="FT38" i="2"/>
  <c r="FT39" i="2"/>
  <c r="FT40" i="2"/>
  <c r="FT41" i="2"/>
  <c r="FT42" i="2"/>
  <c r="FT43" i="2"/>
  <c r="FT44" i="2"/>
  <c r="FT45" i="2"/>
  <c r="FT46" i="2"/>
  <c r="FT47" i="2"/>
  <c r="FT48" i="2"/>
  <c r="FT49" i="2"/>
  <c r="FT50" i="2"/>
  <c r="FT51" i="2"/>
  <c r="FT52" i="2"/>
  <c r="FT54" i="2"/>
  <c r="FT55" i="2"/>
  <c r="FT56" i="2"/>
  <c r="FT57" i="2"/>
  <c r="FT58" i="2"/>
  <c r="FT59" i="2"/>
  <c r="FT60" i="2"/>
  <c r="FT62" i="2"/>
  <c r="FT63" i="2"/>
  <c r="FT64" i="2"/>
  <c r="FT65" i="2"/>
  <c r="FT66" i="2"/>
  <c r="FT67" i="2"/>
  <c r="FT68" i="2"/>
  <c r="FT69" i="2"/>
  <c r="FT70" i="2"/>
  <c r="FT71" i="2"/>
  <c r="FT72" i="2"/>
  <c r="FT73" i="2"/>
  <c r="FT74" i="2"/>
  <c r="FT75" i="2"/>
  <c r="FT76" i="2"/>
  <c r="FT77" i="2"/>
  <c r="FT78" i="2"/>
  <c r="FT79" i="2"/>
  <c r="FT80" i="2"/>
  <c r="FT81" i="2"/>
  <c r="FT82" i="2"/>
  <c r="FT83" i="2"/>
  <c r="FT84" i="2"/>
  <c r="FT86" i="2"/>
  <c r="FT87" i="2"/>
  <c r="FT88" i="2"/>
  <c r="FT89" i="2"/>
  <c r="FT90" i="2"/>
  <c r="FT91" i="2"/>
  <c r="FT92" i="2"/>
  <c r="FT93" i="2"/>
  <c r="FT94" i="2"/>
  <c r="FT95" i="2"/>
  <c r="FT96" i="2"/>
  <c r="FT97" i="2"/>
  <c r="FT98" i="2"/>
  <c r="FT99" i="2"/>
  <c r="FT100" i="2"/>
  <c r="FT101" i="2"/>
  <c r="FT102" i="2"/>
  <c r="FT103" i="2"/>
  <c r="FT104" i="2"/>
  <c r="FT105" i="2"/>
  <c r="FT106" i="2"/>
  <c r="FT107" i="2"/>
  <c r="FT108" i="2"/>
  <c r="FT109" i="2"/>
  <c r="FT110" i="2"/>
  <c r="FT111" i="2"/>
  <c r="FT112" i="2"/>
  <c r="FT113" i="2"/>
  <c r="FT114" i="2"/>
  <c r="FT115" i="2"/>
  <c r="FT116" i="2"/>
  <c r="FT25" i="2"/>
  <c r="FT117" i="2"/>
  <c r="FT118" i="2"/>
  <c r="FT119" i="2"/>
  <c r="FT120" i="2"/>
  <c r="FT121" i="2"/>
  <c r="FT123" i="2"/>
  <c r="FT124" i="2"/>
  <c r="FT125" i="2"/>
  <c r="FT126" i="2"/>
  <c r="FT127" i="2"/>
  <c r="FT128" i="2"/>
  <c r="FT129" i="2"/>
  <c r="FT130" i="2"/>
  <c r="FT131" i="2"/>
  <c r="FT132" i="2"/>
  <c r="FT133" i="2"/>
  <c r="FT135" i="2"/>
  <c r="FT136" i="2"/>
  <c r="FT137" i="2"/>
  <c r="FT138" i="2"/>
  <c r="FT139" i="2"/>
  <c r="FT140" i="2"/>
  <c r="FT141" i="2"/>
  <c r="FT142" i="2"/>
  <c r="FT143" i="2"/>
  <c r="FT144" i="2"/>
  <c r="FT145" i="2"/>
  <c r="FT146" i="2"/>
  <c r="FT147" i="2"/>
  <c r="FT148" i="2"/>
  <c r="FT149" i="2"/>
  <c r="FT150" i="2"/>
  <c r="FT151" i="2"/>
  <c r="FT152" i="2"/>
  <c r="FT153" i="2"/>
  <c r="FT154" i="2"/>
  <c r="FT155" i="2"/>
  <c r="FT156" i="2"/>
  <c r="FT157" i="2"/>
  <c r="FT158" i="2"/>
  <c r="FT159" i="2"/>
  <c r="FT160" i="2"/>
  <c r="FT161" i="2"/>
  <c r="FT162" i="2"/>
  <c r="FT163" i="2"/>
  <c r="FT164" i="2"/>
  <c r="FT165" i="2"/>
  <c r="FT166" i="2"/>
  <c r="FT167" i="2"/>
  <c r="FT168" i="2"/>
  <c r="FT169" i="2"/>
  <c r="FT170" i="2"/>
  <c r="FT171" i="2"/>
  <c r="FT172" i="2"/>
  <c r="FT173" i="2"/>
  <c r="FT174" i="2"/>
  <c r="FT7" i="2"/>
  <c r="A15" i="1"/>
  <c r="A35" i="1" l="1"/>
  <c r="BE34" i="1" l="1"/>
  <c r="BF34" i="1" s="1"/>
  <c r="BE33" i="1"/>
  <c r="BF33" i="1" s="1"/>
  <c r="BE32" i="1"/>
  <c r="BF32" i="1" s="1"/>
  <c r="BE31" i="1"/>
  <c r="BF31" i="1" s="1"/>
  <c r="BE30" i="1"/>
  <c r="BF30" i="1" s="1"/>
  <c r="BE29" i="1"/>
  <c r="BF29" i="1" s="1"/>
  <c r="BE28" i="1"/>
  <c r="BF28" i="1" s="1"/>
  <c r="BE27" i="1"/>
  <c r="BF27" i="1" s="1"/>
  <c r="BE26" i="1"/>
  <c r="BF26" i="1" s="1"/>
  <c r="BE25" i="1"/>
  <c r="BF25" i="1" s="1"/>
  <c r="BE24" i="1"/>
  <c r="BF24" i="1" s="1"/>
  <c r="BE23" i="1"/>
  <c r="BF23" i="1" s="1"/>
  <c r="BE22" i="1"/>
  <c r="BF22" i="1" s="1"/>
  <c r="BE21" i="1"/>
  <c r="BF21" i="1" s="1"/>
  <c r="BE20" i="1"/>
  <c r="BF20" i="1" s="1"/>
  <c r="A45" i="1" l="1"/>
  <c r="DX2" i="4" l="1"/>
  <c r="B2" i="4"/>
  <c r="A39" i="1" l="1"/>
  <c r="L3" i="4" l="1"/>
  <c r="BT2" i="4"/>
  <c r="L2" i="4" l="1"/>
  <c r="BI2" i="4" s="1"/>
  <c r="M2" i="4"/>
  <c r="BJ2" i="4" s="1"/>
  <c r="BS2" i="4"/>
  <c r="BR2" i="4"/>
  <c r="BP2" i="4"/>
  <c r="BN2" i="4"/>
  <c r="O2" i="4"/>
  <c r="BL2" i="4" s="1"/>
  <c r="N2" i="4"/>
  <c r="BK2" i="4" s="1"/>
  <c r="S3" i="1" l="1"/>
  <c r="AJ24" i="1" l="1"/>
  <c r="AJ23" i="1"/>
  <c r="AJ22" i="1"/>
  <c r="AJ21" i="1"/>
  <c r="AJ20" i="1"/>
  <c r="AZ20" i="1" s="1"/>
  <c r="AZ21" i="1" s="1"/>
  <c r="A20" i="1" l="1"/>
  <c r="AG20" i="1" s="1"/>
  <c r="G22" i="1"/>
  <c r="G21" i="1"/>
  <c r="G20" i="1"/>
  <c r="AN21" i="1"/>
  <c r="AN24" i="1"/>
  <c r="AN30" i="1"/>
  <c r="AN33" i="1"/>
  <c r="AN27" i="1"/>
  <c r="G8" i="1" l="1"/>
  <c r="W6" i="1"/>
  <c r="G11" i="1"/>
  <c r="I10" i="1"/>
  <c r="AI18" i="1"/>
  <c r="AJ18" i="1" s="1"/>
  <c r="G17" i="1" l="1"/>
  <c r="G18" i="1" s="1"/>
  <c r="I2" i="4"/>
  <c r="BF2" i="4" s="1"/>
  <c r="H2" i="4"/>
  <c r="BE2" i="4" s="1"/>
  <c r="J3" i="4"/>
  <c r="AT21" i="1"/>
  <c r="AT24" i="1"/>
  <c r="AT30" i="1"/>
  <c r="AT33" i="1"/>
  <c r="AT27" i="1"/>
  <c r="D2" i="4" l="1"/>
  <c r="A46" i="1"/>
  <c r="AZ32" i="1"/>
  <c r="AZ33" i="1" s="1"/>
  <c r="AZ34" i="1" s="1"/>
  <c r="AZ26" i="1"/>
  <c r="AZ27" i="1" s="1"/>
  <c r="AZ28" i="1" s="1"/>
  <c r="AZ23" i="1"/>
  <c r="AZ24" i="1" s="1"/>
  <c r="AZ25" i="1" s="1"/>
  <c r="AZ29" i="1"/>
  <c r="AZ30" i="1" s="1"/>
  <c r="AZ31" i="1" s="1"/>
  <c r="J2" i="4"/>
  <c r="BG2" i="4" s="1"/>
  <c r="K2" i="4"/>
  <c r="BH2" i="4" s="1"/>
  <c r="DM2" i="4" l="1"/>
  <c r="AZ2" i="4"/>
  <c r="AO2" i="4"/>
  <c r="A29" i="1"/>
  <c r="A26" i="1"/>
  <c r="A32" i="1"/>
  <c r="A23" i="1"/>
  <c r="G24" i="1" l="1"/>
  <c r="G23" i="1"/>
  <c r="G25" i="1"/>
  <c r="G34" i="1"/>
  <c r="G33" i="1"/>
  <c r="G32" i="1"/>
  <c r="G26" i="1"/>
  <c r="G28" i="1"/>
  <c r="G27" i="1"/>
  <c r="G31" i="1"/>
  <c r="G30" i="1"/>
  <c r="G29" i="1"/>
  <c r="AG29" i="1"/>
  <c r="AG32" i="1"/>
  <c r="AG26" i="1"/>
  <c r="AG23" i="1"/>
</calcChain>
</file>

<file path=xl/sharedStrings.xml><?xml version="1.0" encoding="utf-8"?>
<sst xmlns="http://schemas.openxmlformats.org/spreadsheetml/2006/main" count="3001" uniqueCount="1729">
  <si>
    <t>ｻｰﾋﾞｽ種類</t>
  </si>
  <si>
    <t>指定年月日</t>
  </si>
  <si>
    <t>法人名</t>
    <phoneticPr fontId="1"/>
  </si>
  <si>
    <t>郵便番号</t>
    <phoneticPr fontId="1"/>
  </si>
  <si>
    <t>所在地</t>
    <phoneticPr fontId="1"/>
  </si>
  <si>
    <t>申請者</t>
    <phoneticPr fontId="1"/>
  </si>
  <si>
    <t>名称</t>
    <phoneticPr fontId="1"/>
  </si>
  <si>
    <t>所在地</t>
    <rPh sb="0" eb="3">
      <t>ショザイチ</t>
    </rPh>
    <phoneticPr fontId="1"/>
  </si>
  <si>
    <t>464-0851</t>
  </si>
  <si>
    <t>訪問リハビリテーション</t>
  </si>
  <si>
    <t>460-0002</t>
  </si>
  <si>
    <t>460-0008</t>
  </si>
  <si>
    <t>居宅介護支援</t>
  </si>
  <si>
    <t>463-0090</t>
  </si>
  <si>
    <t>491-0837</t>
  </si>
  <si>
    <t>491-0804</t>
  </si>
  <si>
    <t>医療法人泰玄会</t>
  </si>
  <si>
    <t>494-0008</t>
  </si>
  <si>
    <t>494-0007</t>
  </si>
  <si>
    <t>493-0001</t>
  </si>
  <si>
    <t>494-0018</t>
  </si>
  <si>
    <t>医療法人孝友会</t>
  </si>
  <si>
    <t>491-0013</t>
  </si>
  <si>
    <t>訪問介護</t>
  </si>
  <si>
    <t>493-0006</t>
  </si>
  <si>
    <t>福祉用具貸与</t>
  </si>
  <si>
    <t>491-0851</t>
  </si>
  <si>
    <t>はごろも</t>
  </si>
  <si>
    <t>450-0002</t>
  </si>
  <si>
    <t>444-0813</t>
  </si>
  <si>
    <t>社会医療法人大雄会</t>
  </si>
  <si>
    <t>491-0036</t>
  </si>
  <si>
    <t>491-0101</t>
  </si>
  <si>
    <t>医療法人来光会</t>
  </si>
  <si>
    <t>491-0104</t>
  </si>
  <si>
    <t>社会医療法人杏嶺会</t>
  </si>
  <si>
    <t>491-0201</t>
  </si>
  <si>
    <t>老人保健施設やすらぎ</t>
  </si>
  <si>
    <t>491-0354</t>
  </si>
  <si>
    <t>愛知県一宮市萩原町朝宮字朝宮前21番地</t>
  </si>
  <si>
    <t>医療法人尾張健友会</t>
  </si>
  <si>
    <t>491-0815</t>
  </si>
  <si>
    <t>491-0821</t>
  </si>
  <si>
    <t>494-0014</t>
  </si>
  <si>
    <t>訪問看護</t>
  </si>
  <si>
    <t>530-0004</t>
  </si>
  <si>
    <t>509-0247</t>
  </si>
  <si>
    <t>岐阜県可児市塩河960番地の1</t>
  </si>
  <si>
    <t>462-0847</t>
  </si>
  <si>
    <t>460-0021</t>
  </si>
  <si>
    <t>491-0858</t>
  </si>
  <si>
    <t>株式会社イノベル</t>
  </si>
  <si>
    <t>491-0934</t>
  </si>
  <si>
    <t>訪問看護ステーションあんず</t>
  </si>
  <si>
    <t>463-0079</t>
  </si>
  <si>
    <t>愛知県名古屋市守山区幸心三丁目1202番地</t>
  </si>
  <si>
    <t>株式会社ファーストナース</t>
  </si>
  <si>
    <t>105-0004</t>
  </si>
  <si>
    <t>456-0032</t>
  </si>
  <si>
    <t>465-0093</t>
  </si>
  <si>
    <t>456-0053</t>
  </si>
  <si>
    <t>有限会社さくら</t>
  </si>
  <si>
    <t>株式会社ニチイ学館</t>
  </si>
  <si>
    <t>ケアパートナー株式会社</t>
  </si>
  <si>
    <t>新生訪問看護ステーション・アウン</t>
  </si>
  <si>
    <t>愛知県一宮市桜一丁目15－19</t>
  </si>
  <si>
    <t>株式会社ピコグラム</t>
  </si>
  <si>
    <t>491-0072</t>
  </si>
  <si>
    <t>愛知県一宮市中島通5丁目11番2</t>
  </si>
  <si>
    <t>491-0824</t>
  </si>
  <si>
    <t>491-0871</t>
  </si>
  <si>
    <t>株式会社夢工房</t>
  </si>
  <si>
    <t>491-0882</t>
  </si>
  <si>
    <t>訪問看護ステーション　いっぽ</t>
  </si>
  <si>
    <t>株式会社ロジエ</t>
  </si>
  <si>
    <t>491-0062</t>
  </si>
  <si>
    <t>愛知県一宮市西島町四丁目23番地</t>
  </si>
  <si>
    <t>491-0838</t>
  </si>
  <si>
    <t>491-0932</t>
  </si>
  <si>
    <t>株式会社つくし</t>
  </si>
  <si>
    <t>491-0141</t>
  </si>
  <si>
    <t>愛知県一宮市浅井町黒岩字郷西43番地</t>
  </si>
  <si>
    <t>訪問看護ステーション　まりも</t>
  </si>
  <si>
    <t>株式会社ミント</t>
  </si>
  <si>
    <t>491-0063</t>
  </si>
  <si>
    <t>愛知県一宮市常願通八丁目16番地　アレフⅢ106号</t>
  </si>
  <si>
    <t>ミント訪問看護ステーション</t>
  </si>
  <si>
    <t>491-0023</t>
  </si>
  <si>
    <t>494-0003</t>
  </si>
  <si>
    <t>494-0004</t>
  </si>
  <si>
    <t>494-0002</t>
  </si>
  <si>
    <t>医療法人翔樹会</t>
  </si>
  <si>
    <t>494-0001</t>
  </si>
  <si>
    <t>愛知県一宮市開明字東沼85番地</t>
  </si>
  <si>
    <t>訪問看護ステーション　ほほえみ</t>
  </si>
  <si>
    <t>有限会社優天使</t>
  </si>
  <si>
    <t>491-0865</t>
  </si>
  <si>
    <t>愛知県一宮市印田通三丁目11番地</t>
  </si>
  <si>
    <t>491-0905</t>
  </si>
  <si>
    <t>株式会社ウルトラス</t>
  </si>
  <si>
    <t>491-0862</t>
  </si>
  <si>
    <t>愛知県一宮市緑四丁目10番25号</t>
  </si>
  <si>
    <t>株式会社ライフケア</t>
  </si>
  <si>
    <t>ライフケア訪問看護ステーション</t>
  </si>
  <si>
    <t>愛知県一宮市大和町毛受字浜田50番地</t>
  </si>
  <si>
    <t>クロストーク株式会社</t>
  </si>
  <si>
    <t>491-0012</t>
  </si>
  <si>
    <t>491-0904</t>
  </si>
  <si>
    <t>ＵＭＳ</t>
  </si>
  <si>
    <t>有限会社いわよし</t>
  </si>
  <si>
    <t>491-0914</t>
  </si>
  <si>
    <t>愛知県一宮市花池三丁目19番20号　ハイム木村202号</t>
  </si>
  <si>
    <t>イリス訪問看護ステーション</t>
  </si>
  <si>
    <t>株式会社なないろ</t>
  </si>
  <si>
    <t>なないろ訪問看護ステーション</t>
  </si>
  <si>
    <t>491-0135</t>
  </si>
  <si>
    <t>社会福祉法人愛知慈恵会</t>
  </si>
  <si>
    <t>491-0365</t>
  </si>
  <si>
    <t>愛恵訪問看護ステーション</t>
  </si>
  <si>
    <t>491-0112</t>
  </si>
  <si>
    <t>491-0051</t>
  </si>
  <si>
    <t>491-0057</t>
  </si>
  <si>
    <t>491-0918</t>
  </si>
  <si>
    <t>株式会社訪問看護ステーション・くりた</t>
  </si>
  <si>
    <t>491-0917</t>
  </si>
  <si>
    <t>訪問看護ステーション・くりた</t>
  </si>
  <si>
    <t>ステラリンク株式会社</t>
  </si>
  <si>
    <t>491-0831</t>
  </si>
  <si>
    <t>せせらぎ合同会社</t>
  </si>
  <si>
    <t>愛知県一宮市神山一丁目10番1号　神山ビル701号室</t>
  </si>
  <si>
    <t>せせらぎ訪問看護ステーション</t>
  </si>
  <si>
    <t>訪問看護ステーション　デューン一宮</t>
  </si>
  <si>
    <t>491-0043</t>
  </si>
  <si>
    <t>491-0931</t>
  </si>
  <si>
    <t>株式会社北斗</t>
  </si>
  <si>
    <t>491-0861</t>
  </si>
  <si>
    <t>愛知県一宮市開明字蒲原25番地</t>
  </si>
  <si>
    <t>493-0002</t>
  </si>
  <si>
    <t>訪問看護ステーションライム</t>
  </si>
  <si>
    <t>491-0801</t>
  </si>
  <si>
    <t>愛知県名古屋市守山区瀬古東三丁目408番地</t>
  </si>
  <si>
    <t>491-0846</t>
  </si>
  <si>
    <t>株式会社オフィスシンセリティ</t>
  </si>
  <si>
    <t>491-0925</t>
  </si>
  <si>
    <t>株式会社まるあ</t>
  </si>
  <si>
    <t>株式会社ブレインエナジー</t>
  </si>
  <si>
    <t>愛知県一宮市東五城字北作野45番地1</t>
  </si>
  <si>
    <t>株式会社ハッピードリームライフ</t>
  </si>
  <si>
    <t>491-0827</t>
  </si>
  <si>
    <t>訪問看護ステーションハッピーライフ</t>
  </si>
  <si>
    <t>日本ライフケアソリューションズ株式会社</t>
  </si>
  <si>
    <t>454-0981</t>
  </si>
  <si>
    <t>愛知県名古屋市中川区吉津一丁目2109番地</t>
  </si>
  <si>
    <t>491-0874</t>
  </si>
  <si>
    <t>株式会社慶</t>
  </si>
  <si>
    <t>愛知県一宮市開明桝井戸79番地</t>
  </si>
  <si>
    <t>株式会社ビジョナリー</t>
  </si>
  <si>
    <t>訪問看護ステーション Alley-oop　ICHINOMIYA</t>
  </si>
  <si>
    <t>491-0053</t>
  </si>
  <si>
    <t>株式会社サポートテラス</t>
  </si>
  <si>
    <t>491-0908</t>
  </si>
  <si>
    <t>訪問看護ステーション　サポート</t>
  </si>
  <si>
    <t>医療法人たに在宅クリニック</t>
  </si>
  <si>
    <t>丸福産業有限会社</t>
  </si>
  <si>
    <t>491-0085</t>
  </si>
  <si>
    <t>訪問看護ステーション　うさんぽ</t>
  </si>
  <si>
    <t>訪問看護ステーションあやめ一宮</t>
  </si>
  <si>
    <t>おだいじに訪問看護リハビリステーション一宮</t>
  </si>
  <si>
    <t>491-0919</t>
  </si>
  <si>
    <t>494-0005</t>
  </si>
  <si>
    <t>株式会社ネクストドア</t>
  </si>
  <si>
    <t>494-0016</t>
  </si>
  <si>
    <t>491-0073</t>
  </si>
  <si>
    <t>合同会社アイサポート岐阜</t>
  </si>
  <si>
    <t>500-8433</t>
  </si>
  <si>
    <t>484-0861</t>
  </si>
  <si>
    <t>491-0362</t>
  </si>
  <si>
    <t>株式会社ほっとファミリー</t>
  </si>
  <si>
    <t>483-8202</t>
  </si>
  <si>
    <t>愛知県江南市野白町野白12番地</t>
  </si>
  <si>
    <t>株式会社福祉の里</t>
  </si>
  <si>
    <t>481-0034</t>
  </si>
  <si>
    <t>愛知県北名古屋市北野天神13番地</t>
  </si>
  <si>
    <t>アサヒサンクリーン株式会社</t>
  </si>
  <si>
    <t>420-0064</t>
  </si>
  <si>
    <t>訪問入浴介護</t>
  </si>
  <si>
    <t>株式会社わかば</t>
  </si>
  <si>
    <t>111-0053</t>
  </si>
  <si>
    <t>パナソニックエイジフリー株式会社</t>
  </si>
  <si>
    <t>571-8686</t>
  </si>
  <si>
    <t>461-0032</t>
  </si>
  <si>
    <t>101-0062</t>
  </si>
  <si>
    <t>株式会社フロンティア</t>
  </si>
  <si>
    <t>株式会社日本エルダリーケアサービス</t>
  </si>
  <si>
    <t>アースサポート株式会社</t>
  </si>
  <si>
    <t>151-0071</t>
  </si>
  <si>
    <t>532-0003</t>
  </si>
  <si>
    <t>大阪府大阪市淀川区宮原三丁目5番36号</t>
  </si>
  <si>
    <t>株式会社エスケアメイト</t>
  </si>
  <si>
    <t>ゴールドエイジ株式会社</t>
  </si>
  <si>
    <t>大阪府門真市門真1048番地</t>
  </si>
  <si>
    <t>株式会社アバンセライフサポート</t>
  </si>
  <si>
    <t>491-0912</t>
  </si>
  <si>
    <t>愛知県一宮市新生三丁目9番1号</t>
  </si>
  <si>
    <t>140-0013</t>
  </si>
  <si>
    <t>ヘルパーハウスわっふる</t>
  </si>
  <si>
    <t>株式会社一宮福祉サポート</t>
  </si>
  <si>
    <t>社会福祉法人愛知県厚生事業団</t>
  </si>
  <si>
    <t>491-0115</t>
  </si>
  <si>
    <t>社会福祉法人一宮市社会福祉協議会</t>
  </si>
  <si>
    <t>愛知県一宮市栄三丁目1番2号</t>
  </si>
  <si>
    <t>愛知県一宮市東五城字備前12番地</t>
  </si>
  <si>
    <t>有限会社ファーマシー・ヘルパーイワタ</t>
  </si>
  <si>
    <t>有限会社　ファーマシー・ヘルパーイワタ</t>
  </si>
  <si>
    <t>特定非営利活動法人一宮まごころ</t>
  </si>
  <si>
    <t>491-0041</t>
  </si>
  <si>
    <t>居宅介護支援事業所愛厚ホーム一宮苑</t>
  </si>
  <si>
    <t>愛知県一宮市大和町苅安賀字狭間70</t>
  </si>
  <si>
    <t>アバンセ介護センター</t>
  </si>
  <si>
    <t>社会福祉法人慈雲福祉会</t>
  </si>
  <si>
    <t>愛知県一宮市浅井町尾関字同者138番地</t>
  </si>
  <si>
    <t>社会福祉法人ことぶき福祉会</t>
  </si>
  <si>
    <t>491-0845</t>
  </si>
  <si>
    <t>ニチイケアセンター一宮</t>
  </si>
  <si>
    <t>愛知県一宮市今伊勢町本神戸字高野池10番地</t>
  </si>
  <si>
    <t>たんぽぽ訪問介護センター</t>
  </si>
  <si>
    <t>ウエルコートみづほ居宅介護支援事業所</t>
  </si>
  <si>
    <t>有限会社あさの岸介護サービス</t>
  </si>
  <si>
    <t>あさの岸介護サービス</t>
  </si>
  <si>
    <t>愛知県一宮市浅野字古屋敷49番地</t>
  </si>
  <si>
    <t>有限会社アットホームケアユタカ</t>
  </si>
  <si>
    <t>たんぽぽ居宅介護支援センター</t>
  </si>
  <si>
    <t>社会福祉法人愛生会</t>
  </si>
  <si>
    <t>491-0083</t>
  </si>
  <si>
    <t>491-0363</t>
  </si>
  <si>
    <t>株式会社モリトー</t>
  </si>
  <si>
    <t>491-0074</t>
  </si>
  <si>
    <t>491-0859</t>
  </si>
  <si>
    <t>愛知県一宮市本町四丁目19番24号</t>
  </si>
  <si>
    <t>491-0103</t>
  </si>
  <si>
    <t>491-0916</t>
  </si>
  <si>
    <t>株式会社アルファ介護サービス</t>
  </si>
  <si>
    <t>アルファ介護サービス</t>
  </si>
  <si>
    <t>491-0022</t>
  </si>
  <si>
    <t>491-0045</t>
  </si>
  <si>
    <t>一宮市萩の里居宅介護支援事業所</t>
  </si>
  <si>
    <t>有限会社ぷちトマト</t>
  </si>
  <si>
    <t>愛知県一宮市木曽川町内割田一の通り10-1</t>
  </si>
  <si>
    <t>アースサポート一宮</t>
  </si>
  <si>
    <t>愛知県一宮市新生三丁目17番12号</t>
  </si>
  <si>
    <t>491-0927</t>
  </si>
  <si>
    <t>491-0351</t>
  </si>
  <si>
    <t>ヴィヴァサポート訪問介護事業所</t>
  </si>
  <si>
    <t>社会福祉法人聖会</t>
  </si>
  <si>
    <t>491-0924</t>
  </si>
  <si>
    <t>愛知県一宮市大和町於保字宮前70番地</t>
  </si>
  <si>
    <t>アルファ介護サービス森本センター</t>
  </si>
  <si>
    <t>491-0873</t>
  </si>
  <si>
    <t>医療法人来光会エブリデイ在宅介護相談センター</t>
  </si>
  <si>
    <t>491-0124</t>
  </si>
  <si>
    <t>社会福祉法人来光会</t>
  </si>
  <si>
    <t>愛知県一宮市浅井町黒岩字宮東29番地</t>
  </si>
  <si>
    <t>491-0121</t>
  </si>
  <si>
    <t>特定非営利活動法人ふれあいサロンさん・さんガーデン</t>
  </si>
  <si>
    <t>493-8002</t>
  </si>
  <si>
    <t>493-8001</t>
  </si>
  <si>
    <t>愛知県一宮市北方町北方内沼257-1</t>
  </si>
  <si>
    <t>491-0024</t>
  </si>
  <si>
    <t>491-0002</t>
  </si>
  <si>
    <t>株式会社ニッケ・ケアサービス</t>
  </si>
  <si>
    <t>居宅介護支援事業所ケアプラン・ニッケ一宮</t>
  </si>
  <si>
    <t>サンファイン・サービス株式会社</t>
  </si>
  <si>
    <t>491-8505</t>
  </si>
  <si>
    <t>特定非営利活動法人楽・楽</t>
  </si>
  <si>
    <t>楽＊楽訪問介護</t>
  </si>
  <si>
    <t>にじのさと一宮サービスセンター</t>
  </si>
  <si>
    <t>特定非営利活動法人アイラック</t>
  </si>
  <si>
    <t>愛らっく訪問介護</t>
  </si>
  <si>
    <t>491-0114</t>
  </si>
  <si>
    <t>さん・さんガーデン居宅介護支援事業所</t>
  </si>
  <si>
    <t>医療法人仁誠会</t>
  </si>
  <si>
    <t>いながき居宅介護支援事業所</t>
  </si>
  <si>
    <t>有限会社クレイン</t>
  </si>
  <si>
    <t>482-0036</t>
  </si>
  <si>
    <t>491-0828</t>
  </si>
  <si>
    <t>愛知県一宮市萩原町西御堂字郷西切802-3</t>
  </si>
  <si>
    <t>有限会社　四つ葉会</t>
  </si>
  <si>
    <t>愛知県一宮市赤見四丁目11番17号</t>
  </si>
  <si>
    <t>四つ葉会ヘルパーステーション</t>
  </si>
  <si>
    <t>491-0011</t>
  </si>
  <si>
    <t>愛知県一宮市浅井町江森字楼光寺13番地</t>
  </si>
  <si>
    <t>有限会社尾張健友サービス</t>
  </si>
  <si>
    <t>社会福祉法人たんぽぽ福祉会</t>
  </si>
  <si>
    <t>いわと居宅介護支援事業所</t>
  </si>
  <si>
    <t>愛知県一宮市浅井町黒岩字宮東7番地1</t>
  </si>
  <si>
    <t>居宅介護支援事業所　たんぽぽ加茂の里</t>
  </si>
  <si>
    <t>愛知県一宮市千秋町加茂字海戸22番地</t>
  </si>
  <si>
    <t>愛知県一宮市丹羽字南屋敷1555番地1</t>
  </si>
  <si>
    <t>アコードにわ介護サービス</t>
  </si>
  <si>
    <t>愛知県一宮市新生三丁目10番地21号サンリット一番館101号</t>
  </si>
  <si>
    <t>ライフケア介護サービス</t>
  </si>
  <si>
    <t>494-0013</t>
  </si>
  <si>
    <t>ライフケア居宅支援センター</t>
  </si>
  <si>
    <t>愛知県一宮市大和町毛受字東屋敷73番地</t>
  </si>
  <si>
    <t>491-0811</t>
  </si>
  <si>
    <t>愛知県一宮市北今字地蔵跡39－2</t>
  </si>
  <si>
    <t>いきいき介護サービス</t>
  </si>
  <si>
    <t>社会福祉法人元気寿会</t>
  </si>
  <si>
    <t>愛知県一宮市島村字六反田60</t>
  </si>
  <si>
    <t>居宅介護支援事業所　葉栗の郷</t>
  </si>
  <si>
    <t>491-0134</t>
  </si>
  <si>
    <t>ザ・フクシアコート訪問介護事業所</t>
  </si>
  <si>
    <t>ケアパートナー一宮</t>
  </si>
  <si>
    <t>491-0922</t>
  </si>
  <si>
    <t>居宅介護支援事業所　サンセリテ大和</t>
  </si>
  <si>
    <t>愛知県一宮市大和町於保2506番地</t>
  </si>
  <si>
    <t>東京都品川区南大井6-20-14</t>
  </si>
  <si>
    <t>愛知県一宮市大和町妙興寺字中之町11番地1</t>
  </si>
  <si>
    <t>社会福祉法人春岡会</t>
  </si>
  <si>
    <t>愛知県一宮市丹陽町九日市場字新猫塚85番地</t>
  </si>
  <si>
    <t>社会福祉法人清修会</t>
  </si>
  <si>
    <t>493-0005</t>
  </si>
  <si>
    <t>介護プランセンター　丹陽</t>
  </si>
  <si>
    <t>わかば</t>
  </si>
  <si>
    <t>株式会社グレースケア</t>
  </si>
  <si>
    <t>愛知県一宮市大和町苅安賀地蔵前36番地</t>
  </si>
  <si>
    <t>愛知県一宮市大和町苅安賀地蔵前36番地　サンエクセル103</t>
  </si>
  <si>
    <t>ヴィオレットケアサポート</t>
  </si>
  <si>
    <t>ニチイケアセンター真清田</t>
  </si>
  <si>
    <t>HIDAMARI ICHINOMIYA</t>
  </si>
  <si>
    <t>ライフケアレンタルサービス</t>
  </si>
  <si>
    <t>愛知県一宮市玉野字西瀬古31番地2</t>
  </si>
  <si>
    <t>アルメゾンみづほ居宅介護支援事業所</t>
  </si>
  <si>
    <t>有限会社ハヤテ</t>
  </si>
  <si>
    <t>494-0017</t>
  </si>
  <si>
    <t>491-0847</t>
  </si>
  <si>
    <t>わらいケアサービス</t>
  </si>
  <si>
    <t>愛知県岩倉市西市町無量寺39番地の1</t>
  </si>
  <si>
    <t>ケアプラン　くれいん</t>
  </si>
  <si>
    <t>株式会社愛安住</t>
  </si>
  <si>
    <t>518-0033</t>
  </si>
  <si>
    <t>三重県伊賀市大野木2112番地28</t>
  </si>
  <si>
    <t>株式会社　愛安住　一宮営業所</t>
  </si>
  <si>
    <t>居宅介護支援ステーションつくし</t>
  </si>
  <si>
    <t>アサヒサンクリーン在宅介護センター一宮</t>
  </si>
  <si>
    <t>株式会社リハビリよつば</t>
  </si>
  <si>
    <t>500-8234</t>
  </si>
  <si>
    <t>愛知県一宮市木曽川町里小牧字野方29番</t>
  </si>
  <si>
    <t>株式会社心音</t>
  </si>
  <si>
    <t>訪問介護センターさふらん一宮</t>
  </si>
  <si>
    <t>株式会社やわらぎ</t>
  </si>
  <si>
    <t>やわらぎ居宅介護相談センター</t>
  </si>
  <si>
    <t>愛知県一宮市千秋町加納馬場字松下60番地</t>
  </si>
  <si>
    <t>訪問介護　ここね</t>
  </si>
  <si>
    <t>愛知県一宮市富士二丁目10番20号</t>
  </si>
  <si>
    <t>ヘルパーステーションサザン富士</t>
  </si>
  <si>
    <t>493-0004</t>
  </si>
  <si>
    <t>株式会社ウェルネス</t>
  </si>
  <si>
    <t>ｉ（あい）訪問介護ステーション</t>
  </si>
  <si>
    <t>居宅介護支援事業所　たんぽぽ祢々の里</t>
  </si>
  <si>
    <t>株式会社研ライフケア</t>
  </si>
  <si>
    <t>野田空調設備有限会社</t>
  </si>
  <si>
    <t>野田・居宅介護支援事業所</t>
  </si>
  <si>
    <t>ニチイケアセンター奥町</t>
  </si>
  <si>
    <t>491-0833</t>
  </si>
  <si>
    <t>訪問介護ステーション　三条</t>
  </si>
  <si>
    <t>491-0015</t>
  </si>
  <si>
    <t>株式会社レフア</t>
  </si>
  <si>
    <t>491-0823</t>
  </si>
  <si>
    <t>レフア　ケアステーション</t>
  </si>
  <si>
    <t>訪問介護センターさふらん一宮北</t>
  </si>
  <si>
    <t>ベストリハ株式会社</t>
  </si>
  <si>
    <t>110-0005</t>
  </si>
  <si>
    <t>東京都台東区上野六丁目16番17　朝日生命上野昭和通ビル6階</t>
  </si>
  <si>
    <t>株式会社ゆう介護</t>
  </si>
  <si>
    <t>訪問介護　みかん</t>
  </si>
  <si>
    <t>有限会社サーブ介護センター</t>
  </si>
  <si>
    <t>株式会社サニーオーク</t>
  </si>
  <si>
    <t>634-0004</t>
  </si>
  <si>
    <t>訪問介護ステーション　ティエール・一宮天王</t>
  </si>
  <si>
    <t>491-0046</t>
  </si>
  <si>
    <t>アームスプロジェクト株式会社</t>
  </si>
  <si>
    <t>ヘルパーステーション　あいらいふ</t>
  </si>
  <si>
    <t>介護保険相談センターあゆむ</t>
  </si>
  <si>
    <t>ヘルパーステーション　サポート</t>
  </si>
  <si>
    <t>株式会社百馬</t>
  </si>
  <si>
    <t>491-0105</t>
  </si>
  <si>
    <t>株式会社エターナル</t>
  </si>
  <si>
    <t>愛一宮介護ステーション</t>
  </si>
  <si>
    <t>社会福祉法人北晨</t>
  </si>
  <si>
    <t>503-0019</t>
  </si>
  <si>
    <t>一宮パサーダ居宅介護支援事業所</t>
  </si>
  <si>
    <t>愛知県一宮市花池二丁目12番地18号</t>
  </si>
  <si>
    <t>ヘルパーステーションすずらん一宮市</t>
  </si>
  <si>
    <t>愛知県一宮市西五城字起境22番地3</t>
  </si>
  <si>
    <t>ヘルパーステーションとわの杜</t>
  </si>
  <si>
    <t>愛知県一宮市泉一丁目15番2号</t>
  </si>
  <si>
    <t>ほくとケアプランセンター</t>
  </si>
  <si>
    <t>491-0123</t>
  </si>
  <si>
    <t>愛知県一宮市富塚字山寺27番地</t>
  </si>
  <si>
    <t>合同会社クローバー</t>
  </si>
  <si>
    <t>居宅介護支援事業所　ケアプラン・クローバー</t>
  </si>
  <si>
    <t>合同会社アミスタ介護支援事業所</t>
  </si>
  <si>
    <t>愛知県一宮市今伊勢町馬寄字郷浦7-1　ニューシティ恵106号</t>
  </si>
  <si>
    <t>アミスタ居宅介護支援事業所</t>
  </si>
  <si>
    <t>エスケアステーション開明　居宅介護支援</t>
  </si>
  <si>
    <t>愛知県一宮市開明下上免32</t>
  </si>
  <si>
    <t>愛知県一宮市祐久字八間城172番</t>
  </si>
  <si>
    <t>愛知県一宮市時之島大東21番1</t>
  </si>
  <si>
    <t>居宅介護支援事業所　たんぽぽ鴇の里</t>
  </si>
  <si>
    <t>ヘルパーハウスあっしゅ</t>
  </si>
  <si>
    <t>ヘルパーステーション　孔雀</t>
  </si>
  <si>
    <t>株式会社純心</t>
  </si>
  <si>
    <t>訪問介護本舗　ピュア</t>
  </si>
  <si>
    <t>かんな介護支援センター</t>
  </si>
  <si>
    <t>えもり居宅介護支援事業所</t>
  </si>
  <si>
    <t>高齢者生協在宅支援センターまったり</t>
  </si>
  <si>
    <t>ゴールドエイジ　一宮営業所</t>
  </si>
  <si>
    <t>愛知県一宮市浅野字天神12番地　コーポラス・アベニュー108号室</t>
  </si>
  <si>
    <t>株式会社プロアングル</t>
  </si>
  <si>
    <t>友愛ケアサービス</t>
  </si>
  <si>
    <t>合同会社ログ</t>
  </si>
  <si>
    <t>愛知県一宮市大和町南高井字野間111番地</t>
  </si>
  <si>
    <t>福祉用具　ログ</t>
  </si>
  <si>
    <t>株式会社よつば会</t>
  </si>
  <si>
    <t>居宅介護支援事業所ケアプラン下津</t>
  </si>
  <si>
    <t>居宅介護支援事業所　ちいきの介護相談室</t>
  </si>
  <si>
    <t>愛知県一宮市木曽川町黒田字高田68</t>
  </si>
  <si>
    <t>からふるサポート一宮</t>
  </si>
  <si>
    <t>岐阜県岐阜市芋島5丁目5番地1号</t>
  </si>
  <si>
    <t>ほっと居宅介護支援事業所</t>
  </si>
  <si>
    <t>愛知県一宮市佐千原椿34-1</t>
  </si>
  <si>
    <t>愛知県一宮市奥町字下口西74番地の1</t>
  </si>
  <si>
    <t>医療法人清流会</t>
  </si>
  <si>
    <t>愛知県一宮市木曽川町里小牧野方170</t>
  </si>
  <si>
    <t>愛知県一宮市末広1丁目3番18号　ファンタジアビル2F</t>
  </si>
  <si>
    <t>さつき株式会社</t>
  </si>
  <si>
    <t>介護ショップさつき</t>
  </si>
  <si>
    <t>ニチイケアセンター木曽川</t>
  </si>
  <si>
    <t>493-0007</t>
  </si>
  <si>
    <t>愛知県一宮市木曽川町外割田字北乙五郎90番地</t>
  </si>
  <si>
    <t>ニチイケアセンター尾西</t>
  </si>
  <si>
    <t>愛知県一宮市浅井町尾関字同者165</t>
  </si>
  <si>
    <t>株式会社クルール尾張</t>
  </si>
  <si>
    <t>クルール一宮</t>
  </si>
  <si>
    <t>からふるサポート木曽川</t>
  </si>
  <si>
    <t>愛知県一宮市木曽川町玉ノ井字野方浦175番地</t>
  </si>
  <si>
    <t>ヘルパーステーションアイラック</t>
  </si>
  <si>
    <t>491-0879</t>
  </si>
  <si>
    <t>愛知県一宮市大和町宮地花池字高見15　クワトロ・プラッツＣ</t>
  </si>
  <si>
    <t>株式会社福祉の里　一宮営業所</t>
  </si>
  <si>
    <t>615-8074</t>
  </si>
  <si>
    <t>愛知県一宮市奥町土桶43番</t>
  </si>
  <si>
    <t>合同会社アクティブフォアライフ</t>
  </si>
  <si>
    <t>491-0825</t>
  </si>
  <si>
    <t>愛知県一宮市丹陽町外崎郷西726番地1</t>
  </si>
  <si>
    <t>ケアサポート輝</t>
  </si>
  <si>
    <t>ヘルパーステーション笑咲</t>
  </si>
  <si>
    <t>幸せの和ケアステーション</t>
  </si>
  <si>
    <t>からふるサポート今伊勢</t>
  </si>
  <si>
    <t>愛知県一宮市今伊勢町本神戸無量寺東1122番地</t>
  </si>
  <si>
    <t>医療法人森中央クリニック</t>
  </si>
  <si>
    <t>愛知県一宮市萩原町西宮重字東光堂18番地</t>
  </si>
  <si>
    <t>株式会社レーゾンデートル</t>
  </si>
  <si>
    <t>訪問介護ステーションいきがい</t>
  </si>
  <si>
    <t>訪問介護ステーション　桃李</t>
  </si>
  <si>
    <t>愛知県一宮市開明字東石亀44番</t>
  </si>
  <si>
    <t>愛知県一宮市萩原町花井方字郷中978番地</t>
  </si>
  <si>
    <t>訪問介護ステーション温-on-</t>
  </si>
  <si>
    <t>愛知県一宮市末広1丁目11番18号　Casa felice 102号</t>
  </si>
  <si>
    <t>社会福祉法人朝日福祉会</t>
  </si>
  <si>
    <t>494-0012</t>
  </si>
  <si>
    <t>朝日介護サービスセンター</t>
  </si>
  <si>
    <t>サーブ訪問介護事業所</t>
  </si>
  <si>
    <t>井上内科クリニック居宅介護支援事業所</t>
  </si>
  <si>
    <t>コムネックスみづほ居宅介護支援事業所</t>
  </si>
  <si>
    <t>愛知県一宮市木曽川町黒田字西沼52番地</t>
  </si>
  <si>
    <t>居宅介護支援事業所サンリバー</t>
  </si>
  <si>
    <t>愛知県一宮市小赤見郷中9番地　シャーメゾンココア101</t>
  </si>
  <si>
    <t>定期巡回・随時対応型訪問介護看護</t>
  </si>
  <si>
    <t>まつまえ定期巡回ステーション</t>
  </si>
  <si>
    <t>愛知県一宮市木曽川町門間南屋敷3632-1　アネックスⅡ101号</t>
  </si>
  <si>
    <t>愛知県名古屋市熱田区三本松町16-6</t>
  </si>
  <si>
    <t>医療法人和伸会</t>
  </si>
  <si>
    <t>愛知県岡崎市羽根町字若宮24番地3</t>
  </si>
  <si>
    <t>愛知県一宮市千秋町佐野五反田18</t>
  </si>
  <si>
    <t>愛知県一宮市浅井町小日比野字新太15番地</t>
  </si>
  <si>
    <t>医療法人来光会　介護老人保健施設ピエタ</t>
  </si>
  <si>
    <t>愛知県一宮市浅井町前野字薬師裏53番地</t>
  </si>
  <si>
    <t>愛知県一宮市東五城字東備前22番地1</t>
  </si>
  <si>
    <t>株式会社ポラリス福祉会</t>
  </si>
  <si>
    <t>愛知県一宮市萩原町花井方字富田浦12番地</t>
  </si>
  <si>
    <t>ポラリス居宅介護支援センター</t>
  </si>
  <si>
    <t>愛知県名古屋市千種区今池南25番地5号</t>
  </si>
  <si>
    <t>医療法人和伸会介護老人保健施設夢眠いちのみや</t>
  </si>
  <si>
    <t>株式会社煌星</t>
  </si>
  <si>
    <t>愛知県一宮市今伊勢町本神戸字名栗193-3</t>
  </si>
  <si>
    <t>もみの木居宅介護支援事業所</t>
  </si>
  <si>
    <t>491-0842</t>
  </si>
  <si>
    <t>愛知県一宮市公園通4丁目40番地2　田中ビル201</t>
  </si>
  <si>
    <t>ケアプランえん</t>
  </si>
  <si>
    <t>合同会社おと</t>
  </si>
  <si>
    <t>愛知県一宮市丹羽字六反畑868番地1</t>
  </si>
  <si>
    <t>ケアプラン　おと</t>
  </si>
  <si>
    <t>愛知県一宮市両郷町5丁目51番地3　コーポ満寿美104号</t>
  </si>
  <si>
    <t>合同会社アクア</t>
  </si>
  <si>
    <t>愛知県一宮市奥町字内込47番地3コーポ内込102号</t>
  </si>
  <si>
    <t>ケアプラン　アクア</t>
  </si>
  <si>
    <t>医療法人松原クリニック</t>
  </si>
  <si>
    <t>愛知県一宮市木曽川町里小牧字東蒲原15</t>
  </si>
  <si>
    <t>愛知県一宮市木曽川町玉ノ井字吉原西119番</t>
  </si>
  <si>
    <t>煌星メディカルサービス</t>
  </si>
  <si>
    <t>株式会社フロンティア　一宮営業所</t>
  </si>
  <si>
    <t>愛知県一宮市富士3丁目10-15</t>
  </si>
  <si>
    <t>愛知県一宮市更屋敷字藤山19番地</t>
  </si>
  <si>
    <t>定期巡回ステーション　あすなろ</t>
  </si>
  <si>
    <t>愛知県一宮市木曽川町黒田字宝光寺5-22</t>
  </si>
  <si>
    <t>株式会社メロー</t>
  </si>
  <si>
    <t>愛知県一宮市浅井町大日比野字東出55-5</t>
  </si>
  <si>
    <t>ゆず訪問看護ステーション</t>
  </si>
  <si>
    <t>愛知県一宮市猿海道3丁目1-44　コーポ三和Ⅱ2A</t>
  </si>
  <si>
    <t>Tヘルスケア合同会社</t>
  </si>
  <si>
    <t>愛知県一宮市奥町字宮前45-1</t>
  </si>
  <si>
    <t>愛知県一宮市三条字墓北82　サンシャイン三条103号</t>
  </si>
  <si>
    <t>愛知県一宮市馬見塚字長畑3-4　ペティハウスロベリア103</t>
  </si>
  <si>
    <t>愛知県一宮市白旗通一丁目11番地</t>
  </si>
  <si>
    <t>パナソニックエイジフリーショップ　尾張一宮</t>
  </si>
  <si>
    <t>愛知県一宮市多加木1丁目14-8　ヴィラハウス森本101</t>
  </si>
  <si>
    <t>愛知県名古屋市熱田区一番二丁目28番25号サイトビル一階南</t>
  </si>
  <si>
    <t>ベストリハ介護相談センター里小牧</t>
  </si>
  <si>
    <t>愛知県一宮市小信中島字北東山39番地</t>
  </si>
  <si>
    <t>老健ちあき訪問リハビリセンター</t>
  </si>
  <si>
    <t>株式会社　虹のひかり</t>
  </si>
  <si>
    <t>愛知県一宮市真清田二丁目4番19号</t>
  </si>
  <si>
    <t>訪問看護ステーション　虹のひかり</t>
  </si>
  <si>
    <t>愛知県一宮市奥町蘇東64-1</t>
  </si>
  <si>
    <t>愛知県一宮市大和町馬引字焼野105-1　メゾン焼野103</t>
  </si>
  <si>
    <t>491-0035</t>
  </si>
  <si>
    <t>愛知県一宮市大浜2丁目6番2号</t>
  </si>
  <si>
    <t>株式会社陽気プロジェクト</t>
  </si>
  <si>
    <t>491-0142</t>
  </si>
  <si>
    <t>愛知県一宮市浅井町河田字西之上16番地</t>
  </si>
  <si>
    <t>訪問介護　うさぎとかめ</t>
  </si>
  <si>
    <t>愛知県一宮市浅野字大島18-1　レジデンス恒和1階106号室</t>
  </si>
  <si>
    <t>東京都千代田区神田駿河台四丁目6番地</t>
  </si>
  <si>
    <t>愛知県一宮市奥町字下口西89番地1</t>
  </si>
  <si>
    <t>訪問看護事業所　JOY</t>
  </si>
  <si>
    <t>愛知県一宮市両郷町3丁目25番地2</t>
  </si>
  <si>
    <t>訪問介護ステーションえだまめ</t>
  </si>
  <si>
    <t>愛知県一宮市東加賀野井字川原1713番</t>
  </si>
  <si>
    <t>松原クリニック　ヘルパーステーション</t>
  </si>
  <si>
    <t>愛知県一宮市木曽川町里小牧字西蒲原200番地</t>
  </si>
  <si>
    <t>愛知県一宮市西五城字中川田18番1</t>
  </si>
  <si>
    <t>緑の家 訪問介護 一宮</t>
  </si>
  <si>
    <t>緑の家 福祉用具</t>
  </si>
  <si>
    <t>法人種別</t>
    <rPh sb="0" eb="2">
      <t>ホウジン</t>
    </rPh>
    <rPh sb="2" eb="4">
      <t>シュベツ</t>
    </rPh>
    <phoneticPr fontId="1"/>
  </si>
  <si>
    <t>株式会社</t>
    <rPh sb="0" eb="4">
      <t>カブシキガイシャ</t>
    </rPh>
    <phoneticPr fontId="1"/>
  </si>
  <si>
    <t>合同会社</t>
    <rPh sb="0" eb="2">
      <t>ゴウドウ</t>
    </rPh>
    <rPh sb="2" eb="4">
      <t>カイシャ</t>
    </rPh>
    <phoneticPr fontId="1"/>
  </si>
  <si>
    <t>有限会社</t>
    <rPh sb="0" eb="2">
      <t>ユウゲン</t>
    </rPh>
    <rPh sb="2" eb="4">
      <t>カイシャ</t>
    </rPh>
    <phoneticPr fontId="1"/>
  </si>
  <si>
    <t>社会福祉法人</t>
    <rPh sb="0" eb="2">
      <t>シャカイ</t>
    </rPh>
    <rPh sb="2" eb="4">
      <t>フクシ</t>
    </rPh>
    <rPh sb="4" eb="6">
      <t>ホウジン</t>
    </rPh>
    <phoneticPr fontId="1"/>
  </si>
  <si>
    <t>社会医療法人</t>
    <rPh sb="0" eb="2">
      <t>シャカイ</t>
    </rPh>
    <rPh sb="2" eb="4">
      <t>イリョウ</t>
    </rPh>
    <rPh sb="4" eb="6">
      <t>ホウジン</t>
    </rPh>
    <phoneticPr fontId="1"/>
  </si>
  <si>
    <t>医療法人</t>
    <rPh sb="0" eb="4">
      <t>イリョウホウジン</t>
    </rPh>
    <phoneticPr fontId="1"/>
  </si>
  <si>
    <t>一般社団法人</t>
    <rPh sb="0" eb="6">
      <t>イッパンシャダンホウジン</t>
    </rPh>
    <phoneticPr fontId="1"/>
  </si>
  <si>
    <t>愛知県高齢者生活協同組合</t>
    <phoneticPr fontId="1"/>
  </si>
  <si>
    <t>特定非営利活動法人和来</t>
    <phoneticPr fontId="1"/>
  </si>
  <si>
    <t>特定非営利活動法人</t>
    <phoneticPr fontId="1"/>
  </si>
  <si>
    <t>法人最大申請数</t>
    <rPh sb="0" eb="2">
      <t>ホウジン</t>
    </rPh>
    <rPh sb="2" eb="4">
      <t>サイダイ</t>
    </rPh>
    <rPh sb="4" eb="7">
      <t>シンセイスウ</t>
    </rPh>
    <phoneticPr fontId="1"/>
  </si>
  <si>
    <t>株式会社夢眠ホーム</t>
    <phoneticPr fontId="1"/>
  </si>
  <si>
    <t>イリョウホウジンタニザイタククリニック</t>
    <phoneticPr fontId="1"/>
  </si>
  <si>
    <t>イリョウホウジンイクトクカイ</t>
    <phoneticPr fontId="1"/>
  </si>
  <si>
    <t>イリョウホウジンコウユウカイ</t>
    <phoneticPr fontId="1"/>
  </si>
  <si>
    <t>イリョウホウジンマツバラクリニック</t>
    <phoneticPr fontId="1"/>
  </si>
  <si>
    <t>イリョウホウジンモリチュウオウクリニック</t>
    <phoneticPr fontId="1"/>
  </si>
  <si>
    <t>イリョウホウジンジンセイカイ</t>
    <phoneticPr fontId="1"/>
  </si>
  <si>
    <t>イリョウホウジンセイリュウカイ</t>
    <phoneticPr fontId="1"/>
  </si>
  <si>
    <t>イリョウホウジンタイゲンカイ</t>
    <phoneticPr fontId="1"/>
  </si>
  <si>
    <t>イリョウホウジンオワリケンユウカイ</t>
    <phoneticPr fontId="1"/>
  </si>
  <si>
    <t>イリョウホウジンライコウカイ</t>
    <phoneticPr fontId="1"/>
  </si>
  <si>
    <t>イリョウホウジンワシンカイ</t>
    <phoneticPr fontId="1"/>
  </si>
  <si>
    <t>イリョウホウジンショウジュカイ</t>
    <phoneticPr fontId="1"/>
  </si>
  <si>
    <t>グッドエイドカブシキガイシャ</t>
    <phoneticPr fontId="1"/>
  </si>
  <si>
    <t>アイシーシーアイカブシキガイシャ</t>
    <phoneticPr fontId="1"/>
  </si>
  <si>
    <t>アースサポートカブシキガイシャ</t>
    <phoneticPr fontId="1"/>
  </si>
  <si>
    <t>アームスプロジェクトカブシキガイシャ</t>
    <phoneticPr fontId="1"/>
  </si>
  <si>
    <t>アサヒサンクリーンカブシキガイシャ</t>
    <phoneticPr fontId="1"/>
  </si>
  <si>
    <t>クロストークカブシキガイシャ</t>
    <phoneticPr fontId="1"/>
  </si>
  <si>
    <t>ゴールドエイジカブシキガイシャ</t>
    <phoneticPr fontId="1"/>
  </si>
  <si>
    <t>サツキカブシキガイシャ</t>
    <phoneticPr fontId="1"/>
  </si>
  <si>
    <t>サンファインサービスカブシキガイシャ</t>
    <phoneticPr fontId="1"/>
  </si>
  <si>
    <t>ステラリンクカブシキガイシャ</t>
    <phoneticPr fontId="1"/>
  </si>
  <si>
    <t>パナソニックエイジフリーカブシキガイシャ</t>
    <phoneticPr fontId="1"/>
  </si>
  <si>
    <t>カブシキガイシャニジノヒカリ</t>
    <phoneticPr fontId="1"/>
  </si>
  <si>
    <t>ベストリハカブシキガイシャ</t>
    <phoneticPr fontId="1"/>
  </si>
  <si>
    <t>カブシキガイシャエイチトレイディング</t>
    <phoneticPr fontId="1"/>
  </si>
  <si>
    <t>カブシキガイシャジャストライト</t>
    <phoneticPr fontId="1"/>
  </si>
  <si>
    <t>カブシキガイシャリードユー</t>
    <phoneticPr fontId="1"/>
  </si>
  <si>
    <t>カブシキガイシャリアン</t>
    <phoneticPr fontId="1"/>
  </si>
  <si>
    <t>カブシキガイシャエヌフィールド</t>
    <phoneticPr fontId="1"/>
  </si>
  <si>
    <t>カブシキガイシャティーエスアイ</t>
    <phoneticPr fontId="1"/>
  </si>
  <si>
    <t>カブシキガイシャティーケア</t>
    <phoneticPr fontId="1"/>
  </si>
  <si>
    <t>カブシキガイシャユーエムエス</t>
    <phoneticPr fontId="1"/>
  </si>
  <si>
    <t>カブシキガイシャウェルフェアスズラン</t>
    <phoneticPr fontId="1"/>
  </si>
  <si>
    <t>カブシキガイシャジール</t>
    <phoneticPr fontId="1"/>
  </si>
  <si>
    <t>カブシキガイシャアバンセライフサポート</t>
    <phoneticPr fontId="1"/>
  </si>
  <si>
    <t>カブシキガイシャアルファカイゴサービス</t>
    <phoneticPr fontId="1"/>
  </si>
  <si>
    <t>カブシキガイシャイノベル</t>
    <phoneticPr fontId="1"/>
  </si>
  <si>
    <t>カブシキガイシャウェルネス</t>
    <phoneticPr fontId="1"/>
  </si>
  <si>
    <t>カブシキガイシャウルトラス</t>
    <phoneticPr fontId="1"/>
  </si>
  <si>
    <t>カブシキガイシャエスケアメイト</t>
    <phoneticPr fontId="1"/>
  </si>
  <si>
    <t>カブシキガイシャエターナル</t>
    <phoneticPr fontId="1"/>
  </si>
  <si>
    <t>カブシキガイシャオフィスシンセリティ</t>
    <phoneticPr fontId="1"/>
  </si>
  <si>
    <t>カブシキガイシャクルールオワリ</t>
    <phoneticPr fontId="1"/>
  </si>
  <si>
    <t>カブシキガイシャグレースケア</t>
    <phoneticPr fontId="1"/>
  </si>
  <si>
    <t>カブシキガイシャサニーオーク</t>
    <phoneticPr fontId="1"/>
  </si>
  <si>
    <t>カブシキガイシャサポートテラス</t>
    <phoneticPr fontId="1"/>
  </si>
  <si>
    <t>カブシキガイシャツクシ</t>
    <phoneticPr fontId="1"/>
  </si>
  <si>
    <t>カブシキガイシャテクノプラス</t>
    <phoneticPr fontId="1"/>
  </si>
  <si>
    <t>カブシキガイシャナナイロ</t>
    <phoneticPr fontId="1"/>
  </si>
  <si>
    <t>カブシキガイシャニチイガッカン</t>
    <phoneticPr fontId="1"/>
  </si>
  <si>
    <t>カブシキガイシャニッケケアサービス</t>
    <phoneticPr fontId="1"/>
  </si>
  <si>
    <t>カブシキガイシャネクストドア</t>
    <phoneticPr fontId="1"/>
  </si>
  <si>
    <t>カブシキガイシャハッピードリームライフ</t>
    <phoneticPr fontId="1"/>
  </si>
  <si>
    <t>カブシキガイシャピコグラム</t>
    <phoneticPr fontId="1"/>
  </si>
  <si>
    <t>カブシキガイシャビジョナリー</t>
    <phoneticPr fontId="1"/>
  </si>
  <si>
    <t>カブシキガイシャファーストナース</t>
    <phoneticPr fontId="1"/>
  </si>
  <si>
    <t>カブシキガイシャブレインエナジー</t>
    <phoneticPr fontId="1"/>
  </si>
  <si>
    <t>カブシキガイシャプロアングル</t>
    <phoneticPr fontId="1"/>
  </si>
  <si>
    <t>カブシキガイシャフロンティア</t>
    <phoneticPr fontId="1"/>
  </si>
  <si>
    <t>カブシキガイシャホットファミリー</t>
    <phoneticPr fontId="1"/>
  </si>
  <si>
    <t>カブシキガイシャポラリスフクシカイ</t>
    <phoneticPr fontId="1"/>
  </si>
  <si>
    <t>カブシキガイシャマルア</t>
    <phoneticPr fontId="1"/>
  </si>
  <si>
    <t>カブシキガイシャミント</t>
    <phoneticPr fontId="1"/>
  </si>
  <si>
    <t>カブシキガイシャメロー</t>
    <phoneticPr fontId="1"/>
  </si>
  <si>
    <t>カブシキガイシャモリトー</t>
    <phoneticPr fontId="1"/>
  </si>
  <si>
    <t>カブシキガイシャヤワラギ</t>
    <phoneticPr fontId="1"/>
  </si>
  <si>
    <t>カブシキガイシャユウカイゴ</t>
    <phoneticPr fontId="1"/>
  </si>
  <si>
    <t>カブシキガイシャヨツバカイ</t>
    <phoneticPr fontId="1"/>
  </si>
  <si>
    <t>カブシキガイシャライフケア</t>
    <phoneticPr fontId="1"/>
  </si>
  <si>
    <t>カブシキガイシャリハビリヨツバ</t>
    <phoneticPr fontId="1"/>
  </si>
  <si>
    <t>カブシキガイシャレーゾンデートル</t>
    <phoneticPr fontId="1"/>
  </si>
  <si>
    <t>カブシキガイシャレフア</t>
    <phoneticPr fontId="1"/>
  </si>
  <si>
    <t>カブシキガイシャロジエ</t>
    <phoneticPr fontId="1"/>
  </si>
  <si>
    <t>カブシキガイシャロングライフ</t>
    <phoneticPr fontId="1"/>
  </si>
  <si>
    <t>カブシキガイシャワカバ</t>
    <phoneticPr fontId="1"/>
  </si>
  <si>
    <t>カブシキガイシャアイアンジュウ</t>
    <phoneticPr fontId="1"/>
  </si>
  <si>
    <t>カブシキガイシャアンシンセイカツドットコム</t>
    <phoneticPr fontId="1"/>
  </si>
  <si>
    <t>カブシキガイシャイチノミヤフクシサポート</t>
    <phoneticPr fontId="1"/>
  </si>
  <si>
    <t>カブシキガイシャケイ</t>
    <phoneticPr fontId="1"/>
  </si>
  <si>
    <t>カブシキガイシャケンライフケア</t>
    <phoneticPr fontId="1"/>
  </si>
  <si>
    <t>カブシキガイシャシアワセノワフレアイ</t>
    <phoneticPr fontId="1"/>
  </si>
  <si>
    <t>カブシキガイシャココネ</t>
    <phoneticPr fontId="1"/>
  </si>
  <si>
    <t>カブシキガイシャニホンエルダリーケアサービス</t>
    <phoneticPr fontId="1"/>
  </si>
  <si>
    <t>カブシキガイシャヒャクマ</t>
    <phoneticPr fontId="1"/>
  </si>
  <si>
    <t>カブシキガイシャフクシノサト</t>
    <phoneticPr fontId="1"/>
  </si>
  <si>
    <t>カブシキガイシャホウモンカンゴステーションクリタ</t>
    <phoneticPr fontId="1"/>
  </si>
  <si>
    <t>カブシキガイシャホクト</t>
    <phoneticPr fontId="1"/>
  </si>
  <si>
    <t>カブシキガイシャユメコウボウ</t>
    <phoneticPr fontId="1"/>
  </si>
  <si>
    <t>カブシキガイシャムウミンホーム</t>
    <phoneticPr fontId="1"/>
  </si>
  <si>
    <t>カブシキガイシャヨウキプロジェクト</t>
    <phoneticPr fontId="1"/>
  </si>
  <si>
    <t>カブシキガイシャコウセイ</t>
    <phoneticPr fontId="1"/>
  </si>
  <si>
    <t>ニホンライフケアソリューションズカブシキガイシャ</t>
    <phoneticPr fontId="1"/>
  </si>
  <si>
    <t>マームゴウドウガイシャ</t>
    <phoneticPr fontId="1"/>
  </si>
  <si>
    <t>セセラギゴウドウガイシャ</t>
    <phoneticPr fontId="1"/>
  </si>
  <si>
    <t>ゴウドウガイシャエイチツーオー</t>
    <phoneticPr fontId="1"/>
  </si>
  <si>
    <t>ゴウドウガイシャティーティーティー</t>
    <phoneticPr fontId="1"/>
  </si>
  <si>
    <t>ゴウドウガイシャアイサポートギフ</t>
    <phoneticPr fontId="1"/>
  </si>
  <si>
    <t>ゴウドウガイシャアクア</t>
    <phoneticPr fontId="1"/>
  </si>
  <si>
    <t>ゴウドウガイシャアクティブフォアライフ</t>
    <phoneticPr fontId="1"/>
  </si>
  <si>
    <t>ゴウドウガイシャアミスタカイゴシエンジギョウショ</t>
    <phoneticPr fontId="1"/>
  </si>
  <si>
    <t>ゴウドウガイシャオト</t>
    <phoneticPr fontId="1"/>
  </si>
  <si>
    <t>ゴウドウガイシャクローバー</t>
    <phoneticPr fontId="1"/>
  </si>
  <si>
    <t>ゴウドウガイシャログ</t>
    <phoneticPr fontId="1"/>
  </si>
  <si>
    <t>シャカイイリョウホウジンキョウリョウカイ</t>
    <phoneticPr fontId="1"/>
  </si>
  <si>
    <t>シャカイイリョウホウジンダイユウカイ</t>
    <phoneticPr fontId="1"/>
  </si>
  <si>
    <t>シャカイフクシホウジンコトブキフクシカイ</t>
    <phoneticPr fontId="1"/>
  </si>
  <si>
    <t>シャカイフクシホウジンタンポポフクシカイ</t>
    <phoneticPr fontId="1"/>
  </si>
  <si>
    <t>シャカイフクシホウジンアイセイカイ</t>
    <phoneticPr fontId="1"/>
  </si>
  <si>
    <t>シャカイフクシホウジンアイチケンコウセイジギョウダン</t>
    <phoneticPr fontId="1"/>
  </si>
  <si>
    <t>シャカイフクシホウジンアイチジケイカイ</t>
    <phoneticPr fontId="1"/>
  </si>
  <si>
    <t>生協</t>
    <rPh sb="0" eb="2">
      <t>セイキョウ</t>
    </rPh>
    <phoneticPr fontId="1"/>
  </si>
  <si>
    <t>シャカイフクシホウジンゲンキコトブキカイ</t>
    <phoneticPr fontId="1"/>
  </si>
  <si>
    <t>シャカイフクシホウジンジウンフクシカイ</t>
    <phoneticPr fontId="1"/>
  </si>
  <si>
    <t>シャカイフクシホウジンハルオカカイ</t>
    <phoneticPr fontId="1"/>
  </si>
  <si>
    <t>シャカイフクシホウジンセイシュウカイ</t>
    <phoneticPr fontId="1"/>
  </si>
  <si>
    <t>シャカイフクシホウジンヒジリカイ</t>
    <phoneticPr fontId="1"/>
  </si>
  <si>
    <t>シャカイフクシホウジンアサヒフクシカイ</t>
    <phoneticPr fontId="1"/>
  </si>
  <si>
    <t>シャカイフクシホウジンホクシン</t>
    <phoneticPr fontId="1"/>
  </si>
  <si>
    <t>シャカイフクシホウジンライコウカイ</t>
    <phoneticPr fontId="1"/>
  </si>
  <si>
    <t>マルフクサンギョウユウゲンガイシャ</t>
    <phoneticPr fontId="1"/>
  </si>
  <si>
    <t>ノダクウチョウセツビユウゲンガイシャ</t>
    <phoneticPr fontId="1"/>
  </si>
  <si>
    <t>ユウゲンガイシャアオゾラ</t>
    <phoneticPr fontId="1"/>
  </si>
  <si>
    <t>ユウゲンガイシャヨツバカイ</t>
    <phoneticPr fontId="1"/>
  </si>
  <si>
    <t>ユウゲンガイシャアサノキシカイゴサービス</t>
    <phoneticPr fontId="1"/>
  </si>
  <si>
    <t>ユウゲンガイシャアットホームケアユタカ</t>
    <phoneticPr fontId="1"/>
  </si>
  <si>
    <t>ユウゲンガイシャイワヨシ</t>
    <phoneticPr fontId="1"/>
  </si>
  <si>
    <t>ユウゲンガイシャクレイン</t>
    <phoneticPr fontId="1"/>
  </si>
  <si>
    <t>ユウゲンガイシャサーブカイゴセンター</t>
    <phoneticPr fontId="1"/>
  </si>
  <si>
    <t>ユウゲンガイシャサクラ</t>
    <phoneticPr fontId="1"/>
  </si>
  <si>
    <t>ユウゲンガイシャハヤテ</t>
    <phoneticPr fontId="1"/>
  </si>
  <si>
    <t>ユウゲンガイシャファーマシーヘルパーイワタ</t>
    <phoneticPr fontId="1"/>
  </si>
  <si>
    <t>ユウゲンガイシャプチトマト</t>
    <phoneticPr fontId="1"/>
  </si>
  <si>
    <t>ユウゲンガイシャオワリケンユウサービス</t>
    <phoneticPr fontId="1"/>
  </si>
  <si>
    <t>ユウゲンガイシャユウテンシ</t>
    <phoneticPr fontId="1"/>
  </si>
  <si>
    <t>アイチケンコウレイシャセイカツキョウドウクミアイ</t>
    <phoneticPr fontId="1"/>
  </si>
  <si>
    <t>トクテイヒエイリカツドウホウジンアイラック</t>
    <phoneticPr fontId="1"/>
  </si>
  <si>
    <t>トクテイヒエイリカツドウホウジンフレアイサロンサンサンガーデン</t>
    <phoneticPr fontId="1"/>
  </si>
  <si>
    <t>トクテイヒエイリカツドウホウジンイチノミヤマゴコロ</t>
    <phoneticPr fontId="1"/>
  </si>
  <si>
    <t>トクテイヒエイリカツドウホウジンラクラク</t>
    <phoneticPr fontId="1"/>
  </si>
  <si>
    <t>トクテイヒエイリカツドウホウジンワライ</t>
    <phoneticPr fontId="1"/>
  </si>
  <si>
    <t>イッパンシャダンホウジンワガンノワ</t>
    <phoneticPr fontId="1"/>
  </si>
  <si>
    <t>事業所番号</t>
    <phoneticPr fontId="1"/>
  </si>
  <si>
    <t>事業所（1つ目）</t>
    <rPh sb="6" eb="7">
      <t>メ</t>
    </rPh>
    <phoneticPr fontId="1"/>
  </si>
  <si>
    <t>事業所（2つ目）</t>
    <rPh sb="6" eb="7">
      <t>メ</t>
    </rPh>
    <phoneticPr fontId="1"/>
  </si>
  <si>
    <t>事業所（3つ目）</t>
    <rPh sb="6" eb="7">
      <t>メ</t>
    </rPh>
    <phoneticPr fontId="1"/>
  </si>
  <si>
    <t>事業所（4つ目）</t>
    <rPh sb="6" eb="7">
      <t>メ</t>
    </rPh>
    <phoneticPr fontId="1"/>
  </si>
  <si>
    <t>事業所（5つ目）</t>
    <rPh sb="6" eb="7">
      <t>メ</t>
    </rPh>
    <phoneticPr fontId="1"/>
  </si>
  <si>
    <t>医療法人　愛礼会　まつまえ訪問看護ステーション/まつまえ居宅介護支援ステーション</t>
    <phoneticPr fontId="1"/>
  </si>
  <si>
    <t>訪問看護/居宅介護支援</t>
    <phoneticPr fontId="1"/>
  </si>
  <si>
    <t>居宅介護支援/訪問看護</t>
    <phoneticPr fontId="1"/>
  </si>
  <si>
    <t>訪問看護ステーション・ちあき/千秋病院ヘルパーステーション・ちあき/千秋病院介護保険サービスセンター</t>
    <phoneticPr fontId="1"/>
  </si>
  <si>
    <t>訪問看護/訪問介護/居宅介護支援</t>
    <phoneticPr fontId="1"/>
  </si>
  <si>
    <t>介護老人保健施設　サザン一宮/ケアプランセンター　サザン一宮</t>
    <phoneticPr fontId="1"/>
  </si>
  <si>
    <t>訪問リハビリテーション/居宅介護支援</t>
    <phoneticPr fontId="1"/>
  </si>
  <si>
    <t>介護相談センター泰玄会/泰玄会訪問看護ステーション</t>
    <phoneticPr fontId="1"/>
  </si>
  <si>
    <t>医療法人泰玄会　訪問看護ステーションみなみ/医療法人泰玄会　介護相談センターみなみ</t>
    <phoneticPr fontId="1"/>
  </si>
  <si>
    <t>たに在宅クリニック居宅介護支援事業所/たに在宅クリニック訪問看護ステーション</t>
    <phoneticPr fontId="1"/>
  </si>
  <si>
    <t>居宅介護支援/訪問看護</t>
    <phoneticPr fontId="1"/>
  </si>
  <si>
    <t>松原クリニック訪問看護ステーション/松原クリニック介護相談センター</t>
    <phoneticPr fontId="1"/>
  </si>
  <si>
    <t>訪問看護/居宅介護支援</t>
    <phoneticPr fontId="1"/>
  </si>
  <si>
    <t>訪問看護ステーション和み/来光会在宅介護相談センター</t>
    <phoneticPr fontId="1"/>
  </si>
  <si>
    <t>訪問介護/訪問入浴介護/居宅介護支援</t>
    <phoneticPr fontId="1"/>
  </si>
  <si>
    <t>訪問看護/訪問介護</t>
    <phoneticPr fontId="1"/>
  </si>
  <si>
    <t>アバンセ介護センター居宅介護支援事業所/アバンセ介護センター福祉用具</t>
    <phoneticPr fontId="1"/>
  </si>
  <si>
    <t>居宅介護支援/福祉用具貸与</t>
    <phoneticPr fontId="1"/>
  </si>
  <si>
    <t>緑の家 訪問看護ステーション 一宮/緑の家 けあぷらん 一宮</t>
    <phoneticPr fontId="1"/>
  </si>
  <si>
    <t>訪問介護ステーションやまと/居宅介護支援センター　やまと</t>
    <phoneticPr fontId="1"/>
  </si>
  <si>
    <t>訪問介護/居宅介護支援</t>
    <phoneticPr fontId="1"/>
  </si>
  <si>
    <t>訪問介護ステーション　える/訪問看護ステーション　える</t>
    <phoneticPr fontId="1"/>
  </si>
  <si>
    <t>訪問介護/訪問看護</t>
    <phoneticPr fontId="1"/>
  </si>
  <si>
    <t>ケアプランセンター友/訪問介護センター　友</t>
    <phoneticPr fontId="1"/>
  </si>
  <si>
    <t>居宅介護支援/訪問介護</t>
    <phoneticPr fontId="1"/>
  </si>
  <si>
    <t>フクシア訪問看護ステーション/ザ・フクシアコート居宅介護支援事業所</t>
    <phoneticPr fontId="1"/>
  </si>
  <si>
    <t>ケアステーションあんじぇす一宮奥町/ケアプランセンターえんじゅ一宮奥町</t>
    <phoneticPr fontId="1"/>
  </si>
  <si>
    <t>居宅介護支援/訪問介護/訪問入浴介護</t>
    <phoneticPr fontId="1"/>
  </si>
  <si>
    <t>ピコグラム訪問看護ステーション/ピコグラムケアセンター/居宅介護支援センター　ピコグラム</t>
    <phoneticPr fontId="1"/>
  </si>
  <si>
    <t>訪問看護/訪問介護/居宅介護支援</t>
    <phoneticPr fontId="1"/>
  </si>
  <si>
    <t>訪問看護ステーション・つばめ/福祉用具　たつ</t>
    <phoneticPr fontId="1"/>
  </si>
  <si>
    <t>訪問看護/福祉用具貸与</t>
    <phoneticPr fontId="1"/>
  </si>
  <si>
    <t>ホームケアさくら/ケアプランさくら</t>
    <phoneticPr fontId="1"/>
  </si>
  <si>
    <t>訪問看護の青空一宮/訪問介護の青空一宮</t>
    <phoneticPr fontId="1"/>
  </si>
  <si>
    <t>ほくと訪問看護ステーション/ほくと訪問介護ステーション</t>
    <phoneticPr fontId="1"/>
  </si>
  <si>
    <t>訪問介護　ほっとファミリー/介護相談センターほっとファミリー</t>
    <phoneticPr fontId="1"/>
  </si>
  <si>
    <t>オアシスいちのみや訪問看護ステーション/オアシスいちのみや居宅介護支援事業所/オアシスいちのみや訪問介護事業所</t>
    <phoneticPr fontId="1"/>
  </si>
  <si>
    <t>訪問看護/居宅介護支援/訪問介護</t>
    <phoneticPr fontId="1"/>
  </si>
  <si>
    <t>訪問看護ステーション　夢眠いちのみやにし/訪問介護ステーション　夢眠いちのみやにし</t>
    <phoneticPr fontId="1"/>
  </si>
  <si>
    <t>リアン一宮ヘルパーステーション/リアン一宮ナースステーション</t>
    <phoneticPr fontId="1"/>
  </si>
  <si>
    <t>リードユー訪問介護ステーション/リードユー訪問看護ステーション</t>
    <phoneticPr fontId="1"/>
  </si>
  <si>
    <t>訪問看護ステーションつくし/訪問介護ステーションつくし</t>
    <phoneticPr fontId="1"/>
  </si>
  <si>
    <t>訪問看護ステーションロングライフ/ヘルパーステーションロングライフ</t>
    <phoneticPr fontId="1"/>
  </si>
  <si>
    <t>訪問看護メドタウン/訪問介護メドタウン/メドタウン在宅介護センター</t>
    <phoneticPr fontId="1"/>
  </si>
  <si>
    <t>訪問看護/訪問介護/定期巡回・随時対応型訪問介護看護</t>
    <phoneticPr fontId="1"/>
  </si>
  <si>
    <t>サンファイン介護サービスさくら/サンファイン支援サービスさくら</t>
    <phoneticPr fontId="1"/>
  </si>
  <si>
    <t>パナソニックエイジフリーケアセンター一宮・ケアマネジメント/パナソニックエイジフリーケアセンター一宮・訪問入浴</t>
    <phoneticPr fontId="1"/>
  </si>
  <si>
    <t>居宅介護支援/訪問入浴介護</t>
    <phoneticPr fontId="1"/>
  </si>
  <si>
    <t>訪問看護アイサポート一宮/訪問介護ステーションアイサポート一宮</t>
    <phoneticPr fontId="1"/>
  </si>
  <si>
    <t>訪問看護　末広ナースステーション/訪問介護　末広ケアステーション</t>
    <phoneticPr fontId="1"/>
  </si>
  <si>
    <t>訪問看護ステーション　かえで/ケアプランセンター　かえで/訪問介護ステーション　かえで</t>
    <phoneticPr fontId="1"/>
  </si>
  <si>
    <t>訪問看護ぼちぼち一宮/訪問介護ぼちぼち一宮/ケアプランぼちぼち一宮</t>
    <phoneticPr fontId="1"/>
  </si>
  <si>
    <t>訪問看護ステーションやすらぎ/介護保険相談センターやすらぎ/ヘルパーステーションやすらぎ</t>
    <phoneticPr fontId="1"/>
  </si>
  <si>
    <t>社会医療法人大雄会　老人保健施設アウン/アウン介護保険サービスセンター/訪問看護ステーション・アウン</t>
    <phoneticPr fontId="1"/>
  </si>
  <si>
    <t>訪問リハビリテーション/居宅介護支援/訪問看護</t>
    <phoneticPr fontId="1"/>
  </si>
  <si>
    <t>ヘルパーステーション　西御堂の里　三笠/居宅介護支援事業所　西御堂の里　三笠</t>
    <phoneticPr fontId="1"/>
  </si>
  <si>
    <t>いちのみや居宅介護支援事業所/いちのみや指定訪問介護事業所</t>
    <phoneticPr fontId="1"/>
  </si>
  <si>
    <t>まるふく介護支援サービスセンター/まるふく介護支援サービスセンター/まるふく訪問看護ステーション</t>
    <phoneticPr fontId="1"/>
  </si>
  <si>
    <t>居宅介護支援/訪問介護/訪問看護</t>
    <phoneticPr fontId="1"/>
  </si>
  <si>
    <t>アットホームケア訪問介護事業所/アットホームケア居宅介護支援事業所</t>
    <phoneticPr fontId="1"/>
  </si>
  <si>
    <t>有限会社ぷちトマト/介護相談まいる</t>
    <phoneticPr fontId="1"/>
  </si>
  <si>
    <t>福祉用具貸与/居宅介護支援</t>
    <phoneticPr fontId="1"/>
  </si>
  <si>
    <t>えくぼ訪問看護ステーション/モリ指定居宅介護支援事業所</t>
    <phoneticPr fontId="1"/>
  </si>
  <si>
    <t>まごころ訪問介護事業所/ＮＰＯ法人　まごころ介護相談所</t>
    <phoneticPr fontId="1"/>
  </si>
  <si>
    <t>ほほえみ定期巡回ステーション/ほほえみ訪問介護事業所</t>
    <phoneticPr fontId="1"/>
  </si>
  <si>
    <t>定期巡回・随時対応型訪問介護看護/訪問介護</t>
    <phoneticPr fontId="1"/>
  </si>
  <si>
    <t>日</t>
    <rPh sb="0" eb="1">
      <t>ニチ</t>
    </rPh>
    <phoneticPr fontId="1"/>
  </si>
  <si>
    <t>月</t>
    <rPh sb="0" eb="1">
      <t>ツキ</t>
    </rPh>
    <phoneticPr fontId="1"/>
  </si>
  <si>
    <t>（あて先）一宮市長</t>
    <rPh sb="3" eb="4">
      <t>サキ</t>
    </rPh>
    <rPh sb="5" eb="8">
      <t>イチノミヤシ</t>
    </rPh>
    <rPh sb="8" eb="9">
      <t>チョウ</t>
    </rPh>
    <phoneticPr fontId="1"/>
  </si>
  <si>
    <t>申請者情報</t>
    <rPh sb="0" eb="3">
      <t>シンセイシャ</t>
    </rPh>
    <rPh sb="3" eb="5">
      <t>ジョウホウ</t>
    </rPh>
    <phoneticPr fontId="1"/>
  </si>
  <si>
    <t>フリガナ</t>
    <phoneticPr fontId="1"/>
  </si>
  <si>
    <t>法人名</t>
    <rPh sb="0" eb="2">
      <t>ホウジン</t>
    </rPh>
    <rPh sb="2" eb="3">
      <t>メイ</t>
    </rPh>
    <phoneticPr fontId="1"/>
  </si>
  <si>
    <t>連絡先</t>
    <rPh sb="0" eb="3">
      <t>レンラクサキ</t>
    </rPh>
    <phoneticPr fontId="1"/>
  </si>
  <si>
    <t>代表者職氏名</t>
    <rPh sb="0" eb="3">
      <t>ダイヒョウシャ</t>
    </rPh>
    <rPh sb="3" eb="4">
      <t>ショク</t>
    </rPh>
    <rPh sb="4" eb="6">
      <t>シメイ</t>
    </rPh>
    <phoneticPr fontId="1"/>
  </si>
  <si>
    <t>申請担当者</t>
    <rPh sb="0" eb="2">
      <t>シンセイ</t>
    </rPh>
    <rPh sb="2" eb="5">
      <t>タントウシャ</t>
    </rPh>
    <phoneticPr fontId="1"/>
  </si>
  <si>
    <t>（</t>
    <phoneticPr fontId="1"/>
  </si>
  <si>
    <t>〒</t>
    <phoneticPr fontId="1"/>
  </si>
  <si>
    <t>）</t>
    <phoneticPr fontId="1"/>
  </si>
  <si>
    <t>職名</t>
    <rPh sb="0" eb="2">
      <t>ショクメイ</t>
    </rPh>
    <phoneticPr fontId="1"/>
  </si>
  <si>
    <t>氏名</t>
    <rPh sb="0" eb="2">
      <t>シメイ</t>
    </rPh>
    <phoneticPr fontId="1"/>
  </si>
  <si>
    <t>電話番号</t>
    <rPh sb="0" eb="2">
      <t>デンワ</t>
    </rPh>
    <rPh sb="2" eb="4">
      <t>バンゴウ</t>
    </rPh>
    <phoneticPr fontId="1"/>
  </si>
  <si>
    <t>Email</t>
    <phoneticPr fontId="1"/>
  </si>
  <si>
    <t>申請内容</t>
    <rPh sb="0" eb="2">
      <t>シンセイ</t>
    </rPh>
    <rPh sb="2" eb="4">
      <t>ナイヨウ</t>
    </rPh>
    <phoneticPr fontId="1"/>
  </si>
  <si>
    <t>交付申請額（請求額）</t>
    <rPh sb="0" eb="2">
      <t>コウフ</t>
    </rPh>
    <rPh sb="2" eb="4">
      <t>シンセイ</t>
    </rPh>
    <rPh sb="4" eb="5">
      <t>ガク</t>
    </rPh>
    <rPh sb="6" eb="8">
      <t>セイキュウ</t>
    </rPh>
    <rPh sb="8" eb="9">
      <t>ガク</t>
    </rPh>
    <phoneticPr fontId="1"/>
  </si>
  <si>
    <t>申請事業所数</t>
    <rPh sb="0" eb="2">
      <t>シンセイ</t>
    </rPh>
    <rPh sb="2" eb="5">
      <t>ジギョウショ</t>
    </rPh>
    <rPh sb="5" eb="6">
      <t>スウ</t>
    </rPh>
    <phoneticPr fontId="1"/>
  </si>
  <si>
    <t>申請事業所</t>
    <rPh sb="0" eb="2">
      <t>シンセイ</t>
    </rPh>
    <rPh sb="2" eb="5">
      <t>ジギョウショ</t>
    </rPh>
    <phoneticPr fontId="1"/>
  </si>
  <si>
    <t>事業所名</t>
    <rPh sb="0" eb="3">
      <t>ジギョウショ</t>
    </rPh>
    <rPh sb="3" eb="4">
      <t>メイ</t>
    </rPh>
    <phoneticPr fontId="1"/>
  </si>
  <si>
    <t>サービス種別</t>
    <rPh sb="4" eb="6">
      <t>シュベツ</t>
    </rPh>
    <phoneticPr fontId="1"/>
  </si>
  <si>
    <t>申立事項</t>
    <rPh sb="0" eb="2">
      <t>モウシタテ</t>
    </rPh>
    <rPh sb="2" eb="4">
      <t>ジコウ</t>
    </rPh>
    <phoneticPr fontId="1"/>
  </si>
  <si>
    <t>振込先情報</t>
    <rPh sb="0" eb="3">
      <t>フリコミサキ</t>
    </rPh>
    <rPh sb="3" eb="5">
      <t>ジョウホウ</t>
    </rPh>
    <phoneticPr fontId="1"/>
  </si>
  <si>
    <t>金融機関コード</t>
    <rPh sb="0" eb="4">
      <t>キンユウキカン</t>
    </rPh>
    <phoneticPr fontId="1"/>
  </si>
  <si>
    <t>支店番号</t>
    <rPh sb="0" eb="4">
      <t>シテンバンゴウ</t>
    </rPh>
    <phoneticPr fontId="1"/>
  </si>
  <si>
    <t>金融機関名</t>
    <rPh sb="0" eb="2">
      <t>キンユウ</t>
    </rPh>
    <rPh sb="2" eb="4">
      <t>キカン</t>
    </rPh>
    <rPh sb="4" eb="5">
      <t>メイ</t>
    </rPh>
    <phoneticPr fontId="1"/>
  </si>
  <si>
    <t>店名</t>
    <rPh sb="0" eb="2">
      <t>テンメイ</t>
    </rPh>
    <phoneticPr fontId="1"/>
  </si>
  <si>
    <t>預金種目</t>
    <rPh sb="0" eb="2">
      <t>ヨキン</t>
    </rPh>
    <rPh sb="2" eb="4">
      <t>シュモク</t>
    </rPh>
    <phoneticPr fontId="1"/>
  </si>
  <si>
    <t>口座番号</t>
    <rPh sb="0" eb="2">
      <t>コウザ</t>
    </rPh>
    <rPh sb="2" eb="4">
      <t>バンゴウ</t>
    </rPh>
    <phoneticPr fontId="1"/>
  </si>
  <si>
    <t>口座名義人（ｶﾅ）</t>
    <rPh sb="0" eb="5">
      <t>コウザメイギニン</t>
    </rPh>
    <phoneticPr fontId="1"/>
  </si>
  <si>
    <t>年</t>
    <rPh sb="0" eb="1">
      <t>ネン</t>
    </rPh>
    <phoneticPr fontId="1"/>
  </si>
  <si>
    <t>令和</t>
    <rPh sb="0" eb="2">
      <t>レイワ</t>
    </rPh>
    <phoneticPr fontId="1"/>
  </si>
  <si>
    <t>法人種別</t>
    <rPh sb="0" eb="4">
      <t>ホウジンシュベツ</t>
    </rPh>
    <phoneticPr fontId="1"/>
  </si>
  <si>
    <t>医療法人</t>
    <phoneticPr fontId="1"/>
  </si>
  <si>
    <t>株式会社</t>
    <phoneticPr fontId="1"/>
  </si>
  <si>
    <t>合同会社</t>
    <phoneticPr fontId="1"/>
  </si>
  <si>
    <t>社会医療法人</t>
    <phoneticPr fontId="1"/>
  </si>
  <si>
    <t>社会福祉法人</t>
    <phoneticPr fontId="1"/>
  </si>
  <si>
    <t>生協</t>
    <phoneticPr fontId="1"/>
  </si>
  <si>
    <t>有限会社</t>
    <phoneticPr fontId="1"/>
  </si>
  <si>
    <t>最大申請数</t>
    <rPh sb="0" eb="2">
      <t>サイダイ</t>
    </rPh>
    <rPh sb="2" eb="4">
      <t>シンセイ</t>
    </rPh>
    <rPh sb="4" eb="5">
      <t>スウ</t>
    </rPh>
    <phoneticPr fontId="1"/>
  </si>
  <si>
    <t>申請状況</t>
    <rPh sb="0" eb="2">
      <t>シンセイ</t>
    </rPh>
    <rPh sb="2" eb="4">
      <t>ジョウキョウ</t>
    </rPh>
    <phoneticPr fontId="1"/>
  </si>
  <si>
    <t>事業所ごとに申請の有無をプルダウンにて選択してください。</t>
    <rPh sb="0" eb="3">
      <t>ジギョウショ</t>
    </rPh>
    <rPh sb="6" eb="8">
      <t>シンセイ</t>
    </rPh>
    <rPh sb="9" eb="11">
      <t>ウム</t>
    </rPh>
    <rPh sb="19" eb="21">
      <t>センタク</t>
    </rPh>
    <phoneticPr fontId="1"/>
  </si>
  <si>
    <t>申請する</t>
  </si>
  <si>
    <t>市処理番号</t>
    <rPh sb="0" eb="1">
      <t>シ</t>
    </rPh>
    <rPh sb="1" eb="3">
      <t>ショリ</t>
    </rPh>
    <rPh sb="3" eb="5">
      <t>バンゴウ</t>
    </rPh>
    <phoneticPr fontId="1"/>
  </si>
  <si>
    <t>市処理番号</t>
    <rPh sb="0" eb="3">
      <t>シショリ</t>
    </rPh>
    <rPh sb="3" eb="5">
      <t>バンゴウ</t>
    </rPh>
    <phoneticPr fontId="1"/>
  </si>
  <si>
    <t>一般-01</t>
  </si>
  <si>
    <t>医療-02</t>
  </si>
  <si>
    <t>医療-03</t>
  </si>
  <si>
    <t>医療-04</t>
  </si>
  <si>
    <t>医療-05</t>
  </si>
  <si>
    <t>医療-06</t>
  </si>
  <si>
    <t>医療-07</t>
  </si>
  <si>
    <t>医療-08</t>
  </si>
  <si>
    <t>医療-09</t>
  </si>
  <si>
    <t>医療-10</t>
  </si>
  <si>
    <t>医療-11</t>
  </si>
  <si>
    <t>医療-12</t>
  </si>
  <si>
    <t>医療-13</t>
  </si>
  <si>
    <t>株式-01</t>
  </si>
  <si>
    <t>株式-02</t>
  </si>
  <si>
    <t>株式-03</t>
  </si>
  <si>
    <t>株式-04</t>
  </si>
  <si>
    <t>株式-05</t>
  </si>
  <si>
    <t>株式-07</t>
  </si>
  <si>
    <t>株式-08</t>
  </si>
  <si>
    <t>株式-09</t>
  </si>
  <si>
    <t>株式-10</t>
  </si>
  <si>
    <t>株式-11</t>
  </si>
  <si>
    <t>株式-12</t>
  </si>
  <si>
    <t>株式-13</t>
  </si>
  <si>
    <t>株式-14</t>
  </si>
  <si>
    <t>株式-15</t>
  </si>
  <si>
    <t>株式-16</t>
  </si>
  <si>
    <t>株式-17</t>
  </si>
  <si>
    <t>株式-18</t>
  </si>
  <si>
    <t>株式-19</t>
  </si>
  <si>
    <t>株式-20</t>
  </si>
  <si>
    <t>株式-21</t>
  </si>
  <si>
    <t>株式-22</t>
  </si>
  <si>
    <t>株式-23</t>
  </si>
  <si>
    <t>株式-24</t>
  </si>
  <si>
    <t>株式-25</t>
  </si>
  <si>
    <t>株式-26</t>
  </si>
  <si>
    <t>株式-27</t>
  </si>
  <si>
    <t>株式-28</t>
  </si>
  <si>
    <t>株式-29</t>
  </si>
  <si>
    <t>株式-31</t>
  </si>
  <si>
    <t>株式-32</t>
  </si>
  <si>
    <t>株式-33</t>
  </si>
  <si>
    <t>株式-34</t>
  </si>
  <si>
    <t>株式-35</t>
  </si>
  <si>
    <t>株式-36</t>
  </si>
  <si>
    <t>株式-37</t>
  </si>
  <si>
    <t>株式-38</t>
  </si>
  <si>
    <t>株式-39</t>
  </si>
  <si>
    <t>株式-40</t>
  </si>
  <si>
    <t>株式-41</t>
  </si>
  <si>
    <t>株式-42</t>
  </si>
  <si>
    <t>株式-43</t>
  </si>
  <si>
    <t>株式-44</t>
  </si>
  <si>
    <t>株式-45</t>
  </si>
  <si>
    <t>株式-46</t>
  </si>
  <si>
    <t>株式-47</t>
  </si>
  <si>
    <t>株式-48</t>
  </si>
  <si>
    <t>株式-49</t>
  </si>
  <si>
    <t>株式-50</t>
  </si>
  <si>
    <t>株式-51</t>
  </si>
  <si>
    <t>株式-53</t>
  </si>
  <si>
    <t>株式-54</t>
  </si>
  <si>
    <t>株式-55</t>
  </si>
  <si>
    <t>株式-56</t>
  </si>
  <si>
    <t>株式-57</t>
  </si>
  <si>
    <t>株式-58</t>
  </si>
  <si>
    <t>株式-59</t>
  </si>
  <si>
    <t>株式-60</t>
  </si>
  <si>
    <t>株式-61</t>
  </si>
  <si>
    <t>株式-62</t>
  </si>
  <si>
    <t>株式-63</t>
  </si>
  <si>
    <t>株式-64</t>
  </si>
  <si>
    <t>株式-65</t>
  </si>
  <si>
    <t>株式-66</t>
  </si>
  <si>
    <t>株式-67</t>
  </si>
  <si>
    <t>株式-68</t>
  </si>
  <si>
    <t>株式-69</t>
  </si>
  <si>
    <t>株式-70</t>
  </si>
  <si>
    <t>株式-71</t>
  </si>
  <si>
    <t>株式-72</t>
  </si>
  <si>
    <t>株式-73</t>
  </si>
  <si>
    <t>株式-74</t>
  </si>
  <si>
    <t>株式-75</t>
  </si>
  <si>
    <t>株式-76</t>
  </si>
  <si>
    <t>株式-77</t>
  </si>
  <si>
    <t>株式-78</t>
  </si>
  <si>
    <t>株式-79</t>
  </si>
  <si>
    <t>株式-81</t>
  </si>
  <si>
    <t>株式-82</t>
  </si>
  <si>
    <t>株式-83</t>
  </si>
  <si>
    <t>株式-84</t>
  </si>
  <si>
    <t>株式-85</t>
  </si>
  <si>
    <t>株式-86</t>
  </si>
  <si>
    <t>株式-87</t>
  </si>
  <si>
    <t>株式-88</t>
  </si>
  <si>
    <t>株式-89</t>
  </si>
  <si>
    <t>株式-90</t>
  </si>
  <si>
    <t>株式-91</t>
  </si>
  <si>
    <t>合同-02</t>
  </si>
  <si>
    <t>合同-03</t>
  </si>
  <si>
    <t>合同-04</t>
  </si>
  <si>
    <t>合同-05</t>
  </si>
  <si>
    <t>合同-06</t>
  </si>
  <si>
    <t>合同-07</t>
  </si>
  <si>
    <t>合同-08</t>
  </si>
  <si>
    <t>合同-09</t>
  </si>
  <si>
    <t>合同-14</t>
  </si>
  <si>
    <t>合同-15</t>
  </si>
  <si>
    <t>合同-16</t>
  </si>
  <si>
    <t>合同-17</t>
  </si>
  <si>
    <t>社医-01</t>
  </si>
  <si>
    <t>社医-02</t>
  </si>
  <si>
    <t>社福-01</t>
  </si>
  <si>
    <t>社福-02</t>
  </si>
  <si>
    <t>社福-03</t>
  </si>
  <si>
    <t>社福-04</t>
  </si>
  <si>
    <t>社福-05</t>
  </si>
  <si>
    <t>社福-06</t>
  </si>
  <si>
    <t>社福-07</t>
  </si>
  <si>
    <t>社福-08</t>
  </si>
  <si>
    <t>社福-09</t>
  </si>
  <si>
    <t>社福-10</t>
  </si>
  <si>
    <t>社福-11</t>
  </si>
  <si>
    <t>社福-12</t>
  </si>
  <si>
    <t>社福-13</t>
  </si>
  <si>
    <t>社福-14</t>
  </si>
  <si>
    <t>生協-01</t>
  </si>
  <si>
    <t>有限-01</t>
  </si>
  <si>
    <t>有限-02</t>
  </si>
  <si>
    <t>有限-03</t>
  </si>
  <si>
    <t>有限-04</t>
  </si>
  <si>
    <t>有限-05</t>
  </si>
  <si>
    <t>有限-06</t>
  </si>
  <si>
    <t>有限-08</t>
  </si>
  <si>
    <t>有限-09</t>
  </si>
  <si>
    <t>有限-10</t>
  </si>
  <si>
    <t>有限-11</t>
  </si>
  <si>
    <t>有限-12</t>
  </si>
  <si>
    <t>有限-13</t>
  </si>
  <si>
    <t>有限-14</t>
  </si>
  <si>
    <t>有限-15</t>
  </si>
  <si>
    <t>有限-16</t>
  </si>
  <si>
    <t>有限-17</t>
  </si>
  <si>
    <t>特非-01</t>
  </si>
  <si>
    <t>特非-02</t>
  </si>
  <si>
    <t>有限会社ヴィオレットケアサポート</t>
    <phoneticPr fontId="1"/>
  </si>
  <si>
    <t>ユウゲンガイシャヴィオレットケアサポート</t>
    <phoneticPr fontId="1"/>
  </si>
  <si>
    <t>ケアパートナーカブシキガイシャ</t>
    <phoneticPr fontId="1"/>
  </si>
  <si>
    <t>シャカイフクシホウジンイチノミヤシシャカイフクシキョウギカイ</t>
    <phoneticPr fontId="1"/>
  </si>
  <si>
    <t>処理状況</t>
    <rPh sb="0" eb="4">
      <t>ショリジョウキョウ</t>
    </rPh>
    <phoneticPr fontId="1"/>
  </si>
  <si>
    <t>申請内容確認（印刷）</t>
    <rPh sb="0" eb="2">
      <t>シンセイ</t>
    </rPh>
    <rPh sb="2" eb="4">
      <t>ナイヨウ</t>
    </rPh>
    <rPh sb="4" eb="6">
      <t>カクニン</t>
    </rPh>
    <rPh sb="7" eb="9">
      <t>インサツ</t>
    </rPh>
    <phoneticPr fontId="1"/>
  </si>
  <si>
    <t>電子申請処理（審査完了）</t>
    <rPh sb="0" eb="4">
      <t>デンシシンセイ</t>
    </rPh>
    <rPh sb="4" eb="6">
      <t>ショリ</t>
    </rPh>
    <rPh sb="7" eb="11">
      <t>シンサカンリョウ</t>
    </rPh>
    <phoneticPr fontId="1"/>
  </si>
  <si>
    <t>備考</t>
    <rPh sb="0" eb="2">
      <t>ビコウ</t>
    </rPh>
    <phoneticPr fontId="1"/>
  </si>
  <si>
    <t>医療-01</t>
    <phoneticPr fontId="1"/>
  </si>
  <si>
    <t>イリョウホウジンアイレイカイ</t>
    <phoneticPr fontId="1"/>
  </si>
  <si>
    <t>ダブルチェック</t>
  </si>
  <si>
    <t>処理区分</t>
    <rPh sb="0" eb="2">
      <t>ショリ</t>
    </rPh>
    <rPh sb="2" eb="4">
      <t>クブン</t>
    </rPh>
    <phoneticPr fontId="1"/>
  </si>
  <si>
    <t>◆色の内訳</t>
    <rPh sb="1" eb="2">
      <t>イロ</t>
    </rPh>
    <rPh sb="3" eb="5">
      <t>ウチワケ</t>
    </rPh>
    <phoneticPr fontId="1"/>
  </si>
  <si>
    <t>（印）</t>
    <rPh sb="1" eb="2">
      <t>イン</t>
    </rPh>
    <phoneticPr fontId="1"/>
  </si>
  <si>
    <t>（登）</t>
    <rPh sb="1" eb="2">
      <t>ノボル</t>
    </rPh>
    <phoneticPr fontId="1"/>
  </si>
  <si>
    <t>（再）</t>
    <rPh sb="1" eb="2">
      <t>サイ</t>
    </rPh>
    <phoneticPr fontId="1"/>
  </si>
  <si>
    <t>（電）</t>
    <rPh sb="1" eb="2">
      <t>デン</t>
    </rPh>
    <phoneticPr fontId="1"/>
  </si>
  <si>
    <t>尾関</t>
    <rPh sb="0" eb="2">
      <t>オゼキ</t>
    </rPh>
    <phoneticPr fontId="1"/>
  </si>
  <si>
    <t>高本</t>
    <rPh sb="0" eb="2">
      <t>タカモト</t>
    </rPh>
    <phoneticPr fontId="1"/>
  </si>
  <si>
    <t>髙木</t>
    <rPh sb="0" eb="2">
      <t>タカギ</t>
    </rPh>
    <phoneticPr fontId="1"/>
  </si>
  <si>
    <t>印</t>
    <rPh sb="0" eb="1">
      <t>ｲﾝ</t>
    </rPh>
    <phoneticPr fontId="1" type="halfwidthKatakana"/>
  </si>
  <si>
    <t>登</t>
    <rPh sb="0" eb="1">
      <t>ﾉﾎﾞﾙ</t>
    </rPh>
    <phoneticPr fontId="1" type="halfwidthKatakana"/>
  </si>
  <si>
    <t>再</t>
    <rPh sb="0" eb="1">
      <t>ｻｲ</t>
    </rPh>
    <phoneticPr fontId="1" type="halfwidthKatakana"/>
  </si>
  <si>
    <t>電</t>
    <rPh sb="0" eb="1">
      <t>ﾃﾞﾝ</t>
    </rPh>
    <phoneticPr fontId="1" type="halfwidthKatakana"/>
  </si>
  <si>
    <t/>
  </si>
  <si>
    <t>備考</t>
  </si>
  <si>
    <t>生年月日</t>
  </si>
  <si>
    <t>カナ氏名</t>
  </si>
  <si>
    <t>非課税額</t>
  </si>
  <si>
    <t>源泉適用区分</t>
  </si>
  <si>
    <t>源泉帳票区分</t>
  </si>
  <si>
    <t>支払人数</t>
  </si>
  <si>
    <t>徴収区分</t>
  </si>
  <si>
    <t>差引額</t>
  </si>
  <si>
    <t>控除合計額</t>
  </si>
  <si>
    <t>控除所属名6</t>
  </si>
  <si>
    <t>控除所属6</t>
  </si>
  <si>
    <t>控除額6</t>
  </si>
  <si>
    <t>控除科目6</t>
  </si>
  <si>
    <t>控除所属名5</t>
  </si>
  <si>
    <t>控除所属5</t>
  </si>
  <si>
    <t>控除額5</t>
  </si>
  <si>
    <t>控除科目5</t>
  </si>
  <si>
    <t>控除所属名4</t>
  </si>
  <si>
    <t>控除所属4</t>
  </si>
  <si>
    <t>控除額4</t>
  </si>
  <si>
    <t>控除科目4</t>
  </si>
  <si>
    <t>控除所属名3</t>
  </si>
  <si>
    <t>控除所属3</t>
  </si>
  <si>
    <t>控除額3</t>
  </si>
  <si>
    <t>控除科目3</t>
  </si>
  <si>
    <t>控除所属名2</t>
  </si>
  <si>
    <t>控除所属2</t>
  </si>
  <si>
    <t>控除額2</t>
  </si>
  <si>
    <t>控除科目2</t>
  </si>
  <si>
    <t>控除所属名1</t>
  </si>
  <si>
    <t>控除所属1</t>
  </si>
  <si>
    <t>控除額1</t>
  </si>
  <si>
    <t>控除科目1</t>
  </si>
  <si>
    <t>代表者名</t>
  </si>
  <si>
    <t>代表者肩書</t>
  </si>
  <si>
    <t>債権者名下段</t>
  </si>
  <si>
    <t>債権者名上段</t>
  </si>
  <si>
    <t>住所２</t>
  </si>
  <si>
    <t>住所１</t>
  </si>
  <si>
    <t>郵便枝番</t>
  </si>
  <si>
    <t>郵便本番</t>
  </si>
  <si>
    <t>登録番号</t>
  </si>
  <si>
    <t>用途区分</t>
  </si>
  <si>
    <t>摘要</t>
  </si>
  <si>
    <t>金額</t>
  </si>
  <si>
    <t>連番</t>
  </si>
  <si>
    <t>0</t>
  </si>
  <si>
    <t>01</t>
  </si>
  <si>
    <t>受前金Ｆ</t>
  </si>
  <si>
    <t>前金Ｆ</t>
  </si>
  <si>
    <t>請求書番号</t>
  </si>
  <si>
    <t>受口座名義人</t>
  </si>
  <si>
    <t>受口座番号</t>
  </si>
  <si>
    <t>受預金種類</t>
  </si>
  <si>
    <t>受本支店名</t>
  </si>
  <si>
    <t>受本支店コード</t>
  </si>
  <si>
    <t>受金融機関名</t>
  </si>
  <si>
    <t>受金融機関コード</t>
  </si>
  <si>
    <t>受口座識別</t>
  </si>
  <si>
    <t>受代表者名</t>
  </si>
  <si>
    <t>受代表者肩書</t>
  </si>
  <si>
    <t>受取者名下段</t>
  </si>
  <si>
    <t>受取者名上段</t>
  </si>
  <si>
    <t>受住所２</t>
  </si>
  <si>
    <t>受住所１</t>
  </si>
  <si>
    <t>受郵便枝番</t>
  </si>
  <si>
    <t>受郵便本番</t>
  </si>
  <si>
    <t>受登録番号</t>
  </si>
  <si>
    <t>受用途区分</t>
  </si>
  <si>
    <t>口座名義人</t>
  </si>
  <si>
    <t>口座番号</t>
  </si>
  <si>
    <t>預金種類</t>
  </si>
  <si>
    <t>本支店名</t>
  </si>
  <si>
    <t>本支店コード</t>
  </si>
  <si>
    <t>金融機関名</t>
  </si>
  <si>
    <t>金融機関コード</t>
  </si>
  <si>
    <t>口座識別</t>
  </si>
  <si>
    <t>受取方法</t>
  </si>
  <si>
    <t>0</t>
    <phoneticPr fontId="1"/>
  </si>
  <si>
    <t>支出負担行為</t>
    <rPh sb="0" eb="6">
      <t>シシュツフタンコウイ</t>
    </rPh>
    <phoneticPr fontId="1"/>
  </si>
  <si>
    <t>ここからコピー→</t>
    <phoneticPr fontId="1"/>
  </si>
  <si>
    <t>↑ここからコピー</t>
    <phoneticPr fontId="1"/>
  </si>
  <si>
    <t>↑ここまでコピー</t>
    <phoneticPr fontId="1"/>
  </si>
  <si>
    <t>←ここまでコピー</t>
    <phoneticPr fontId="1"/>
  </si>
  <si>
    <t>支出命令</t>
    <rPh sb="0" eb="2">
      <t>シシュツ</t>
    </rPh>
    <rPh sb="2" eb="4">
      <t>メイレイ</t>
    </rPh>
    <phoneticPr fontId="1"/>
  </si>
  <si>
    <t>一般社団法人和顔の輪</t>
    <phoneticPr fontId="1"/>
  </si>
  <si>
    <t>医療法人育德会</t>
    <phoneticPr fontId="1"/>
  </si>
  <si>
    <t>エラーメッセージ</t>
    <phoneticPr fontId="1"/>
  </si>
  <si>
    <t>医療法人愛礼会</t>
    <phoneticPr fontId="1"/>
  </si>
  <si>
    <t>債権債務者登録</t>
    <rPh sb="0" eb="5">
      <t>サイケンサイムシャ</t>
    </rPh>
    <rPh sb="5" eb="7">
      <t>トウロク</t>
    </rPh>
    <phoneticPr fontId="1"/>
  </si>
  <si>
    <t>↓ここからコピー</t>
    <phoneticPr fontId="1"/>
  </si>
  <si>
    <t>↓ここまでコピー</t>
    <phoneticPr fontId="1"/>
  </si>
  <si>
    <t>法人名（フリガナ）</t>
    <phoneticPr fontId="1"/>
  </si>
  <si>
    <t>・</t>
    <phoneticPr fontId="1" type="halfwidthKatakana"/>
  </si>
  <si>
    <t>電子申請システム画面にて添付ファイル（申請書）を確認する。</t>
    <phoneticPr fontId="1"/>
  </si>
  <si>
    <t>不達通知が来ている場合</t>
    <rPh sb="0" eb="4">
      <t>フタツツウチ</t>
    </rPh>
    <rPh sb="5" eb="6">
      <t>キ</t>
    </rPh>
    <rPh sb="9" eb="11">
      <t>バアイ</t>
    </rPh>
    <phoneticPr fontId="1"/>
  </si>
  <si>
    <t>『申請状況一覧（Excelファイル）』の『処理状況』で『不受理＆新規申請待ち』を選択する。</t>
    <phoneticPr fontId="1"/>
  </si>
  <si>
    <t>電子申請内の備考欄に依頼した旨を記載し、『不受理』として処理する。</t>
    <phoneticPr fontId="1"/>
  </si>
  <si>
    <t>不達通知が来ていない場合</t>
    <rPh sb="0" eb="4">
      <t>フタツツウチ</t>
    </rPh>
    <rPh sb="5" eb="6">
      <t>キ</t>
    </rPh>
    <rPh sb="10" eb="12">
      <t>バアイ</t>
    </rPh>
    <phoneticPr fontId="1"/>
  </si>
  <si>
    <t>申請書の申請内容（例：エラーメッセージが表示されていないか等）を確認する。</t>
    <rPh sb="9" eb="10">
      <t>レイ</t>
    </rPh>
    <rPh sb="20" eb="22">
      <t>ヒョウジ</t>
    </rPh>
    <rPh sb="29" eb="30">
      <t>ナド</t>
    </rPh>
    <phoneticPr fontId="1"/>
  </si>
  <si>
    <t>不備がない場合</t>
    <rPh sb="0" eb="2">
      <t>フビ</t>
    </rPh>
    <rPh sb="5" eb="7">
      <t>バアイ</t>
    </rPh>
    <phoneticPr fontId="1"/>
  </si>
  <si>
    <t>申請書（紙）の振込先情報欄にある『印』に○を付す。</t>
    <phoneticPr fontId="1"/>
  </si>
  <si>
    <t>電子申請上で『返却』として処理する。（定型メール送付＆担当者に電話）</t>
    <phoneticPr fontId="1"/>
  </si>
  <si>
    <t>申請書・口座の写しを印刷＆ホチキス止めをして受付印を押す。（日付は印刷した日でOK）</t>
    <rPh sb="4" eb="6">
      <t>コウザ</t>
    </rPh>
    <rPh sb="7" eb="8">
      <t>ウツ</t>
    </rPh>
    <rPh sb="17" eb="18">
      <t>ド</t>
    </rPh>
    <phoneticPr fontId="1"/>
  </si>
  <si>
    <t>不備がある（例：エラーメッセージが表示されている等）場合</t>
    <rPh sb="0" eb="2">
      <t>フビ</t>
    </rPh>
    <rPh sb="26" eb="28">
      <t>バアイ</t>
    </rPh>
    <phoneticPr fontId="1"/>
  </si>
  <si>
    <t>申請書内の申請日に不備がない場合</t>
    <rPh sb="0" eb="3">
      <t>シンセイショ</t>
    </rPh>
    <rPh sb="3" eb="4">
      <t>ナイ</t>
    </rPh>
    <rPh sb="5" eb="7">
      <t>シンセイ</t>
    </rPh>
    <rPh sb="7" eb="8">
      <t>ビ</t>
    </rPh>
    <rPh sb="9" eb="11">
      <t>フビ</t>
    </rPh>
    <rPh sb="14" eb="16">
      <t>バアイ</t>
    </rPh>
    <phoneticPr fontId="1"/>
  </si>
  <si>
    <t>申請書（紙）の振込先情報と口座の写しを突合する。</t>
    <phoneticPr fontId="1"/>
  </si>
  <si>
    <t>不備があり、こちらで修正不可である（例：口座の写しが全く違うものが添付されている等）場合</t>
    <rPh sb="0" eb="2">
      <t>フビ</t>
    </rPh>
    <rPh sb="10" eb="12">
      <t>シュウセイ</t>
    </rPh>
    <rPh sb="12" eb="14">
      <t>フカ</t>
    </rPh>
    <rPh sb="33" eb="35">
      <t>テンプ</t>
    </rPh>
    <rPh sb="42" eb="44">
      <t>バアイ</t>
    </rPh>
    <phoneticPr fontId="1"/>
  </si>
  <si>
    <t>20</t>
    <phoneticPr fontId="1"/>
  </si>
  <si>
    <t>21</t>
    <phoneticPr fontId="1"/>
  </si>
  <si>
    <t>不備はあるが、こちらで修正可能である（例：金融機関コードのみ違う等）場合</t>
    <rPh sb="0" eb="2">
      <t>フビ</t>
    </rPh>
    <rPh sb="11" eb="13">
      <t>シュウセイ</t>
    </rPh>
    <rPh sb="13" eb="15">
      <t>カノウ</t>
    </rPh>
    <rPh sb="21" eb="23">
      <t>キンユウ</t>
    </rPh>
    <rPh sb="23" eb="25">
      <t>キカン</t>
    </rPh>
    <rPh sb="30" eb="31">
      <t>チガ</t>
    </rPh>
    <rPh sb="32" eb="33">
      <t>ナド</t>
    </rPh>
    <rPh sb="34" eb="36">
      <t>バアイ</t>
    </rPh>
    <phoneticPr fontId="1"/>
  </si>
  <si>
    <t>申請書（紙・Excelファイル両方）に直接修正する。</t>
    <rPh sb="15" eb="17">
      <t>リョウホウ</t>
    </rPh>
    <phoneticPr fontId="1"/>
  </si>
  <si>
    <t>『申請状況一覧（Excelファイル）』の『備考』に修正箇所の概要を記載する。</t>
    <phoneticPr fontId="1"/>
  </si>
  <si>
    <t>24</t>
    <phoneticPr fontId="1"/>
  </si>
  <si>
    <t>適当なシート名の上で右クリックをし、再表示をクリックする。</t>
    <phoneticPr fontId="1"/>
  </si>
  <si>
    <t>25</t>
    <phoneticPr fontId="1"/>
  </si>
  <si>
    <t>26</t>
    <phoneticPr fontId="1"/>
  </si>
  <si>
    <t>27</t>
    <phoneticPr fontId="1"/>
  </si>
  <si>
    <t>『債権債務者管理』シートを選択し、『OK』をクリックする。</t>
    <phoneticPr fontId="1"/>
  </si>
  <si>
    <t>課メールに、電子申請の不達通知（入力してもらったメールアドレスが間違っている場合に届くメール）が来ているか確認する。</t>
    <phoneticPr fontId="1"/>
  </si>
  <si>
    <t>申請書内の担当者に連絡（担当者に電話）し、再度申請するよう依頼する。</t>
    <phoneticPr fontId="1"/>
  </si>
  <si>
    <t>申請書（紙・電子データ）を破棄する。</t>
    <rPh sb="0" eb="3">
      <t>シンセイショ</t>
    </rPh>
    <phoneticPr fontId="1"/>
  </si>
  <si>
    <t>11</t>
    <phoneticPr fontId="1"/>
  </si>
  <si>
    <t>12</t>
    <phoneticPr fontId="1"/>
  </si>
  <si>
    <t>13</t>
    <phoneticPr fontId="1"/>
  </si>
  <si>
    <t>14</t>
    <phoneticPr fontId="1"/>
  </si>
  <si>
    <t>『申請状況一覧（Excelファイル）』の『処理状況』で『返却中』を選択する。</t>
    <phoneticPr fontId="1"/>
  </si>
  <si>
    <t>15</t>
    <phoneticPr fontId="1"/>
  </si>
  <si>
    <t>16</t>
    <phoneticPr fontId="1"/>
  </si>
  <si>
    <t>17</t>
    <phoneticPr fontId="1"/>
  </si>
  <si>
    <t>18</t>
    <phoneticPr fontId="1"/>
  </si>
  <si>
    <t>19</t>
    <phoneticPr fontId="1"/>
  </si>
  <si>
    <t>『申請状況一覧（Excelファイル）』の『備考』に概要を記載する。</t>
    <phoneticPr fontId="1"/>
  </si>
  <si>
    <r>
      <t xml:space="preserve">『債権債務者管理』シートの『B列～DX列』をコピー（Ctrl＋C）する。
</t>
    </r>
    <r>
      <rPr>
        <sz val="9"/>
        <rFont val="ＭＳ Ｐゴシック"/>
        <family val="3"/>
        <charset val="128"/>
      </rPr>
      <t>（シートを開いたらコピーすべき箇所が選択されている状態にしてあります。）</t>
    </r>
    <rPh sb="42" eb="43">
      <t>ヒラ</t>
    </rPh>
    <rPh sb="52" eb="54">
      <t>カショ</t>
    </rPh>
    <rPh sb="55" eb="57">
      <t>センタク</t>
    </rPh>
    <rPh sb="62" eb="64">
      <t>ジョウタイ</t>
    </rPh>
    <phoneticPr fontId="1"/>
  </si>
  <si>
    <t>22</t>
    <phoneticPr fontId="1"/>
  </si>
  <si>
    <t>23</t>
    <phoneticPr fontId="1"/>
  </si>
  <si>
    <t>申請書（紙）の振込先情報欄にある『登』に○を付す。</t>
    <phoneticPr fontId="1"/>
  </si>
  <si>
    <t>『申請状況一覧（Excelファイル）』の『備考』に概要を記載する。（〔1〕からやり直し）</t>
    <phoneticPr fontId="1"/>
  </si>
  <si>
    <t>〔19〕にて入力した『申請状況一覧（Excelファイル）』の処理状況の『申請内容確認（印刷）』欄を元の状態（日付を消してセルの色を「塗りつぶしなし」にする）に戻す。（〔1〕からやり直し）</t>
    <rPh sb="6" eb="8">
      <t>ニュウリョク</t>
    </rPh>
    <rPh sb="49" eb="50">
      <t>モト</t>
    </rPh>
    <rPh sb="51" eb="53">
      <t>ジョウタイ</t>
    </rPh>
    <rPh sb="54" eb="56">
      <t>ヒヅケ</t>
    </rPh>
    <rPh sb="57" eb="58">
      <t>ケ</t>
    </rPh>
    <rPh sb="63" eb="64">
      <t>イロ</t>
    </rPh>
    <rPh sb="66" eb="67">
      <t>ヌ</t>
    </rPh>
    <rPh sb="79" eb="80">
      <t>モド</t>
    </rPh>
    <phoneticPr fontId="1"/>
  </si>
  <si>
    <t>電子申請上の処理を行う。（定型メール送付＆担当者に電話）</t>
    <rPh sb="9" eb="10">
      <t>オコナ</t>
    </rPh>
    <phoneticPr fontId="1"/>
  </si>
  <si>
    <t>電子申請上で『返却』として処理する。（定型メール送付＆担当者に電話）</t>
    <phoneticPr fontId="1"/>
  </si>
  <si>
    <t>『申請状況一覧（Excelファイル）』の『処理状況』を選択する。</t>
    <phoneticPr fontId="1"/>
  </si>
  <si>
    <t>〔1〕～〔25〕の処理で不備がある場合</t>
    <rPh sb="9" eb="11">
      <t>ショリ</t>
    </rPh>
    <rPh sb="12" eb="14">
      <t>フビ</t>
    </rPh>
    <rPh sb="17" eb="19">
      <t>バアイ</t>
    </rPh>
    <phoneticPr fontId="1"/>
  </si>
  <si>
    <t>申請書（紙）の振込先情報欄にある『再』に○を付す。</t>
    <phoneticPr fontId="1"/>
  </si>
  <si>
    <t>そのまま〔44〕に進む。</t>
    <rPh sb="9" eb="10">
      <t>スス</t>
    </rPh>
    <phoneticPr fontId="1"/>
  </si>
  <si>
    <t>『申請状況一覧（Excelファイル）』の『処理状況』の『債権債務者登録』欄に処理した日付を入力し自分の色を塗る。</t>
    <phoneticPr fontId="1"/>
  </si>
  <si>
    <t>『申請状況一覧（Excelファイル）』の『処理状況』の『ダブルチェック』欄に処理した日付を入力し自分の色を塗る。</t>
    <phoneticPr fontId="1"/>
  </si>
  <si>
    <r>
      <t xml:space="preserve">電子申請画面にて『受理へ進む』をクリックする。
</t>
    </r>
    <r>
      <rPr>
        <sz val="9"/>
        <rFont val="ＭＳ Ｐゴシック"/>
        <family val="3"/>
        <charset val="128"/>
      </rPr>
      <t>（『キーワードで探す』の法人名で申請分を検索すると良いかと思います。）</t>
    </r>
    <rPh sb="32" eb="33">
      <t>サガ</t>
    </rPh>
    <rPh sb="36" eb="39">
      <t>ホウジンメイ</t>
    </rPh>
    <rPh sb="40" eb="42">
      <t>シンセイ</t>
    </rPh>
    <rPh sb="42" eb="43">
      <t>ブン</t>
    </rPh>
    <rPh sb="44" eb="46">
      <t>ケンサク</t>
    </rPh>
    <rPh sb="49" eb="50">
      <t>ヨ</t>
    </rPh>
    <rPh sb="53" eb="54">
      <t>オモ</t>
    </rPh>
    <phoneticPr fontId="1"/>
  </si>
  <si>
    <t>『定型メール読込』で『完了（光熱費）』を選択する。</t>
    <rPh sb="11" eb="13">
      <t>カンリョウ</t>
    </rPh>
    <rPh sb="14" eb="17">
      <t>コウネツヒ</t>
    </rPh>
    <phoneticPr fontId="1"/>
  </si>
  <si>
    <t>電子申請システム上で『完了』の状態とする。</t>
    <rPh sb="0" eb="4">
      <t>デンシシンセイ</t>
    </rPh>
    <rPh sb="8" eb="9">
      <t>ウエ</t>
    </rPh>
    <phoneticPr fontId="1"/>
  </si>
  <si>
    <t>申請書（紙）の振込先情報欄にある『電』に○を付す。</t>
    <phoneticPr fontId="1"/>
  </si>
  <si>
    <t>〈電子申請処理（審査完了）〉</t>
    <rPh sb="8" eb="10">
      <t>シンサ</t>
    </rPh>
    <rPh sb="10" eb="12">
      <t>カンリョウ</t>
    </rPh>
    <phoneticPr fontId="1"/>
  </si>
  <si>
    <t>『申請状況一覧』の『処理状況』の『電子申請処理（審査完了）』欄に処理した日付を入力し自分の色を塗る。</t>
    <phoneticPr fontId="1"/>
  </si>
  <si>
    <t>『申請状況一覧（Excelファイル）』の『処理状況』で『審査完了』を選択する。</t>
    <phoneticPr fontId="1"/>
  </si>
  <si>
    <t>完了メールを送付した際に不達通知が来た場合</t>
    <phoneticPr fontId="1"/>
  </si>
  <si>
    <t>申請受付が完了した後の流れ</t>
    <rPh sb="9" eb="10">
      <t>アト</t>
    </rPh>
    <rPh sb="11" eb="12">
      <t>ナガ</t>
    </rPh>
    <phoneticPr fontId="1"/>
  </si>
  <si>
    <t>Q&amp;A</t>
    <phoneticPr fontId="1"/>
  </si>
  <si>
    <t>Q1</t>
    <phoneticPr fontId="1"/>
  </si>
  <si>
    <t>A1</t>
    <phoneticPr fontId="1"/>
  </si>
  <si>
    <t>『申請内容確認（印刷）』や『債権債務者登録』のブロックごとの処理は続けて行えば良いのか。１つずつ区切りをつけて処理すべきか。</t>
    <rPh sb="30" eb="32">
      <t>ショリ</t>
    </rPh>
    <rPh sb="33" eb="34">
      <t>ツヅ</t>
    </rPh>
    <rPh sb="36" eb="37">
      <t>オコナ</t>
    </rPh>
    <rPh sb="39" eb="40">
      <t>ヨ</t>
    </rPh>
    <rPh sb="48" eb="50">
      <t>クギ</t>
    </rPh>
    <rPh sb="55" eb="57">
      <t>ショリ</t>
    </rPh>
    <phoneticPr fontId="1"/>
  </si>
  <si>
    <t>どちらでも良いです。ただし、ダブルチェックは別の人で行うことを想定。また、1つの処理の途中で終わると進捗状況が分からなくなるため、ブロックごとの処理は完了した状態で終了していただきたいです。</t>
    <rPh sb="5" eb="6">
      <t>ヨ</t>
    </rPh>
    <rPh sb="22" eb="23">
      <t>ベツ</t>
    </rPh>
    <rPh sb="24" eb="25">
      <t>ヒト</t>
    </rPh>
    <rPh sb="26" eb="27">
      <t>オコナ</t>
    </rPh>
    <rPh sb="31" eb="33">
      <t>ソウテイ</t>
    </rPh>
    <rPh sb="40" eb="42">
      <t>ショリ</t>
    </rPh>
    <rPh sb="43" eb="45">
      <t>トチュウ</t>
    </rPh>
    <rPh sb="46" eb="47">
      <t>オ</t>
    </rPh>
    <rPh sb="50" eb="54">
      <t>シンチョクジョウキョウ</t>
    </rPh>
    <rPh sb="55" eb="56">
      <t>ワ</t>
    </rPh>
    <rPh sb="72" eb="74">
      <t>ショリ</t>
    </rPh>
    <rPh sb="75" eb="77">
      <t>カンリョウ</t>
    </rPh>
    <rPh sb="79" eb="81">
      <t>ジョウタイ</t>
    </rPh>
    <rPh sb="82" eb="84">
      <t>シュウリョウ</t>
    </rPh>
    <phoneticPr fontId="1"/>
  </si>
  <si>
    <t>申請書（紙）はどのように保管する予定か。</t>
    <rPh sb="0" eb="3">
      <t>シンセイショ</t>
    </rPh>
    <rPh sb="4" eb="5">
      <t>カミ</t>
    </rPh>
    <rPh sb="12" eb="14">
      <t>ホカン</t>
    </rPh>
    <rPh sb="16" eb="18">
      <t>ヨテイ</t>
    </rPh>
    <phoneticPr fontId="1"/>
  </si>
  <si>
    <t>居宅介護支援</t>
    <rPh sb="0" eb="6">
      <t>キョタクカイゴシエン</t>
    </rPh>
    <phoneticPr fontId="1"/>
  </si>
  <si>
    <t>〔19〕・〔25〕にて入力した『申請状況一覧（Excelファイル）』の処理状況の『申請内容確認（印刷）』・『債権債務者登録』欄・『債権債務者登録内容（AW列～FS列）』を元の状態に戻す。（〔1〕からやり直し）</t>
    <rPh sb="11" eb="13">
      <t>ニュウリョク</t>
    </rPh>
    <rPh sb="72" eb="74">
      <t>ナイヨウ</t>
    </rPh>
    <rPh sb="77" eb="78">
      <t>レツ</t>
    </rPh>
    <rPh sb="81" eb="82">
      <t>レツ</t>
    </rPh>
    <rPh sb="85" eb="86">
      <t>モト</t>
    </rPh>
    <rPh sb="87" eb="89">
      <t>ジョウタイ</t>
    </rPh>
    <rPh sb="90" eb="91">
      <t>モド</t>
    </rPh>
    <phoneticPr fontId="1"/>
  </si>
  <si>
    <t>申請日</t>
    <rPh sb="0" eb="2">
      <t>シンセイ</t>
    </rPh>
    <rPh sb="2" eb="3">
      <t>ビ</t>
    </rPh>
    <phoneticPr fontId="1"/>
  </si>
  <si>
    <t>申請月</t>
    <rPh sb="0" eb="2">
      <t>シンセイ</t>
    </rPh>
    <rPh sb="2" eb="3">
      <t>ツキ</t>
    </rPh>
    <phoneticPr fontId="1"/>
  </si>
  <si>
    <t>『申請状況一覧（Excelファイル）』の『処理状況』の『申請月』・『申請日』欄に電子申請の提出日（＝申請書内の申請日）を入力する。</t>
    <rPh sb="36" eb="37">
      <t>ヒ</t>
    </rPh>
    <rPh sb="38" eb="39">
      <t>ラン</t>
    </rPh>
    <rPh sb="40" eb="44">
      <t>デンシシンセイ</t>
    </rPh>
    <rPh sb="45" eb="48">
      <t>テイシュツビ</t>
    </rPh>
    <rPh sb="50" eb="53">
      <t>シンセイショ</t>
    </rPh>
    <rPh sb="53" eb="54">
      <t>ナイ</t>
    </rPh>
    <rPh sb="55" eb="57">
      <t>シンセイ</t>
    </rPh>
    <rPh sb="57" eb="58">
      <t>ビ</t>
    </rPh>
    <rPh sb="60" eb="62">
      <t>ニュウリョク</t>
    </rPh>
    <phoneticPr fontId="1"/>
  </si>
  <si>
    <t>標記について、以下のとおり申請します。振込は下記振込先情報に記載の口座までお願いします。</t>
    <rPh sb="0" eb="2">
      <t>ヒョウキ</t>
    </rPh>
    <rPh sb="7" eb="9">
      <t>イカ</t>
    </rPh>
    <rPh sb="13" eb="15">
      <t>シンセイ</t>
    </rPh>
    <rPh sb="19" eb="21">
      <t>フリコミ</t>
    </rPh>
    <rPh sb="22" eb="24">
      <t>カキ</t>
    </rPh>
    <rPh sb="24" eb="29">
      <t>フリコミサキジョウホウ</t>
    </rPh>
    <rPh sb="30" eb="32">
      <t>キサイ</t>
    </rPh>
    <rPh sb="33" eb="35">
      <t>コウザ</t>
    </rPh>
    <rPh sb="38" eb="39">
      <t>ネガ</t>
    </rPh>
    <phoneticPr fontId="1"/>
  </si>
  <si>
    <t>カブシキガイシャピュア</t>
    <phoneticPr fontId="1"/>
  </si>
  <si>
    <t>支出負担行為（明細入力）、交付決定・確定伺</t>
    <rPh sb="7" eb="9">
      <t>メイサイ</t>
    </rPh>
    <rPh sb="9" eb="11">
      <t>ニュウリョク</t>
    </rPh>
    <rPh sb="13" eb="17">
      <t>コウフケッテイ</t>
    </rPh>
    <rPh sb="18" eb="20">
      <t>カクテイ</t>
    </rPh>
    <rPh sb="20" eb="21">
      <t>ウカガ</t>
    </rPh>
    <phoneticPr fontId="1"/>
  </si>
  <si>
    <t>交付決定通知書郵送した旨のメール一括送付（電子申請活用）</t>
    <phoneticPr fontId="1"/>
  </si>
  <si>
    <t>交付決定通知書郵送</t>
    <phoneticPr fontId="1"/>
  </si>
  <si>
    <t>支出命令（明細入力）</t>
    <phoneticPr fontId="1"/>
  </si>
  <si>
    <t>一般社団法人</t>
    <rPh sb="0" eb="6">
      <t>ｲｯﾊﾟﾝｼｬﾀﾞﾝﾎｳｼﾞﾝ</t>
    </rPh>
    <phoneticPr fontId="1" type="halfwidthKatakana"/>
  </si>
  <si>
    <t>『申請状況一覧（Excelファイル）』の『AW列』（「ここにコピー」と表示されているセル）の申請法人のセルに「値の貼り付け」をする。（『ホーム』タブの『貼り付け』をクリックし、『値の貼り付け』をクリックする）</t>
    <phoneticPr fontId="1"/>
  </si>
  <si>
    <r>
      <t xml:space="preserve">『申請状況一覧（Excelファイル）』の『FT列』にエラーメッセージが表示されていないか確認する。
</t>
    </r>
    <r>
      <rPr>
        <sz val="9"/>
        <rFont val="ＭＳ Ｐゴシック"/>
        <family val="3"/>
        <charset val="128"/>
      </rPr>
      <t>（表示されていたら〔31〕からやり直し）</t>
    </r>
    <phoneticPr fontId="1"/>
  </si>
  <si>
    <t>AJ20の個数</t>
    <rPh sb="5" eb="7">
      <t>コスウ</t>
    </rPh>
    <phoneticPr fontId="1"/>
  </si>
  <si>
    <t>AJ20:AJ21の個数</t>
    <rPh sb="10" eb="12">
      <t>コスウ</t>
    </rPh>
    <phoneticPr fontId="1"/>
  </si>
  <si>
    <t>AJ20:AJ22の個数</t>
    <rPh sb="10" eb="12">
      <t>コスウ</t>
    </rPh>
    <phoneticPr fontId="1"/>
  </si>
  <si>
    <t>AJ20:AJ23の個数</t>
    <rPh sb="10" eb="12">
      <t>コスウ</t>
    </rPh>
    <phoneticPr fontId="1"/>
  </si>
  <si>
    <t>AJ20:AJ24の個数</t>
    <rPh sb="10" eb="12">
      <t>コスウ</t>
    </rPh>
    <phoneticPr fontId="1"/>
  </si>
  <si>
    <t>AN21＞AI18</t>
    <phoneticPr fontId="1"/>
  </si>
  <si>
    <t>AN24＞AI18</t>
    <phoneticPr fontId="1"/>
  </si>
  <si>
    <t>AN27＞AI18</t>
    <phoneticPr fontId="1"/>
  </si>
  <si>
    <t>AN30＞AI18</t>
    <phoneticPr fontId="1"/>
  </si>
  <si>
    <t>AN33＞AI18</t>
    <phoneticPr fontId="1"/>
  </si>
  <si>
    <t>28</t>
    <phoneticPr fontId="1"/>
  </si>
  <si>
    <t>29</t>
    <phoneticPr fontId="1"/>
  </si>
  <si>
    <t>30</t>
    <phoneticPr fontId="1"/>
  </si>
  <si>
    <t>31</t>
    <phoneticPr fontId="1"/>
  </si>
  <si>
    <t>32</t>
    <phoneticPr fontId="1"/>
  </si>
  <si>
    <t>33</t>
    <phoneticPr fontId="1"/>
  </si>
  <si>
    <t>34</t>
    <phoneticPr fontId="1"/>
  </si>
  <si>
    <t>35</t>
    <phoneticPr fontId="1"/>
  </si>
  <si>
    <r>
      <t xml:space="preserve">〔1〕～〔34〕の処理と同じ確認をする。
</t>
    </r>
    <r>
      <rPr>
        <sz val="9"/>
        <rFont val="ＭＳ Ｐゴシック"/>
        <family val="3"/>
        <charset val="128"/>
      </rPr>
      <t>（できれば『申請内容確認（印刷）』・『債権債務者登録』で確認した人とは別の人、最低でも『債権債務者登録』で確認した人とは別の人が良いかと思います。）</t>
    </r>
    <rPh sb="9" eb="11">
      <t>ショリ</t>
    </rPh>
    <rPh sb="12" eb="13">
      <t>オナ</t>
    </rPh>
    <rPh sb="14" eb="16">
      <t>カクニン</t>
    </rPh>
    <rPh sb="49" eb="51">
      <t>カクニン</t>
    </rPh>
    <rPh sb="53" eb="54">
      <t>ヒト</t>
    </rPh>
    <rPh sb="56" eb="57">
      <t>ベツ</t>
    </rPh>
    <rPh sb="58" eb="59">
      <t>ヒト</t>
    </rPh>
    <rPh sb="60" eb="62">
      <t>サイテイ</t>
    </rPh>
    <rPh sb="85" eb="86">
      <t>ヨ</t>
    </rPh>
    <rPh sb="89" eb="90">
      <t>オモ</t>
    </rPh>
    <phoneticPr fontId="1"/>
  </si>
  <si>
    <t>〔26〕～〔34〕の処理で不備がある場合</t>
    <rPh sb="10" eb="12">
      <t>ショリ</t>
    </rPh>
    <rPh sb="13" eb="15">
      <t>フビ</t>
    </rPh>
    <rPh sb="18" eb="20">
      <t>バアイ</t>
    </rPh>
    <phoneticPr fontId="1"/>
  </si>
  <si>
    <t>番号に応じた処理を行う。（〔34〕はスルーしてOK）</t>
    <rPh sb="0" eb="2">
      <t>バンゴウ</t>
    </rPh>
    <rPh sb="3" eb="4">
      <t>オウ</t>
    </rPh>
    <rPh sb="6" eb="8">
      <t>ショリ</t>
    </rPh>
    <rPh sb="9" eb="10">
      <t>オコナ</t>
    </rPh>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</si>
  <si>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</si>
  <si>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</si>
  <si>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</si>
  <si>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</si>
  <si>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</si>
  <si>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</si>
  <si>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</si>
  <si>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</si>
  <si>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</si>
  <si>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</si>
  <si>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</si>
  <si>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</si>
  <si>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48</t>
    <phoneticPr fontId="1"/>
  </si>
  <si>
    <t>49</t>
    <phoneticPr fontId="1"/>
  </si>
  <si>
    <t>50</t>
    <phoneticPr fontId="1"/>
  </si>
  <si>
    <t>51</t>
    <phoneticPr fontId="1"/>
  </si>
  <si>
    <t>52</t>
    <phoneticPr fontId="1"/>
  </si>
  <si>
    <t>53</t>
    <phoneticPr fontId="1"/>
  </si>
  <si>
    <t>54</t>
    <phoneticPr fontId="1"/>
  </si>
  <si>
    <t>55</t>
    <phoneticPr fontId="1"/>
  </si>
  <si>
    <t>〔19〕・〔25〕・〔44〕にて入力した『申請状況一覧（Excelファイル）』の処理状況の『申請内容確認（印刷）』・『債権債務者登録』・『ダブルチェック』欄・『債権債務者登録内容（AW列～FS列）』を元の状態に戻す。（〔1〕からやり直し）</t>
    <rPh sb="16" eb="18">
      <t>ニュウリョク</t>
    </rPh>
    <rPh sb="87" eb="89">
      <t>ナイヨウ</t>
    </rPh>
    <rPh sb="92" eb="93">
      <t>レツ</t>
    </rPh>
    <rPh sb="96" eb="97">
      <t>レツ</t>
    </rPh>
    <rPh sb="100" eb="101">
      <t>モト</t>
    </rPh>
    <rPh sb="102" eb="104">
      <t>ジョウタイ</t>
    </rPh>
    <rPh sb="105" eb="106">
      <t>モド</t>
    </rPh>
    <phoneticPr fontId="1"/>
  </si>
  <si>
    <t>56</t>
    <phoneticPr fontId="1"/>
  </si>
  <si>
    <t>57</t>
    <phoneticPr fontId="1"/>
  </si>
  <si>
    <t>58</t>
    <phoneticPr fontId="1"/>
  </si>
  <si>
    <t>59</t>
    <phoneticPr fontId="1"/>
  </si>
  <si>
    <t>Q2</t>
    <phoneticPr fontId="1"/>
  </si>
  <si>
    <t>申請事業所（参照元）</t>
    <rPh sb="0" eb="2">
      <t>ｼﾝｾｲ</t>
    </rPh>
    <rPh sb="2" eb="5">
      <t>ｼﾞｷﾞｮｳｼｮ</t>
    </rPh>
    <rPh sb="6" eb="8">
      <t>ｻﾝｼｮｳ</t>
    </rPh>
    <rPh sb="8" eb="9">
      <t>ﾓﾄ</t>
    </rPh>
    <phoneticPr fontId="1" type="halfwidthKatakana"/>
  </si>
  <si>
    <t>居宅介護支援/訪問介護</t>
    <phoneticPr fontId="1"/>
  </si>
  <si>
    <t>ケイアイティーカブシキガイシャ</t>
    <phoneticPr fontId="1"/>
  </si>
  <si>
    <t>KiT株式会社</t>
    <phoneticPr fontId="1"/>
  </si>
  <si>
    <t>カブシキガイシャエイチケイハウス</t>
    <phoneticPr fontId="1"/>
  </si>
  <si>
    <t>ティーヘルスケアゴウドウガイシャ</t>
    <phoneticPr fontId="1"/>
  </si>
  <si>
    <t>特定非営利活動法人ＶＩＦ</t>
    <phoneticPr fontId="1"/>
  </si>
  <si>
    <t>Q3</t>
    <phoneticPr fontId="1"/>
  </si>
  <si>
    <t>A3</t>
    <phoneticPr fontId="1"/>
  </si>
  <si>
    <t>法人名の表記が違う。</t>
    <rPh sb="0" eb="3">
      <t>ホウジンメイ</t>
    </rPh>
    <rPh sb="4" eb="6">
      <t>ヒョウキ</t>
    </rPh>
    <rPh sb="7" eb="8">
      <t>チガ</t>
    </rPh>
    <phoneticPr fontId="1"/>
  </si>
  <si>
    <r>
      <t>申請書内の申請日に不備がある（例：未来の日付である等）場合</t>
    </r>
    <r>
      <rPr>
        <b/>
        <sz val="10"/>
        <color rgb="FFFF0000"/>
        <rFont val="ＭＳ Ｐゴシック"/>
        <family val="3"/>
        <charset val="128"/>
      </rPr>
      <t>←場合によっては〔26〕の取り扱いも可とします。</t>
    </r>
    <rPh sb="5" eb="7">
      <t>シンセイ</t>
    </rPh>
    <rPh sb="7" eb="8">
      <t>ビ</t>
    </rPh>
    <rPh sb="9" eb="11">
      <t>フビ</t>
    </rPh>
    <rPh sb="15" eb="16">
      <t>レイ</t>
    </rPh>
    <rPh sb="17" eb="19">
      <t>ミライ</t>
    </rPh>
    <rPh sb="20" eb="22">
      <t>ヒヅケ</t>
    </rPh>
    <rPh sb="25" eb="26">
      <t>ナド</t>
    </rPh>
    <rPh sb="27" eb="29">
      <t>バアイ</t>
    </rPh>
    <rPh sb="30" eb="32">
      <t>バアイ</t>
    </rPh>
    <rPh sb="42" eb="43">
      <t>ト</t>
    </rPh>
    <rPh sb="44" eb="45">
      <t>アツカ</t>
    </rPh>
    <rPh sb="47" eb="48">
      <t>カ</t>
    </rPh>
    <phoneticPr fontId="1"/>
  </si>
  <si>
    <t>〈申請内容確認（印刷）〉</t>
    <phoneticPr fontId="1"/>
  </si>
  <si>
    <t>〈債権債務者登録〉</t>
    <phoneticPr fontId="1"/>
  </si>
  <si>
    <t>〈ダブルチェック〉</t>
    <phoneticPr fontId="1"/>
  </si>
  <si>
    <t>『申請状況一覧（Excelファイル）』の『処理状況』で『返却中』を選択する。</t>
    <phoneticPr fontId="1"/>
  </si>
  <si>
    <r>
      <t xml:space="preserve">申請書（Excelファイル）を共有フォルダに法人別で格納する。
</t>
    </r>
    <r>
      <rPr>
        <sz val="9"/>
        <rFont val="ＭＳ Ｐゴシック"/>
        <family val="3"/>
        <charset val="128"/>
      </rPr>
      <t>（ファイル名は『市処理番号＋法人名』（例：愛礼会の場合→『医療-01医療法人愛礼会』にファイル名を変更して格納））</t>
    </r>
  </si>
  <si>
    <t>450-0002</t>
    <phoneticPr fontId="1"/>
  </si>
  <si>
    <t>愛知県名古屋市中村区名駅1丁目2番4号10階</t>
    <rPh sb="10" eb="12">
      <t>メイエキ</t>
    </rPh>
    <rPh sb="13" eb="15">
      <t>チョウメ</t>
    </rPh>
    <rPh sb="16" eb="17">
      <t>バン</t>
    </rPh>
    <rPh sb="18" eb="19">
      <t>ゴウ</t>
    </rPh>
    <rPh sb="21" eb="22">
      <t>カイ</t>
    </rPh>
    <phoneticPr fontId="1"/>
  </si>
  <si>
    <t>491-0907</t>
    <phoneticPr fontId="1"/>
  </si>
  <si>
    <t>愛知県一宮市西出町51番地</t>
    <rPh sb="6" eb="9">
      <t>ニシデマチ</t>
    </rPh>
    <rPh sb="11" eb="13">
      <t>バンチ</t>
    </rPh>
    <phoneticPr fontId="1"/>
  </si>
  <si>
    <t>申請対象法人数：166</t>
    <rPh sb="0" eb="2">
      <t>シンセイ</t>
    </rPh>
    <rPh sb="2" eb="4">
      <t>タイショウ</t>
    </rPh>
    <rPh sb="4" eb="6">
      <t>ホウジン</t>
    </rPh>
    <rPh sb="6" eb="7">
      <t>スウ</t>
    </rPh>
    <phoneticPr fontId="1"/>
  </si>
  <si>
    <t>申請法人数：118</t>
    <rPh sb="0" eb="2">
      <t>シンセイ</t>
    </rPh>
    <rPh sb="2" eb="4">
      <t>ホウジン</t>
    </rPh>
    <rPh sb="4" eb="5">
      <t>スウ</t>
    </rPh>
    <phoneticPr fontId="1"/>
  </si>
  <si>
    <t>申請率：71.0％</t>
    <rPh sb="0" eb="2">
      <t>シンセイ</t>
    </rPh>
    <rPh sb="2" eb="3">
      <t>リツ</t>
    </rPh>
    <phoneticPr fontId="1"/>
  </si>
  <si>
    <t>ここにコピー</t>
    <phoneticPr fontId="1"/>
  </si>
  <si>
    <t>介護よろず相談所お達者くらぶ</t>
    <phoneticPr fontId="1"/>
  </si>
  <si>
    <t>合同会社ficata</t>
    <phoneticPr fontId="1"/>
  </si>
  <si>
    <t>合同会社</t>
    <phoneticPr fontId="1"/>
  </si>
  <si>
    <t>ゴウドウガイシャフィカータ</t>
    <phoneticPr fontId="1"/>
  </si>
  <si>
    <t>491-0053</t>
    <phoneticPr fontId="1"/>
  </si>
  <si>
    <t>491-0037</t>
  </si>
  <si>
    <t>愛知県一宮市貴船町2丁目13-1　フォーブル貴船103号</t>
    <rPh sb="0" eb="3">
      <t>アイチケン</t>
    </rPh>
    <rPh sb="3" eb="6">
      <t>イチノミヤシ</t>
    </rPh>
    <rPh sb="6" eb="8">
      <t>キフネ</t>
    </rPh>
    <rPh sb="8" eb="9">
      <t>チョウ</t>
    </rPh>
    <rPh sb="10" eb="12">
      <t>チョウメ</t>
    </rPh>
    <rPh sb="22" eb="24">
      <t>キフネ</t>
    </rPh>
    <rPh sb="27" eb="28">
      <t>ゴウ</t>
    </rPh>
    <phoneticPr fontId="3"/>
  </si>
  <si>
    <t>愛知県一宮市開明字郷中43番地</t>
    <rPh sb="14" eb="15">
      <t>チ</t>
    </rPh>
    <phoneticPr fontId="1"/>
  </si>
  <si>
    <t>訪問介護</t>
    <rPh sb="0" eb="2">
      <t>ホウモン</t>
    </rPh>
    <rPh sb="2" eb="4">
      <t>カイゴ</t>
    </rPh>
    <phoneticPr fontId="1"/>
  </si>
  <si>
    <t>あいふるの里居宅介護支援事業所</t>
    <phoneticPr fontId="1"/>
  </si>
  <si>
    <t>あいふるの里訪問介護事業所</t>
    <phoneticPr fontId="1"/>
  </si>
  <si>
    <t>居宅介護支援</t>
    <phoneticPr fontId="1"/>
  </si>
  <si>
    <t>訪問介護</t>
    <phoneticPr fontId="1"/>
  </si>
  <si>
    <t>愛知県一宮市開明字南井保里31番地1</t>
    <rPh sb="6" eb="9">
      <t>カイメイアザ</t>
    </rPh>
    <rPh sb="9" eb="10">
      <t>ミナミ</t>
    </rPh>
    <rPh sb="10" eb="11">
      <t>イ</t>
    </rPh>
    <rPh sb="11" eb="12">
      <t>タモツ</t>
    </rPh>
    <rPh sb="12" eb="13">
      <t>サト</t>
    </rPh>
    <rPh sb="15" eb="17">
      <t>バンチ</t>
    </rPh>
    <phoneticPr fontId="3"/>
  </si>
  <si>
    <t>愛知県一宮市猿海道2-9-19</t>
    <rPh sb="6" eb="9">
      <t>サルカイドウ</t>
    </rPh>
    <phoneticPr fontId="3"/>
  </si>
  <si>
    <t>愛知県一宮市多加木一丁目16番14号</t>
    <rPh sb="0" eb="3">
      <t>アイチケン</t>
    </rPh>
    <rPh sb="3" eb="6">
      <t>イチノミヤシ</t>
    </rPh>
    <rPh sb="6" eb="9">
      <t>タカキ</t>
    </rPh>
    <rPh sb="9" eb="12">
      <t>１チョウメ</t>
    </rPh>
    <rPh sb="14" eb="15">
      <t>バン</t>
    </rPh>
    <rPh sb="17" eb="18">
      <t>ゴウ</t>
    </rPh>
    <phoneticPr fontId="3"/>
  </si>
  <si>
    <t>カブシキガイシャオノマトペ</t>
    <phoneticPr fontId="1"/>
  </si>
  <si>
    <t>株式会社オノマトペ</t>
    <phoneticPr fontId="1"/>
  </si>
  <si>
    <t>愛知県一宮市森本一丁目19番28号</t>
    <rPh sb="0" eb="3">
      <t>アイチケン</t>
    </rPh>
    <rPh sb="3" eb="6">
      <t>イチノミヤシ</t>
    </rPh>
    <rPh sb="6" eb="8">
      <t>モリモト</t>
    </rPh>
    <rPh sb="8" eb="11">
      <t>１チョウメ</t>
    </rPh>
    <rPh sb="13" eb="14">
      <t>バン</t>
    </rPh>
    <rPh sb="16" eb="17">
      <t>ゴウ</t>
    </rPh>
    <phoneticPr fontId="3"/>
  </si>
  <si>
    <t>トレトレ自立計画</t>
    <phoneticPr fontId="1"/>
  </si>
  <si>
    <t>ふくじゅ　くおん/ふくじゅ　ひなた</t>
    <phoneticPr fontId="1"/>
  </si>
  <si>
    <t>愛知県一宮市今伊勢町本神戸字寺前10番</t>
    <rPh sb="0" eb="3">
      <t>アイチケン</t>
    </rPh>
    <rPh sb="3" eb="6">
      <t>イチノミヤシ</t>
    </rPh>
    <rPh sb="6" eb="10">
      <t>イマイセチョウ</t>
    </rPh>
    <rPh sb="10" eb="13">
      <t>ホンカンベ</t>
    </rPh>
    <rPh sb="13" eb="14">
      <t>アザ</t>
    </rPh>
    <rPh sb="14" eb="16">
      <t>テラマエ</t>
    </rPh>
    <rPh sb="18" eb="19">
      <t>バン</t>
    </rPh>
    <phoneticPr fontId="3"/>
  </si>
  <si>
    <t>491-0907</t>
  </si>
  <si>
    <t>愛知県一宮市西出町51番地</t>
    <rPh sb="6" eb="9">
      <t>ニシデチョウ</t>
    </rPh>
    <rPh sb="11" eb="13">
      <t>バンチ</t>
    </rPh>
    <phoneticPr fontId="3"/>
  </si>
  <si>
    <t>株式会社グリーントラスト</t>
    <phoneticPr fontId="1"/>
  </si>
  <si>
    <t>カブシキガイシャグリーントラスト</t>
    <phoneticPr fontId="1"/>
  </si>
  <si>
    <t>491-0132</t>
  </si>
  <si>
    <t>かえる訪問介護</t>
    <phoneticPr fontId="1"/>
  </si>
  <si>
    <t>愛知県一宮市北方町北方字東泉屋郷190</t>
    <rPh sb="0" eb="3">
      <t>アイチケン</t>
    </rPh>
    <rPh sb="3" eb="6">
      <t>イチノミヤシ</t>
    </rPh>
    <rPh sb="12" eb="13">
      <t>ヒガシ</t>
    </rPh>
    <rPh sb="13" eb="14">
      <t>イズミ</t>
    </rPh>
    <rPh sb="14" eb="15">
      <t>ヤ</t>
    </rPh>
    <rPh sb="15" eb="16">
      <t>ゴウ</t>
    </rPh>
    <phoneticPr fontId="3"/>
  </si>
  <si>
    <t>愛知県一宮市大和町馬引郷未申2285番地</t>
    <rPh sb="0" eb="3">
      <t>アイチケン</t>
    </rPh>
    <rPh sb="3" eb="6">
      <t>イチノミヤシ</t>
    </rPh>
    <rPh sb="6" eb="9">
      <t>ヤマトチョウ</t>
    </rPh>
    <rPh sb="9" eb="11">
      <t>マビキ</t>
    </rPh>
    <rPh sb="11" eb="12">
      <t>ゴウ</t>
    </rPh>
    <rPh sb="12" eb="14">
      <t>ヒツジサル</t>
    </rPh>
    <rPh sb="18" eb="20">
      <t>バンチ</t>
    </rPh>
    <phoneticPr fontId="3"/>
  </si>
  <si>
    <t>愛知県一宮市栄一丁目6番8号</t>
  </si>
  <si>
    <t>愛知県名古屋市中区栄四丁目1番8号</t>
    <rPh sb="9" eb="10">
      <t>サカエ</t>
    </rPh>
    <rPh sb="10" eb="11">
      <t>４</t>
    </rPh>
    <rPh sb="14" eb="15">
      <t>バン</t>
    </rPh>
    <rPh sb="16" eb="17">
      <t>ゴウ</t>
    </rPh>
    <phoneticPr fontId="3"/>
  </si>
  <si>
    <t>愛知県一宮市森本二丁目21番5号</t>
    <rPh sb="0" eb="3">
      <t>アイチケン</t>
    </rPh>
    <rPh sb="3" eb="6">
      <t>イチノミヤシ</t>
    </rPh>
    <rPh sb="6" eb="8">
      <t>モリモト</t>
    </rPh>
    <rPh sb="8" eb="9">
      <t>２</t>
    </rPh>
    <rPh sb="9" eb="11">
      <t>チョウメ</t>
    </rPh>
    <rPh sb="13" eb="14">
      <t>バン</t>
    </rPh>
    <rPh sb="15" eb="16">
      <t>ゴウ</t>
    </rPh>
    <phoneticPr fontId="3"/>
  </si>
  <si>
    <t>居宅介護支援/訪問看護/訪問介護</t>
    <phoneticPr fontId="1"/>
  </si>
  <si>
    <t>ケアプランセンター　夢眠いちのみや/訪問看護ステーション　夢眠いちのみやきた/訪問介護ステーション　夢眠いちのみやきた</t>
    <phoneticPr fontId="1"/>
  </si>
  <si>
    <t>カブシキガイシャフクシ</t>
    <phoneticPr fontId="1"/>
  </si>
  <si>
    <t>株式会社福志</t>
    <phoneticPr fontId="1"/>
  </si>
  <si>
    <t>愛知県一宮市萩原町花井方東天神7番地</t>
  </si>
  <si>
    <t>愛知県一宮市浅野字青石62　総合不動産建設ビル301号</t>
    <rPh sb="0" eb="3">
      <t>アイチケン</t>
    </rPh>
    <rPh sb="3" eb="6">
      <t>イチノミヤシ</t>
    </rPh>
    <rPh sb="6" eb="8">
      <t>アサノ</t>
    </rPh>
    <rPh sb="8" eb="9">
      <t>アザ</t>
    </rPh>
    <rPh sb="9" eb="10">
      <t>アオ</t>
    </rPh>
    <rPh sb="10" eb="11">
      <t>イシ</t>
    </rPh>
    <rPh sb="14" eb="16">
      <t>ソウゴウ</t>
    </rPh>
    <rPh sb="16" eb="19">
      <t>フドウサン</t>
    </rPh>
    <rPh sb="19" eb="21">
      <t>ケンセツ</t>
    </rPh>
    <rPh sb="26" eb="27">
      <t>ゴウ</t>
    </rPh>
    <phoneticPr fontId="3"/>
  </si>
  <si>
    <t>訪問介護　ほのぼの</t>
    <rPh sb="0" eb="4">
      <t>ホウモンカイゴ</t>
    </rPh>
    <phoneticPr fontId="1"/>
  </si>
  <si>
    <t>460-0011</t>
  </si>
  <si>
    <t>愛知県名古屋市中区大須二丁目10番45号　大須ステーションプラザ10階</t>
    <rPh sb="0" eb="3">
      <t>アイチケン</t>
    </rPh>
    <rPh sb="3" eb="7">
      <t>ナゴヤシ</t>
    </rPh>
    <rPh sb="7" eb="14">
      <t>ナカクオオスニチョウメ</t>
    </rPh>
    <rPh sb="16" eb="17">
      <t>バン</t>
    </rPh>
    <rPh sb="19" eb="20">
      <t>ゴウ</t>
    </rPh>
    <rPh sb="21" eb="23">
      <t>オオス</t>
    </rPh>
    <rPh sb="34" eb="35">
      <t>カイ</t>
    </rPh>
    <phoneticPr fontId="3"/>
  </si>
  <si>
    <t>ユウゲンガイシャアッシュ</t>
    <phoneticPr fontId="1"/>
  </si>
  <si>
    <t>有限会社アッシュ</t>
    <phoneticPr fontId="1"/>
  </si>
  <si>
    <t>愛知県一宮市小信中島字東鵯平31番地　サンハイツⅠ103号</t>
    <rPh sb="0" eb="3">
      <t>アイチケン</t>
    </rPh>
    <rPh sb="3" eb="6">
      <t>イチノミヤシ</t>
    </rPh>
    <rPh sb="6" eb="10">
      <t>コノブナカシマ</t>
    </rPh>
    <rPh sb="10" eb="11">
      <t>アザ</t>
    </rPh>
    <rPh sb="11" eb="12">
      <t>ヒガシ</t>
    </rPh>
    <rPh sb="12" eb="13">
      <t>ヒヨドリ</t>
    </rPh>
    <rPh sb="13" eb="14">
      <t>タイラ</t>
    </rPh>
    <rPh sb="16" eb="18">
      <t>バンチ</t>
    </rPh>
    <rPh sb="28" eb="29">
      <t>ゴウ</t>
    </rPh>
    <phoneticPr fontId="3"/>
  </si>
  <si>
    <t>訪問介護/訪問看護</t>
    <phoneticPr fontId="1"/>
  </si>
  <si>
    <t>訪問介護ステーション　ハナカラン/訪問看護ステーション　カラン</t>
    <phoneticPr fontId="1"/>
  </si>
  <si>
    <t>ケアプランセンター　おむすび/訪問介護ひだまり/訪問看護　幸の鳥</t>
    <phoneticPr fontId="1"/>
  </si>
  <si>
    <t>居宅介護支援/訪問介護/訪問看護</t>
    <phoneticPr fontId="1"/>
  </si>
  <si>
    <t>訪問介護/訪問看護</t>
    <rPh sb="0" eb="4">
      <t>ホウモンカイゴ</t>
    </rPh>
    <phoneticPr fontId="1"/>
  </si>
  <si>
    <t>愛知県一宮市下川田町5丁目24-1　第2サンシャインマンション307</t>
    <rPh sb="0" eb="3">
      <t>アイチケン</t>
    </rPh>
    <rPh sb="3" eb="6">
      <t>イチノミヤシ</t>
    </rPh>
    <rPh sb="11" eb="13">
      <t>チョウメ</t>
    </rPh>
    <rPh sb="18" eb="19">
      <t>ダイ</t>
    </rPh>
    <phoneticPr fontId="3"/>
  </si>
  <si>
    <t>FUKUCIA株式会社</t>
    <phoneticPr fontId="1"/>
  </si>
  <si>
    <t>フクシアカブシキガイシャ</t>
    <phoneticPr fontId="1"/>
  </si>
  <si>
    <t>愛知県一宮市木曽川町門間字北出6番地</t>
    <rPh sb="12" eb="13">
      <t>アザ</t>
    </rPh>
    <rPh sb="13" eb="15">
      <t>キタデ</t>
    </rPh>
    <rPh sb="16" eb="18">
      <t>バンチ</t>
    </rPh>
    <phoneticPr fontId="7"/>
  </si>
  <si>
    <t>合同会社もみの木</t>
    <phoneticPr fontId="1"/>
  </si>
  <si>
    <t>ゴウドウガイシャモミノキ</t>
    <phoneticPr fontId="1"/>
  </si>
  <si>
    <t>社会福祉法人杏嶺会</t>
    <phoneticPr fontId="1"/>
  </si>
  <si>
    <t>シャカイフクシホウジンキョウリョウカイ</t>
    <phoneticPr fontId="1"/>
  </si>
  <si>
    <t>愛知県一宮市冨田字流筋1679番地2</t>
    <rPh sb="0" eb="3">
      <t>アイチケン</t>
    </rPh>
    <rPh sb="3" eb="6">
      <t>イチノミヤシ</t>
    </rPh>
    <rPh sb="6" eb="8">
      <t>トミタ</t>
    </rPh>
    <rPh sb="8" eb="9">
      <t>アザ</t>
    </rPh>
    <rPh sb="9" eb="10">
      <t>ナガレ</t>
    </rPh>
    <rPh sb="10" eb="11">
      <t>スジ</t>
    </rPh>
    <rPh sb="15" eb="17">
      <t>バンチ</t>
    </rPh>
    <phoneticPr fontId="3"/>
  </si>
  <si>
    <t>愛知県一宮市冨田字宮東1718番地1</t>
  </si>
  <si>
    <t>訪問看護/居宅介護支援</t>
    <rPh sb="0" eb="4">
      <t>ホウモンカンゴ</t>
    </rPh>
    <rPh sb="5" eb="11">
      <t>キョタクカイゴシエン</t>
    </rPh>
    <phoneticPr fontId="1"/>
  </si>
  <si>
    <t>訪問看護ステーションびさい/介護保険相談センターびさい</t>
    <phoneticPr fontId="1"/>
  </si>
  <si>
    <t>合同会社福</t>
    <phoneticPr fontId="1"/>
  </si>
  <si>
    <t>ゴウドウガイシャフク</t>
    <phoneticPr fontId="1"/>
  </si>
  <si>
    <t>491-0014</t>
  </si>
  <si>
    <t>愛知県一宮市南小渕字屋敷80番地7</t>
    <rPh sb="0" eb="3">
      <t>アイチケン</t>
    </rPh>
    <rPh sb="3" eb="6">
      <t>イチノミヤシ</t>
    </rPh>
    <rPh sb="6" eb="7">
      <t>ミナミ</t>
    </rPh>
    <rPh sb="7" eb="9">
      <t>オブチ</t>
    </rPh>
    <rPh sb="9" eb="10">
      <t>アザ</t>
    </rPh>
    <rPh sb="10" eb="12">
      <t>ヤシキ</t>
    </rPh>
    <rPh sb="14" eb="16">
      <t>バンチ</t>
    </rPh>
    <phoneticPr fontId="3"/>
  </si>
  <si>
    <t>愛知県一宮市新生3丁目13番17号　サンパーク明宝107号室</t>
    <rPh sb="0" eb="3">
      <t>アイチケン</t>
    </rPh>
    <rPh sb="3" eb="6">
      <t>イチノミヤシ</t>
    </rPh>
    <rPh sb="6" eb="8">
      <t>シンセイ</t>
    </rPh>
    <rPh sb="9" eb="11">
      <t>チョウメ</t>
    </rPh>
    <rPh sb="13" eb="14">
      <t>バン</t>
    </rPh>
    <rPh sb="16" eb="17">
      <t>ゴウ</t>
    </rPh>
    <rPh sb="23" eb="25">
      <t>メイホウ</t>
    </rPh>
    <rPh sb="28" eb="30">
      <t>ゴウシツ</t>
    </rPh>
    <phoneticPr fontId="3"/>
  </si>
  <si>
    <t>ケアプラン　福</t>
    <phoneticPr fontId="1"/>
  </si>
  <si>
    <t>ゴウドウガイシャアンドン</t>
    <phoneticPr fontId="1"/>
  </si>
  <si>
    <t>合同会社行燈</t>
    <phoneticPr fontId="1"/>
  </si>
  <si>
    <t>愛知県一宮市森本一丁目2-21タウニー菱川</t>
    <rPh sb="0" eb="3">
      <t>アイチケン</t>
    </rPh>
    <rPh sb="3" eb="6">
      <t>イチノミヤシ</t>
    </rPh>
    <rPh sb="19" eb="21">
      <t>ヒシカワ</t>
    </rPh>
    <phoneticPr fontId="3"/>
  </si>
  <si>
    <t>ケアプラン藤花</t>
  </si>
  <si>
    <t>愛知県一宮市森本一丁目2-21　タウニー菱川101号室</t>
    <rPh sb="25" eb="27">
      <t>ゴウシツ</t>
    </rPh>
    <phoneticPr fontId="3"/>
  </si>
  <si>
    <t>株式-06</t>
  </si>
  <si>
    <t>株式-30</t>
  </si>
  <si>
    <t>株式-52</t>
  </si>
  <si>
    <t>株式-80</t>
  </si>
  <si>
    <t>合同-11</t>
  </si>
  <si>
    <t>合同-12</t>
  </si>
  <si>
    <t>合同-13</t>
  </si>
  <si>
    <t>社福-15</t>
  </si>
  <si>
    <t>有限-07</t>
  </si>
  <si>
    <t>特非-03</t>
  </si>
  <si>
    <t>特非-04</t>
  </si>
  <si>
    <t>特非-05</t>
  </si>
  <si>
    <t>特非-06</t>
  </si>
  <si>
    <t>伊藤（慎）</t>
    <rPh sb="0" eb="2">
      <t>イトウ</t>
    </rPh>
    <rPh sb="3" eb="4">
      <t>シン</t>
    </rPh>
    <phoneticPr fontId="1"/>
  </si>
  <si>
    <t>伊藤（和）</t>
    <rPh sb="0" eb="2">
      <t>イトウ</t>
    </rPh>
    <rPh sb="3" eb="4">
      <t>カズ</t>
    </rPh>
    <phoneticPr fontId="1"/>
  </si>
  <si>
    <t>A2</t>
    <phoneticPr fontId="1"/>
  </si>
  <si>
    <t>トクテイヒエイリカツドウホウジンヴィフ</t>
    <phoneticPr fontId="1"/>
  </si>
  <si>
    <t>カブシキガイシャヴィフ</t>
    <phoneticPr fontId="1"/>
  </si>
  <si>
    <t>愛知県一宮市末広二丁目20番20号</t>
  </si>
  <si>
    <t>2362290096/2372201794</t>
  </si>
  <si>
    <t>2372200887/2362290385</t>
  </si>
  <si>
    <t>2001/8/31/2016/7/1</t>
  </si>
  <si>
    <t>2362290039/2372200531/2372200085</t>
  </si>
  <si>
    <t>2000/4/1/2000/2/29/1999/7/30</t>
  </si>
  <si>
    <t>2352280065/2372202313</t>
  </si>
  <si>
    <t>2010/2/1/2006/4/1</t>
  </si>
  <si>
    <t>2392200685/2372203162</t>
  </si>
  <si>
    <t>2021/4/1/2011/4/1</t>
  </si>
  <si>
    <t>2372205878/2372206280/2362290815</t>
  </si>
  <si>
    <t>2021/6/1/2023/4/1/2022/6/1</t>
  </si>
  <si>
    <t>2373700042/2363790011</t>
  </si>
  <si>
    <t>1999/9/28/2000/4/1</t>
  </si>
  <si>
    <t>2362290724/2372202172</t>
  </si>
  <si>
    <t>2021/10/1/2006/1/1</t>
  </si>
  <si>
    <t>2372205407/2362290609</t>
  </si>
  <si>
    <t>2019/8/1/2019/7/1</t>
  </si>
  <si>
    <t>2362290757/2372206025</t>
  </si>
  <si>
    <t>2022/1/1/2022/2/1</t>
  </si>
  <si>
    <t>2362290054/2372200200</t>
  </si>
  <si>
    <t>2000/9/29/1999/9/28</t>
  </si>
  <si>
    <t>2372200846/2372202966</t>
  </si>
  <si>
    <t>2001/6/29/2001/12/14/2009/11/1</t>
  </si>
  <si>
    <t>2372201950/2372203022</t>
  </si>
  <si>
    <t>2005/6/1/2010/4/1</t>
  </si>
  <si>
    <t>2362290229/2372204103</t>
  </si>
  <si>
    <t>2013/9/1/2014/5/1</t>
  </si>
  <si>
    <t>2372201885/2372201901</t>
  </si>
  <si>
    <t>2372205258/2362290559</t>
  </si>
  <si>
    <t>2372203857/2372203915</t>
  </si>
  <si>
    <t>2372206314/2362290740</t>
  </si>
  <si>
    <t>2023/4/1/2021/12/1</t>
  </si>
  <si>
    <t>2372205605/2372205621</t>
  </si>
  <si>
    <t>2372200291/2372200671</t>
  </si>
  <si>
    <t>1999/11/30/2000/2/29/2000/9/29</t>
  </si>
  <si>
    <t>2362290062/2372200697/2372202404</t>
  </si>
  <si>
    <t>2000/10/31/2006/6/1</t>
  </si>
  <si>
    <t>2362290187/2372203840</t>
  </si>
  <si>
    <t>2012/10/1/2013/7/1</t>
  </si>
  <si>
    <t>2372204566/2372204590</t>
  </si>
  <si>
    <t>2362290526/2372205225</t>
  </si>
  <si>
    <t>2362290450/2372204905</t>
  </si>
  <si>
    <t>2017/4/1/2017/3/1</t>
  </si>
  <si>
    <t>2372203709/2372205365</t>
  </si>
  <si>
    <t>2013/3/1/2019/6/1</t>
  </si>
  <si>
    <t>2362290518/2372204293/2372204301</t>
  </si>
  <si>
    <t>2018/4/1/2015/2/1/2015/3/1</t>
  </si>
  <si>
    <t>2372205902/2362290872/2372206249</t>
  </si>
  <si>
    <t>2021/9/1/2023/3/1</t>
  </si>
  <si>
    <t>2362290732/2372205936</t>
  </si>
  <si>
    <t>2372204822/2362290484</t>
  </si>
  <si>
    <t>2016/10/1/2017/6/1</t>
  </si>
  <si>
    <t>2372205316/2362290781</t>
  </si>
  <si>
    <t>2019/3/1/2022/5/1</t>
  </si>
  <si>
    <t>2362290120/2372202990</t>
  </si>
  <si>
    <t>2362290807/2372204509</t>
  </si>
  <si>
    <t>2022/6/1/2015/9/1</t>
  </si>
  <si>
    <t>2362290658/2372205548/2392200644</t>
  </si>
  <si>
    <t>2372201448/2372201455</t>
  </si>
  <si>
    <t>2372200119/2372200465</t>
  </si>
  <si>
    <t>1999/9/28/2000/1/28</t>
  </si>
  <si>
    <t>2362290633/2372205001</t>
  </si>
  <si>
    <t>2019/11/1/2017/5/1</t>
  </si>
  <si>
    <t>2362290708/2372205480</t>
  </si>
  <si>
    <t>2021/4/1/2020/2/1</t>
  </si>
  <si>
    <t>愛知県一宮市丹陽町外崎郷西740-1　スプリングハイム105号</t>
  </si>
  <si>
    <t>2362290351/2372205753</t>
  </si>
  <si>
    <t>2016/3/1/2021/2/1</t>
  </si>
  <si>
    <t>2362290773/2372206082/2372206090</t>
  </si>
  <si>
    <t>2022/4/1/2022/5/1</t>
  </si>
  <si>
    <t>2362290823/2372206124/2372206132</t>
  </si>
  <si>
    <t>2022/7/1/2022/6/1</t>
  </si>
  <si>
    <t>2362290047/2372200010/2372204020</t>
  </si>
  <si>
    <t>2000/7/28/1999/7/30/2014/4/1</t>
  </si>
  <si>
    <t>2372205456/2372200051/2362290013</t>
  </si>
  <si>
    <t>2019/11/1/1999/7/30/2000/4/1</t>
  </si>
  <si>
    <t>愛知県一宮市浅井町東浅井字森下105番地1</t>
  </si>
  <si>
    <t>2372201133/2372204384</t>
  </si>
  <si>
    <t>2002/9/27/2015/4/1</t>
  </si>
  <si>
    <t>2372200077/2372200390</t>
  </si>
  <si>
    <t>1999/7/30/1999/12/28</t>
  </si>
  <si>
    <t>2362290914/2372206389</t>
  </si>
  <si>
    <t>2372200267/2372200374</t>
  </si>
  <si>
    <t>1999/10/29/1999/11/30</t>
  </si>
  <si>
    <t>2372201612/2362290617</t>
  </si>
  <si>
    <t>2004/9/30/2004/7/15/2019/8/1</t>
  </si>
  <si>
    <t>2372206355/2362290880</t>
  </si>
  <si>
    <t>2372200408/2372200416</t>
  </si>
  <si>
    <t>2372202628/2372202636</t>
  </si>
  <si>
    <t>2372200812/2372202982</t>
  </si>
  <si>
    <t>2001/5/29/2010/1/1</t>
  </si>
  <si>
    <t>2362290211/2372200192</t>
  </si>
  <si>
    <t>2013/7/1/1999/9/28</t>
  </si>
  <si>
    <t>2372200150/2372202610</t>
  </si>
  <si>
    <t>1999/9/28/2007/9/1</t>
  </si>
  <si>
    <t>愛知県一宮市浅野字居森野75番地の1</t>
  </si>
  <si>
    <t>愛知県一宮市千秋町塩尻字山王1　千秋病院内</t>
  </si>
  <si>
    <t>愛知県一宮市丹陽町重吉新田裏東切1077番1</t>
  </si>
  <si>
    <t>愛知県一宮市北小渕字道上55番地1</t>
  </si>
  <si>
    <t>愛知県一宮市東五城字備前1番地の1</t>
  </si>
  <si>
    <t>愛知県一宮市小信中島字仁井西25の1</t>
  </si>
  <si>
    <t>愛知県一宮市上祖父江字小稲葉1番地</t>
  </si>
  <si>
    <t>愛知県一宮市両郷町三丁目46番1</t>
  </si>
  <si>
    <t>愛知県一宮市三条賀103番地1</t>
  </si>
  <si>
    <t>愛知県一宮市今伊勢町宮後午新田下筬23－1</t>
  </si>
  <si>
    <t>愛知県一宮市木曽川町門間字大坪1番地</t>
  </si>
  <si>
    <t>愛知県一宮市今伊勢町馬寄字西流39－1　メゾンシルク202</t>
  </si>
  <si>
    <t>愛知県一宮市浅井町大日比野蛹野2122番1</t>
  </si>
  <si>
    <t>愛知県一宮市大毛字小松寺東59番地1</t>
  </si>
  <si>
    <t>愛知県一宮市開明字馬保里59－1　メゾンマイルド105号</t>
  </si>
  <si>
    <t>愛知県一宮市泉二丁目1番1号</t>
  </si>
  <si>
    <t>愛知県一宮市三条字安17番地　ハーモニーセブン　1Ｅ</t>
  </si>
  <si>
    <t>愛知県一宮市奥町字下口西96番地1　グラン・コート一宮奥町706号</t>
  </si>
  <si>
    <t>愛知県一宮市今伊勢町本神戸字前畑1</t>
  </si>
  <si>
    <t>愛知県一宮市平島一丁目15番1　サン・フォレスト平島102号</t>
  </si>
  <si>
    <t>愛知県一宮市東加賀野井字江東106番地1</t>
  </si>
  <si>
    <t>愛知県一宮市高畑町三丁目61番1</t>
  </si>
  <si>
    <t>愛知県一宮市三条字新15番地1　レインボー三条103</t>
  </si>
  <si>
    <t>愛知県一宮市篭屋4丁目13-22　平松ビル1F</t>
  </si>
  <si>
    <t>愛知県一宮市柚木颪字古阿弥陀10番1</t>
  </si>
  <si>
    <t>愛知県一宮市玉野字西瀬古32番1</t>
  </si>
  <si>
    <t>愛知県一宮市開明字畑添16番地1</t>
  </si>
  <si>
    <t>愛知県一宮市冨田牛池283番地　ファミールしるふれい1Ａ</t>
  </si>
  <si>
    <t>愛知県一宮市奥町字宮前44番地1</t>
  </si>
  <si>
    <t>愛知県名古屋市中村区名駅三丁目11番22号　ＩＴ名駅ビル1Ｆ</t>
  </si>
  <si>
    <t>愛知県一宮市栄一丁目1番18号</t>
  </si>
  <si>
    <t>愛知県一宮市松山町26番地1</t>
  </si>
  <si>
    <t>愛知県一宮市丹羽六反畑852番地1</t>
  </si>
  <si>
    <t>愛知県一宮市平島一丁目22番地1号</t>
  </si>
  <si>
    <t>岐阜県岐阜市若杉町13番地1</t>
  </si>
  <si>
    <t>愛知県一宮市今伊勢町本神戸字権現15番地8</t>
  </si>
  <si>
    <t>愛知県一宮市奥町字下口西89番地の1</t>
  </si>
  <si>
    <t>愛知県一宮市奥町字下口西72番地1</t>
  </si>
  <si>
    <t>愛知県一宮市萩原町西御堂字虫祭1番地1</t>
  </si>
  <si>
    <t>愛知県一宮市浅井町西海戸字余陸寺45－1</t>
  </si>
  <si>
    <t>愛知県一宮市浅井町西海戸字小山65番地1</t>
  </si>
  <si>
    <t>愛知県一宮市明地字西阿古井1番地</t>
  </si>
  <si>
    <t>岐阜県大垣市北方町二丁目70番1</t>
  </si>
  <si>
    <t>愛知県一宮市浅井町江森字楼光寺16番地1</t>
  </si>
  <si>
    <t>1999/8/31/1999/9/28</t>
  </si>
  <si>
    <t>愛知県一宮市柚木颪字西川垂67番地の1</t>
  </si>
  <si>
    <t>愛知県一宮市千秋町佐野字五反田21</t>
  </si>
  <si>
    <t>愛知県一宮市更屋敷字居住35番2</t>
  </si>
  <si>
    <t>愛知県一宮市深坪町33－2</t>
  </si>
  <si>
    <t>奈良県橿原市木原町26番1　サニーオーク2階100号室</t>
  </si>
  <si>
    <t>愛知県一宮市深坪町32番2</t>
  </si>
  <si>
    <t>愛知県一宮市三ツ井一丁目12番12号　ファミーユＫ・Ｙ2Ｂ号室</t>
  </si>
  <si>
    <t>愛知県一宮市北今字地蔵跡39番地2</t>
  </si>
  <si>
    <t>愛知県一宮市小信中島字西五反田35番地2</t>
  </si>
  <si>
    <t>愛知県一宮市牛野通2－50－1</t>
  </si>
  <si>
    <t>愛知県一宮市猿海道2－16ー30</t>
  </si>
  <si>
    <t>愛知県一宮市丹陽町五日市場字北浦29番地2</t>
  </si>
  <si>
    <t>愛知県一宮市末広2丁目28番25号</t>
  </si>
  <si>
    <t>愛知県一宮市浅井町尾関字同者163番地の2</t>
  </si>
  <si>
    <t>愛知県一宮市千秋町加茂字海戸22番</t>
  </si>
  <si>
    <t>愛知県一宮市時之島字大東21番地2</t>
  </si>
  <si>
    <t>愛知県一宮市浅井町江森楼光寺13番地</t>
  </si>
  <si>
    <t>愛知県名古屋市名東区一社一丁目79番地　第六名昭ビル3階</t>
  </si>
  <si>
    <t>愛知県一宮市大江一丁目3番12号</t>
  </si>
  <si>
    <t>愛知県一宮市真清田一丁目3番18号　グロリアス本町1階</t>
  </si>
  <si>
    <t>愛知県名古屋市北区金城三丁目3番13号</t>
  </si>
  <si>
    <t>愛知県一宮市真清田1－3－19　グロリアス本町201号</t>
  </si>
  <si>
    <t>愛知県一宮市奥町字七丁16番地3</t>
  </si>
  <si>
    <t>愛知県一宮市東島町3丁目36番地</t>
  </si>
  <si>
    <t>愛知県一宮市せんい一丁目3番地14　コーポ中野205号室</t>
  </si>
  <si>
    <t>愛知県一宮市浅井町小日比野字山畑1130番地</t>
  </si>
  <si>
    <t>愛知県一宮市多加木3丁目1番11号</t>
  </si>
  <si>
    <t>愛知県犬山市若宮68番地4</t>
  </si>
  <si>
    <t>東京都渋谷区本町一丁目4番14号</t>
  </si>
  <si>
    <t>愛知県一宮市奥町字三出24番地4　Chez Vour 101号室</t>
  </si>
  <si>
    <t>大阪府大阪市北区堂島浜一丁目4番4号　アクア堂島東館</t>
  </si>
  <si>
    <t>愛知県一宮市大赤見下河原1729－4　アサヒコーポラス103号</t>
  </si>
  <si>
    <t>愛知県一宮市大赤見字下河原1729－4　アサヒコーポラス103号</t>
  </si>
  <si>
    <t>京都府京都市西京区桂南巽町75番地4</t>
  </si>
  <si>
    <t>愛知県一宮市相生一丁目4番32号</t>
  </si>
  <si>
    <t>愛知県一宮市開明字畑添42番地4</t>
  </si>
  <si>
    <t>愛知県一宮市開明畑添42番地4</t>
  </si>
  <si>
    <t>愛知県一宮市今伊勢町馬寄字西切戸21番地の4</t>
  </si>
  <si>
    <t>愛知県一宮市開明字流41－1</t>
  </si>
  <si>
    <t>愛知県一宮市三条字道東4番地1</t>
  </si>
  <si>
    <t>愛知県一宮市赤見4丁目2番20号</t>
  </si>
  <si>
    <t>愛知県一宮市赤見三丁目5番18号　エルシャトー松川Ｂ棟202号</t>
  </si>
  <si>
    <t>愛知県一宮市千秋町加茂上向5</t>
  </si>
  <si>
    <t>東京都台東区浅草橋五丁目3番2号　秋葉原スクエアビル5階</t>
  </si>
  <si>
    <t>愛知県一宮市光明寺字千馬211番地15</t>
  </si>
  <si>
    <t>愛知県一宮市東五城寺廓266番地5　つぐみ101号</t>
  </si>
  <si>
    <t>愛知県一宮市八幡5－1－108</t>
  </si>
  <si>
    <t>愛知県一宮市末広一丁目5番23号　末広パークハイツ103号室</t>
  </si>
  <si>
    <t>愛知県一宮市平和一丁目11番5号</t>
  </si>
  <si>
    <t>愛知県一宮市浅野字佐五山65番地</t>
  </si>
  <si>
    <t>愛知県一宮市大和町苅安賀字伝治越6番地</t>
  </si>
  <si>
    <t>愛知県一宮市小信中島字東鵯平63番地2</t>
  </si>
  <si>
    <t>東京都港区新橋二丁目12番16号　明和ビル4階</t>
  </si>
  <si>
    <t>愛知県一宮市相生一丁目6の20番地　シャインｙ</t>
  </si>
  <si>
    <t>愛知県一宮市両郷町五丁目6番地3</t>
  </si>
  <si>
    <t>愛知県一宮市萩原町東宮重字蓮原36番地の1</t>
  </si>
  <si>
    <t>愛知県一宮市三条字野間26番地1</t>
  </si>
  <si>
    <t>愛知県名古屋市中区平和二丁目2番36号</t>
  </si>
  <si>
    <t>愛知県一宮市新生三丁目6番25号</t>
  </si>
  <si>
    <t>愛知県一宮市新生三丁目6－25</t>
  </si>
  <si>
    <t>愛知県一宮市文京一丁目4番6号</t>
  </si>
  <si>
    <t>愛知県一宮市文京1－4－6</t>
  </si>
  <si>
    <t>愛知県一宮市丹羽字六反畑867番地6</t>
  </si>
  <si>
    <t>愛知県一宮市千秋町塩尻字山王7番地5</t>
  </si>
  <si>
    <t>愛知県一宮市大和町戸塚字宮崎西17－1</t>
  </si>
  <si>
    <t>愛知県一宮市新生二丁目17番7号</t>
  </si>
  <si>
    <t>愛知県一宮市相生一丁目7番1号エスポワールヴァン</t>
  </si>
  <si>
    <t>愛知県一宮市相生一丁目7番1　エスポワールヴァン202号</t>
  </si>
  <si>
    <t>愛知県一宮市天王三丁目5番7号</t>
  </si>
  <si>
    <t>愛知県一宮市開明字西出37番地7</t>
  </si>
  <si>
    <t>愛知県一宮市相生一丁目7番1号　エスポワールヴァン205号室</t>
  </si>
  <si>
    <t>愛知県一宮市末広二丁目27番7</t>
  </si>
  <si>
    <t>愛知県一宮市千秋町塩尻字山王7－5</t>
  </si>
  <si>
    <t>愛知県一宮市千秋町塩尻字山王7－5　佐野マンション102号</t>
  </si>
  <si>
    <t>愛知県一宮市伝法寺11丁目5番地27</t>
  </si>
  <si>
    <t>愛知県一宮市奥町字剱光寺4番地の7</t>
  </si>
  <si>
    <t>静岡県静岡市葵区本通十丁目8番地の1</t>
  </si>
  <si>
    <t>愛知県一宮市西島町一丁目18番　あるふぁの家</t>
  </si>
  <si>
    <t>愛知県一宮市緑五丁目2番8</t>
  </si>
  <si>
    <t>愛知県一宮市大和町南高井字江北8番地</t>
  </si>
  <si>
    <t>愛知県一宮市音羽三丁目8番8号</t>
  </si>
  <si>
    <t>愛知県一宮市昭和二丁目2番8号　アメニティパーク柳下103号室</t>
  </si>
  <si>
    <t>愛知県一宮市平和三丁目4番地8</t>
  </si>
  <si>
    <t>愛知県一宮市平和三丁目4番地8　ＭＯＲＩスカイビル301</t>
  </si>
  <si>
    <t>愛知県一宮市猿海道二丁目8番26号</t>
  </si>
  <si>
    <t>愛知県名古屋市東区出来町二丁目8番21号</t>
  </si>
  <si>
    <t>愛知県一宮市木曽川町里小牧字笹原148番地</t>
  </si>
  <si>
    <t>愛知県一宮市平和三丁目4番地の8</t>
  </si>
  <si>
    <t>愛知県一宮市大江二丁目9－11</t>
  </si>
  <si>
    <t>愛知県一宮市森本五丁目15番地9号　森本ビル3階</t>
  </si>
  <si>
    <t>愛知県一宮市森本五丁目15番9号　森本ビル3階</t>
  </si>
  <si>
    <t>愛知県一宮市相生一丁目4－9　インデンスフォーラム103</t>
  </si>
  <si>
    <t>愛知県名古屋市中区丸の内三丁目20番9号　三晃社ビル3階</t>
  </si>
  <si>
    <t>愛知県名古屋市中区栄一丁目18番9号　ＴＰＢビル5階</t>
  </si>
  <si>
    <t>愛知県一宮市今伊勢町宮後字宮代9番地1</t>
  </si>
  <si>
    <t>愛知県一宮市猿海道一丁目9番7号　シャイニングⅡ事務所101</t>
  </si>
  <si>
    <t>愛知県一宮市住吉一丁目9番地9　ドリームシティ住吉Ａ101号室</t>
  </si>
  <si>
    <t>愛知県一宮市観音寺一丁目9番17号</t>
  </si>
  <si>
    <t>愛知県一宮市平和一丁目9－1　サンローズ平和2Ｆ</t>
  </si>
  <si>
    <t>愛知県一宮市桜一丁目9番9号</t>
  </si>
  <si>
    <t>愛知県一宮市大和町毛受字西池田92番地</t>
  </si>
  <si>
    <t>愛知県一宮市大和町毛受字西池田92番</t>
  </si>
  <si>
    <t>愛知県一宮市北方町曽根字虫祭93番地の1</t>
  </si>
  <si>
    <t>有限会社あおぞら</t>
    <phoneticPr fontId="1"/>
  </si>
  <si>
    <t>ICC・I株式会社</t>
    <phoneticPr fontId="1"/>
  </si>
  <si>
    <t>株式会社安心生活.com</t>
    <phoneticPr fontId="1"/>
  </si>
  <si>
    <t>株式会社Welfareすずらん</t>
    <phoneticPr fontId="1"/>
  </si>
  <si>
    <t>株式会社Hkhouse</t>
    <rPh sb="0" eb="4">
      <t>カブシキガイシャ</t>
    </rPh>
    <phoneticPr fontId="1"/>
  </si>
  <si>
    <t>株式会社h・Trading</t>
    <phoneticPr fontId="1"/>
  </si>
  <si>
    <t>株式会社N・フィールド</t>
    <phoneticPr fontId="1"/>
  </si>
  <si>
    <t>株式会社Zeal</t>
    <phoneticPr fontId="1"/>
  </si>
  <si>
    <t>株式会社Justright</t>
    <phoneticPr fontId="1"/>
  </si>
  <si>
    <t>株式会社T．S．I</t>
    <phoneticPr fontId="1"/>
  </si>
  <si>
    <t>株式会社T-CARE</t>
    <phoneticPr fontId="1"/>
  </si>
  <si>
    <t>株式会社テクノPLUS</t>
    <phoneticPr fontId="1"/>
  </si>
  <si>
    <t>株式会社VIF</t>
    <phoneticPr fontId="1"/>
  </si>
  <si>
    <t>株式会社UMS</t>
    <phoneticPr fontId="1"/>
  </si>
  <si>
    <t>株式会社Lian</t>
    <phoneticPr fontId="1"/>
  </si>
  <si>
    <t>株式会社Lead U</t>
    <phoneticPr fontId="1"/>
  </si>
  <si>
    <t>GOOD　AID株式会社</t>
    <phoneticPr fontId="1"/>
  </si>
  <si>
    <t>合同会社H2O</t>
    <phoneticPr fontId="1"/>
  </si>
  <si>
    <t>合同会社TTT</t>
    <phoneticPr fontId="1"/>
  </si>
  <si>
    <t>MAAM合同会社</t>
    <phoneticPr fontId="1"/>
  </si>
  <si>
    <t>【申請状況（昨年度）】</t>
    <rPh sb="1" eb="3">
      <t>シンセイ</t>
    </rPh>
    <rPh sb="3" eb="5">
      <t>ジョウキョウ</t>
    </rPh>
    <rPh sb="6" eb="9">
      <t>サクネンド</t>
    </rPh>
    <phoneticPr fontId="1"/>
  </si>
  <si>
    <t>交付金額：9,600,000円（9,600千円）</t>
    <rPh sb="0" eb="2">
      <t>コウフ</t>
    </rPh>
    <rPh sb="2" eb="4">
      <t>キンガク</t>
    </rPh>
    <rPh sb="14" eb="15">
      <t>エン</t>
    </rPh>
    <rPh sb="21" eb="22">
      <t>セン</t>
    </rPh>
    <rPh sb="22" eb="23">
      <t>エン</t>
    </rPh>
    <phoneticPr fontId="1"/>
  </si>
  <si>
    <t>愛知県一宮市奥町字神田69番地1</t>
    <phoneticPr fontId="1"/>
  </si>
  <si>
    <t>株式会社Pot　five</t>
    <phoneticPr fontId="1"/>
  </si>
  <si>
    <t>カブシキガイシャポットファイブ</t>
    <phoneticPr fontId="1"/>
  </si>
  <si>
    <t>483-8253</t>
  </si>
  <si>
    <t>愛知県江南市木賀町杉200番地</t>
    <rPh sb="0" eb="3">
      <t>アイチケン</t>
    </rPh>
    <rPh sb="3" eb="6">
      <t>コウナンシ</t>
    </rPh>
    <rPh sb="6" eb="8">
      <t>キガ</t>
    </rPh>
    <rPh sb="8" eb="9">
      <t>チョウ</t>
    </rPh>
    <rPh sb="9" eb="10">
      <t>スギ</t>
    </rPh>
    <rPh sb="13" eb="14">
      <t>バン</t>
    </rPh>
    <rPh sb="14" eb="15">
      <t>チ</t>
    </rPh>
    <phoneticPr fontId="3"/>
  </si>
  <si>
    <t>491-0034</t>
  </si>
  <si>
    <t>愛知県一宮市浜町5丁目13番　ことぶき住宅ビル2階</t>
    <rPh sb="0" eb="3">
      <t>アイチケン</t>
    </rPh>
    <rPh sb="3" eb="6">
      <t>イチノミヤシ</t>
    </rPh>
    <rPh sb="6" eb="8">
      <t>ハマチョウ</t>
    </rPh>
    <rPh sb="9" eb="11">
      <t>チョウメ</t>
    </rPh>
    <rPh sb="13" eb="14">
      <t>バン</t>
    </rPh>
    <rPh sb="19" eb="21">
      <t>ジュウタク</t>
    </rPh>
    <rPh sb="24" eb="25">
      <t>カイ</t>
    </rPh>
    <phoneticPr fontId="3"/>
  </si>
  <si>
    <t>訪問看護ステーション まぁとと一宮</t>
    <phoneticPr fontId="1"/>
  </si>
  <si>
    <t>一宮市介護サービス事業所（訪問等）光熱費高騰対策支援金交付申請書</t>
    <rPh sb="0" eb="3">
      <t>イチノミヤシ</t>
    </rPh>
    <rPh sb="3" eb="5">
      <t>カイゴ</t>
    </rPh>
    <rPh sb="9" eb="12">
      <t>ジギョウショ</t>
    </rPh>
    <rPh sb="13" eb="15">
      <t>ホウモン</t>
    </rPh>
    <rPh sb="15" eb="16">
      <t>トウ</t>
    </rPh>
    <rPh sb="17" eb="20">
      <t>コウネツヒ</t>
    </rPh>
    <rPh sb="20" eb="22">
      <t>コウトウ</t>
    </rPh>
    <rPh sb="22" eb="24">
      <t>タイサク</t>
    </rPh>
    <rPh sb="24" eb="26">
      <t>シエン</t>
    </rPh>
    <rPh sb="26" eb="27">
      <t>キン</t>
    </rPh>
    <phoneticPr fontId="1"/>
  </si>
  <si>
    <t>愛知県一宮市木曽川町黒田七ノ通り268番地1　グランディー木曽川1Ｇ号室</t>
    <phoneticPr fontId="1"/>
  </si>
  <si>
    <t>愛知県一宮市木曽川町黒田七ノ通り268番地1　グランディー木曽川1G号室</t>
    <phoneticPr fontId="1"/>
  </si>
  <si>
    <t>医療法人育德会居宅介護支援事業所紅/医療法人　育德会　訪問看護ステーション　マリア</t>
    <phoneticPr fontId="1"/>
  </si>
  <si>
    <t>訪問看護ステーション　想～ｓou～/ヘルパーステーション　結～yui～</t>
    <phoneticPr fontId="1"/>
  </si>
  <si>
    <t>2362290336/2372206413</t>
    <phoneticPr fontId="1"/>
  </si>
  <si>
    <t>訪問看護/訪問介護</t>
    <rPh sb="5" eb="9">
      <t>ホウモンカイゴ</t>
    </rPh>
    <phoneticPr fontId="1"/>
  </si>
  <si>
    <t>2015/11/1/2023/9/1</t>
    <phoneticPr fontId="1"/>
  </si>
  <si>
    <t>小澤紡績株式会社</t>
    <phoneticPr fontId="1"/>
  </si>
  <si>
    <t>オザワボウセキカブシキガイシャ</t>
    <phoneticPr fontId="1"/>
  </si>
  <si>
    <t>訪問介護</t>
    <rPh sb="0" eb="4">
      <t>ホウモンカイゴ</t>
    </rPh>
    <phoneticPr fontId="1"/>
  </si>
  <si>
    <t>愛知県一宮市大和町馬引乾出17番地</t>
    <rPh sb="6" eb="9">
      <t>ヤマトチョウ</t>
    </rPh>
    <rPh sb="9" eb="13">
      <t>マビキイヌイデ</t>
    </rPh>
    <rPh sb="15" eb="17">
      <t>バンチ</t>
    </rPh>
    <phoneticPr fontId="3"/>
  </si>
  <si>
    <t>紡の家</t>
    <rPh sb="0" eb="1">
      <t>ツム</t>
    </rPh>
    <rPh sb="2" eb="3">
      <t>イエ</t>
    </rPh>
    <phoneticPr fontId="3"/>
  </si>
  <si>
    <t>491-0079</t>
  </si>
  <si>
    <t>愛知県一宮市九品町三丁目18番地1</t>
    <rPh sb="6" eb="9">
      <t>クホンチョウ</t>
    </rPh>
    <rPh sb="9" eb="12">
      <t>サンチョウメ</t>
    </rPh>
    <rPh sb="14" eb="16">
      <t>バンチ</t>
    </rPh>
    <phoneticPr fontId="3"/>
  </si>
  <si>
    <t>愛知県一宮市木曽川町外割田字東郷中86-2　グランドールYK403</t>
    <rPh sb="0" eb="3">
      <t>アイチケン</t>
    </rPh>
    <rPh sb="3" eb="6">
      <t>イチノミヤシ</t>
    </rPh>
    <rPh sb="6" eb="10">
      <t>キソガワチョウ</t>
    </rPh>
    <rPh sb="10" eb="13">
      <t>ソトワリデン</t>
    </rPh>
    <rPh sb="13" eb="14">
      <t>アザ</t>
    </rPh>
    <rPh sb="14" eb="17">
      <t>トウゴウナカ</t>
    </rPh>
    <phoneticPr fontId="3"/>
  </si>
  <si>
    <t>居宅介護支援</t>
    <rPh sb="0" eb="6">
      <t>キョタクカイゴシエン</t>
    </rPh>
    <phoneticPr fontId="1"/>
  </si>
  <si>
    <t>108-0014</t>
  </si>
  <si>
    <t>東京都港区芝四丁目1番23号　三田NNビル17階</t>
    <rPh sb="6" eb="7">
      <t>４</t>
    </rPh>
    <rPh sb="15" eb="17">
      <t>ミタ</t>
    </rPh>
    <phoneticPr fontId="3"/>
  </si>
  <si>
    <t>株式-92</t>
  </si>
  <si>
    <t>株式-93</t>
  </si>
  <si>
    <t>合同-10</t>
  </si>
  <si>
    <t>ここにコピー</t>
    <phoneticPr fontId="1"/>
  </si>
  <si>
    <t>法人名にアルファベットが含まれるものは、原則的に「国税庁 法人番号公表サイト」に準拠しています（一部例外あり）。介護保険課への届出上と違う場合であっても、国税庁への届出と同一としています。アルファベットが含まれないものは、介護保険課への届出のとおりです。なお、『株式会社』は便宜上『ｶﾌﾞｼｷｶﾞｲｼｬ』で統一しています。</t>
    <rPh sb="0" eb="3">
      <t>ホウジンメイ</t>
    </rPh>
    <rPh sb="12" eb="13">
      <t>フク</t>
    </rPh>
    <rPh sb="20" eb="23">
      <t>ゲンソクテキ</t>
    </rPh>
    <rPh sb="25" eb="28">
      <t>コクゼイチョウ</t>
    </rPh>
    <rPh sb="29" eb="33">
      <t>ホウジンバンゴウ</t>
    </rPh>
    <rPh sb="33" eb="35">
      <t>コウヒョウ</t>
    </rPh>
    <rPh sb="40" eb="42">
      <t>ジュンキョ</t>
    </rPh>
    <rPh sb="48" eb="50">
      <t>イチブ</t>
    </rPh>
    <rPh sb="50" eb="52">
      <t>レイガイ</t>
    </rPh>
    <rPh sb="56" eb="61">
      <t>カイゴホケンカ</t>
    </rPh>
    <rPh sb="63" eb="65">
      <t>トドケデ</t>
    </rPh>
    <rPh sb="65" eb="66">
      <t>ジョウ</t>
    </rPh>
    <rPh sb="67" eb="68">
      <t>チガ</t>
    </rPh>
    <rPh sb="69" eb="71">
      <t>バアイ</t>
    </rPh>
    <rPh sb="77" eb="80">
      <t>コクゼイチョウ</t>
    </rPh>
    <rPh sb="82" eb="84">
      <t>トドケデ</t>
    </rPh>
    <rPh sb="85" eb="87">
      <t>ドウイツ</t>
    </rPh>
    <rPh sb="102" eb="103">
      <t>フク</t>
    </rPh>
    <rPh sb="111" eb="116">
      <t>カイゴホケンカ</t>
    </rPh>
    <rPh sb="118" eb="120">
      <t>トドケデ</t>
    </rPh>
    <rPh sb="131" eb="135">
      <t>カブシキカイシャ</t>
    </rPh>
    <rPh sb="137" eb="140">
      <t>ベンギジョウ</t>
    </rPh>
    <rPh sb="153" eb="155">
      <t>トウイツ</t>
    </rPh>
    <phoneticPr fontId="1"/>
  </si>
  <si>
    <t>『債権債務者登録待ち』・『ダブルチェック待ち』・『電子申請処理（審査完了）待ち』・『審査完了済』の4つに分けて保管（場所的に、処遇改善と同様なイメージです）。</t>
    <rPh sb="1" eb="6">
      <t>サイケンサイムシャ</t>
    </rPh>
    <rPh sb="6" eb="8">
      <t>トウロク</t>
    </rPh>
    <rPh sb="8" eb="9">
      <t>マ</t>
    </rPh>
    <rPh sb="20" eb="21">
      <t>マ</t>
    </rPh>
    <rPh sb="37" eb="38">
      <t>マ</t>
    </rPh>
    <rPh sb="42" eb="46">
      <t>シンサカンリョウ</t>
    </rPh>
    <rPh sb="46" eb="47">
      <t>スミ</t>
    </rPh>
    <rPh sb="52" eb="53">
      <t>ワ</t>
    </rPh>
    <rPh sb="55" eb="57">
      <t>ホカン</t>
    </rPh>
    <rPh sb="58" eb="61">
      <t>バショテキ</t>
    </rPh>
    <rPh sb="63" eb="67">
      <t>ショグウカイゼン</t>
    </rPh>
    <rPh sb="68" eb="70">
      <t>ドウヨウ</t>
    </rPh>
    <phoneticPr fontId="1"/>
  </si>
  <si>
    <t>ふくふくライフサポート/ふくふく訪問看護ステーション</t>
    <phoneticPr fontId="1"/>
  </si>
  <si>
    <t>2372206215/2362290864</t>
    <phoneticPr fontId="1"/>
  </si>
  <si>
    <t>愛知県一宮市多加木4丁目29-38　アンテプリマ101号</t>
    <rPh sb="0" eb="3">
      <t>アイチケン</t>
    </rPh>
    <rPh sb="3" eb="6">
      <t>イチノミヤシ</t>
    </rPh>
    <rPh sb="6" eb="9">
      <t>タカキ</t>
    </rPh>
    <rPh sb="10" eb="12">
      <t>チョウメ</t>
    </rPh>
    <rPh sb="27" eb="28">
      <t>ゴウ</t>
    </rPh>
    <phoneticPr fontId="3"/>
  </si>
  <si>
    <t>訪問介護/訪問看護</t>
    <rPh sb="0" eb="2">
      <t>ホウモン</t>
    </rPh>
    <rPh sb="2" eb="4">
      <t>カイゴ</t>
    </rPh>
    <rPh sb="5" eb="9">
      <t>ホウモンカンゴ</t>
    </rPh>
    <phoneticPr fontId="1"/>
  </si>
  <si>
    <t>494-8601</t>
    <phoneticPr fontId="1"/>
  </si>
  <si>
    <t>愛知県一宮市赤見4丁目6-13　シャトー山陽2A</t>
    <rPh sb="6" eb="8">
      <t>アカミ</t>
    </rPh>
    <rPh sb="9" eb="11">
      <t>チョウメ</t>
    </rPh>
    <rPh sb="20" eb="22">
      <t>サンヨウ</t>
    </rPh>
    <phoneticPr fontId="3"/>
  </si>
  <si>
    <t>愛知県一宮市栄一丁目6番8号</t>
    <rPh sb="6" eb="7">
      <t>サカエ</t>
    </rPh>
    <rPh sb="7" eb="8">
      <t>イチ</t>
    </rPh>
    <rPh sb="8" eb="10">
      <t>チョウメ</t>
    </rPh>
    <rPh sb="11" eb="12">
      <t>バン</t>
    </rPh>
    <rPh sb="13" eb="14">
      <t>ゴウ</t>
    </rPh>
    <phoneticPr fontId="7"/>
  </si>
  <si>
    <t>愛知県一宮市丹陽町九日市場字中田87番地5</t>
    <rPh sb="0" eb="3">
      <t>アイチケン</t>
    </rPh>
    <rPh sb="3" eb="6">
      <t>イチノミヤシ</t>
    </rPh>
    <rPh sb="6" eb="9">
      <t>タンヨウチョウ</t>
    </rPh>
    <rPh sb="9" eb="11">
      <t>ココノカ</t>
    </rPh>
    <rPh sb="11" eb="13">
      <t>シジョウ</t>
    </rPh>
    <rPh sb="13" eb="14">
      <t>アザ</t>
    </rPh>
    <rPh sb="14" eb="16">
      <t>ナカダ</t>
    </rPh>
    <rPh sb="18" eb="20">
      <t>バンチ</t>
    </rPh>
    <phoneticPr fontId="7"/>
  </si>
  <si>
    <t>法人情報・事業所情報は令和5年9月30日時点です。</t>
    <phoneticPr fontId="1"/>
  </si>
  <si>
    <r>
      <t>『申請状況一覧（Excelファイル）』の処理状況の『申請内容確認（印刷）』欄に処理した日付を入力し自分の色を塗り、『処理状況』で『処理中』を選択する。
色内訳→伊藤（慎）：</t>
    </r>
    <r>
      <rPr>
        <sz val="10"/>
        <color rgb="FF7030A0"/>
        <rFont val="ＭＳ Ｐゴシック"/>
        <family val="3"/>
        <charset val="128"/>
      </rPr>
      <t>紫色</t>
    </r>
    <r>
      <rPr>
        <sz val="10"/>
        <rFont val="ＭＳ Ｐゴシック"/>
        <family val="3"/>
        <charset val="128"/>
      </rPr>
      <t>　尾関：</t>
    </r>
    <r>
      <rPr>
        <sz val="10"/>
        <color rgb="FF0070C0"/>
        <rFont val="ＭＳ Ｐゴシック"/>
        <family val="3"/>
        <charset val="128"/>
      </rPr>
      <t>青色</t>
    </r>
    <r>
      <rPr>
        <sz val="10"/>
        <rFont val="ＭＳ Ｐゴシック"/>
        <family val="3"/>
        <charset val="128"/>
      </rPr>
      <t>　高本：</t>
    </r>
    <r>
      <rPr>
        <sz val="10"/>
        <color rgb="FF00B0F0"/>
        <rFont val="ＭＳ Ｐゴシック"/>
        <family val="3"/>
        <charset val="128"/>
      </rPr>
      <t>水色</t>
    </r>
    <r>
      <rPr>
        <sz val="10"/>
        <rFont val="ＭＳ Ｐゴシック"/>
        <family val="3"/>
        <charset val="128"/>
      </rPr>
      <t>　伊藤（和）：</t>
    </r>
    <r>
      <rPr>
        <sz val="10"/>
        <color rgb="FFFF0000"/>
        <rFont val="ＭＳ Ｐゴシック"/>
        <family val="3"/>
        <charset val="128"/>
      </rPr>
      <t>赤色</t>
    </r>
    <r>
      <rPr>
        <sz val="10"/>
        <rFont val="ＭＳ Ｐゴシック"/>
        <family val="3"/>
        <charset val="128"/>
      </rPr>
      <t>　髙木：</t>
    </r>
    <r>
      <rPr>
        <sz val="10"/>
        <color theme="5" tint="0.39997558519241921"/>
        <rFont val="ＭＳ Ｐゴシック"/>
        <family val="3"/>
        <charset val="128"/>
      </rPr>
      <t>桃色</t>
    </r>
    <r>
      <rPr>
        <sz val="10"/>
        <color rgb="FFFFFF00"/>
        <rFont val="ＭＳ Ｐゴシック"/>
        <family val="3"/>
        <charset val="128"/>
      </rPr>
      <t>　</t>
    </r>
    <r>
      <rPr>
        <sz val="10"/>
        <rFont val="ＭＳ Ｐゴシック"/>
        <family val="3"/>
        <charset val="128"/>
      </rPr>
      <t>林田：</t>
    </r>
    <r>
      <rPr>
        <sz val="10"/>
        <color rgb="FFFFFF00"/>
        <rFont val="ＭＳ Ｐゴシック"/>
        <family val="3"/>
        <charset val="128"/>
      </rPr>
      <t>黄色</t>
    </r>
    <rPh sb="65" eb="68">
      <t>ショリチュウ</t>
    </rPh>
    <rPh sb="104" eb="105">
      <t>カズ</t>
    </rPh>
    <rPh sb="113" eb="114">
      <t>モモ</t>
    </rPh>
    <rPh sb="116" eb="118">
      <t>ハヤシダ</t>
    </rPh>
    <rPh sb="119" eb="121">
      <t>キイロ</t>
    </rPh>
    <phoneticPr fontId="1"/>
  </si>
  <si>
    <t>林田</t>
    <rPh sb="0" eb="2">
      <t>ハヤシダ</t>
    </rPh>
    <phoneticPr fontId="1"/>
  </si>
  <si>
    <t>未提出</t>
  </si>
  <si>
    <t>申請率：？％</t>
    <rPh sb="0" eb="2">
      <t>シンセイ</t>
    </rPh>
    <rPh sb="2" eb="3">
      <t>リツ</t>
    </rPh>
    <phoneticPr fontId="1"/>
  </si>
  <si>
    <t>交付金額：？円（？千円）</t>
    <rPh sb="0" eb="2">
      <t>コウフ</t>
    </rPh>
    <rPh sb="2" eb="4">
      <t>キンガク</t>
    </rPh>
    <rPh sb="6" eb="7">
      <t>エン</t>
    </rPh>
    <rPh sb="9" eb="10">
      <t>セン</t>
    </rPh>
    <rPh sb="10" eb="11">
      <t>エン</t>
    </rPh>
    <phoneticPr fontId="1"/>
  </si>
  <si>
    <t>申請法人数：？</t>
    <rPh sb="0" eb="2">
      <t>シンセイ</t>
    </rPh>
    <rPh sb="2" eb="4">
      <t>ホウジン</t>
    </rPh>
    <rPh sb="4" eb="5">
      <t>スウ</t>
    </rPh>
    <phoneticPr fontId="1"/>
  </si>
  <si>
    <t>申請対象法人数：165</t>
    <rPh sb="0" eb="2">
      <t>シンセイ</t>
    </rPh>
    <rPh sb="2" eb="4">
      <t>タイショウ</t>
    </rPh>
    <rPh sb="4" eb="6">
      <t>ホウジン</t>
    </rPh>
    <rPh sb="6" eb="7">
      <t>スウ</t>
    </rPh>
    <phoneticPr fontId="1"/>
  </si>
  <si>
    <t>訪問介護ステーション煌煌/訪問看護ステーション煌煌</t>
    <phoneticPr fontId="1"/>
  </si>
  <si>
    <t>ケアプランセンターきらり</t>
    <phoneticPr fontId="1"/>
  </si>
  <si>
    <t>【申請状況（今年度上半期）】</t>
    <rPh sb="1" eb="3">
      <t>シンセイ</t>
    </rPh>
    <rPh sb="3" eb="5">
      <t>ジョウキョウ</t>
    </rPh>
    <rPh sb="6" eb="9">
      <t>コンネンド</t>
    </rPh>
    <rPh sb="9" eb="12">
      <t>カミハンキ</t>
    </rPh>
    <phoneticPr fontId="1"/>
  </si>
  <si>
    <t>【申請状況（今年度下半期）】</t>
    <rPh sb="1" eb="3">
      <t>シンセイ</t>
    </rPh>
    <rPh sb="3" eb="5">
      <t>ジョウキョウ</t>
    </rPh>
    <rPh sb="6" eb="9">
      <t>コンネンド</t>
    </rPh>
    <rPh sb="9" eb="12">
      <t>シモハンキ</t>
    </rPh>
    <phoneticPr fontId="1"/>
  </si>
  <si>
    <t>合同会社うさぎとかめ</t>
    <phoneticPr fontId="1"/>
  </si>
  <si>
    <t>ゴウドウガイシャウサギトカメ</t>
    <phoneticPr fontId="1"/>
  </si>
  <si>
    <t>491-0003</t>
  </si>
  <si>
    <t>愛知県一宮市春明字円光寺81番地</t>
    <rPh sb="0" eb="3">
      <t>アイチケン</t>
    </rPh>
    <rPh sb="3" eb="6">
      <t>イチノミヤシ</t>
    </rPh>
    <rPh sb="6" eb="8">
      <t>シュンメイ</t>
    </rPh>
    <rPh sb="8" eb="9">
      <t>アザ</t>
    </rPh>
    <rPh sb="9" eb="12">
      <t>エンコウジ</t>
    </rPh>
    <rPh sb="14" eb="16">
      <t>バンチ</t>
    </rPh>
    <phoneticPr fontId="3"/>
  </si>
  <si>
    <t>訪問看護ステーションうさぎとかめ</t>
  </si>
  <si>
    <t>491-0022</t>
    <phoneticPr fontId="1"/>
  </si>
  <si>
    <t>愛知県一宮市馬見塚字郷内744　メゾン・ド・エヴァン201</t>
    <phoneticPr fontId="1"/>
  </si>
  <si>
    <t>491-0874</t>
    <phoneticPr fontId="1"/>
  </si>
  <si>
    <t>訪問看護</t>
    <rPh sb="0" eb="4">
      <t>ホウモンカンゴ</t>
    </rPh>
    <phoneticPr fontId="1"/>
  </si>
  <si>
    <t>介護保険相談センターもりもと/訪問看護ステーションもりもと</t>
    <phoneticPr fontId="1"/>
  </si>
  <si>
    <t>2372206264/2362290948</t>
    <phoneticPr fontId="1"/>
  </si>
  <si>
    <t>居宅介護支援/訪問看護</t>
    <rPh sb="0" eb="2">
      <t>キョタク</t>
    </rPh>
    <rPh sb="2" eb="4">
      <t>カイゴ</t>
    </rPh>
    <rPh sb="4" eb="6">
      <t>シエン</t>
    </rPh>
    <rPh sb="7" eb="11">
      <t>ホウモンカンゴ</t>
    </rPh>
    <phoneticPr fontId="1"/>
  </si>
  <si>
    <t>2023/4/1/2023/10/1</t>
    <phoneticPr fontId="1"/>
  </si>
  <si>
    <t>株式会社G・S・I</t>
    <phoneticPr fontId="1"/>
  </si>
  <si>
    <t>カブシキガイシャジーエスアイ</t>
    <phoneticPr fontId="1"/>
  </si>
  <si>
    <t>愛知県一宮市島村字上老光寺53番地3</t>
    <rPh sb="0" eb="3">
      <t>アイチケン</t>
    </rPh>
    <rPh sb="3" eb="6">
      <t>イチノミヤシ</t>
    </rPh>
    <rPh sb="6" eb="8">
      <t>シマムラ</t>
    </rPh>
    <rPh sb="8" eb="9">
      <t>アザ</t>
    </rPh>
    <rPh sb="9" eb="10">
      <t>カミ</t>
    </rPh>
    <rPh sb="10" eb="11">
      <t>ロウ</t>
    </rPh>
    <rPh sb="11" eb="12">
      <t>ヒカリ</t>
    </rPh>
    <rPh sb="12" eb="13">
      <t>テラ</t>
    </rPh>
    <rPh sb="15" eb="17">
      <t>バンチ</t>
    </rPh>
    <phoneticPr fontId="3"/>
  </si>
  <si>
    <t>訪問介護　あすか</t>
    <rPh sb="0" eb="4">
      <t>ホウモンカイゴ</t>
    </rPh>
    <phoneticPr fontId="3"/>
  </si>
  <si>
    <t>愛知県一宮市島村字上老光寺55番地</t>
    <rPh sb="0" eb="3">
      <t>アイチケン</t>
    </rPh>
    <rPh sb="3" eb="6">
      <t>イチノミヤシ</t>
    </rPh>
    <rPh sb="6" eb="8">
      <t>シマムラ</t>
    </rPh>
    <rPh sb="8" eb="9">
      <t>アザ</t>
    </rPh>
    <rPh sb="9" eb="10">
      <t>カミ</t>
    </rPh>
    <rPh sb="10" eb="11">
      <t>ロウ</t>
    </rPh>
    <rPh sb="11" eb="12">
      <t>ヒカリ</t>
    </rPh>
    <rPh sb="12" eb="13">
      <t>テラ</t>
    </rPh>
    <rPh sb="15" eb="17">
      <t>バンチ</t>
    </rPh>
    <phoneticPr fontId="3"/>
  </si>
  <si>
    <t>株式-94</t>
  </si>
  <si>
    <t>エピクス株式会社</t>
    <rPh sb="4" eb="6">
      <t>カブシキ</t>
    </rPh>
    <phoneticPr fontId="1"/>
  </si>
  <si>
    <t>エピクスカブシキガイシャ</t>
    <phoneticPr fontId="1"/>
  </si>
  <si>
    <t>株式-95</t>
  </si>
  <si>
    <t>合同-01</t>
    <phoneticPr fontId="1"/>
  </si>
  <si>
    <t>株式-96</t>
  </si>
  <si>
    <t>株式会社ミラクル・ウィン</t>
    <phoneticPr fontId="1"/>
  </si>
  <si>
    <t>カブシキガイシャミラクル・ウィン</t>
    <phoneticPr fontId="1"/>
  </si>
  <si>
    <t>300-0027</t>
  </si>
  <si>
    <t>茨城県土浦市木田余東台3-24-7</t>
    <rPh sb="0" eb="11">
      <t>イバラキケンツチウラシキダヨヒガシダイ</t>
    </rPh>
    <phoneticPr fontId="3"/>
  </si>
  <si>
    <t>訪問介護　鶴と亀</t>
    <phoneticPr fontId="1"/>
  </si>
  <si>
    <t>訪問介護</t>
    <rPh sb="0" eb="4">
      <t>ホウモンカイゴ</t>
    </rPh>
    <phoneticPr fontId="1"/>
  </si>
  <si>
    <t>494-0006</t>
  </si>
  <si>
    <t>愛知県一宮市起西茜屋44</t>
    <rPh sb="0" eb="3">
      <t>アイチケン</t>
    </rPh>
    <rPh sb="3" eb="6">
      <t>イチノミヤシ</t>
    </rPh>
    <rPh sb="6" eb="7">
      <t>オコシ</t>
    </rPh>
    <rPh sb="7" eb="8">
      <t>ニシ</t>
    </rPh>
    <rPh sb="8" eb="10">
      <t>アカネヤ</t>
    </rPh>
    <phoneticPr fontId="3"/>
  </si>
  <si>
    <t>訪問看護</t>
    <rPh sb="0" eb="4">
      <t>ホウモンカンゴ</t>
    </rPh>
    <phoneticPr fontId="1"/>
  </si>
  <si>
    <t>株式会社NANA</t>
    <phoneticPr fontId="1"/>
  </si>
  <si>
    <t>カブシキガイシャナナ</t>
    <phoneticPr fontId="1"/>
  </si>
  <si>
    <t>491-0352</t>
  </si>
  <si>
    <t>愛知県一宮市萩原町富田方字西出14番地</t>
    <rPh sb="0" eb="3">
      <t>アイチケン</t>
    </rPh>
    <rPh sb="3" eb="6">
      <t>イチノミヤシ</t>
    </rPh>
    <rPh sb="6" eb="9">
      <t>ハギワラチョウ</t>
    </rPh>
    <rPh sb="9" eb="11">
      <t>トミタ</t>
    </rPh>
    <rPh sb="11" eb="12">
      <t>ガタ</t>
    </rPh>
    <rPh sb="12" eb="13">
      <t>アザ</t>
    </rPh>
    <rPh sb="13" eb="15">
      <t>ニシデ</t>
    </rPh>
    <rPh sb="17" eb="19">
      <t>バンチ</t>
    </rPh>
    <phoneticPr fontId="3"/>
  </si>
  <si>
    <t>訪問看護ステーション ASAHI 萩原</t>
    <rPh sb="0" eb="2">
      <t>ホウモン</t>
    </rPh>
    <rPh sb="2" eb="4">
      <t>カンゴ</t>
    </rPh>
    <rPh sb="17" eb="19">
      <t>ハギワラ</t>
    </rPh>
    <phoneticPr fontId="3"/>
  </si>
  <si>
    <t>愛知県一宮市萩原町富田方字西出14番地</t>
    <rPh sb="0" eb="3">
      <t>アイチケン</t>
    </rPh>
    <rPh sb="3" eb="6">
      <t>イチノミヤシ</t>
    </rPh>
    <rPh sb="6" eb="9">
      <t>ハギワラチョウ</t>
    </rPh>
    <rPh sb="9" eb="12">
      <t>トミダガタ</t>
    </rPh>
    <rPh sb="12" eb="13">
      <t>アザ</t>
    </rPh>
    <rPh sb="13" eb="15">
      <t>ニシデ</t>
    </rPh>
    <rPh sb="17" eb="19">
      <t>バンチ</t>
    </rPh>
    <phoneticPr fontId="3"/>
  </si>
  <si>
    <t>Q4</t>
    <phoneticPr fontId="1"/>
  </si>
  <si>
    <t>A4</t>
    <phoneticPr fontId="1"/>
  </si>
  <si>
    <t>申請書内の口座名義人が入力できないと事業者から言われた。</t>
    <rPh sb="0" eb="4">
      <t>シンセイショナイ</t>
    </rPh>
    <rPh sb="5" eb="10">
      <t>コウザメイギニン</t>
    </rPh>
    <rPh sb="11" eb="13">
      <t>ニュウリョク</t>
    </rPh>
    <rPh sb="18" eb="21">
      <t>ジギョウシャ</t>
    </rPh>
    <rPh sb="23" eb="24">
      <t>イ</t>
    </rPh>
    <phoneticPr fontId="1"/>
  </si>
  <si>
    <t>口座名義人欄には半角カタカナの入力しか認めない入力規則が設定してあります。この入力規則は関数を使って設定しており、関数が反映しきらないExcel viewer等、正規のExcelソフト以外で入力をしようとすると起こる現象の模様。便宜上、空欄で提出してもらい、当方にて補記する形で対応しています（株式会社幸せの和ふれあい等が該当）。</t>
    <rPh sb="0" eb="5">
      <t>コウザメイギニン</t>
    </rPh>
    <rPh sb="5" eb="6">
      <t>ラン</t>
    </rPh>
    <rPh sb="8" eb="10">
      <t>ハンカク</t>
    </rPh>
    <rPh sb="15" eb="17">
      <t>ニュウリョク</t>
    </rPh>
    <rPh sb="19" eb="20">
      <t>ミト</t>
    </rPh>
    <rPh sb="23" eb="25">
      <t>ニュウリョク</t>
    </rPh>
    <rPh sb="25" eb="27">
      <t>キソク</t>
    </rPh>
    <rPh sb="28" eb="30">
      <t>セッテイ</t>
    </rPh>
    <rPh sb="39" eb="43">
      <t>ニュウリョクキソク</t>
    </rPh>
    <rPh sb="44" eb="46">
      <t>カンスウ</t>
    </rPh>
    <rPh sb="47" eb="48">
      <t>ツカ</t>
    </rPh>
    <rPh sb="50" eb="52">
      <t>セッテイ</t>
    </rPh>
    <rPh sb="57" eb="59">
      <t>カンスウ</t>
    </rPh>
    <rPh sb="60" eb="62">
      <t>ハンエイ</t>
    </rPh>
    <rPh sb="79" eb="80">
      <t>ナド</t>
    </rPh>
    <rPh sb="81" eb="83">
      <t>セイキ</t>
    </rPh>
    <rPh sb="92" eb="94">
      <t>イガイ</t>
    </rPh>
    <rPh sb="95" eb="97">
      <t>ニュウリョク</t>
    </rPh>
    <rPh sb="105" eb="106">
      <t>オ</t>
    </rPh>
    <rPh sb="108" eb="110">
      <t>ゲンショウ</t>
    </rPh>
    <rPh sb="111" eb="113">
      <t>モヨウ</t>
    </rPh>
    <rPh sb="114" eb="117">
      <t>ベンギジョウ</t>
    </rPh>
    <rPh sb="118" eb="120">
      <t>クウラン</t>
    </rPh>
    <rPh sb="121" eb="123">
      <t>テイシュツ</t>
    </rPh>
    <rPh sb="129" eb="131">
      <t>トウホウ</t>
    </rPh>
    <rPh sb="133" eb="135">
      <t>ホキ</t>
    </rPh>
    <rPh sb="137" eb="138">
      <t>カタチ</t>
    </rPh>
    <rPh sb="139" eb="141">
      <t>タイオウ</t>
    </rPh>
    <rPh sb="147" eb="151">
      <t>カブシキガイシャ</t>
    </rPh>
    <rPh sb="151" eb="152">
      <t>シアワ</t>
    </rPh>
    <rPh sb="154" eb="155">
      <t>ワ</t>
    </rPh>
    <rPh sb="159" eb="160">
      <t>ナド</t>
    </rPh>
    <rPh sb="161" eb="163">
      <t>ガイトウ</t>
    </rPh>
    <phoneticPr fontId="1"/>
  </si>
  <si>
    <t>申し送り事項</t>
    <rPh sb="0" eb="1">
      <t>モウ</t>
    </rPh>
    <rPh sb="2" eb="3">
      <t>オク</t>
    </rPh>
    <rPh sb="4" eb="6">
      <t>ジコウ</t>
    </rPh>
    <phoneticPr fontId="1"/>
  </si>
  <si>
    <t>1</t>
    <phoneticPr fontId="1"/>
  </si>
  <si>
    <t>「株式会社N・フィールド」は2回連続で、一宮市が保険者の利用者には介護保険適用のサービスを提供していないものの他市町村の保険者の利用者にはサービス提供をしているため交付対象となっている。
市では請求実績があるか確認できないため、別途メールにて国保連からの決定通知書の写しを送付してもらっている（メールには厳重なロックがかかっているため、きちんと解除するよう留意が必要。FAX等で別途提出を依頼しないようにすること）。</t>
    <rPh sb="15" eb="16">
      <t>カイ</t>
    </rPh>
    <rPh sb="16" eb="18">
      <t>レンゾク</t>
    </rPh>
    <rPh sb="20" eb="23">
      <t>イチノミヤシ</t>
    </rPh>
    <rPh sb="24" eb="27">
      <t>ホケンシャ</t>
    </rPh>
    <rPh sb="28" eb="31">
      <t>リヨウシャ</t>
    </rPh>
    <rPh sb="33" eb="37">
      <t>カイゴホケン</t>
    </rPh>
    <rPh sb="37" eb="39">
      <t>テキヨウ</t>
    </rPh>
    <rPh sb="45" eb="47">
      <t>テイキョウ</t>
    </rPh>
    <rPh sb="55" eb="56">
      <t>ホカ</t>
    </rPh>
    <rPh sb="56" eb="59">
      <t>シチョウソン</t>
    </rPh>
    <rPh sb="60" eb="63">
      <t>ホケンシャ</t>
    </rPh>
    <rPh sb="64" eb="67">
      <t>リヨウシャ</t>
    </rPh>
    <rPh sb="73" eb="75">
      <t>テイキョウ</t>
    </rPh>
    <rPh sb="82" eb="86">
      <t>コウフタイショウ</t>
    </rPh>
    <rPh sb="94" eb="95">
      <t>シ</t>
    </rPh>
    <rPh sb="97" eb="99">
      <t>セイキュウ</t>
    </rPh>
    <rPh sb="99" eb="101">
      <t>ジッセキ</t>
    </rPh>
    <rPh sb="105" eb="107">
      <t>カクニン</t>
    </rPh>
    <rPh sb="114" eb="116">
      <t>ベット</t>
    </rPh>
    <rPh sb="121" eb="124">
      <t>コクホレン</t>
    </rPh>
    <rPh sb="127" eb="132">
      <t>ケッテイツウチショ</t>
    </rPh>
    <rPh sb="133" eb="134">
      <t>ウツ</t>
    </rPh>
    <rPh sb="136" eb="138">
      <t>ソウフ</t>
    </rPh>
    <rPh sb="152" eb="154">
      <t>ゲンジュウ</t>
    </rPh>
    <rPh sb="172" eb="174">
      <t>カイジョ</t>
    </rPh>
    <rPh sb="178" eb="180">
      <t>リュウイ</t>
    </rPh>
    <rPh sb="181" eb="183">
      <t>ヒツヨウ</t>
    </rPh>
    <rPh sb="187" eb="188">
      <t>ナド</t>
    </rPh>
    <rPh sb="189" eb="191">
      <t>ベット</t>
    </rPh>
    <rPh sb="191" eb="193">
      <t>テイシュツ</t>
    </rPh>
    <rPh sb="194" eb="196">
      <t>イライ</t>
    </rPh>
    <phoneticPr fontId="1"/>
  </si>
  <si>
    <t>2</t>
    <phoneticPr fontId="1"/>
  </si>
  <si>
    <t>株式会社幸せの和ふれあい</t>
    <phoneticPr fontId="1"/>
  </si>
  <si>
    <t>3</t>
    <phoneticPr fontId="1"/>
  </si>
  <si>
    <t>株式会社ロングライフ</t>
    <phoneticPr fontId="1"/>
  </si>
  <si>
    <t>「株式会社ロングライフ」の法人代表者が文字化け（旧字）した状態で提出されるため、留意が必要。</t>
    <rPh sb="1" eb="5">
      <t>カブシキガイシャ</t>
    </rPh>
    <rPh sb="13" eb="15">
      <t>ホウジン</t>
    </rPh>
    <rPh sb="15" eb="18">
      <t>ダイヒョウシャ</t>
    </rPh>
    <rPh sb="19" eb="22">
      <t>モジバ</t>
    </rPh>
    <rPh sb="24" eb="26">
      <t>キュウジ</t>
    </rPh>
    <rPh sb="29" eb="31">
      <t>ジョウタイ</t>
    </rPh>
    <rPh sb="32" eb="34">
      <t>テイシュツ</t>
    </rPh>
    <rPh sb="40" eb="42">
      <t>リュウイ</t>
    </rPh>
    <rPh sb="43" eb="45">
      <t>ヒツヨウ</t>
    </rPh>
    <phoneticPr fontId="1"/>
  </si>
  <si>
    <t>4</t>
    <phoneticPr fontId="1"/>
  </si>
  <si>
    <t>「一宮市立木曽川市民病院」は、要綱上対象外のため、一覧にも掲載せず。</t>
    <rPh sb="1" eb="4">
      <t>イチノミヤシ</t>
    </rPh>
    <rPh sb="4" eb="5">
      <t>リツ</t>
    </rPh>
    <rPh sb="5" eb="8">
      <t>キソガワ</t>
    </rPh>
    <rPh sb="8" eb="12">
      <t>シミンビョウイン</t>
    </rPh>
    <rPh sb="15" eb="17">
      <t>ヨウコウ</t>
    </rPh>
    <rPh sb="17" eb="18">
      <t>ウエ</t>
    </rPh>
    <rPh sb="18" eb="20">
      <t>タイショウ</t>
    </rPh>
    <rPh sb="20" eb="21">
      <t>ガイ</t>
    </rPh>
    <rPh sb="25" eb="27">
      <t>イチラン</t>
    </rPh>
    <rPh sb="29" eb="31">
      <t>ケイサイ</t>
    </rPh>
    <phoneticPr fontId="1"/>
  </si>
  <si>
    <t>「株式会社幸せの和ふれあい」は『Q3』の取り扱いを適用しているため、留意が必要。</t>
    <rPh sb="20" eb="21">
      <t>ト</t>
    </rPh>
    <rPh sb="22" eb="23">
      <t>アツカ</t>
    </rPh>
    <rPh sb="25" eb="27">
      <t>テキヨウ</t>
    </rPh>
    <rPh sb="34" eb="36">
      <t>リュウイ</t>
    </rPh>
    <rPh sb="37" eb="39">
      <t>ヒツヨウ</t>
    </rPh>
    <phoneticPr fontId="1"/>
  </si>
  <si>
    <t>事業者番号</t>
  </si>
  <si>
    <t>事業者名</t>
  </si>
  <si>
    <t>請求実績</t>
    <rPh sb="0" eb="2">
      <t>セイキュウ</t>
    </rPh>
    <rPh sb="2" eb="4">
      <t>ジッセキ</t>
    </rPh>
    <phoneticPr fontId="45"/>
  </si>
  <si>
    <t>事業所</t>
    <rPh sb="0" eb="3">
      <t>ジギョウショ</t>
    </rPh>
    <phoneticPr fontId="45"/>
  </si>
  <si>
    <t>備考</t>
    <rPh sb="0" eb="2">
      <t>ビコウ</t>
    </rPh>
    <phoneticPr fontId="45"/>
  </si>
  <si>
    <t>留意事項</t>
    <rPh sb="0" eb="4">
      <t>リュウイジコウ</t>
    </rPh>
    <phoneticPr fontId="1"/>
  </si>
  <si>
    <t>MCWEL内の給付実績を基に交付要件の対象であるかどうかを確認。</t>
    <rPh sb="5" eb="6">
      <t>ナイ</t>
    </rPh>
    <rPh sb="7" eb="11">
      <t>キュウフジッセキ</t>
    </rPh>
    <rPh sb="12" eb="13">
      <t>モト</t>
    </rPh>
    <rPh sb="14" eb="18">
      <t>コウフヨウケン</t>
    </rPh>
    <rPh sb="19" eb="21">
      <t>タイショウ</t>
    </rPh>
    <rPh sb="29" eb="31">
      <t>カクニン</t>
    </rPh>
    <phoneticPr fontId="1"/>
  </si>
  <si>
    <t>本シートの内容はSE（富士通）に作業依頼書を提出した上で確認していただいたもの。</t>
    <rPh sb="0" eb="1">
      <t>ホン</t>
    </rPh>
    <rPh sb="5" eb="7">
      <t>ナイヨウ</t>
    </rPh>
    <rPh sb="11" eb="14">
      <t>フジツウ</t>
    </rPh>
    <rPh sb="16" eb="20">
      <t>サギョウイライ</t>
    </rPh>
    <rPh sb="20" eb="21">
      <t>ショ</t>
    </rPh>
    <rPh sb="22" eb="24">
      <t>テイシュツ</t>
    </rPh>
    <rPh sb="26" eb="27">
      <t>ウエ</t>
    </rPh>
    <rPh sb="28" eb="30">
      <t>カクニン</t>
    </rPh>
    <phoneticPr fontId="1"/>
  </si>
  <si>
    <t>あくまで、保険者が一宮市分のデータしか確認できないため、本シートにて『給付実績なし』と出力されたことだけをもって交付対象外とはしていけないことに注意が必要。給付実績が一宮市以外の保険者のみにあることも十分にあり得る。</t>
    <rPh sb="5" eb="8">
      <t>ホケンシャ</t>
    </rPh>
    <rPh sb="9" eb="12">
      <t>イチノミヤシ</t>
    </rPh>
    <rPh sb="12" eb="13">
      <t>ブン</t>
    </rPh>
    <rPh sb="19" eb="21">
      <t>カクニン</t>
    </rPh>
    <rPh sb="28" eb="29">
      <t>ホン</t>
    </rPh>
    <rPh sb="35" eb="39">
      <t>キュウフジッセキ</t>
    </rPh>
    <rPh sb="43" eb="45">
      <t>シュツリョク</t>
    </rPh>
    <rPh sb="56" eb="60">
      <t>コウフタイショウ</t>
    </rPh>
    <rPh sb="60" eb="61">
      <t>ガイ</t>
    </rPh>
    <rPh sb="72" eb="74">
      <t>チュウイ</t>
    </rPh>
    <rPh sb="75" eb="77">
      <t>ヒツヨウ</t>
    </rPh>
    <rPh sb="78" eb="82">
      <t>キュウフジッセキ</t>
    </rPh>
    <rPh sb="83" eb="86">
      <t>イチノミヤシ</t>
    </rPh>
    <rPh sb="86" eb="88">
      <t>イガイ</t>
    </rPh>
    <rPh sb="89" eb="92">
      <t>ホケンシャ</t>
    </rPh>
    <rPh sb="100" eb="102">
      <t>ジュウブン</t>
    </rPh>
    <rPh sb="105" eb="106">
      <t>ウ</t>
    </rPh>
    <phoneticPr fontId="1"/>
  </si>
  <si>
    <t>『給付実績なし』と出力された法人から申請があった場合には、他市保険者への給付実績があるかどうかを口頭にて確認。あると回答した場合には、国保連からの「介護給付費等支払決定額通知書」等の写しを受領し、介護給付実績の有無を確認すること。</t>
    <rPh sb="1" eb="5">
      <t>キュウフジッセキ</t>
    </rPh>
    <rPh sb="9" eb="11">
      <t>シュツリョク</t>
    </rPh>
    <phoneticPr fontId="1"/>
  </si>
  <si>
    <t>医療保険・障害サービスのみの提供を行っている事業所は対象外となる。特に訪問看護の事業所は医療保険のみの運営をしている傾向がある。</t>
    <rPh sb="0" eb="4">
      <t>イリョウホケン</t>
    </rPh>
    <rPh sb="5" eb="7">
      <t>ショウガイ</t>
    </rPh>
    <rPh sb="14" eb="16">
      <t>テイキョウ</t>
    </rPh>
    <rPh sb="17" eb="18">
      <t>オコナ</t>
    </rPh>
    <rPh sb="22" eb="25">
      <t>ジギョウショ</t>
    </rPh>
    <rPh sb="26" eb="29">
      <t>タイショウガイ</t>
    </rPh>
    <rPh sb="33" eb="34">
      <t>トク</t>
    </rPh>
    <rPh sb="35" eb="39">
      <t>ホウモンカンゴ</t>
    </rPh>
    <rPh sb="40" eb="43">
      <t>ジギョウショ</t>
    </rPh>
    <rPh sb="44" eb="48">
      <t>イリョウホケン</t>
    </rPh>
    <rPh sb="51" eb="53">
      <t>ウンエイ</t>
    </rPh>
    <rPh sb="58" eb="60">
      <t>ケイコウ</t>
    </rPh>
    <phoneticPr fontId="1"/>
  </si>
  <si>
    <t>一宮市介護サービス事業所（訪問等）光熱費高騰対策支援金（令和5年度下半期分）交付要綱に掲げる要件をすべて満たし、当該申請書の申請内容に相違ありません。本支援金交付に関する調査があった場合には、調査に協力し、支援金を返還する必要があった場合にはこれに応じます。</t>
    <rPh sb="28" eb="30">
      <t>レイワ</t>
    </rPh>
    <rPh sb="31" eb="33">
      <t>ネンド</t>
    </rPh>
    <rPh sb="33" eb="37">
      <t>シモハンキブン</t>
    </rPh>
    <rPh sb="38" eb="40">
      <t>コウフ</t>
    </rPh>
    <rPh sb="40" eb="42">
      <t>ヨウコウ</t>
    </rPh>
    <rPh sb="43" eb="44">
      <t>カカ</t>
    </rPh>
    <rPh sb="46" eb="48">
      <t>ヨウケン</t>
    </rPh>
    <rPh sb="52" eb="53">
      <t>ミ</t>
    </rPh>
    <rPh sb="75" eb="76">
      <t>ホン</t>
    </rPh>
    <rPh sb="76" eb="79">
      <t>シエンキン</t>
    </rPh>
    <rPh sb="79" eb="81">
      <t>コウフ</t>
    </rPh>
    <rPh sb="82" eb="83">
      <t>カン</t>
    </rPh>
    <rPh sb="85" eb="87">
      <t>チョウサ</t>
    </rPh>
    <rPh sb="91" eb="93">
      <t>バアイ</t>
    </rPh>
    <rPh sb="96" eb="98">
      <t>チョウサ</t>
    </rPh>
    <rPh sb="99" eb="101">
      <t>キョウリョク</t>
    </rPh>
    <rPh sb="103" eb="106">
      <t>シエンキン</t>
    </rPh>
    <rPh sb="107" eb="109">
      <t>ヘンカン</t>
    </rPh>
    <rPh sb="111" eb="113">
      <t>ヒツヨウ</t>
    </rPh>
    <rPh sb="117" eb="119">
      <t>バアイ</t>
    </rPh>
    <rPh sb="124" eb="125">
      <t>オウ</t>
    </rPh>
    <phoneticPr fontId="1"/>
  </si>
  <si>
    <t>申請法人数：106</t>
    <rPh sb="0" eb="2">
      <t>シンセイ</t>
    </rPh>
    <rPh sb="2" eb="4">
      <t>ホウジン</t>
    </rPh>
    <rPh sb="4" eb="5">
      <t>スウ</t>
    </rPh>
    <phoneticPr fontId="1"/>
  </si>
  <si>
    <t>申請率：64.2％</t>
    <rPh sb="0" eb="2">
      <t>シンセイ</t>
    </rPh>
    <rPh sb="2" eb="3">
      <t>リツ</t>
    </rPh>
    <phoneticPr fontId="1"/>
  </si>
  <si>
    <t>交付金額：3,504,000円（3,504千円）</t>
    <rPh sb="0" eb="2">
      <t>コウフ</t>
    </rPh>
    <rPh sb="2" eb="4">
      <t>キンガク</t>
    </rPh>
    <rPh sb="14" eb="15">
      <t>エン</t>
    </rPh>
    <rPh sb="21" eb="22">
      <t>セン</t>
    </rPh>
    <rPh sb="22" eb="23">
      <t>エン</t>
    </rPh>
    <phoneticPr fontId="1"/>
  </si>
  <si>
    <t>申請対象法人数：168</t>
    <rPh sb="0" eb="2">
      <t>シンセイ</t>
    </rPh>
    <rPh sb="2" eb="4">
      <t>タイショウ</t>
    </rPh>
    <rPh sb="4" eb="6">
      <t>ホウジン</t>
    </rPh>
    <rPh sb="6" eb="7">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</si>
</sst>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円&quot;"/>
    <numFmt numFmtId="178" formatCode="#,##0;\-#,##0;&quot;-&quot;"/>
    <numFmt numFmtId="179" formatCode="#,##0\ &quot;F&quot;;[Red]\-#,##0\ &quot;F&quot;"/>
  </numFmts>
  <fonts count="50">
    <font>
      <sz val="11"/>
      <name val="ＭＳ Ｐゴシック"/>
      <family val="3"/>
      <charset val="128"/>
    </font>
    <font>
      <sz val="6"/>
      <name val="ＭＳ Ｐゴシック"/>
      <family val="3"/>
      <charset val="128"/>
    </font>
    <font>
      <sz val="11"/>
      <name val="ＭＳ Ｐゴシック"/>
      <family val="3"/>
      <charset val="128"/>
    </font>
    <font>
      <sz val="10"/>
      <name val="HGSｺﾞｼｯｸM"/>
      <family val="3"/>
      <charset val="128"/>
    </font>
    <font>
      <sz val="11"/>
      <name val="ＭＳ Ｐゴシック"/>
      <family val="3"/>
      <charset val="128"/>
      <scheme val="major"/>
    </font>
    <font>
      <sz val="10.5"/>
      <name val="HGSｺﾞｼｯｸM"/>
      <family val="3"/>
      <charset val="128"/>
    </font>
    <font>
      <b/>
      <sz val="10.5"/>
      <color rgb="FFFF0000"/>
      <name val="HGSｺﾞｼｯｸM"/>
      <family val="3"/>
      <charset val="128"/>
    </font>
    <font>
      <b/>
      <sz val="10.5"/>
      <color theme="0"/>
      <name val="HGSｺﾞｼｯｸM"/>
      <family val="3"/>
      <charset val="128"/>
    </font>
    <font>
      <sz val="11"/>
      <color rgb="FFFF0000"/>
      <name val="ＭＳ Ｐゴシック"/>
      <family val="3"/>
      <charset val="128"/>
    </font>
    <font>
      <sz val="10"/>
      <color indexed="8"/>
      <name val="Arial"/>
      <family val="2"/>
    </font>
    <font>
      <sz val="8"/>
      <name val="Arial"/>
      <family val="2"/>
    </font>
    <font>
      <b/>
      <sz val="12"/>
      <name val="Arial"/>
      <family val="2"/>
    </font>
    <font>
      <sz val="10"/>
      <name val="Arial"/>
      <family val="2"/>
    </font>
    <font>
      <sz val="11"/>
      <color indexed="17"/>
      <name val="ＭＳ Ｐゴシック"/>
      <family val="3"/>
      <charset val="128"/>
    </font>
    <font>
      <i/>
      <sz val="11"/>
      <color indexed="23"/>
      <name val="ＭＳ Ｐゴシック"/>
      <family val="3"/>
      <charset val="128"/>
    </font>
    <font>
      <b/>
      <sz val="18"/>
      <color indexed="56"/>
      <name val="ＭＳ Ｐゴシック"/>
      <family val="3"/>
      <charset val="128"/>
    </font>
    <font>
      <b/>
      <sz val="11"/>
      <color indexed="56"/>
      <name val="ＭＳ Ｐゴシック"/>
      <family val="3"/>
      <charset val="128"/>
    </font>
    <font>
      <sz val="11"/>
      <color indexed="52"/>
      <name val="ＭＳ Ｐゴシック"/>
      <family val="3"/>
      <charset val="128"/>
    </font>
    <font>
      <sz val="11"/>
      <color indexed="60"/>
      <name val="ＭＳ Ｐゴシック"/>
      <family val="3"/>
      <charset val="128"/>
    </font>
    <font>
      <sz val="11"/>
      <color indexed="9"/>
      <name val="ＭＳ Ｐゴシック"/>
      <family val="3"/>
      <charset val="128"/>
    </font>
    <font>
      <b/>
      <sz val="11"/>
      <color theme="0" tint="-0.499984740745262"/>
      <name val="ＭＳ Ｐゴシック"/>
      <family val="3"/>
      <charset val="128"/>
      <scheme val="major"/>
    </font>
    <font>
      <b/>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10"/>
      <color rgb="FF7030A0"/>
      <name val="ＭＳ Ｐゴシック"/>
      <family val="3"/>
      <charset val="128"/>
    </font>
    <font>
      <sz val="10"/>
      <color rgb="FF0070C0"/>
      <name val="ＭＳ Ｐゴシック"/>
      <family val="3"/>
      <charset val="128"/>
    </font>
    <font>
      <sz val="10"/>
      <color rgb="FF00B0F0"/>
      <name val="ＭＳ Ｐゴシック"/>
      <family val="3"/>
      <charset val="128"/>
    </font>
    <font>
      <sz val="10"/>
      <color rgb="FFFF0000"/>
      <name val="ＭＳ Ｐゴシック"/>
      <family val="3"/>
      <charset val="128"/>
    </font>
    <font>
      <sz val="10"/>
      <color rgb="FFFFFF00"/>
      <name val="ＭＳ Ｐゴシック"/>
      <family val="3"/>
      <charset val="128"/>
    </font>
    <font>
      <sz val="10"/>
      <color theme="0"/>
      <name val="ＭＳ Ｐゴシック"/>
      <family val="3"/>
      <charset val="128"/>
    </font>
    <font>
      <sz val="10"/>
      <color theme="1"/>
      <name val="ＭＳ Ｐゴシック"/>
      <family val="3"/>
      <charset val="128"/>
    </font>
    <font>
      <b/>
      <sz val="10"/>
      <color rgb="FFFF0000"/>
      <name val="ＭＳ Ｐゴシック"/>
      <family val="3"/>
      <charset val="128"/>
    </font>
    <font>
      <b/>
      <sz val="11"/>
      <name val="ＭＳ Ｐゴシック"/>
      <family val="3"/>
      <charset val="128"/>
      <scheme val="major"/>
    </font>
    <font>
      <sz val="10"/>
      <color theme="5" tint="0.39997558519241921"/>
      <name val="ＭＳ Ｐゴシック"/>
      <family val="3"/>
      <charset val="128"/>
    </font>
    <font>
      <b/>
      <sz val="11"/>
      <color theme="2" tint="-0.499984740745262"/>
      <name val="ＭＳ Ｐゴシック"/>
      <family val="3"/>
      <charset val="128"/>
      <scheme val="major"/>
    </font>
    <font>
      <sz val="11"/>
      <color theme="2" tint="-0.499984740745262"/>
      <name val="ＭＳ Ｐゴシック"/>
      <family val="3"/>
      <charset val="128"/>
      <scheme val="major"/>
    </font>
    <font>
      <b/>
      <sz val="11"/>
      <color theme="5" tint="-0.499984740745262"/>
      <name val="ＭＳ Ｐゴシック"/>
      <family val="3"/>
      <charset val="128"/>
      <scheme val="major"/>
    </font>
    <font>
      <sz val="11"/>
      <color theme="5" tint="-0.499984740745262"/>
      <name val="ＭＳ Ｐゴシック"/>
      <family val="3"/>
      <charset val="128"/>
      <scheme val="major"/>
    </font>
    <font>
      <b/>
      <sz val="11"/>
      <color rgb="FF7030A0"/>
      <name val="ＭＳ Ｐゴシック"/>
      <family val="3"/>
      <charset val="128"/>
      <scheme val="major"/>
    </font>
    <font>
      <sz val="11"/>
      <color rgb="FF7030A0"/>
      <name val="ＭＳ Ｐゴシック"/>
      <family val="3"/>
      <charset val="128"/>
      <scheme val="major"/>
    </font>
    <font>
      <b/>
      <sz val="11"/>
      <color rgb="FFFF0000"/>
      <name val="ＭＳ Ｐゴシック"/>
      <family val="3"/>
      <charset val="128"/>
      <scheme val="major"/>
    </font>
    <font>
      <sz val="11"/>
      <name val="ＭＳ Ｐゴシック"/>
      <family val="2"/>
      <charset val="128"/>
      <scheme val="minor"/>
    </font>
    <font>
      <sz val="11"/>
      <color indexed="8"/>
      <name val="ＭＳ Ｐゴシック"/>
      <family val="3"/>
      <charset val="128"/>
    </font>
    <font>
      <sz val="10"/>
      <color indexed="8"/>
      <name val="メイリオ"/>
      <family val="3"/>
      <charset val="128"/>
    </font>
    <font>
      <sz val="6"/>
      <name val="ＭＳ Ｐゴシック"/>
      <family val="2"/>
      <charset val="128"/>
      <scheme val="minor"/>
    </font>
    <font>
      <sz val="11"/>
      <color theme="1"/>
      <name val="ＭＳ Ｐゴシック"/>
      <family val="2"/>
      <charset val="128"/>
      <scheme val="minor"/>
    </font>
    <font>
      <sz val="11"/>
      <color theme="1"/>
      <name val="ＭＳ ゴシック"/>
      <family val="3"/>
      <charset val="128"/>
    </font>
    <font>
      <b/>
      <sz val="11"/>
      <name val="ＭＳ Ｐゴシック"/>
      <family val="3"/>
      <charset val="128"/>
      <scheme val="minor"/>
    </font>
    <font>
      <sz val="11"/>
      <color rgb="FFFF0000"/>
      <name val="ＭＳ Ｐゴシック"/>
      <family val="3"/>
      <charset val="128"/>
      <scheme val="major"/>
    </font>
  </fonts>
  <fills count="4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66"/>
        <bgColor indexed="64"/>
      </patternFill>
    </fill>
    <fill>
      <patternFill patternType="solid">
        <fgColor rgb="FFFFFF99"/>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rgb="FF33CC33"/>
        <bgColor indexed="64"/>
      </patternFill>
    </fill>
    <fill>
      <patternFill patternType="solid">
        <fgColor rgb="FFFF99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0070C0"/>
        <bgColor indexed="64"/>
      </patternFill>
    </fill>
    <fill>
      <patternFill patternType="solid">
        <fgColor rgb="FF66FF66"/>
        <bgColor indexed="64"/>
      </patternFill>
    </fill>
    <fill>
      <patternFill patternType="solid">
        <fgColor rgb="FFCCFF99"/>
        <bgColor indexed="64"/>
      </patternFill>
    </fill>
    <fill>
      <patternFill patternType="solid">
        <fgColor rgb="FFFFCCFF"/>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7030A0"/>
        <bgColor indexed="64"/>
      </patternFill>
    </fill>
    <fill>
      <patternFill patternType="solid">
        <fgColor rgb="FF00B0F0"/>
        <bgColor indexed="64"/>
      </patternFill>
    </fill>
    <fill>
      <patternFill patternType="solid">
        <fgColor indexed="22"/>
        <bgColor indexed="64"/>
      </patternFill>
    </fill>
    <fill>
      <patternFill patternType="solid">
        <fgColor indexed="26"/>
        <bgColor indexed="64"/>
      </patternFill>
    </fill>
    <fill>
      <patternFill patternType="solid">
        <fgColor indexed="42"/>
      </patternFill>
    </fill>
    <fill>
      <patternFill patternType="solid">
        <fgColor indexed="43"/>
      </patternFill>
    </fill>
    <fill>
      <patternFill patternType="solid">
        <fgColor indexed="52"/>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tint="0.39997558519241921"/>
        <bgColor indexed="64"/>
      </patternFill>
    </fill>
    <fill>
      <patternFill patternType="solid">
        <fgColor rgb="FFFAF0F0"/>
        <bgColor indexed="64"/>
      </patternFill>
    </fill>
    <fill>
      <patternFill patternType="solid">
        <fgColor theme="6" tint="-0.249977111117893"/>
        <bgColor indexed="64"/>
      </patternFill>
    </fill>
    <fill>
      <patternFill patternType="solid">
        <fgColor theme="8" tint="0.59999389629810485"/>
        <bgColor indexed="0"/>
      </patternFill>
    </fill>
    <fill>
      <patternFill patternType="solid">
        <fgColor theme="9" tint="0.399975585192419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right style="medium">
        <color rgb="FFFF0000"/>
      </right>
      <top/>
      <bottom style="medium">
        <color rgb="FFFF0000"/>
      </bottom>
      <diagonal/>
    </border>
    <border>
      <left/>
      <right style="thin">
        <color indexed="64"/>
      </right>
      <top style="thin">
        <color indexed="64"/>
      </top>
      <bottom style="medium">
        <color rgb="FFFF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top/>
      <bottom style="double">
        <color indexed="5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right/>
      <top style="thin">
        <color rgb="FFFF0000"/>
      </top>
      <bottom/>
      <diagonal/>
    </border>
    <border diagonalUp="1">
      <left/>
      <right/>
      <top style="thin">
        <color rgb="FFFF0000"/>
      </top>
      <bottom/>
      <diagonal style="thin">
        <color rgb="FFFF0000"/>
      </diagonal>
    </border>
    <border diagonalDown="1">
      <left/>
      <right/>
      <top/>
      <bottom style="thin">
        <color rgb="FFFF0000"/>
      </bottom>
      <diagonal style="thin">
        <color rgb="FFFF0000"/>
      </diagonal>
    </border>
    <border>
      <left/>
      <right style="thin">
        <color rgb="FFFF0000"/>
      </right>
      <top/>
      <bottom/>
      <diagonal/>
    </border>
    <border>
      <left/>
      <right style="thin">
        <color rgb="FFFF0000"/>
      </right>
      <top/>
      <bottom style="thin">
        <color rgb="FFFF0000"/>
      </bottom>
      <diagonal/>
    </border>
    <border>
      <left/>
      <right style="thin">
        <color rgb="FFFF0000"/>
      </right>
      <top style="thin">
        <color rgb="FFFF0000"/>
      </top>
      <bottom/>
      <diagonal/>
    </border>
    <border diagonalDown="1">
      <left/>
      <right/>
      <top/>
      <bottom/>
      <diagonal style="thin">
        <color rgb="FFFF0000"/>
      </diagonal>
    </border>
    <border diagonalUp="1">
      <left/>
      <right/>
      <top/>
      <bottom style="thin">
        <color rgb="FFFF0000"/>
      </bottom>
      <diagonal style="thin">
        <color rgb="FFFF0000"/>
      </diagonal>
    </border>
    <border>
      <left style="thin">
        <color rgb="FFFF0000"/>
      </left>
      <right/>
      <top style="thin">
        <color rgb="FFFF0000"/>
      </top>
      <bottom/>
      <diagonal/>
    </border>
    <border diagonalDown="1">
      <left/>
      <right style="thin">
        <color rgb="FFFF0000"/>
      </right>
      <top/>
      <bottom/>
      <diagonal style="thin">
        <color rgb="FFFF0000"/>
      </diagonal>
    </border>
    <border diagonalUp="1">
      <left style="thin">
        <color rgb="FFFF0000"/>
      </left>
      <right/>
      <top/>
      <bottom/>
      <diagonal style="thin">
        <color rgb="FFFF0000"/>
      </diagonal>
    </border>
    <border diagonalUp="1">
      <left/>
      <right/>
      <top/>
      <bottom/>
      <diagonal style="thin">
        <color rgb="FFFF0000"/>
      </diagonal>
    </border>
    <border diagonalDown="1">
      <left style="thin">
        <color rgb="FFFF0000"/>
      </left>
      <right/>
      <top/>
      <bottom/>
      <diagonal style="thin">
        <color rgb="FFFF0000"/>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diagonalDown="1">
      <left/>
      <right/>
      <top style="thin">
        <color rgb="FFFF0000"/>
      </top>
      <bottom/>
      <diagonal style="thin">
        <color rgb="FFFF0000"/>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5" tint="-0.499984740745262"/>
      </left>
      <right/>
      <top style="thin">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s>
  <cellStyleXfs count="21">
    <xf numFmtId="0" fontId="0" fillId="0" borderId="0">
      <alignment vertical="center"/>
    </xf>
    <xf numFmtId="38" fontId="2" fillId="0" borderId="0" applyFont="0" applyFill="0" applyBorder="0" applyAlignment="0" applyProtection="0">
      <alignment vertical="center"/>
    </xf>
    <xf numFmtId="0" fontId="2" fillId="0" borderId="0"/>
    <xf numFmtId="178" fontId="9" fillId="0" borderId="0" applyFill="0" applyBorder="0" applyAlignment="0"/>
    <xf numFmtId="38" fontId="10" fillId="33" borderId="0" applyNumberFormat="0" applyBorder="0" applyAlignment="0" applyProtection="0"/>
    <xf numFmtId="0" fontId="11" fillId="0" borderId="35" applyNumberFormat="0" applyAlignment="0" applyProtection="0">
      <alignment horizontal="left" vertical="center"/>
    </xf>
    <xf numFmtId="0" fontId="11" fillId="0" borderId="5">
      <alignment horizontal="left" vertical="center"/>
    </xf>
    <xf numFmtId="10" fontId="10" fillId="34" borderId="1" applyNumberFormat="0" applyBorder="0" applyAlignment="0" applyProtection="0"/>
    <xf numFmtId="179" fontId="2" fillId="0" borderId="0"/>
    <xf numFmtId="0" fontId="12" fillId="0" borderId="0"/>
    <xf numFmtId="10" fontId="12" fillId="0" borderId="0" applyFont="0" applyFill="0" applyBorder="0" applyAlignment="0" applyProtection="0"/>
    <xf numFmtId="0" fontId="13" fillId="35"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6" applyNumberFormat="0" applyFill="0" applyAlignment="0" applyProtection="0">
      <alignment vertical="center"/>
    </xf>
    <xf numFmtId="0" fontId="18" fillId="36" borderId="0" applyNumberFormat="0" applyBorder="0" applyAlignment="0" applyProtection="0">
      <alignment vertical="center"/>
    </xf>
    <xf numFmtId="0" fontId="19" fillId="37" borderId="0" applyNumberFormat="0" applyBorder="0" applyAlignment="0" applyProtection="0">
      <alignment vertical="center"/>
    </xf>
    <xf numFmtId="0" fontId="42" fillId="0" borderId="0">
      <alignment vertical="center"/>
    </xf>
    <xf numFmtId="0" fontId="43" fillId="0" borderId="0"/>
    <xf numFmtId="0" fontId="46" fillId="0" borderId="0">
      <alignment vertical="center"/>
    </xf>
  </cellStyleXfs>
  <cellXfs count="396">
    <xf numFmtId="0" fontId="0" fillId="0" borderId="0" xfId="0">
      <alignment vertical="center"/>
    </xf>
    <xf numFmtId="0" fontId="4" fillId="0" borderId="0" xfId="0" applyFont="1" applyFill="1" applyAlignment="1">
      <alignment vertical="center" shrinkToFit="1"/>
    </xf>
    <xf numFmtId="0" fontId="4" fillId="8" borderId="4" xfId="0" applyFont="1" applyFill="1" applyBorder="1" applyAlignment="1">
      <alignment horizontal="center" vertical="center" shrinkToFit="1"/>
    </xf>
    <xf numFmtId="0" fontId="4" fillId="6" borderId="4" xfId="0" applyFont="1" applyFill="1" applyBorder="1" applyAlignment="1">
      <alignment horizontal="center" vertical="center" shrinkToFit="1"/>
    </xf>
    <xf numFmtId="0" fontId="4" fillId="6" borderId="8" xfId="0" applyFont="1" applyFill="1" applyBorder="1" applyAlignment="1">
      <alignment horizontal="center" vertical="center" shrinkToFit="1"/>
    </xf>
    <xf numFmtId="176" fontId="4" fillId="6" borderId="8" xfId="0" applyNumberFormat="1" applyFont="1" applyFill="1" applyBorder="1" applyAlignment="1">
      <alignment horizontal="center" vertical="center" shrinkToFit="1"/>
    </xf>
    <xf numFmtId="0" fontId="4" fillId="12" borderId="4" xfId="0" applyFont="1" applyFill="1" applyBorder="1" applyAlignment="1">
      <alignment horizontal="center" vertical="center" shrinkToFit="1"/>
    </xf>
    <xf numFmtId="176" fontId="4" fillId="12" borderId="4" xfId="0" applyNumberFormat="1" applyFont="1" applyFill="1" applyBorder="1" applyAlignment="1">
      <alignment horizontal="center" vertical="center" shrinkToFit="1"/>
    </xf>
    <xf numFmtId="0" fontId="4" fillId="10" borderId="4" xfId="0" applyFont="1" applyFill="1" applyBorder="1" applyAlignment="1">
      <alignment horizontal="center" vertical="center" shrinkToFit="1"/>
    </xf>
    <xf numFmtId="176" fontId="4" fillId="10" borderId="4" xfId="0" applyNumberFormat="1" applyFont="1" applyFill="1" applyBorder="1" applyAlignment="1">
      <alignment horizontal="center" vertical="center" shrinkToFit="1"/>
    </xf>
    <xf numFmtId="176" fontId="4" fillId="8" borderId="4" xfId="0" applyNumberFormat="1" applyFont="1" applyFill="1" applyBorder="1" applyAlignment="1">
      <alignment horizontal="center" vertical="center" shrinkToFit="1"/>
    </xf>
    <xf numFmtId="0" fontId="4" fillId="9" borderId="4" xfId="0" applyFont="1" applyFill="1" applyBorder="1" applyAlignment="1">
      <alignment horizontal="center" vertical="center" shrinkToFit="1"/>
    </xf>
    <xf numFmtId="176" fontId="4" fillId="9" borderId="11" xfId="0" applyNumberFormat="1" applyFont="1" applyFill="1" applyBorder="1" applyAlignment="1">
      <alignment horizontal="center" vertical="center" shrinkToFit="1"/>
    </xf>
    <xf numFmtId="0" fontId="4" fillId="15" borderId="1" xfId="0" applyFont="1" applyFill="1" applyBorder="1" applyAlignment="1">
      <alignment vertical="center" shrinkToFit="1"/>
    </xf>
    <xf numFmtId="0" fontId="4" fillId="0" borderId="1" xfId="0" applyFont="1" applyBorder="1" applyAlignment="1">
      <alignment vertical="center" shrinkToFit="1"/>
    </xf>
    <xf numFmtId="14" fontId="4" fillId="0" borderId="1" xfId="0" applyNumberFormat="1" applyFont="1" applyBorder="1" applyAlignment="1">
      <alignment vertical="center" shrinkToFit="1"/>
    </xf>
    <xf numFmtId="0" fontId="4" fillId="2" borderId="1" xfId="0" applyFont="1" applyFill="1" applyBorder="1" applyAlignment="1">
      <alignment vertical="center" shrinkToFit="1"/>
    </xf>
    <xf numFmtId="0" fontId="4" fillId="2" borderId="0" xfId="0" applyFont="1" applyFill="1" applyBorder="1" applyAlignment="1">
      <alignment vertical="center" shrinkToFit="1"/>
    </xf>
    <xf numFmtId="0" fontId="4" fillId="14" borderId="1" xfId="0" applyFont="1" applyFill="1" applyBorder="1" applyAlignment="1">
      <alignment vertical="center" shrinkToFit="1"/>
    </xf>
    <xf numFmtId="0" fontId="4" fillId="0" borderId="1" xfId="0" applyFont="1" applyFill="1" applyBorder="1" applyAlignment="1">
      <alignment vertical="center" shrinkToFit="1"/>
    </xf>
    <xf numFmtId="0" fontId="4" fillId="12" borderId="1" xfId="0" applyFont="1" applyFill="1" applyBorder="1" applyAlignment="1">
      <alignment vertical="center" shrinkToFit="1"/>
    </xf>
    <xf numFmtId="0" fontId="4" fillId="7" borderId="1" xfId="0" applyFont="1" applyFill="1" applyBorder="1" applyAlignment="1">
      <alignment vertical="center" shrinkToFit="1"/>
    </xf>
    <xf numFmtId="0" fontId="4" fillId="16" borderId="1" xfId="0" applyFont="1" applyFill="1" applyBorder="1" applyAlignment="1">
      <alignment vertical="center" shrinkToFit="1"/>
    </xf>
    <xf numFmtId="0" fontId="4" fillId="13" borderId="1" xfId="0" applyFont="1" applyFill="1" applyBorder="1" applyAlignment="1">
      <alignment vertical="center" shrinkToFit="1"/>
    </xf>
    <xf numFmtId="0" fontId="4" fillId="17" borderId="1" xfId="0" applyFont="1" applyFill="1" applyBorder="1" applyAlignment="1">
      <alignment vertical="center" shrinkToFit="1"/>
    </xf>
    <xf numFmtId="0" fontId="4" fillId="18" borderId="1" xfId="0" applyFont="1" applyFill="1" applyBorder="1" applyAlignment="1">
      <alignment vertical="center" shrinkToFit="1"/>
    </xf>
    <xf numFmtId="0" fontId="4" fillId="19" borderId="1" xfId="0" applyFont="1" applyFill="1" applyBorder="1" applyAlignment="1">
      <alignment vertical="center" shrinkToFit="1"/>
    </xf>
    <xf numFmtId="0" fontId="4" fillId="0" borderId="0" xfId="0" applyFont="1" applyBorder="1" applyAlignment="1">
      <alignment vertical="center" shrinkToFit="1"/>
    </xf>
    <xf numFmtId="14" fontId="4" fillId="0" borderId="0" xfId="0" applyNumberFormat="1" applyFont="1" applyBorder="1" applyAlignment="1">
      <alignment vertical="center" shrinkToFit="1"/>
    </xf>
    <xf numFmtId="0" fontId="4" fillId="2" borderId="0" xfId="0" applyFont="1" applyFill="1" applyBorder="1" applyAlignment="1">
      <alignment horizontal="center" vertical="center" shrinkToFit="1"/>
    </xf>
    <xf numFmtId="0" fontId="4" fillId="2" borderId="0" xfId="0" applyFont="1" applyFill="1" applyBorder="1" applyAlignment="1">
      <alignment horizontal="left" vertical="center" shrinkToFit="1"/>
    </xf>
    <xf numFmtId="176" fontId="4" fillId="2" borderId="0" xfId="0" applyNumberFormat="1" applyFont="1" applyFill="1" applyBorder="1" applyAlignment="1">
      <alignment vertical="center" shrinkToFit="1"/>
    </xf>
    <xf numFmtId="0" fontId="5" fillId="0" borderId="0" xfId="0" applyFont="1" applyFill="1" applyBorder="1"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Fill="1" applyBorder="1">
      <alignment vertical="center"/>
    </xf>
    <xf numFmtId="0" fontId="5" fillId="0" borderId="9" xfId="0" applyFont="1" applyBorder="1">
      <alignment vertical="center"/>
    </xf>
    <xf numFmtId="0" fontId="5" fillId="0" borderId="31" xfId="0" applyFont="1" applyBorder="1">
      <alignment vertical="center"/>
    </xf>
    <xf numFmtId="0" fontId="5" fillId="0" borderId="12" xfId="0" applyFont="1" applyBorder="1">
      <alignment vertical="center"/>
    </xf>
    <xf numFmtId="0" fontId="5" fillId="0" borderId="30" xfId="0" applyFont="1" applyBorder="1">
      <alignment vertical="center"/>
    </xf>
    <xf numFmtId="0" fontId="5" fillId="0" borderId="11" xfId="0" applyFont="1" applyFill="1" applyBorder="1">
      <alignment vertical="center"/>
    </xf>
    <xf numFmtId="0" fontId="5" fillId="10" borderId="3" xfId="0" applyFont="1" applyFill="1" applyBorder="1" applyAlignment="1" applyProtection="1">
      <alignment horizontal="center" vertical="center"/>
      <protection locked="0"/>
    </xf>
    <xf numFmtId="0" fontId="5" fillId="10" borderId="29" xfId="0" applyFont="1" applyFill="1" applyBorder="1" applyAlignment="1" applyProtection="1">
      <alignment horizontal="center" vertical="center"/>
      <protection locked="0"/>
    </xf>
    <xf numFmtId="0" fontId="5" fillId="10" borderId="28" xfId="0" applyFont="1" applyFill="1" applyBorder="1" applyAlignment="1" applyProtection="1">
      <alignment horizontal="center" vertical="center"/>
      <protection locked="0"/>
    </xf>
    <xf numFmtId="0" fontId="5" fillId="10" borderId="5" xfId="0" applyFont="1" applyFill="1" applyBorder="1" applyAlignment="1" applyProtection="1">
      <alignment horizontal="center" vertical="center"/>
      <protection locked="0"/>
    </xf>
    <xf numFmtId="0" fontId="5" fillId="10" borderId="27"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10" xfId="0" applyFont="1" applyBorder="1">
      <alignment vertical="center"/>
    </xf>
    <xf numFmtId="0" fontId="5" fillId="0" borderId="0" xfId="0" applyFont="1" applyFill="1">
      <alignment vertical="center"/>
    </xf>
    <xf numFmtId="0" fontId="4" fillId="18" borderId="0" xfId="0" applyFont="1" applyFill="1" applyAlignment="1">
      <alignment vertical="center" shrinkToFit="1"/>
    </xf>
    <xf numFmtId="0" fontId="4" fillId="18" borderId="6" xfId="0" applyFont="1" applyFill="1" applyBorder="1" applyAlignment="1">
      <alignment vertical="center" shrinkToFit="1"/>
    </xf>
    <xf numFmtId="0" fontId="4" fillId="18" borderId="31" xfId="0" applyFont="1" applyFill="1" applyBorder="1" applyAlignment="1">
      <alignment vertical="center" shrinkToFit="1"/>
    </xf>
    <xf numFmtId="0" fontId="4" fillId="18" borderId="4" xfId="0" applyFont="1" applyFill="1" applyBorder="1" applyAlignment="1">
      <alignment vertical="center" wrapText="1" shrinkToFit="1"/>
    </xf>
    <xf numFmtId="0" fontId="4" fillId="18" borderId="4" xfId="0" applyFont="1" applyFill="1" applyBorder="1" applyAlignment="1">
      <alignment vertical="center" shrinkToFit="1"/>
    </xf>
    <xf numFmtId="0" fontId="4" fillId="18" borderId="8" xfId="0" applyFont="1" applyFill="1" applyBorder="1" applyAlignment="1">
      <alignment vertical="center" shrinkToFit="1"/>
    </xf>
    <xf numFmtId="0" fontId="4" fillId="18" borderId="12" xfId="0" applyFont="1" applyFill="1" applyBorder="1" applyAlignment="1">
      <alignment vertical="center" shrinkToFit="1"/>
    </xf>
    <xf numFmtId="0" fontId="4" fillId="18" borderId="11" xfId="0" applyFont="1" applyFill="1" applyBorder="1" applyAlignment="1">
      <alignment vertical="center" shrinkToFit="1"/>
    </xf>
    <xf numFmtId="0" fontId="4" fillId="22" borderId="8" xfId="0" applyFont="1" applyFill="1" applyBorder="1" applyAlignment="1">
      <alignment vertical="center" shrinkToFit="1"/>
    </xf>
    <xf numFmtId="0" fontId="4" fillId="27" borderId="5" xfId="0" applyFont="1" applyFill="1" applyBorder="1" applyAlignment="1">
      <alignment horizontal="center" vertical="center" shrinkToFit="1"/>
    </xf>
    <xf numFmtId="0" fontId="4" fillId="27" borderId="8" xfId="0" applyFont="1" applyFill="1" applyBorder="1" applyAlignment="1">
      <alignment vertical="center" wrapText="1" shrinkToFit="1"/>
    </xf>
    <xf numFmtId="0" fontId="4" fillId="27" borderId="31" xfId="0" applyFont="1" applyFill="1" applyBorder="1" applyAlignment="1">
      <alignment vertical="center" shrinkToFit="1"/>
    </xf>
    <xf numFmtId="0" fontId="4" fillId="27" borderId="31" xfId="0" applyFont="1" applyFill="1" applyBorder="1" applyAlignment="1">
      <alignment horizontal="center" vertical="center" shrinkToFit="1"/>
    </xf>
    <xf numFmtId="0" fontId="4" fillId="27" borderId="3" xfId="0" applyFont="1" applyFill="1" applyBorder="1" applyAlignment="1">
      <alignment vertical="center" shrinkToFit="1"/>
    </xf>
    <xf numFmtId="0" fontId="4" fillId="27" borderId="7" xfId="0" applyFont="1" applyFill="1" applyBorder="1" applyAlignment="1">
      <alignment vertical="center" shrinkToFit="1"/>
    </xf>
    <xf numFmtId="0" fontId="4" fillId="24" borderId="1" xfId="0" applyFont="1" applyFill="1" applyBorder="1" applyAlignment="1">
      <alignment horizontal="center" vertical="center" shrinkToFit="1"/>
    </xf>
    <xf numFmtId="0" fontId="4" fillId="32" borderId="1" xfId="0" applyFont="1" applyFill="1" applyBorder="1" applyAlignment="1">
      <alignment horizontal="center" vertical="center" shrinkToFit="1"/>
    </xf>
    <xf numFmtId="0" fontId="4" fillId="29" borderId="1" xfId="0" applyFont="1" applyFill="1" applyBorder="1" applyAlignment="1">
      <alignment horizontal="center" vertical="center" shrinkToFit="1"/>
    </xf>
    <xf numFmtId="0" fontId="4" fillId="28" borderId="1" xfId="0" applyFont="1" applyFill="1" applyBorder="1" applyAlignment="1">
      <alignment horizontal="center" vertical="center" shrinkToFit="1"/>
    </xf>
    <xf numFmtId="0" fontId="4" fillId="31" borderId="1" xfId="0" applyFont="1" applyFill="1" applyBorder="1" applyAlignment="1">
      <alignment horizontal="center" vertical="center" shrinkToFit="1"/>
    </xf>
    <xf numFmtId="0" fontId="2" fillId="0" borderId="0" xfId="2"/>
    <xf numFmtId="0" fontId="2" fillId="28" borderId="0" xfId="2" applyFill="1"/>
    <xf numFmtId="0" fontId="0" fillId="0" borderId="0" xfId="2" applyFont="1"/>
    <xf numFmtId="0" fontId="2" fillId="18" borderId="0" xfId="2" applyFill="1"/>
    <xf numFmtId="0" fontId="8" fillId="28" borderId="0" xfId="2" applyFont="1" applyFill="1"/>
    <xf numFmtId="0" fontId="4" fillId="25" borderId="0" xfId="0" applyFont="1" applyFill="1" applyBorder="1" applyAlignment="1">
      <alignment vertical="center" shrinkToFit="1"/>
    </xf>
    <xf numFmtId="0" fontId="4" fillId="26" borderId="1" xfId="0" applyFont="1" applyFill="1" applyBorder="1" applyAlignment="1">
      <alignment vertical="center" shrinkToFit="1"/>
    </xf>
    <xf numFmtId="0" fontId="4" fillId="25" borderId="33" xfId="0" applyFont="1" applyFill="1" applyBorder="1" applyAlignment="1">
      <alignment vertical="center" shrinkToFit="1"/>
    </xf>
    <xf numFmtId="0" fontId="4" fillId="25" borderId="12" xfId="0" applyFont="1" applyFill="1" applyBorder="1" applyAlignment="1">
      <alignment vertical="center" shrinkToFit="1"/>
    </xf>
    <xf numFmtId="0" fontId="4" fillId="25" borderId="7" xfId="0" applyFont="1" applyFill="1" applyBorder="1" applyAlignment="1">
      <alignment vertical="center" shrinkToFit="1"/>
    </xf>
    <xf numFmtId="0" fontId="4" fillId="25" borderId="31" xfId="0" applyFont="1" applyFill="1" applyBorder="1" applyAlignment="1">
      <alignment vertical="center" shrinkToFit="1"/>
    </xf>
    <xf numFmtId="0" fontId="4" fillId="25" borderId="11" xfId="0" applyFont="1" applyFill="1" applyBorder="1" applyAlignment="1">
      <alignment vertical="center" shrinkToFit="1"/>
    </xf>
    <xf numFmtId="0" fontId="2" fillId="0" borderId="0" xfId="2" applyFill="1"/>
    <xf numFmtId="0" fontId="4" fillId="11" borderId="0" xfId="0" applyFont="1" applyFill="1" applyBorder="1" applyAlignment="1">
      <alignment vertical="center" shrinkToFit="1"/>
    </xf>
    <xf numFmtId="0" fontId="4" fillId="11" borderId="4" xfId="0" applyFont="1" applyFill="1" applyBorder="1" applyAlignment="1">
      <alignment vertical="center" shrinkToFit="1"/>
    </xf>
    <xf numFmtId="0" fontId="4" fillId="11" borderId="31" xfId="0" applyFont="1" applyFill="1" applyBorder="1" applyAlignment="1">
      <alignment vertical="center" shrinkToFit="1"/>
    </xf>
    <xf numFmtId="0" fontId="4" fillId="11" borderId="11" xfId="0" applyFont="1" applyFill="1" applyBorder="1" applyAlignment="1">
      <alignment vertical="center" shrinkToFit="1"/>
    </xf>
    <xf numFmtId="0" fontId="4" fillId="11" borderId="12" xfId="0" applyFont="1" applyFill="1" applyBorder="1" applyAlignment="1">
      <alignment vertical="center" shrinkToFit="1"/>
    </xf>
    <xf numFmtId="0" fontId="4" fillId="11" borderId="9" xfId="0" applyFont="1" applyFill="1" applyBorder="1" applyAlignment="1">
      <alignment vertical="center" shrinkToFit="1"/>
    </xf>
    <xf numFmtId="0" fontId="4" fillId="11" borderId="33" xfId="0" applyFont="1" applyFill="1" applyBorder="1" applyAlignment="1">
      <alignment vertical="center" shrinkToFit="1"/>
    </xf>
    <xf numFmtId="0" fontId="4" fillId="30" borderId="1" xfId="0" applyFont="1" applyFill="1" applyBorder="1" applyAlignment="1">
      <alignment vertical="center" shrinkToFit="1"/>
    </xf>
    <xf numFmtId="0" fontId="4" fillId="38" borderId="2" xfId="0" applyFont="1" applyFill="1" applyBorder="1" applyAlignment="1">
      <alignment vertical="center" shrinkToFit="1"/>
    </xf>
    <xf numFmtId="0" fontId="4" fillId="38" borderId="4" xfId="0" applyFont="1" applyFill="1" applyBorder="1" applyAlignment="1">
      <alignment vertical="center" shrinkToFit="1"/>
    </xf>
    <xf numFmtId="0" fontId="4" fillId="38" borderId="8" xfId="0" applyFont="1" applyFill="1" applyBorder="1" applyAlignment="1">
      <alignment vertical="center" shrinkToFit="1"/>
    </xf>
    <xf numFmtId="0" fontId="8" fillId="20" borderId="37" xfId="2" applyFont="1" applyFill="1" applyBorder="1" applyProtection="1">
      <protection locked="0"/>
    </xf>
    <xf numFmtId="49" fontId="2" fillId="18" borderId="38" xfId="2" applyNumberFormat="1" applyFill="1" applyBorder="1" applyAlignment="1" applyProtection="1">
      <alignment horizontal="left"/>
      <protection locked="0"/>
    </xf>
    <xf numFmtId="3" fontId="2" fillId="18" borderId="38" xfId="2" applyNumberFormat="1" applyFill="1" applyBorder="1" applyProtection="1">
      <protection locked="0"/>
    </xf>
    <xf numFmtId="49" fontId="0" fillId="18" borderId="38" xfId="2" applyNumberFormat="1" applyFont="1" applyFill="1" applyBorder="1" applyAlignment="1" applyProtection="1">
      <alignment horizontal="left"/>
      <protection locked="0"/>
    </xf>
    <xf numFmtId="0" fontId="0" fillId="18" borderId="38" xfId="2" applyNumberFormat="1" applyFont="1" applyFill="1" applyBorder="1" applyAlignment="1" applyProtection="1">
      <alignment horizontal="left"/>
      <protection locked="0"/>
    </xf>
    <xf numFmtId="0" fontId="2" fillId="18" borderId="38" xfId="2" applyNumberFormat="1" applyFill="1" applyBorder="1" applyAlignment="1" applyProtection="1">
      <alignment horizontal="left"/>
      <protection locked="0"/>
    </xf>
    <xf numFmtId="0" fontId="2" fillId="18" borderId="38" xfId="2" applyFill="1" applyBorder="1" applyProtection="1">
      <protection locked="0"/>
    </xf>
    <xf numFmtId="3" fontId="0" fillId="18" borderId="38" xfId="2" applyNumberFormat="1" applyFont="1" applyFill="1" applyBorder="1" applyProtection="1">
      <protection locked="0"/>
    </xf>
    <xf numFmtId="49" fontId="2" fillId="0" borderId="38" xfId="2" applyNumberFormat="1" applyFill="1" applyBorder="1" applyAlignment="1" applyProtection="1">
      <alignment horizontal="left"/>
      <protection locked="0"/>
    </xf>
    <xf numFmtId="49" fontId="2" fillId="28" borderId="38" xfId="2" applyNumberFormat="1" applyFill="1" applyBorder="1" applyAlignment="1" applyProtection="1">
      <alignment horizontal="left"/>
      <protection locked="0"/>
    </xf>
    <xf numFmtId="3" fontId="2" fillId="28" borderId="38" xfId="2" applyNumberFormat="1" applyFill="1" applyBorder="1" applyProtection="1">
      <protection locked="0"/>
    </xf>
    <xf numFmtId="49" fontId="0" fillId="28" borderId="38" xfId="2" applyNumberFormat="1" applyFont="1" applyFill="1" applyBorder="1" applyAlignment="1" applyProtection="1">
      <alignment horizontal="left"/>
      <protection locked="0"/>
    </xf>
    <xf numFmtId="0" fontId="2" fillId="28" borderId="38" xfId="2" applyNumberFormat="1" applyFill="1" applyBorder="1" applyAlignment="1" applyProtection="1">
      <alignment horizontal="left"/>
      <protection locked="0"/>
    </xf>
    <xf numFmtId="0" fontId="0" fillId="28" borderId="38" xfId="2" applyNumberFormat="1" applyFont="1" applyFill="1" applyBorder="1" applyAlignment="1" applyProtection="1">
      <alignment horizontal="left"/>
      <protection locked="0"/>
    </xf>
    <xf numFmtId="0" fontId="2" fillId="28" borderId="38" xfId="2" applyFill="1" applyBorder="1" applyProtection="1">
      <protection locked="0"/>
    </xf>
    <xf numFmtId="0" fontId="8" fillId="20" borderId="39" xfId="2" applyFont="1" applyFill="1" applyBorder="1" applyProtection="1">
      <protection locked="0"/>
    </xf>
    <xf numFmtId="0" fontId="4" fillId="0" borderId="1" xfId="0" applyFont="1" applyFill="1" applyBorder="1" applyAlignment="1" applyProtection="1">
      <alignment horizontal="center" vertical="center" shrinkToFit="1"/>
      <protection locked="0"/>
    </xf>
    <xf numFmtId="49" fontId="20" fillId="25" borderId="8" xfId="0" applyNumberFormat="1" applyFont="1" applyFill="1" applyBorder="1" applyAlignment="1" applyProtection="1">
      <alignment vertical="center" shrinkToFit="1"/>
      <protection locked="0"/>
    </xf>
    <xf numFmtId="49" fontId="4" fillId="2" borderId="1" xfId="0" applyNumberFormat="1" applyFont="1" applyFill="1" applyBorder="1" applyAlignment="1" applyProtection="1">
      <alignment vertical="center" shrinkToFit="1"/>
      <protection locked="0"/>
    </xf>
    <xf numFmtId="49" fontId="4" fillId="11" borderId="4" xfId="0" applyNumberFormat="1" applyFont="1" applyFill="1" applyBorder="1" applyAlignment="1" applyProtection="1">
      <alignment vertical="center" shrinkToFit="1"/>
      <protection locked="0"/>
    </xf>
    <xf numFmtId="49" fontId="4" fillId="11" borderId="33" xfId="0" applyNumberFormat="1" applyFont="1" applyFill="1" applyBorder="1" applyAlignment="1" applyProtection="1">
      <alignment vertical="center" shrinkToFit="1"/>
      <protection locked="0"/>
    </xf>
    <xf numFmtId="49" fontId="4" fillId="11" borderId="8" xfId="0" applyNumberFormat="1"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23" fillId="0" borderId="0" xfId="0" applyFont="1" applyAlignment="1">
      <alignment horizontal="justify" vertical="center"/>
    </xf>
    <xf numFmtId="0" fontId="23" fillId="0" borderId="0" xfId="0" applyFont="1" applyBorder="1" applyAlignment="1">
      <alignment horizontal="justify" vertical="center"/>
    </xf>
    <xf numFmtId="0" fontId="23" fillId="0" borderId="50" xfId="0" applyFont="1" applyBorder="1" applyAlignment="1">
      <alignment horizontal="justify" vertical="center"/>
    </xf>
    <xf numFmtId="0" fontId="23" fillId="0" borderId="48" xfId="0" applyFont="1" applyBorder="1" applyAlignment="1">
      <alignment horizontal="justify" vertical="center"/>
    </xf>
    <xf numFmtId="0" fontId="23" fillId="0" borderId="0" xfId="0" applyFont="1" applyAlignment="1">
      <alignment horizontal="justify" vertical="center"/>
    </xf>
    <xf numFmtId="0" fontId="23" fillId="0" borderId="46" xfId="0" applyFont="1" applyBorder="1" applyAlignment="1">
      <alignment horizontal="justify" vertical="center"/>
    </xf>
    <xf numFmtId="0" fontId="23" fillId="0" borderId="40" xfId="0" applyFont="1" applyBorder="1" applyAlignment="1">
      <alignment horizontal="justify" vertical="center"/>
    </xf>
    <xf numFmtId="0" fontId="23" fillId="0" borderId="41" xfId="0" applyFont="1" applyBorder="1" applyAlignment="1">
      <alignment horizontal="justify" vertical="center"/>
    </xf>
    <xf numFmtId="0" fontId="23" fillId="0" borderId="42" xfId="0" applyFont="1" applyBorder="1" applyAlignment="1">
      <alignment horizontal="justify" vertical="center"/>
    </xf>
    <xf numFmtId="0" fontId="23" fillId="0" borderId="51" xfId="0" applyFont="1" applyBorder="1" applyAlignment="1">
      <alignment horizontal="justify" vertical="center"/>
    </xf>
    <xf numFmtId="0" fontId="23" fillId="0" borderId="43" xfId="0" applyFont="1" applyBorder="1" applyAlignment="1">
      <alignment horizontal="justify" vertical="center"/>
    </xf>
    <xf numFmtId="0" fontId="23" fillId="0" borderId="47" xfId="0" applyFont="1" applyBorder="1" applyAlignment="1">
      <alignment horizontal="justify" vertical="center"/>
    </xf>
    <xf numFmtId="0" fontId="7" fillId="23" borderId="5" xfId="0" applyFont="1" applyFill="1" applyBorder="1" applyAlignment="1">
      <alignment horizontal="center" vertical="center"/>
    </xf>
    <xf numFmtId="0" fontId="23" fillId="0" borderId="59" xfId="0" applyFont="1" applyBorder="1" applyAlignment="1">
      <alignment horizontal="justify" vertical="center"/>
    </xf>
    <xf numFmtId="0" fontId="23" fillId="0" borderId="61" xfId="0" applyFont="1" applyBorder="1" applyAlignment="1">
      <alignment horizontal="justify" vertical="center"/>
    </xf>
    <xf numFmtId="0" fontId="23" fillId="0" borderId="62" xfId="0" applyFont="1" applyBorder="1" applyAlignment="1">
      <alignment horizontal="justify" vertical="center"/>
    </xf>
    <xf numFmtId="49" fontId="30" fillId="0" borderId="59"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0" fontId="23" fillId="0" borderId="64" xfId="0" applyFont="1" applyBorder="1" applyAlignment="1">
      <alignment horizontal="justify" vertical="center"/>
    </xf>
    <xf numFmtId="49" fontId="30" fillId="0" borderId="59" xfId="0" applyNumberFormat="1" applyFont="1" applyFill="1" applyBorder="1" applyAlignment="1">
      <alignment horizontal="justify" vertical="center"/>
    </xf>
    <xf numFmtId="49" fontId="30" fillId="0" borderId="0" xfId="0" applyNumberFormat="1" applyFont="1" applyFill="1" applyBorder="1" applyAlignment="1">
      <alignment horizontal="justify" vertical="center"/>
    </xf>
    <xf numFmtId="49" fontId="30" fillId="0" borderId="61" xfId="0" applyNumberFormat="1" applyFont="1" applyFill="1" applyBorder="1" applyAlignment="1">
      <alignment horizontal="center" vertical="center"/>
    </xf>
    <xf numFmtId="49" fontId="30" fillId="0" borderId="62" xfId="0" applyNumberFormat="1" applyFont="1" applyFill="1" applyBorder="1" applyAlignment="1">
      <alignment horizontal="center" vertical="center"/>
    </xf>
    <xf numFmtId="0" fontId="23" fillId="0" borderId="0" xfId="0" applyFont="1" applyBorder="1" applyAlignment="1">
      <alignment horizontal="justify" vertical="center"/>
    </xf>
    <xf numFmtId="0" fontId="4" fillId="27" borderId="12" xfId="0" applyFont="1" applyFill="1" applyBorder="1" applyAlignment="1">
      <alignment horizontal="center" vertical="center" shrinkToFit="1"/>
    </xf>
    <xf numFmtId="0" fontId="4" fillId="27" borderId="33" xfId="0" applyFont="1" applyFill="1" applyBorder="1" applyAlignment="1">
      <alignment vertical="center" shrinkToFit="1"/>
    </xf>
    <xf numFmtId="0" fontId="4" fillId="27" borderId="0" xfId="0" applyFont="1" applyFill="1" applyBorder="1" applyAlignment="1">
      <alignment horizontal="center" vertical="center" shrinkToFit="1"/>
    </xf>
    <xf numFmtId="0" fontId="4" fillId="27" borderId="1" xfId="0" applyFont="1" applyFill="1" applyBorder="1" applyAlignment="1">
      <alignment vertical="center" wrapText="1" shrinkToFit="1"/>
    </xf>
    <xf numFmtId="0" fontId="5" fillId="0" borderId="11" xfId="0" applyFont="1" applyBorder="1">
      <alignment vertical="center"/>
    </xf>
    <xf numFmtId="0" fontId="23" fillId="0" borderId="0" xfId="0" applyFont="1" applyBorder="1" applyAlignment="1">
      <alignment horizontal="justify" vertical="center"/>
    </xf>
    <xf numFmtId="0" fontId="23" fillId="0" borderId="0" xfId="0" applyFont="1" applyBorder="1" applyAlignment="1">
      <alignment horizontal="justify" vertical="center"/>
    </xf>
    <xf numFmtId="0" fontId="4" fillId="0" borderId="1" xfId="0" applyFont="1" applyFill="1" applyBorder="1" applyAlignment="1" applyProtection="1">
      <alignment vertical="center" shrinkToFit="1"/>
      <protection locked="0"/>
    </xf>
    <xf numFmtId="0" fontId="4" fillId="2" borderId="0" xfId="0" applyFont="1" applyFill="1" applyBorder="1" applyAlignment="1">
      <alignment vertical="center"/>
    </xf>
    <xf numFmtId="49" fontId="20" fillId="25" borderId="4" xfId="0" applyNumberFormat="1" applyFont="1" applyFill="1" applyBorder="1" applyAlignment="1" applyProtection="1">
      <alignment vertical="center" shrinkToFit="1"/>
      <protection locked="0"/>
    </xf>
    <xf numFmtId="56" fontId="4" fillId="0" borderId="6" xfId="0" applyNumberFormat="1" applyFont="1" applyFill="1" applyBorder="1" applyAlignment="1" applyProtection="1">
      <alignment horizontal="center" vertical="center" shrinkToFit="1"/>
      <protection locked="0"/>
    </xf>
    <xf numFmtId="56" fontId="4" fillId="0" borderId="1"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33" fillId="0" borderId="1" xfId="0" applyFont="1" applyFill="1" applyBorder="1" applyAlignment="1" applyProtection="1">
      <alignment vertical="center" shrinkToFit="1"/>
      <protection locked="0"/>
    </xf>
    <xf numFmtId="14" fontId="4" fillId="2" borderId="1" xfId="0" applyNumberFormat="1" applyFont="1" applyFill="1" applyBorder="1" applyAlignment="1">
      <alignment vertical="center" shrinkToFit="1"/>
    </xf>
    <xf numFmtId="0" fontId="4" fillId="38" borderId="1" xfId="0" applyFont="1" applyFill="1" applyBorder="1" applyAlignment="1" applyProtection="1">
      <alignment horizontal="center" vertical="center" shrinkToFit="1"/>
      <protection locked="0"/>
    </xf>
    <xf numFmtId="0" fontId="4" fillId="40" borderId="1" xfId="0" applyFont="1" applyFill="1" applyBorder="1" applyAlignment="1">
      <alignment horizontal="center" vertical="center" shrinkToFit="1"/>
    </xf>
    <xf numFmtId="0" fontId="4" fillId="27" borderId="1" xfId="0" applyFont="1" applyFill="1" applyBorder="1" applyAlignment="1">
      <alignment horizontal="center" vertical="center" shrinkToFit="1"/>
    </xf>
    <xf numFmtId="0" fontId="35" fillId="41" borderId="31" xfId="0" applyFont="1" applyFill="1" applyBorder="1" applyAlignment="1">
      <alignment vertical="center"/>
    </xf>
    <xf numFmtId="0" fontId="36" fillId="41" borderId="12" xfId="0" applyFont="1" applyFill="1" applyBorder="1" applyAlignment="1">
      <alignment vertical="center" shrinkToFit="1"/>
    </xf>
    <xf numFmtId="0" fontId="36" fillId="41" borderId="7" xfId="0" applyFont="1" applyFill="1" applyBorder="1" applyAlignment="1">
      <alignment vertical="center" shrinkToFit="1"/>
    </xf>
    <xf numFmtId="0" fontId="36" fillId="41" borderId="11" xfId="0" applyFont="1" applyFill="1" applyBorder="1" applyAlignment="1">
      <alignment vertical="center"/>
    </xf>
    <xf numFmtId="0" fontId="36" fillId="41" borderId="0" xfId="0" applyFont="1" applyFill="1" applyBorder="1" applyAlignment="1">
      <alignment vertical="center" shrinkToFit="1"/>
    </xf>
    <xf numFmtId="0" fontId="36" fillId="41" borderId="33" xfId="0" applyFont="1" applyFill="1" applyBorder="1" applyAlignment="1">
      <alignment vertical="center" shrinkToFit="1"/>
    </xf>
    <xf numFmtId="0" fontId="36" fillId="41" borderId="32" xfId="0" applyFont="1" applyFill="1" applyBorder="1" applyAlignment="1">
      <alignment vertical="center"/>
    </xf>
    <xf numFmtId="0" fontId="36" fillId="41" borderId="9" xfId="0" applyFont="1" applyFill="1" applyBorder="1" applyAlignment="1">
      <alignment vertical="center" shrinkToFit="1"/>
    </xf>
    <xf numFmtId="0" fontId="36" fillId="41" borderId="34" xfId="0" applyFont="1" applyFill="1" applyBorder="1" applyAlignment="1">
      <alignment vertical="center" shrinkToFit="1"/>
    </xf>
    <xf numFmtId="0" fontId="37" fillId="5" borderId="31" xfId="0" applyFont="1" applyFill="1" applyBorder="1" applyAlignment="1">
      <alignment vertical="center"/>
    </xf>
    <xf numFmtId="0" fontId="38" fillId="5" borderId="12" xfId="0" applyFont="1" applyFill="1" applyBorder="1" applyAlignment="1">
      <alignment vertical="center" shrinkToFit="1"/>
    </xf>
    <xf numFmtId="0" fontId="38" fillId="5" borderId="7" xfId="0" applyFont="1" applyFill="1" applyBorder="1" applyAlignment="1">
      <alignment vertical="center" shrinkToFit="1"/>
    </xf>
    <xf numFmtId="0" fontId="38" fillId="5" borderId="11" xfId="0" applyFont="1" applyFill="1" applyBorder="1" applyAlignment="1">
      <alignment vertical="center"/>
    </xf>
    <xf numFmtId="0" fontId="38" fillId="5" borderId="0" xfId="0" applyFont="1" applyFill="1" applyBorder="1" applyAlignment="1">
      <alignment vertical="center" shrinkToFit="1"/>
    </xf>
    <xf numFmtId="0" fontId="38" fillId="5" borderId="33" xfId="0" applyFont="1" applyFill="1" applyBorder="1" applyAlignment="1">
      <alignment vertical="center" shrinkToFit="1"/>
    </xf>
    <xf numFmtId="0" fontId="38" fillId="5" borderId="32" xfId="0" applyFont="1" applyFill="1" applyBorder="1" applyAlignment="1">
      <alignment vertical="center"/>
    </xf>
    <xf numFmtId="0" fontId="38" fillId="5" borderId="9" xfId="0" applyFont="1" applyFill="1" applyBorder="1" applyAlignment="1">
      <alignment vertical="center" shrinkToFit="1"/>
    </xf>
    <xf numFmtId="0" fontId="38" fillId="5" borderId="34" xfId="0" applyFont="1" applyFill="1" applyBorder="1" applyAlignment="1">
      <alignment vertical="center" shrinkToFit="1"/>
    </xf>
    <xf numFmtId="0" fontId="39" fillId="0" borderId="1" xfId="0" applyFont="1" applyFill="1" applyBorder="1" applyAlignment="1" applyProtection="1">
      <alignment vertical="center" shrinkToFit="1"/>
      <protection locked="0"/>
    </xf>
    <xf numFmtId="0" fontId="40" fillId="0" borderId="1" xfId="0" applyFont="1" applyFill="1" applyBorder="1" applyAlignment="1" applyProtection="1">
      <alignment vertical="center" shrinkToFit="1"/>
      <protection locked="0"/>
    </xf>
    <xf numFmtId="0" fontId="41" fillId="0" borderId="1" xfId="0" applyFont="1" applyFill="1" applyBorder="1" applyAlignment="1" applyProtection="1">
      <alignment vertical="center" shrinkToFit="1"/>
      <protection locked="0"/>
    </xf>
    <xf numFmtId="0" fontId="23" fillId="0" borderId="0" xfId="0" applyFont="1" applyBorder="1" applyAlignment="1">
      <alignment horizontal="justify" vertical="center"/>
    </xf>
    <xf numFmtId="0" fontId="44" fillId="43" borderId="65" xfId="19" applyFont="1" applyFill="1" applyBorder="1" applyAlignment="1">
      <alignment horizontal="center" vertical="center" shrinkToFit="1"/>
    </xf>
    <xf numFmtId="0" fontId="46" fillId="0" borderId="0" xfId="20" applyAlignment="1">
      <alignment vertical="center" shrinkToFit="1"/>
    </xf>
    <xf numFmtId="0" fontId="47" fillId="0" borderId="0" xfId="20" applyFont="1" applyAlignment="1">
      <alignment vertical="center" shrinkToFit="1"/>
    </xf>
    <xf numFmtId="0" fontId="48" fillId="27" borderId="66" xfId="20" applyFont="1" applyFill="1" applyBorder="1" applyAlignment="1">
      <alignment vertical="center" shrinkToFit="1"/>
    </xf>
    <xf numFmtId="0" fontId="46" fillId="27" borderId="67" xfId="20" applyFill="1" applyBorder="1" applyAlignment="1">
      <alignment vertical="center" shrinkToFit="1"/>
    </xf>
    <xf numFmtId="0" fontId="46" fillId="27" borderId="68" xfId="20" applyFill="1" applyBorder="1" applyAlignment="1">
      <alignment vertical="center" shrinkToFit="1"/>
    </xf>
    <xf numFmtId="0" fontId="41" fillId="44" borderId="31" xfId="0" applyFont="1" applyFill="1" applyBorder="1" applyAlignment="1">
      <alignment vertical="center"/>
    </xf>
    <xf numFmtId="0" fontId="49" fillId="44" borderId="12" xfId="0" applyFont="1" applyFill="1" applyBorder="1" applyAlignment="1">
      <alignment vertical="center" shrinkToFit="1"/>
    </xf>
    <xf numFmtId="0" fontId="49" fillId="44" borderId="7" xfId="0" applyFont="1" applyFill="1" applyBorder="1" applyAlignment="1">
      <alignment vertical="center" shrinkToFit="1"/>
    </xf>
    <xf numFmtId="0" fontId="49" fillId="44" borderId="11" xfId="0" applyFont="1" applyFill="1" applyBorder="1" applyAlignment="1">
      <alignment vertical="center"/>
    </xf>
    <xf numFmtId="0" fontId="49" fillId="44" borderId="0" xfId="0" applyFont="1" applyFill="1" applyBorder="1" applyAlignment="1">
      <alignment vertical="center" shrinkToFit="1"/>
    </xf>
    <xf numFmtId="0" fontId="49" fillId="44" borderId="33" xfId="0" applyFont="1" applyFill="1" applyBorder="1" applyAlignment="1">
      <alignment vertical="center" shrinkToFit="1"/>
    </xf>
    <xf numFmtId="0" fontId="49" fillId="44" borderId="32" xfId="0" applyFont="1" applyFill="1" applyBorder="1" applyAlignment="1">
      <alignment vertical="center"/>
    </xf>
    <xf numFmtId="0" fontId="49" fillId="44" borderId="9" xfId="0" applyFont="1" applyFill="1" applyBorder="1" applyAlignment="1">
      <alignment vertical="center" shrinkToFit="1"/>
    </xf>
    <xf numFmtId="0" fontId="49" fillId="44" borderId="34" xfId="0" applyFont="1" applyFill="1" applyBorder="1" applyAlignment="1">
      <alignment vertical="center" shrinkToFit="1"/>
    </xf>
    <xf numFmtId="0" fontId="7" fillId="23" borderId="5" xfId="0" applyFont="1" applyFill="1" applyBorder="1" applyAlignment="1">
      <alignment horizontal="center" vertical="center"/>
    </xf>
    <xf numFmtId="0" fontId="7" fillId="23" borderId="6" xfId="0" applyFont="1" applyFill="1" applyBorder="1" applyAlignment="1">
      <alignment horizontal="center" vertical="center"/>
    </xf>
    <xf numFmtId="0" fontId="5" fillId="23" borderId="3" xfId="0" applyFont="1" applyFill="1" applyBorder="1">
      <alignment vertical="center"/>
    </xf>
    <xf numFmtId="0" fontId="5" fillId="23" borderId="5" xfId="0" applyFont="1" applyFill="1" applyBorder="1">
      <alignment vertical="center"/>
    </xf>
    <xf numFmtId="0" fontId="5" fillId="10" borderId="3" xfId="0" applyFont="1" applyFill="1" applyBorder="1" applyAlignment="1" applyProtection="1">
      <alignment horizontal="center" vertical="center"/>
      <protection locked="0"/>
    </xf>
    <xf numFmtId="0" fontId="5" fillId="10" borderId="5" xfId="0" applyFont="1" applyFill="1" applyBorder="1" applyAlignment="1" applyProtection="1">
      <alignment horizontal="center" vertical="center"/>
      <protection locked="0"/>
    </xf>
    <xf numFmtId="0" fontId="5" fillId="10" borderId="6" xfId="0"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xf>
    <xf numFmtId="0" fontId="5" fillId="10" borderId="31" xfId="0" applyFont="1" applyFill="1" applyBorder="1" applyAlignment="1" applyProtection="1">
      <alignment vertical="center"/>
      <protection locked="0"/>
    </xf>
    <xf numFmtId="0" fontId="5" fillId="10" borderId="12" xfId="0" applyFont="1" applyFill="1" applyBorder="1" applyAlignment="1" applyProtection="1">
      <alignment vertical="center"/>
      <protection locked="0"/>
    </xf>
    <xf numFmtId="0" fontId="5" fillId="10" borderId="7" xfId="0" applyFont="1" applyFill="1" applyBorder="1" applyAlignment="1" applyProtection="1">
      <alignment vertical="center"/>
      <protection locked="0"/>
    </xf>
    <xf numFmtId="0" fontId="5" fillId="0" borderId="5" xfId="0" applyFont="1" applyFill="1" applyBorder="1" applyAlignment="1">
      <alignment horizontal="center" vertical="center"/>
    </xf>
    <xf numFmtId="0" fontId="5" fillId="10" borderId="27"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protection locked="0"/>
    </xf>
    <xf numFmtId="0" fontId="5" fillId="10" borderId="26" xfId="0" applyFont="1" applyFill="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10" borderId="20" xfId="0" applyFont="1" applyFill="1" applyBorder="1" applyAlignment="1" applyProtection="1">
      <alignment horizontal="center" vertical="center"/>
      <protection locked="0"/>
    </xf>
    <xf numFmtId="0" fontId="5" fillId="10" borderId="22" xfId="0" applyFont="1" applyFill="1" applyBorder="1" applyAlignment="1" applyProtection="1">
      <alignment horizontal="center" vertical="center"/>
      <protection locked="0"/>
    </xf>
    <xf numFmtId="0" fontId="5" fillId="10" borderId="25" xfId="0" applyFont="1" applyFill="1" applyBorder="1" applyAlignment="1" applyProtection="1">
      <alignment horizontal="center" vertical="center"/>
      <protection locked="0"/>
    </xf>
    <xf numFmtId="0" fontId="5" fillId="10" borderId="23" xfId="0" applyFont="1" applyFill="1" applyBorder="1" applyAlignment="1" applyProtection="1">
      <alignment horizontal="center" vertical="center"/>
      <protection locked="0"/>
    </xf>
    <xf numFmtId="0" fontId="5" fillId="23" borderId="1" xfId="0" applyFont="1" applyFill="1"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0" xfId="0" applyFont="1" applyBorder="1" applyAlignment="1">
      <alignment horizontal="center" vertical="center" shrinkToFit="1"/>
    </xf>
    <xf numFmtId="0" fontId="7" fillId="21"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10" borderId="0" xfId="0"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5" fillId="10" borderId="2" xfId="0" applyFont="1" applyFill="1" applyBorder="1" applyAlignment="1" applyProtection="1">
      <alignment vertical="center" shrinkToFit="1"/>
      <protection locked="0"/>
    </xf>
    <xf numFmtId="0" fontId="5" fillId="0" borderId="8" xfId="0" applyFont="1" applyBorder="1" applyAlignment="1">
      <alignment vertical="center" shrinkToFit="1"/>
    </xf>
    <xf numFmtId="0" fontId="5" fillId="0" borderId="12" xfId="0" applyFont="1" applyBorder="1" applyAlignment="1">
      <alignment horizontal="center" vertical="center"/>
    </xf>
    <xf numFmtId="0" fontId="5" fillId="10" borderId="1" xfId="0" applyFont="1" applyFill="1" applyBorder="1" applyProtection="1">
      <alignment vertical="center"/>
      <protection locked="0"/>
    </xf>
    <xf numFmtId="0" fontId="5" fillId="0" borderId="1" xfId="0" applyFont="1" applyFill="1" applyBorder="1" applyAlignment="1">
      <alignment vertical="center"/>
    </xf>
    <xf numFmtId="0" fontId="5" fillId="20" borderId="1" xfId="0" applyFont="1" applyFill="1" applyBorder="1">
      <alignment vertical="center"/>
    </xf>
    <xf numFmtId="0" fontId="5" fillId="0" borderId="3" xfId="0" applyFont="1" applyFill="1" applyBorder="1" applyAlignment="1">
      <alignment vertical="center" shrinkToFit="1"/>
    </xf>
    <xf numFmtId="0" fontId="5" fillId="0" borderId="5" xfId="0" applyFont="1" applyFill="1" applyBorder="1" applyAlignment="1">
      <alignment vertical="center" shrinkToFit="1"/>
    </xf>
    <xf numFmtId="0" fontId="5" fillId="0" borderId="6" xfId="0" applyFont="1" applyFill="1" applyBorder="1" applyAlignment="1">
      <alignment vertical="center" shrinkToFit="1"/>
    </xf>
    <xf numFmtId="177" fontId="5" fillId="0" borderId="3" xfId="1" applyNumberFormat="1" applyFont="1" applyBorder="1" applyAlignment="1">
      <alignment horizontal="center" vertical="center"/>
    </xf>
    <xf numFmtId="177" fontId="5" fillId="0" borderId="5" xfId="1" applyNumberFormat="1" applyFont="1" applyBorder="1" applyAlignment="1">
      <alignment horizontal="center" vertical="center"/>
    </xf>
    <xf numFmtId="177" fontId="5" fillId="0" borderId="6" xfId="1" applyNumberFormat="1" applyFont="1" applyBorder="1" applyAlignment="1">
      <alignment horizontal="center" vertical="center"/>
    </xf>
    <xf numFmtId="0" fontId="3" fillId="0" borderId="31"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34" xfId="0" applyFont="1" applyBorder="1" applyAlignment="1">
      <alignment horizontal="justify" vertical="center" wrapText="1"/>
    </xf>
    <xf numFmtId="0" fontId="5" fillId="10" borderId="31" xfId="0" applyFont="1" applyFill="1" applyBorder="1" applyAlignment="1" applyProtection="1">
      <alignment horizontal="center" vertical="center"/>
      <protection locked="0"/>
    </xf>
    <xf numFmtId="0" fontId="5" fillId="10" borderId="7" xfId="0" applyFont="1" applyFill="1" applyBorder="1" applyAlignment="1" applyProtection="1">
      <alignment horizontal="center" vertical="center"/>
      <protection locked="0"/>
    </xf>
    <xf numFmtId="0" fontId="5" fillId="10" borderId="32" xfId="0" applyFont="1" applyFill="1" applyBorder="1" applyAlignment="1" applyProtection="1">
      <alignment horizontal="center" vertical="center"/>
      <protection locked="0"/>
    </xf>
    <xf numFmtId="0" fontId="5" fillId="10" borderId="34" xfId="0" applyFont="1" applyFill="1" applyBorder="1" applyAlignment="1" applyProtection="1">
      <alignment horizontal="center" vertical="center"/>
      <protection locked="0"/>
    </xf>
    <xf numFmtId="0" fontId="5" fillId="23" borderId="6" xfId="0" applyFont="1" applyFill="1" applyBorder="1">
      <alignment vertical="center"/>
    </xf>
    <xf numFmtId="0" fontId="5" fillId="23" borderId="3" xfId="0" applyFont="1" applyFill="1" applyBorder="1" applyAlignment="1">
      <alignment horizontal="center" vertical="center"/>
    </xf>
    <xf numFmtId="0" fontId="5" fillId="23" borderId="5" xfId="0" applyFont="1" applyFill="1" applyBorder="1" applyAlignment="1">
      <alignment horizontal="center" vertical="center"/>
    </xf>
    <xf numFmtId="0" fontId="5" fillId="23" borderId="6" xfId="0" applyFont="1" applyFill="1" applyBorder="1" applyAlignment="1">
      <alignment horizontal="center" vertical="center"/>
    </xf>
    <xf numFmtId="0" fontId="5" fillId="0" borderId="3"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10" borderId="3" xfId="0" applyFont="1" applyFill="1" applyBorder="1" applyProtection="1">
      <alignment vertical="center"/>
      <protection locked="0"/>
    </xf>
    <xf numFmtId="0" fontId="5" fillId="10" borderId="5" xfId="0" applyFont="1" applyFill="1" applyBorder="1" applyProtection="1">
      <alignment vertical="center"/>
      <protection locked="0"/>
    </xf>
    <xf numFmtId="0" fontId="5" fillId="10" borderId="6" xfId="0" applyFont="1" applyFill="1" applyBorder="1" applyProtection="1">
      <alignment vertical="center"/>
      <protection locked="0"/>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lignment vertical="center"/>
    </xf>
    <xf numFmtId="0" fontId="5" fillId="0" borderId="7" xfId="0" applyFont="1" applyBorder="1">
      <alignment vertical="center"/>
    </xf>
    <xf numFmtId="0" fontId="5" fillId="10" borderId="3" xfId="0" applyFont="1" applyFill="1" applyBorder="1" applyAlignment="1" applyProtection="1">
      <alignment vertical="center" shrinkToFit="1"/>
      <protection locked="0"/>
    </xf>
    <xf numFmtId="0" fontId="5" fillId="10" borderId="5" xfId="0" applyFont="1" applyFill="1" applyBorder="1" applyAlignment="1" applyProtection="1">
      <alignment vertical="center" shrinkToFit="1"/>
      <protection locked="0"/>
    </xf>
    <xf numFmtId="0" fontId="5" fillId="10" borderId="6" xfId="0" applyFont="1" applyFill="1" applyBorder="1" applyAlignment="1" applyProtection="1">
      <alignment vertical="center" shrinkToFit="1"/>
      <protection locked="0"/>
    </xf>
    <xf numFmtId="49" fontId="5" fillId="10" borderId="1" xfId="0" applyNumberFormat="1" applyFont="1" applyFill="1" applyBorder="1" applyProtection="1">
      <alignment vertical="center"/>
      <protection locked="0"/>
    </xf>
    <xf numFmtId="0" fontId="3" fillId="0" borderId="1" xfId="0" applyFont="1" applyBorder="1" applyAlignment="1">
      <alignment vertical="center" shrinkToFit="1"/>
    </xf>
    <xf numFmtId="0" fontId="4" fillId="22" borderId="2" xfId="0" applyFont="1" applyFill="1" applyBorder="1" applyAlignment="1">
      <alignment horizontal="center" vertical="center" shrinkToFit="1"/>
    </xf>
    <xf numFmtId="0" fontId="4" fillId="22" borderId="4" xfId="0" applyFont="1" applyFill="1" applyBorder="1" applyAlignment="1">
      <alignment horizontal="center" vertical="center" shrinkToFit="1"/>
    </xf>
    <xf numFmtId="0" fontId="4" fillId="22" borderId="8" xfId="0" applyFont="1" applyFill="1" applyBorder="1" applyAlignment="1">
      <alignment horizontal="center" vertical="center" shrinkToFit="1"/>
    </xf>
    <xf numFmtId="0" fontId="4" fillId="3" borderId="31" xfId="0" applyFont="1" applyFill="1" applyBorder="1" applyAlignment="1">
      <alignment vertical="center" shrinkToFit="1"/>
    </xf>
    <xf numFmtId="0" fontId="4" fillId="3" borderId="12" xfId="0" applyFont="1" applyFill="1" applyBorder="1" applyAlignment="1">
      <alignment vertical="center" shrinkToFit="1"/>
    </xf>
    <xf numFmtId="0" fontId="4" fillId="3" borderId="7" xfId="0" applyFont="1" applyFill="1" applyBorder="1" applyAlignment="1">
      <alignment vertical="center" shrinkToFit="1"/>
    </xf>
    <xf numFmtId="0" fontId="4" fillId="3" borderId="11" xfId="0" applyFont="1" applyFill="1" applyBorder="1" applyAlignment="1">
      <alignment vertical="center" shrinkToFit="1"/>
    </xf>
    <xf numFmtId="0" fontId="4" fillId="3" borderId="0" xfId="0" applyFont="1" applyFill="1" applyBorder="1" applyAlignment="1">
      <alignment vertical="center" shrinkToFit="1"/>
    </xf>
    <xf numFmtId="0" fontId="4" fillId="3" borderId="33" xfId="0" applyFont="1" applyFill="1" applyBorder="1" applyAlignment="1">
      <alignment vertical="center" shrinkToFit="1"/>
    </xf>
    <xf numFmtId="0" fontId="4" fillId="3" borderId="32" xfId="0" applyFont="1" applyFill="1" applyBorder="1" applyAlignment="1">
      <alignment vertical="center" shrinkToFit="1"/>
    </xf>
    <xf numFmtId="0" fontId="4" fillId="3" borderId="9" xfId="0" applyFont="1" applyFill="1" applyBorder="1" applyAlignment="1">
      <alignment vertical="center" shrinkToFit="1"/>
    </xf>
    <xf numFmtId="0" fontId="4" fillId="3" borderId="34" xfId="0" applyFont="1" applyFill="1" applyBorder="1" applyAlignment="1">
      <alignment vertical="center" shrinkToFit="1"/>
    </xf>
    <xf numFmtId="0" fontId="4" fillId="5" borderId="31" xfId="0" applyFont="1" applyFill="1" applyBorder="1" applyAlignment="1">
      <alignment horizontal="center" vertical="center" shrinkToFit="1"/>
    </xf>
    <xf numFmtId="0" fontId="4" fillId="5" borderId="12" xfId="0" applyFont="1" applyFill="1" applyBorder="1" applyAlignment="1">
      <alignment horizontal="center" vertical="center" shrinkToFit="1"/>
    </xf>
    <xf numFmtId="0" fontId="4" fillId="5" borderId="7" xfId="0" applyFont="1" applyFill="1" applyBorder="1" applyAlignment="1">
      <alignment horizontal="center" vertical="center" shrinkToFit="1"/>
    </xf>
    <xf numFmtId="0" fontId="4" fillId="5" borderId="11" xfId="0"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4" fillId="5" borderId="33" xfId="0" applyFont="1" applyFill="1" applyBorder="1" applyAlignment="1">
      <alignment horizontal="center" vertical="center" shrinkToFit="1"/>
    </xf>
    <xf numFmtId="0" fontId="4" fillId="5" borderId="32" xfId="0" applyFont="1" applyFill="1" applyBorder="1" applyAlignment="1">
      <alignment horizontal="center" vertical="center" shrinkToFit="1"/>
    </xf>
    <xf numFmtId="0" fontId="4" fillId="5" borderId="9" xfId="0" applyFont="1" applyFill="1" applyBorder="1" applyAlignment="1">
      <alignment horizontal="center" vertical="center" shrinkToFit="1"/>
    </xf>
    <xf numFmtId="0" fontId="4" fillId="5" borderId="34" xfId="0" applyFont="1" applyFill="1" applyBorder="1" applyAlignment="1">
      <alignment horizontal="center" vertical="center" shrinkToFit="1"/>
    </xf>
    <xf numFmtId="0" fontId="4" fillId="11" borderId="31" xfId="0" applyFont="1" applyFill="1" applyBorder="1" applyAlignment="1">
      <alignment horizontal="center" vertical="center" shrinkToFit="1"/>
    </xf>
    <xf numFmtId="0" fontId="4" fillId="11" borderId="12" xfId="0" applyFont="1" applyFill="1" applyBorder="1" applyAlignment="1">
      <alignment horizontal="center" vertical="center" shrinkToFit="1"/>
    </xf>
    <xf numFmtId="0" fontId="4" fillId="11" borderId="7" xfId="0" applyFont="1" applyFill="1" applyBorder="1" applyAlignment="1">
      <alignment horizontal="center" vertical="center" shrinkToFit="1"/>
    </xf>
    <xf numFmtId="0" fontId="4" fillId="11" borderId="11" xfId="0" applyFont="1" applyFill="1" applyBorder="1" applyAlignment="1">
      <alignment horizontal="center" vertical="center" shrinkToFit="1"/>
    </xf>
    <xf numFmtId="0" fontId="4" fillId="11" borderId="0" xfId="0" applyFont="1" applyFill="1" applyBorder="1" applyAlignment="1">
      <alignment horizontal="center" vertical="center" shrinkToFit="1"/>
    </xf>
    <xf numFmtId="0" fontId="4" fillId="11" borderId="33" xfId="0" applyFont="1" applyFill="1" applyBorder="1" applyAlignment="1">
      <alignment horizontal="center" vertical="center" shrinkToFit="1"/>
    </xf>
    <xf numFmtId="0" fontId="4" fillId="11" borderId="32" xfId="0" applyFont="1" applyFill="1" applyBorder="1" applyAlignment="1">
      <alignment horizontal="center" vertical="center" shrinkToFit="1"/>
    </xf>
    <xf numFmtId="0" fontId="4" fillId="11" borderId="9" xfId="0" applyFont="1" applyFill="1" applyBorder="1" applyAlignment="1">
      <alignment horizontal="center" vertical="center" shrinkToFit="1"/>
    </xf>
    <xf numFmtId="0" fontId="4" fillId="11" borderId="34" xfId="0" applyFont="1" applyFill="1" applyBorder="1" applyAlignment="1">
      <alignment horizontal="center" vertical="center" shrinkToFit="1"/>
    </xf>
    <xf numFmtId="0" fontId="4" fillId="4" borderId="31"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4" fillId="4" borderId="33" xfId="0" applyFont="1" applyFill="1" applyBorder="1" applyAlignment="1">
      <alignment horizontal="center" vertical="center" shrinkToFit="1"/>
    </xf>
    <xf numFmtId="0" fontId="4" fillId="4" borderId="32" xfId="0"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13" borderId="31" xfId="0" applyFont="1" applyFill="1" applyBorder="1" applyAlignment="1">
      <alignment horizontal="center" vertical="center" shrinkToFit="1"/>
    </xf>
    <xf numFmtId="0" fontId="4" fillId="13" borderId="12" xfId="0" applyFont="1" applyFill="1" applyBorder="1" applyAlignment="1">
      <alignment horizontal="center" vertical="center" shrinkToFit="1"/>
    </xf>
    <xf numFmtId="0" fontId="4" fillId="13" borderId="7" xfId="0" applyFont="1" applyFill="1" applyBorder="1" applyAlignment="1">
      <alignment horizontal="center" vertical="center" shrinkToFit="1"/>
    </xf>
    <xf numFmtId="0" fontId="4" fillId="13" borderId="11" xfId="0" applyFont="1" applyFill="1" applyBorder="1" applyAlignment="1">
      <alignment horizontal="center" vertical="center" shrinkToFit="1"/>
    </xf>
    <xf numFmtId="0" fontId="4" fillId="13" borderId="0" xfId="0" applyFont="1" applyFill="1" applyBorder="1" applyAlignment="1">
      <alignment horizontal="center" vertical="center" shrinkToFit="1"/>
    </xf>
    <xf numFmtId="0" fontId="4" fillId="13" borderId="33" xfId="0" applyFont="1" applyFill="1" applyBorder="1" applyAlignment="1">
      <alignment horizontal="center" vertical="center" shrinkToFit="1"/>
    </xf>
    <xf numFmtId="0" fontId="4" fillId="13" borderId="32" xfId="0" applyFont="1" applyFill="1" applyBorder="1" applyAlignment="1">
      <alignment horizontal="center" vertical="center" shrinkToFit="1"/>
    </xf>
    <xf numFmtId="0" fontId="4" fillId="13" borderId="9" xfId="0" applyFont="1" applyFill="1" applyBorder="1" applyAlignment="1">
      <alignment horizontal="center" vertical="center" shrinkToFit="1"/>
    </xf>
    <xf numFmtId="0" fontId="4" fillId="13" borderId="34" xfId="0" applyFont="1" applyFill="1" applyBorder="1" applyAlignment="1">
      <alignment horizontal="center" vertical="center" shrinkToFit="1"/>
    </xf>
    <xf numFmtId="0" fontId="4" fillId="7" borderId="31" xfId="0" applyFont="1" applyFill="1" applyBorder="1" applyAlignment="1">
      <alignment horizontal="center" vertical="center" shrinkToFit="1"/>
    </xf>
    <xf numFmtId="0" fontId="4" fillId="7" borderId="12" xfId="0" applyFont="1" applyFill="1" applyBorder="1" applyAlignment="1">
      <alignment horizontal="center" vertical="center" shrinkToFit="1"/>
    </xf>
    <xf numFmtId="0" fontId="4" fillId="7" borderId="7" xfId="0" applyFont="1" applyFill="1" applyBorder="1" applyAlignment="1">
      <alignment horizontal="center" vertical="center" shrinkToFit="1"/>
    </xf>
    <xf numFmtId="0" fontId="4" fillId="7" borderId="11" xfId="0" applyFont="1" applyFill="1" applyBorder="1" applyAlignment="1">
      <alignment horizontal="center" vertical="center" shrinkToFit="1"/>
    </xf>
    <xf numFmtId="0" fontId="4" fillId="7" borderId="0" xfId="0" applyFont="1" applyFill="1" applyBorder="1" applyAlignment="1">
      <alignment horizontal="center" vertical="center" shrinkToFit="1"/>
    </xf>
    <xf numFmtId="0" fontId="4" fillId="7" borderId="33" xfId="0" applyFont="1" applyFill="1" applyBorder="1" applyAlignment="1">
      <alignment horizontal="center" vertical="center" shrinkToFit="1"/>
    </xf>
    <xf numFmtId="0" fontId="4" fillId="7" borderId="32" xfId="0" applyFont="1" applyFill="1" applyBorder="1" applyAlignment="1">
      <alignment horizontal="center" vertical="center" shrinkToFit="1"/>
    </xf>
    <xf numFmtId="0" fontId="4" fillId="7" borderId="9" xfId="0" applyFont="1" applyFill="1" applyBorder="1" applyAlignment="1">
      <alignment horizontal="center" vertical="center" shrinkToFit="1"/>
    </xf>
    <xf numFmtId="0" fontId="4" fillId="7" borderId="34" xfId="0" applyFont="1" applyFill="1" applyBorder="1" applyAlignment="1">
      <alignment horizontal="center" vertical="center" shrinkToFit="1"/>
    </xf>
    <xf numFmtId="49" fontId="30" fillId="39" borderId="59" xfId="0" applyNumberFormat="1" applyFont="1" applyFill="1" applyBorder="1" applyAlignment="1">
      <alignment horizontal="center" vertical="center"/>
    </xf>
    <xf numFmtId="49" fontId="30" fillId="39" borderId="0" xfId="0" applyNumberFormat="1" applyFont="1" applyFill="1" applyBorder="1" applyAlignment="1">
      <alignment horizontal="center" vertical="center"/>
    </xf>
    <xf numFmtId="0" fontId="23" fillId="0" borderId="0" xfId="0" applyFont="1" applyBorder="1" applyAlignment="1">
      <alignment horizontal="justify" vertical="center" wrapText="1"/>
    </xf>
    <xf numFmtId="0" fontId="23" fillId="0" borderId="60" xfId="0" applyFont="1" applyBorder="1" applyAlignment="1">
      <alignment horizontal="justify" vertical="center" wrapText="1"/>
    </xf>
    <xf numFmtId="49" fontId="31" fillId="22" borderId="59" xfId="0" applyNumberFormat="1" applyFont="1" applyFill="1" applyBorder="1" applyAlignment="1">
      <alignment horizontal="center" vertical="center"/>
    </xf>
    <xf numFmtId="49" fontId="31" fillId="22" borderId="0" xfId="0" applyNumberFormat="1" applyFont="1" applyFill="1" applyBorder="1" applyAlignment="1">
      <alignment horizontal="center" vertical="center"/>
    </xf>
    <xf numFmtId="0" fontId="23" fillId="0" borderId="0" xfId="0" applyFont="1" applyBorder="1" applyAlignment="1">
      <alignment horizontal="justify" vertical="center"/>
    </xf>
    <xf numFmtId="0" fontId="23" fillId="0" borderId="60" xfId="0" applyFont="1" applyBorder="1" applyAlignment="1">
      <alignment horizontal="justify" vertical="center"/>
    </xf>
    <xf numFmtId="0" fontId="23" fillId="0" borderId="62" xfId="0" applyFont="1" applyBorder="1" applyAlignment="1">
      <alignment horizontal="justify" vertical="center" wrapText="1"/>
    </xf>
    <xf numFmtId="0" fontId="23" fillId="0" borderId="63" xfId="0" applyFont="1" applyBorder="1" applyAlignment="1">
      <alignment horizontal="justify" vertical="center" wrapText="1"/>
    </xf>
    <xf numFmtId="0" fontId="23" fillId="0" borderId="0" xfId="0" applyFont="1" applyBorder="1" applyAlignment="1">
      <alignment vertical="top" wrapText="1"/>
    </xf>
    <xf numFmtId="0" fontId="23" fillId="0" borderId="60" xfId="0" applyFont="1" applyBorder="1" applyAlignment="1">
      <alignment vertical="top" wrapText="1"/>
    </xf>
    <xf numFmtId="0" fontId="23" fillId="0" borderId="62" xfId="0" applyFont="1" applyBorder="1" applyAlignment="1">
      <alignment vertical="top" wrapText="1"/>
    </xf>
    <xf numFmtId="0" fontId="23" fillId="0" borderId="63" xfId="0" applyFont="1" applyBorder="1" applyAlignment="1">
      <alignment vertical="top" wrapText="1"/>
    </xf>
    <xf numFmtId="0" fontId="23" fillId="0" borderId="0" xfId="0" applyFont="1" applyBorder="1" applyAlignment="1">
      <alignment horizontal="justify" vertical="top"/>
    </xf>
    <xf numFmtId="0" fontId="23" fillId="0" borderId="60" xfId="0" applyFont="1" applyBorder="1" applyAlignment="1">
      <alignment horizontal="justify" vertical="top"/>
    </xf>
    <xf numFmtId="0" fontId="23" fillId="0" borderId="62" xfId="0" applyFont="1" applyBorder="1" applyAlignment="1">
      <alignment horizontal="justify" vertical="top"/>
    </xf>
    <xf numFmtId="0" fontId="23" fillId="0" borderId="63" xfId="0" applyFont="1" applyBorder="1" applyAlignment="1">
      <alignment horizontal="justify" vertical="top"/>
    </xf>
    <xf numFmtId="0" fontId="21" fillId="20" borderId="56" xfId="0" applyFont="1" applyFill="1" applyBorder="1" applyAlignment="1">
      <alignment horizontal="justify" vertical="center"/>
    </xf>
    <xf numFmtId="0" fontId="21" fillId="20" borderId="57" xfId="0" applyFont="1" applyFill="1" applyBorder="1" applyAlignment="1">
      <alignment horizontal="justify" vertical="center"/>
    </xf>
    <xf numFmtId="0" fontId="21" fillId="20" borderId="58" xfId="0" applyFont="1" applyFill="1" applyBorder="1" applyAlignment="1">
      <alignment horizontal="justify" vertical="center"/>
    </xf>
    <xf numFmtId="0" fontId="21" fillId="20" borderId="59" xfId="0" applyFont="1" applyFill="1" applyBorder="1" applyAlignment="1">
      <alignment horizontal="justify" vertical="center"/>
    </xf>
    <xf numFmtId="0" fontId="21" fillId="20" borderId="0" xfId="0" applyFont="1" applyFill="1" applyBorder="1" applyAlignment="1">
      <alignment horizontal="justify" vertical="center"/>
    </xf>
    <xf numFmtId="0" fontId="21" fillId="20" borderId="60" xfId="0" applyFont="1" applyFill="1" applyBorder="1" applyAlignment="1">
      <alignment horizontal="justify" vertical="center"/>
    </xf>
    <xf numFmtId="49" fontId="30" fillId="39" borderId="61" xfId="0" applyNumberFormat="1" applyFont="1" applyFill="1" applyBorder="1" applyAlignment="1">
      <alignment horizontal="center" vertical="center"/>
    </xf>
    <xf numFmtId="49" fontId="30" fillId="39" borderId="62" xfId="0" applyNumberFormat="1" applyFont="1" applyFill="1" applyBorder="1" applyAlignment="1">
      <alignment horizontal="center" vertical="center"/>
    </xf>
    <xf numFmtId="0" fontId="23" fillId="0" borderId="62" xfId="0" applyFont="1" applyBorder="1" applyAlignment="1">
      <alignment horizontal="justify" vertical="center"/>
    </xf>
    <xf numFmtId="0" fontId="23" fillId="0" borderId="63" xfId="0" applyFont="1" applyBorder="1" applyAlignment="1">
      <alignment horizontal="justify" vertical="center"/>
    </xf>
    <xf numFmtId="0" fontId="23" fillId="0" borderId="45" xfId="0" applyFont="1" applyBorder="1" applyAlignment="1">
      <alignment horizontal="justify" vertical="center"/>
    </xf>
    <xf numFmtId="0" fontId="23" fillId="0" borderId="44" xfId="0" applyFont="1" applyBorder="1" applyAlignment="1">
      <alignment horizontal="justify" vertical="center"/>
    </xf>
    <xf numFmtId="0" fontId="23" fillId="0" borderId="54" xfId="0" applyFont="1" applyBorder="1" applyAlignment="1">
      <alignment horizontal="justify" vertical="center"/>
    </xf>
    <xf numFmtId="0" fontId="23" fillId="0" borderId="55" xfId="0" applyFont="1" applyBorder="1" applyAlignment="1">
      <alignment horizontal="justify" vertical="center"/>
    </xf>
    <xf numFmtId="0" fontId="22" fillId="38" borderId="59" xfId="0" applyFont="1" applyFill="1" applyBorder="1" applyAlignment="1">
      <alignment horizontal="justify" vertical="center"/>
    </xf>
    <xf numFmtId="0" fontId="22" fillId="38" borderId="0" xfId="0" applyFont="1" applyFill="1" applyBorder="1" applyAlignment="1">
      <alignment horizontal="justify" vertical="center"/>
    </xf>
    <xf numFmtId="0" fontId="22" fillId="38" borderId="60" xfId="0" applyFont="1" applyFill="1" applyBorder="1" applyAlignment="1">
      <alignment horizontal="justify" vertical="center"/>
    </xf>
    <xf numFmtId="0" fontId="22" fillId="38" borderId="56" xfId="0" applyFont="1" applyFill="1" applyBorder="1" applyAlignment="1">
      <alignment horizontal="justify" vertical="center"/>
    </xf>
    <xf numFmtId="0" fontId="22" fillId="38" borderId="57" xfId="0" applyFont="1" applyFill="1" applyBorder="1" applyAlignment="1">
      <alignment horizontal="justify" vertical="center"/>
    </xf>
    <xf numFmtId="0" fontId="22" fillId="38" borderId="58" xfId="0" applyFont="1" applyFill="1" applyBorder="1" applyAlignment="1">
      <alignment horizontal="justify" vertical="center"/>
    </xf>
    <xf numFmtId="0" fontId="23" fillId="0" borderId="52" xfId="0" applyFont="1" applyBorder="1" applyAlignment="1">
      <alignment horizontal="justify" vertical="center"/>
    </xf>
    <xf numFmtId="0" fontId="23" fillId="0" borderId="53" xfId="0" applyFont="1" applyBorder="1" applyAlignment="1">
      <alignment horizontal="justify" vertical="center"/>
    </xf>
    <xf numFmtId="0" fontId="23" fillId="0" borderId="0" xfId="0" applyFont="1" applyBorder="1" applyAlignment="1">
      <alignment horizontal="justify" vertical="top" wrapText="1"/>
    </xf>
    <xf numFmtId="0" fontId="23" fillId="0" borderId="60" xfId="0" applyFont="1" applyBorder="1" applyAlignment="1">
      <alignment horizontal="justify" vertical="top" wrapText="1"/>
    </xf>
    <xf numFmtId="0" fontId="23" fillId="0" borderId="62" xfId="0" applyFont="1" applyBorder="1" applyAlignment="1">
      <alignment horizontal="justify" vertical="top" wrapText="1"/>
    </xf>
    <xf numFmtId="0" fontId="23" fillId="0" borderId="63" xfId="0" applyFont="1" applyBorder="1" applyAlignment="1">
      <alignment horizontal="justify" vertical="top" wrapText="1"/>
    </xf>
    <xf numFmtId="0" fontId="23" fillId="0" borderId="50" xfId="0" applyFont="1" applyBorder="1" applyAlignment="1">
      <alignment horizontal="justify" vertical="center"/>
    </xf>
    <xf numFmtId="0" fontId="23" fillId="0" borderId="49" xfId="0" applyFont="1" applyBorder="1" applyAlignment="1">
      <alignment horizontal="justify" vertical="center"/>
    </xf>
    <xf numFmtId="49" fontId="30" fillId="42" borderId="59" xfId="0" applyNumberFormat="1" applyFont="1" applyFill="1" applyBorder="1" applyAlignment="1">
      <alignment horizontal="center" vertical="center"/>
    </xf>
    <xf numFmtId="49" fontId="30" fillId="42" borderId="0" xfId="0" applyNumberFormat="1" applyFont="1" applyFill="1" applyBorder="1" applyAlignment="1">
      <alignment horizontal="center" vertical="center"/>
    </xf>
    <xf numFmtId="49" fontId="30" fillId="42" borderId="61" xfId="0" applyNumberFormat="1" applyFont="1" applyFill="1" applyBorder="1" applyAlignment="1">
      <alignment horizontal="center" vertical="center"/>
    </xf>
    <xf numFmtId="49" fontId="30" fillId="42" borderId="62" xfId="0" applyNumberFormat="1" applyFont="1" applyFill="1" applyBorder="1" applyAlignment="1">
      <alignment horizontal="center" vertical="center"/>
    </xf>
    <xf numFmtId="0" fontId="46" fillId="27" borderId="69" xfId="20" applyFill="1" applyBorder="1" applyAlignment="1">
      <alignment horizontal="left" vertical="center" wrapText="1" indent="1"/>
    </xf>
    <xf numFmtId="0" fontId="46" fillId="27" borderId="0" xfId="20" applyFill="1" applyBorder="1" applyAlignment="1">
      <alignment horizontal="left" vertical="center" wrapText="1" indent="1"/>
    </xf>
    <xf numFmtId="0" fontId="46" fillId="27" borderId="70" xfId="20" applyFill="1" applyBorder="1" applyAlignment="1">
      <alignment horizontal="left" vertical="center" wrapText="1" indent="1"/>
    </xf>
    <xf numFmtId="0" fontId="46" fillId="27" borderId="71" xfId="20" applyFill="1" applyBorder="1" applyAlignment="1">
      <alignment horizontal="left" vertical="center" wrapText="1" indent="1"/>
    </xf>
    <xf numFmtId="0" fontId="46" fillId="27" borderId="72" xfId="20" applyFill="1" applyBorder="1" applyAlignment="1">
      <alignment horizontal="left" vertical="center" wrapText="1" indent="1"/>
    </xf>
    <xf numFmtId="0" fontId="46" fillId="27" borderId="73" xfId="20" applyFill="1" applyBorder="1" applyAlignment="1">
      <alignment horizontal="left" vertical="center" wrapText="1" indent="1"/>
    </xf>
  </cellXfs>
  <cellStyles count="21">
    <cellStyle name="Calc Currency (0)" xfId="3"/>
    <cellStyle name="Grey" xfId="4"/>
    <cellStyle name="Header1" xfId="5"/>
    <cellStyle name="Header2" xfId="6"/>
    <cellStyle name="Input [yellow]" xfId="7"/>
    <cellStyle name="Normal - Style1" xfId="8"/>
    <cellStyle name="Normal_#18-Internet" xfId="9"/>
    <cellStyle name="Percent [2]" xfId="10"/>
    <cellStyle name="桁区切り" xfId="1" builtinId="6"/>
    <cellStyle name="標準" xfId="0" builtinId="0"/>
    <cellStyle name="標準 2" xfId="2"/>
    <cellStyle name="標準 3" xfId="18"/>
    <cellStyle name="標準 4" xfId="20"/>
    <cellStyle name="標準_有無" xfId="19"/>
    <cellStyle name="㼿" xfId="11"/>
    <cellStyle name="㼿?" xfId="12"/>
    <cellStyle name="㼿㼿" xfId="13"/>
    <cellStyle name="㼿㼿?" xfId="14"/>
    <cellStyle name="㼿㼿㼿" xfId="15"/>
    <cellStyle name="㼿㼿㼿?" xfId="16"/>
    <cellStyle name="㼿㼿㼿㼿㼿㼿?" xfId="17"/>
  </cellStyles>
  <dxfs count="50">
    <dxf>
      <font>
        <color rgb="FF9C0006"/>
      </font>
      <fill>
        <patternFill>
          <bgColor rgb="FFFFC7CE"/>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AF0F0"/>
      <color rgb="FFFFCCFF"/>
      <color rgb="FFFFFF66"/>
      <color rgb="FFFFFFCC"/>
      <color rgb="FFCCFF99"/>
      <color rgb="FF66FF66"/>
      <color rgb="FFFF99FF"/>
      <color rgb="FFFFFF99"/>
      <color rgb="FF33CC3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s>
    <sheetDataSet>
      <sheetData sheetId="0" refreshError="1"/>
      <sheetData sheetId="1" refreshError="1"/>
      <sheetData sheetId="2">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60"/>
  <sheetViews>
    <sheetView showGridLines="0" tabSelected="1" zoomScale="115" zoomScaleNormal="115" zoomScaleSheetLayoutView="112" workbookViewId="0">
      <selection activeCell="W2" sqref="W2:X2"/>
    </sheetView>
  </sheetViews>
  <sheetFormatPr defaultColWidth="0" defaultRowHeight="18.75" customHeight="1" zeroHeight="1"/>
  <cols>
    <col min="1" max="20" width="3.125" style="33" customWidth="1"/>
    <col min="21" max="21" width="3.5" style="33" bestFit="1" customWidth="1"/>
    <col min="22" max="28" width="3.125" style="33" customWidth="1"/>
    <col min="29" max="29" width="0.625" style="49" customWidth="1"/>
    <col min="30" max="34" width="3.125" style="33" customWidth="1"/>
    <col min="35" max="35" width="6.75" style="33" hidden="1" customWidth="1"/>
    <col min="36" max="51" width="3.125" style="33" hidden="1" customWidth="1"/>
    <col min="52" max="52" width="5.625" style="33" hidden="1" customWidth="1"/>
    <col min="53" max="16384" width="3.125" style="33" hidden="1"/>
  </cols>
  <sheetData>
    <row r="1" spans="1:35" ht="18.75" customHeight="1">
      <c r="A1" s="237" t="s">
        <v>1614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32"/>
      <c r="AI1" s="33" t="s">
        <v>815</v>
      </c>
    </row>
    <row r="2" spans="1:35" ht="18.75" customHeight="1">
      <c r="A2" s="34"/>
      <c r="B2" s="34"/>
      <c r="C2" s="34"/>
      <c r="D2" s="34"/>
      <c r="E2" s="34"/>
      <c r="F2" s="34"/>
      <c r="G2" s="34"/>
      <c r="H2" s="34"/>
      <c r="I2" s="34"/>
      <c r="J2" s="34"/>
      <c r="K2" s="34"/>
      <c r="L2" s="34"/>
      <c r="M2" s="34"/>
      <c r="N2" s="34"/>
      <c r="O2" s="34"/>
      <c r="P2" s="34"/>
      <c r="Q2" s="35"/>
      <c r="R2" s="35"/>
      <c r="S2" s="237" t="s">
        <v>814</v>
      </c>
      <c r="T2" s="237"/>
      <c r="U2" s="35">
        <v>6</v>
      </c>
      <c r="V2" s="35" t="s">
        <v>813</v>
      </c>
      <c r="W2" s="238"/>
      <c r="X2" s="238"/>
      <c r="Y2" s="35" t="s">
        <v>783</v>
      </c>
      <c r="Z2" s="238"/>
      <c r="AA2" s="238"/>
      <c r="AB2" s="35" t="s">
        <v>782</v>
      </c>
      <c r="AC2" s="32"/>
      <c r="AI2" s="33" t="s">
        <v>1175</v>
      </c>
    </row>
    <row r="3" spans="1:35" ht="18.75" customHeight="1">
      <c r="A3" s="34" t="s">
        <v>784</v>
      </c>
      <c r="B3" s="34"/>
      <c r="C3" s="34"/>
      <c r="D3" s="34"/>
      <c r="E3" s="34"/>
      <c r="F3" s="34"/>
      <c r="G3" s="34"/>
      <c r="H3" s="34"/>
      <c r="I3" s="34"/>
      <c r="J3" s="34"/>
      <c r="K3" s="34"/>
      <c r="L3" s="34"/>
      <c r="M3" s="34"/>
      <c r="N3" s="34"/>
      <c r="O3" s="34"/>
      <c r="P3" s="34"/>
      <c r="Q3" s="34"/>
      <c r="R3" s="34"/>
      <c r="S3" s="235" t="str">
        <f>IF(OR(ISBLANK(W2),ISBLANK(Z2)),"電子申請の申請日を入力してください。","")</f>
        <v>電子申請の申請日を入力してください。</v>
      </c>
      <c r="T3" s="235"/>
      <c r="U3" s="235"/>
      <c r="V3" s="235"/>
      <c r="W3" s="235"/>
      <c r="X3" s="235"/>
      <c r="Y3" s="235"/>
      <c r="Z3" s="235"/>
      <c r="AA3" s="235"/>
      <c r="AB3" s="235"/>
      <c r="AC3" s="36"/>
      <c r="AI3" s="33" t="s">
        <v>816</v>
      </c>
    </row>
    <row r="4" spans="1:35" ht="9"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6"/>
      <c r="AI4" s="33" t="s">
        <v>817</v>
      </c>
    </row>
    <row r="5" spans="1:35" ht="18.75" customHeight="1">
      <c r="A5" s="34"/>
      <c r="B5" s="37" t="s">
        <v>1169</v>
      </c>
      <c r="C5" s="34"/>
      <c r="D5" s="34"/>
      <c r="E5" s="34"/>
      <c r="F5" s="34"/>
      <c r="G5" s="34"/>
      <c r="H5" s="34"/>
      <c r="I5" s="34"/>
      <c r="J5" s="34"/>
      <c r="K5" s="34"/>
      <c r="L5" s="34"/>
      <c r="M5" s="34"/>
      <c r="N5" s="34"/>
      <c r="O5" s="34"/>
      <c r="P5" s="34"/>
      <c r="Q5" s="34"/>
      <c r="R5" s="34"/>
      <c r="S5" s="34"/>
      <c r="T5" s="34"/>
      <c r="U5" s="34"/>
      <c r="V5" s="34"/>
      <c r="W5" s="34"/>
      <c r="X5" s="34"/>
      <c r="Y5" s="34"/>
      <c r="Z5" s="34"/>
      <c r="AA5" s="34"/>
      <c r="AB5" s="34"/>
      <c r="AC5" s="36"/>
      <c r="AI5" s="33" t="s">
        <v>818</v>
      </c>
    </row>
    <row r="6" spans="1:35" ht="18.75" customHeight="1">
      <c r="A6" s="198" t="s">
        <v>785</v>
      </c>
      <c r="B6" s="199"/>
      <c r="C6" s="199"/>
      <c r="D6" s="199"/>
      <c r="E6" s="199"/>
      <c r="F6" s="199"/>
      <c r="G6" s="199"/>
      <c r="H6" s="199"/>
      <c r="I6" s="199"/>
      <c r="J6" s="199"/>
      <c r="K6" s="199"/>
      <c r="L6" s="199"/>
      <c r="M6" s="199"/>
      <c r="N6" s="199"/>
      <c r="O6" s="199"/>
      <c r="P6" s="199"/>
      <c r="Q6" s="263"/>
      <c r="R6" s="264" t="s">
        <v>827</v>
      </c>
      <c r="S6" s="265"/>
      <c r="T6" s="265"/>
      <c r="U6" s="265"/>
      <c r="V6" s="266"/>
      <c r="W6" s="264" t="str">
        <f>IFERROR(VLOOKUP(G9,補助金対象事業所一覧!B:AK,36,FALSE),"")</f>
        <v/>
      </c>
      <c r="X6" s="265"/>
      <c r="Y6" s="265"/>
      <c r="Z6" s="265"/>
      <c r="AA6" s="265"/>
      <c r="AB6" s="266"/>
      <c r="AC6" s="36"/>
      <c r="AI6" s="33" t="s">
        <v>819</v>
      </c>
    </row>
    <row r="7" spans="1:35" ht="18.75" customHeight="1">
      <c r="A7" s="267" t="s">
        <v>555</v>
      </c>
      <c r="B7" s="268"/>
      <c r="C7" s="268"/>
      <c r="D7" s="268"/>
      <c r="E7" s="268"/>
      <c r="F7" s="269"/>
      <c r="G7" s="270"/>
      <c r="H7" s="271"/>
      <c r="I7" s="271"/>
      <c r="J7" s="271"/>
      <c r="K7" s="271"/>
      <c r="L7" s="271"/>
      <c r="M7" s="271"/>
      <c r="N7" s="271"/>
      <c r="O7" s="271"/>
      <c r="P7" s="271"/>
      <c r="Q7" s="271"/>
      <c r="R7" s="271"/>
      <c r="S7" s="271"/>
      <c r="T7" s="271"/>
      <c r="U7" s="271"/>
      <c r="V7" s="271"/>
      <c r="W7" s="271"/>
      <c r="X7" s="271"/>
      <c r="Y7" s="271"/>
      <c r="Z7" s="271"/>
      <c r="AA7" s="271"/>
      <c r="AB7" s="272"/>
      <c r="AC7" s="36"/>
      <c r="AI7" s="33" t="s">
        <v>820</v>
      </c>
    </row>
    <row r="8" spans="1:35" ht="18.75" customHeight="1">
      <c r="A8" s="245" t="s">
        <v>786</v>
      </c>
      <c r="B8" s="245"/>
      <c r="C8" s="245"/>
      <c r="D8" s="245"/>
      <c r="E8" s="245"/>
      <c r="F8" s="245"/>
      <c r="G8" s="282" t="str">
        <f>IFERROR(VLOOKUP(G9,補助金対象事業所一覧!B:AJ,2,FALSE),"")</f>
        <v/>
      </c>
      <c r="H8" s="282"/>
      <c r="I8" s="282"/>
      <c r="J8" s="282"/>
      <c r="K8" s="282"/>
      <c r="L8" s="282"/>
      <c r="M8" s="282"/>
      <c r="N8" s="282"/>
      <c r="O8" s="282"/>
      <c r="P8" s="282"/>
      <c r="Q8" s="282"/>
      <c r="R8" s="282"/>
      <c r="S8" s="282"/>
      <c r="T8" s="282"/>
      <c r="U8" s="282"/>
      <c r="V8" s="282"/>
      <c r="W8" s="282"/>
      <c r="X8" s="282"/>
      <c r="Y8" s="282"/>
      <c r="Z8" s="282"/>
      <c r="AA8" s="282"/>
      <c r="AB8" s="282"/>
      <c r="AC8" s="36"/>
      <c r="AI8" s="33" t="s">
        <v>821</v>
      </c>
    </row>
    <row r="9" spans="1:35" ht="18.75" customHeight="1">
      <c r="A9" s="245" t="s">
        <v>787</v>
      </c>
      <c r="B9" s="245"/>
      <c r="C9" s="245"/>
      <c r="D9" s="245"/>
      <c r="E9" s="245"/>
      <c r="F9" s="245"/>
      <c r="G9" s="241"/>
      <c r="H9" s="241"/>
      <c r="I9" s="241"/>
      <c r="J9" s="241"/>
      <c r="K9" s="241"/>
      <c r="L9" s="241"/>
      <c r="M9" s="241"/>
      <c r="N9" s="241"/>
      <c r="O9" s="241"/>
      <c r="P9" s="241"/>
      <c r="Q9" s="241"/>
      <c r="R9" s="241"/>
      <c r="S9" s="241"/>
      <c r="T9" s="241"/>
      <c r="U9" s="241"/>
      <c r="V9" s="241"/>
      <c r="W9" s="241"/>
      <c r="X9" s="241"/>
      <c r="Y9" s="241"/>
      <c r="Z9" s="241"/>
      <c r="AA9" s="241"/>
      <c r="AB9" s="241"/>
      <c r="AC9" s="36"/>
      <c r="AI9" s="33" t="s">
        <v>822</v>
      </c>
    </row>
    <row r="10" spans="1:35" ht="18.75" customHeight="1">
      <c r="A10" s="245" t="s">
        <v>7</v>
      </c>
      <c r="B10" s="245"/>
      <c r="C10" s="245"/>
      <c r="D10" s="245"/>
      <c r="E10" s="245"/>
      <c r="F10" s="267"/>
      <c r="G10" s="38" t="s">
        <v>791</v>
      </c>
      <c r="H10" s="39" t="s">
        <v>792</v>
      </c>
      <c r="I10" s="243" t="str">
        <f>IFERROR(VLOOKUP(G9,補助金対象事業所一覧!B:AJ,4,FALSE),"")</f>
        <v/>
      </c>
      <c r="J10" s="243"/>
      <c r="K10" s="243"/>
      <c r="L10" s="243"/>
      <c r="M10" s="276" t="s">
        <v>793</v>
      </c>
      <c r="N10" s="276"/>
      <c r="O10" s="276"/>
      <c r="P10" s="276"/>
      <c r="Q10" s="276"/>
      <c r="R10" s="276"/>
      <c r="S10" s="276"/>
      <c r="T10" s="276"/>
      <c r="U10" s="276"/>
      <c r="V10" s="276"/>
      <c r="W10" s="276"/>
      <c r="X10" s="276"/>
      <c r="Y10" s="276"/>
      <c r="Z10" s="276"/>
      <c r="AA10" s="276"/>
      <c r="AB10" s="277"/>
      <c r="AC10" s="36"/>
      <c r="AI10" s="33" t="s">
        <v>565</v>
      </c>
    </row>
    <row r="11" spans="1:35" ht="18.75" customHeight="1">
      <c r="A11" s="245"/>
      <c r="B11" s="245"/>
      <c r="C11" s="245"/>
      <c r="D11" s="245"/>
      <c r="E11" s="245"/>
      <c r="F11" s="245"/>
      <c r="G11" s="242" t="str">
        <f>IFERROR(VLOOKUP(G9,補助金対象事業所一覧!B:AJ,5,FALSE),"")</f>
        <v/>
      </c>
      <c r="H11" s="242"/>
      <c r="I11" s="242"/>
      <c r="J11" s="242"/>
      <c r="K11" s="242"/>
      <c r="L11" s="242"/>
      <c r="M11" s="242"/>
      <c r="N11" s="242"/>
      <c r="O11" s="242"/>
      <c r="P11" s="242"/>
      <c r="Q11" s="242"/>
      <c r="R11" s="242"/>
      <c r="S11" s="242"/>
      <c r="T11" s="242"/>
      <c r="U11" s="242"/>
      <c r="V11" s="242"/>
      <c r="W11" s="242"/>
      <c r="X11" s="242"/>
      <c r="Y11" s="242"/>
      <c r="Z11" s="242"/>
      <c r="AA11" s="242"/>
      <c r="AB11" s="242"/>
      <c r="AC11" s="36"/>
    </row>
    <row r="12" spans="1:35" ht="18.75" customHeight="1" thickBot="1">
      <c r="A12" s="245" t="s">
        <v>789</v>
      </c>
      <c r="B12" s="245"/>
      <c r="C12" s="245"/>
      <c r="D12" s="245"/>
      <c r="E12" s="245"/>
      <c r="F12" s="245"/>
      <c r="G12" s="223" t="s">
        <v>794</v>
      </c>
      <c r="H12" s="223"/>
      <c r="I12" s="223"/>
      <c r="J12" s="223"/>
      <c r="K12" s="223"/>
      <c r="L12" s="244"/>
      <c r="M12" s="244"/>
      <c r="N12" s="244"/>
      <c r="O12" s="244"/>
      <c r="P12" s="244"/>
      <c r="Q12" s="244"/>
      <c r="R12" s="223" t="s">
        <v>795</v>
      </c>
      <c r="S12" s="223"/>
      <c r="T12" s="223"/>
      <c r="U12" s="223"/>
      <c r="V12" s="223"/>
      <c r="W12" s="244"/>
      <c r="X12" s="244"/>
      <c r="Y12" s="244"/>
      <c r="Z12" s="244"/>
      <c r="AA12" s="244"/>
      <c r="AB12" s="244"/>
      <c r="AC12" s="36"/>
    </row>
    <row r="13" spans="1:35" ht="18.75" customHeight="1">
      <c r="A13" s="245" t="s">
        <v>790</v>
      </c>
      <c r="B13" s="245"/>
      <c r="C13" s="245"/>
      <c r="D13" s="245"/>
      <c r="E13" s="245"/>
      <c r="F13" s="245"/>
      <c r="G13" s="223" t="s">
        <v>794</v>
      </c>
      <c r="H13" s="223"/>
      <c r="I13" s="223"/>
      <c r="J13" s="223"/>
      <c r="K13" s="223"/>
      <c r="L13" s="244"/>
      <c r="M13" s="244"/>
      <c r="N13" s="244"/>
      <c r="O13" s="244"/>
      <c r="P13" s="244"/>
      <c r="Q13" s="244"/>
      <c r="R13" s="223" t="s">
        <v>795</v>
      </c>
      <c r="S13" s="223"/>
      <c r="T13" s="223"/>
      <c r="U13" s="223"/>
      <c r="V13" s="223"/>
      <c r="W13" s="244"/>
      <c r="X13" s="244"/>
      <c r="Y13" s="244"/>
      <c r="Z13" s="244"/>
      <c r="AA13" s="244"/>
      <c r="AB13" s="244"/>
      <c r="AC13" s="36"/>
      <c r="AD13" s="226" t="s">
        <v>825</v>
      </c>
      <c r="AE13" s="227"/>
      <c r="AF13" s="227"/>
      <c r="AG13" s="228"/>
    </row>
    <row r="14" spans="1:35" ht="18.75" customHeight="1">
      <c r="A14" s="245" t="s">
        <v>788</v>
      </c>
      <c r="B14" s="245"/>
      <c r="C14" s="245"/>
      <c r="D14" s="245"/>
      <c r="E14" s="245"/>
      <c r="F14" s="245"/>
      <c r="G14" s="223" t="s">
        <v>796</v>
      </c>
      <c r="H14" s="223"/>
      <c r="I14" s="223"/>
      <c r="J14" s="223"/>
      <c r="K14" s="223"/>
      <c r="L14" s="281"/>
      <c r="M14" s="281"/>
      <c r="N14" s="281"/>
      <c r="O14" s="281"/>
      <c r="P14" s="281"/>
      <c r="Q14" s="281"/>
      <c r="R14" s="223" t="s">
        <v>797</v>
      </c>
      <c r="S14" s="223"/>
      <c r="T14" s="223"/>
      <c r="U14" s="223"/>
      <c r="V14" s="223"/>
      <c r="W14" s="278"/>
      <c r="X14" s="279"/>
      <c r="Y14" s="279"/>
      <c r="Z14" s="279"/>
      <c r="AA14" s="279"/>
      <c r="AB14" s="280"/>
      <c r="AC14" s="36"/>
      <c r="AD14" s="229"/>
      <c r="AE14" s="230"/>
      <c r="AF14" s="230"/>
      <c r="AG14" s="231"/>
    </row>
    <row r="15" spans="1:35" ht="18.75" customHeight="1">
      <c r="A15" s="239" t="str">
        <f>IF(OR(ISBLANK(G7),ISBLANK(G9),ISBLANK(L12),ISBLANK(W12),ISBLANK(L13),ISBLANK(W13),ISBLANK(L14),ISBLANK(W14)),"申請者情報にて未入力の項目があります。","")</f>
        <v>申請者情報にて未入力の項目があります。</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36"/>
      <c r="AD15" s="229"/>
      <c r="AE15" s="230"/>
      <c r="AF15" s="230"/>
      <c r="AG15" s="231"/>
    </row>
    <row r="16" spans="1:35" ht="18.75" customHeight="1">
      <c r="A16" s="222" t="s">
        <v>798</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36"/>
      <c r="AD16" s="229"/>
      <c r="AE16" s="230"/>
      <c r="AF16" s="230"/>
      <c r="AG16" s="231"/>
    </row>
    <row r="17" spans="1:58" ht="18.75" customHeight="1" thickBot="1">
      <c r="A17" s="267" t="s">
        <v>800</v>
      </c>
      <c r="B17" s="268"/>
      <c r="C17" s="268"/>
      <c r="D17" s="268"/>
      <c r="E17" s="268"/>
      <c r="F17" s="269"/>
      <c r="G17" s="273" t="str">
        <f ca="1">IFERROR(COUNTIF(OFFSET(AJ20,0,0,AI18,1),"申請する"),"")</f>
        <v/>
      </c>
      <c r="H17" s="274"/>
      <c r="I17" s="274"/>
      <c r="J17" s="274"/>
      <c r="K17" s="274"/>
      <c r="L17" s="274"/>
      <c r="M17" s="274"/>
      <c r="N17" s="274"/>
      <c r="O17" s="274"/>
      <c r="P17" s="274"/>
      <c r="Q17" s="274"/>
      <c r="R17" s="274"/>
      <c r="S17" s="274"/>
      <c r="T17" s="274"/>
      <c r="U17" s="274"/>
      <c r="V17" s="274"/>
      <c r="W17" s="274"/>
      <c r="X17" s="274"/>
      <c r="Y17" s="274"/>
      <c r="Z17" s="274"/>
      <c r="AA17" s="274"/>
      <c r="AB17" s="275"/>
      <c r="AC17" s="36"/>
      <c r="AD17" s="229"/>
      <c r="AE17" s="230"/>
      <c r="AF17" s="230"/>
      <c r="AG17" s="231"/>
      <c r="AI17" s="33" t="s">
        <v>823</v>
      </c>
    </row>
    <row r="18" spans="1:58" ht="18.75" customHeight="1" thickBot="1">
      <c r="A18" s="247" t="s">
        <v>799</v>
      </c>
      <c r="B18" s="248"/>
      <c r="C18" s="248"/>
      <c r="D18" s="248"/>
      <c r="E18" s="248"/>
      <c r="F18" s="249"/>
      <c r="G18" s="250" t="str">
        <f ca="1">IFERROR(24000*G17,"")</f>
        <v/>
      </c>
      <c r="H18" s="251"/>
      <c r="I18" s="251"/>
      <c r="J18" s="251"/>
      <c r="K18" s="251"/>
      <c r="L18" s="251"/>
      <c r="M18" s="251"/>
      <c r="N18" s="251"/>
      <c r="O18" s="251"/>
      <c r="P18" s="251"/>
      <c r="Q18" s="251"/>
      <c r="R18" s="251"/>
      <c r="S18" s="251"/>
      <c r="T18" s="251"/>
      <c r="U18" s="251"/>
      <c r="V18" s="251"/>
      <c r="W18" s="251"/>
      <c r="X18" s="251"/>
      <c r="Y18" s="251"/>
      <c r="Z18" s="251"/>
      <c r="AA18" s="251"/>
      <c r="AB18" s="252"/>
      <c r="AC18" s="36"/>
      <c r="AD18" s="229"/>
      <c r="AE18" s="230"/>
      <c r="AF18" s="230"/>
      <c r="AG18" s="231"/>
      <c r="AI18" s="40" t="e">
        <f>VLOOKUP(G9,補助金対象事業所一覧!B:AJ,3,FALSE)</f>
        <v>#N/A</v>
      </c>
      <c r="AJ18" s="33" t="e">
        <f>TEXT(AI18,"#")</f>
        <v>#N/A</v>
      </c>
    </row>
    <row r="19" spans="1:58" ht="18.75" customHeight="1" thickBot="1">
      <c r="A19" s="246" t="s">
        <v>801</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36"/>
      <c r="AD19" s="232"/>
      <c r="AE19" s="233"/>
      <c r="AF19" s="233"/>
      <c r="AG19" s="234"/>
      <c r="AI19" s="33" t="s">
        <v>824</v>
      </c>
      <c r="AZ19" s="33" t="s">
        <v>1225</v>
      </c>
    </row>
    <row r="20" spans="1:58" ht="18.75" customHeight="1" thickBot="1">
      <c r="A20" s="223" t="str">
        <f>AZ21</f>
        <v>1</v>
      </c>
      <c r="B20" s="224" t="s">
        <v>802</v>
      </c>
      <c r="C20" s="224"/>
      <c r="D20" s="224"/>
      <c r="E20" s="224"/>
      <c r="F20" s="224"/>
      <c r="G20" s="225" t="str">
        <f>IF(AZ21="","",BF20)</f>
        <v/>
      </c>
      <c r="H20" s="225"/>
      <c r="I20" s="225"/>
      <c r="J20" s="225"/>
      <c r="K20" s="225"/>
      <c r="L20" s="225"/>
      <c r="M20" s="225"/>
      <c r="N20" s="225"/>
      <c r="O20" s="225"/>
      <c r="P20" s="225"/>
      <c r="Q20" s="225"/>
      <c r="R20" s="225"/>
      <c r="S20" s="225"/>
      <c r="T20" s="225"/>
      <c r="U20" s="225"/>
      <c r="V20" s="225"/>
      <c r="W20" s="225"/>
      <c r="X20" s="225"/>
      <c r="Y20" s="225"/>
      <c r="Z20" s="225"/>
      <c r="AA20" s="225"/>
      <c r="AB20" s="225"/>
      <c r="AC20" s="41"/>
      <c r="AD20" s="218" t="s">
        <v>826</v>
      </c>
      <c r="AE20" s="202"/>
      <c r="AF20" s="213"/>
      <c r="AG20" s="215" t="str">
        <f>A20</f>
        <v>1</v>
      </c>
      <c r="AI20" s="33">
        <v>1</v>
      </c>
      <c r="AJ20" s="33" t="str">
        <f>AD20</f>
        <v>申請する</v>
      </c>
      <c r="AN20" s="33" t="s">
        <v>1178</v>
      </c>
      <c r="AT20" s="33" t="s">
        <v>1183</v>
      </c>
      <c r="AZ20" s="40">
        <f>COUNTIF(AJ20,"申請する")</f>
        <v>1</v>
      </c>
      <c r="BA20" s="33" t="s">
        <v>802</v>
      </c>
      <c r="BE20" s="145" t="str">
        <f>IFERROR(VLOOKUP(G9,補助金対象事業所一覧!B:AJ,6,FALSE),"")</f>
        <v/>
      </c>
      <c r="BF20" s="33" t="str">
        <f>TEXT(BE20,"@")</f>
        <v/>
      </c>
    </row>
    <row r="21" spans="1:58" ht="18.75" customHeight="1" thickBot="1">
      <c r="A21" s="223"/>
      <c r="B21" s="224" t="s">
        <v>7</v>
      </c>
      <c r="C21" s="224"/>
      <c r="D21" s="224"/>
      <c r="E21" s="224"/>
      <c r="F21" s="224"/>
      <c r="G21" s="225" t="str">
        <f>IF(AZ21="","",BF21)</f>
        <v/>
      </c>
      <c r="H21" s="225"/>
      <c r="I21" s="225"/>
      <c r="J21" s="225"/>
      <c r="K21" s="225"/>
      <c r="L21" s="225"/>
      <c r="M21" s="225"/>
      <c r="N21" s="225"/>
      <c r="O21" s="225"/>
      <c r="P21" s="225"/>
      <c r="Q21" s="225"/>
      <c r="R21" s="225"/>
      <c r="S21" s="225"/>
      <c r="T21" s="225"/>
      <c r="U21" s="225"/>
      <c r="V21" s="225"/>
      <c r="W21" s="225"/>
      <c r="X21" s="225"/>
      <c r="Y21" s="225"/>
      <c r="Z21" s="225"/>
      <c r="AA21" s="225"/>
      <c r="AB21" s="225"/>
      <c r="AC21" s="41"/>
      <c r="AD21" s="218"/>
      <c r="AE21" s="202"/>
      <c r="AF21" s="213"/>
      <c r="AG21" s="216"/>
      <c r="AI21" s="33">
        <v>2</v>
      </c>
      <c r="AJ21" s="33" t="str">
        <f>AD23</f>
        <v>申請する</v>
      </c>
      <c r="AN21" s="40">
        <f>COUNTIF(AJ20,"申請する")</f>
        <v>1</v>
      </c>
      <c r="AT21" s="40" t="e">
        <f>IF(AN21&gt;AI18,"",AN21)</f>
        <v>#N/A</v>
      </c>
      <c r="AZ21" s="33" t="str">
        <f>TEXT(AZ20,"#")</f>
        <v>1</v>
      </c>
      <c r="BA21" s="33" t="s">
        <v>7</v>
      </c>
      <c r="BE21" s="145" t="str">
        <f>IFERROR(VLOOKUP(G9,補助金対象事業所一覧!B:AJ,9,FALSE),"")</f>
        <v/>
      </c>
      <c r="BF21" s="33" t="str">
        <f t="shared" ref="BF21:BF34" si="0">TEXT(BE21,"@")</f>
        <v/>
      </c>
    </row>
    <row r="22" spans="1:58" ht="18.75" customHeight="1" thickBot="1">
      <c r="A22" s="223"/>
      <c r="B22" s="224" t="s">
        <v>803</v>
      </c>
      <c r="C22" s="224"/>
      <c r="D22" s="224"/>
      <c r="E22" s="224"/>
      <c r="F22" s="224"/>
      <c r="G22" s="225" t="str">
        <f>IF(AZ21="","",BF22)</f>
        <v/>
      </c>
      <c r="H22" s="225"/>
      <c r="I22" s="225"/>
      <c r="J22" s="225"/>
      <c r="K22" s="225"/>
      <c r="L22" s="225"/>
      <c r="M22" s="225"/>
      <c r="N22" s="225"/>
      <c r="O22" s="225"/>
      <c r="P22" s="225"/>
      <c r="Q22" s="225"/>
      <c r="R22" s="225"/>
      <c r="S22" s="225"/>
      <c r="T22" s="225"/>
      <c r="U22" s="225"/>
      <c r="V22" s="225"/>
      <c r="W22" s="225"/>
      <c r="X22" s="225"/>
      <c r="Y22" s="225"/>
      <c r="Z22" s="225"/>
      <c r="AA22" s="225"/>
      <c r="AB22" s="225"/>
      <c r="AC22" s="41"/>
      <c r="AD22" s="218"/>
      <c r="AE22" s="202"/>
      <c r="AF22" s="213"/>
      <c r="AG22" s="216"/>
      <c r="AI22" s="33">
        <v>3</v>
      </c>
      <c r="AJ22" s="33" t="str">
        <f>AD26</f>
        <v>申請する</v>
      </c>
      <c r="BA22" s="33" t="s">
        <v>803</v>
      </c>
      <c r="BE22" s="145" t="str">
        <f>IFERROR(VLOOKUP(G9,補助金対象事業所一覧!B:AJ,10,FALSE),"")</f>
        <v/>
      </c>
      <c r="BF22" s="33" t="str">
        <f t="shared" si="0"/>
        <v/>
      </c>
    </row>
    <row r="23" spans="1:58" ht="18.75" customHeight="1" thickBot="1">
      <c r="A23" s="223" t="e">
        <f>AZ25</f>
        <v>#N/A</v>
      </c>
      <c r="B23" s="224" t="s">
        <v>802</v>
      </c>
      <c r="C23" s="224"/>
      <c r="D23" s="224"/>
      <c r="E23" s="224"/>
      <c r="F23" s="224"/>
      <c r="G23" s="225" t="str">
        <f>IFERROR(IF(A23="","",BF23),"")</f>
        <v/>
      </c>
      <c r="H23" s="225"/>
      <c r="I23" s="225"/>
      <c r="J23" s="225"/>
      <c r="K23" s="225"/>
      <c r="L23" s="225"/>
      <c r="M23" s="225"/>
      <c r="N23" s="225"/>
      <c r="O23" s="225"/>
      <c r="P23" s="225"/>
      <c r="Q23" s="225"/>
      <c r="R23" s="225"/>
      <c r="S23" s="225"/>
      <c r="T23" s="225"/>
      <c r="U23" s="225"/>
      <c r="V23" s="225"/>
      <c r="W23" s="225"/>
      <c r="X23" s="225"/>
      <c r="Y23" s="225"/>
      <c r="Z23" s="225"/>
      <c r="AA23" s="225"/>
      <c r="AB23" s="225"/>
      <c r="AC23" s="41"/>
      <c r="AD23" s="218" t="s">
        <v>826</v>
      </c>
      <c r="AE23" s="202"/>
      <c r="AF23" s="213"/>
      <c r="AG23" s="215" t="e">
        <f>A23</f>
        <v>#N/A</v>
      </c>
      <c r="AI23" s="33">
        <v>4</v>
      </c>
      <c r="AJ23" s="33" t="str">
        <f>AD29</f>
        <v>申請する</v>
      </c>
      <c r="AN23" s="33" t="s">
        <v>1179</v>
      </c>
      <c r="AT23" s="33" t="s">
        <v>1184</v>
      </c>
      <c r="AZ23" s="40" t="e">
        <f>IF(AT21=AT24,"0",AT24)</f>
        <v>#N/A</v>
      </c>
      <c r="BA23" s="33" t="s">
        <v>802</v>
      </c>
      <c r="BE23" s="145" t="str">
        <f>IFERROR(VLOOKUP(G9,補助金対象事業所一覧!B:AJ,12,FALSE),"")</f>
        <v/>
      </c>
      <c r="BF23" s="33" t="str">
        <f t="shared" si="0"/>
        <v/>
      </c>
    </row>
    <row r="24" spans="1:58" ht="18.75" customHeight="1" thickBot="1">
      <c r="A24" s="223"/>
      <c r="B24" s="224" t="s">
        <v>7</v>
      </c>
      <c r="C24" s="224"/>
      <c r="D24" s="224"/>
      <c r="E24" s="224"/>
      <c r="F24" s="224"/>
      <c r="G24" s="225" t="str">
        <f>IFERROR(IF(A23="","",BF24),"")</f>
        <v/>
      </c>
      <c r="H24" s="225"/>
      <c r="I24" s="225"/>
      <c r="J24" s="225"/>
      <c r="K24" s="225"/>
      <c r="L24" s="225"/>
      <c r="M24" s="225"/>
      <c r="N24" s="225"/>
      <c r="O24" s="225"/>
      <c r="P24" s="225"/>
      <c r="Q24" s="225"/>
      <c r="R24" s="225"/>
      <c r="S24" s="225"/>
      <c r="T24" s="225"/>
      <c r="U24" s="225"/>
      <c r="V24" s="225"/>
      <c r="W24" s="225"/>
      <c r="X24" s="225"/>
      <c r="Y24" s="225"/>
      <c r="Z24" s="225"/>
      <c r="AA24" s="225"/>
      <c r="AB24" s="225"/>
      <c r="AC24" s="41"/>
      <c r="AD24" s="218"/>
      <c r="AE24" s="202"/>
      <c r="AF24" s="213"/>
      <c r="AG24" s="216"/>
      <c r="AI24" s="33">
        <v>5</v>
      </c>
      <c r="AJ24" s="33" t="str">
        <f>AD32</f>
        <v>申請する</v>
      </c>
      <c r="AN24" s="40">
        <f>COUNTIF(AJ20:AJ21,"申請する")</f>
        <v>2</v>
      </c>
      <c r="AT24" s="40" t="e">
        <f>IF(AN24&gt;AI18,"",AN24)</f>
        <v>#N/A</v>
      </c>
      <c r="AZ24" s="33" t="e">
        <f>TEXT(AZ23,"#")</f>
        <v>#N/A</v>
      </c>
      <c r="BA24" s="33" t="s">
        <v>7</v>
      </c>
      <c r="BE24" s="145" t="str">
        <f>IFERROR(VLOOKUP(G9,補助金対象事業所一覧!B:AJ,15,FALSE),"")</f>
        <v/>
      </c>
      <c r="BF24" s="33" t="str">
        <f t="shared" si="0"/>
        <v/>
      </c>
    </row>
    <row r="25" spans="1:58" ht="18.75" customHeight="1" thickBot="1">
      <c r="A25" s="223"/>
      <c r="B25" s="224" t="s">
        <v>803</v>
      </c>
      <c r="C25" s="224"/>
      <c r="D25" s="224"/>
      <c r="E25" s="224"/>
      <c r="F25" s="224"/>
      <c r="G25" s="225" t="str">
        <f>IFERROR(IF(A23="","",BF25),"")</f>
        <v/>
      </c>
      <c r="H25" s="225"/>
      <c r="I25" s="225"/>
      <c r="J25" s="225"/>
      <c r="K25" s="225"/>
      <c r="L25" s="225"/>
      <c r="M25" s="225"/>
      <c r="N25" s="225"/>
      <c r="O25" s="225"/>
      <c r="P25" s="225"/>
      <c r="Q25" s="225"/>
      <c r="R25" s="225"/>
      <c r="S25" s="225"/>
      <c r="T25" s="225"/>
      <c r="U25" s="225"/>
      <c r="V25" s="225"/>
      <c r="W25" s="225"/>
      <c r="X25" s="225"/>
      <c r="Y25" s="225"/>
      <c r="Z25" s="225"/>
      <c r="AA25" s="225"/>
      <c r="AB25" s="225"/>
      <c r="AC25" s="41"/>
      <c r="AD25" s="218"/>
      <c r="AE25" s="202"/>
      <c r="AF25" s="213"/>
      <c r="AG25" s="216"/>
      <c r="AZ25" s="33" t="e">
        <f>IF(OR(AD23="申請しない",AI18="1"),"",AZ24)</f>
        <v>#N/A</v>
      </c>
      <c r="BA25" s="33" t="s">
        <v>803</v>
      </c>
      <c r="BE25" s="145" t="str">
        <f>IFERROR(VLOOKUP(G9,補助金対象事業所一覧!B:AJ,16,FALSE),"")</f>
        <v/>
      </c>
      <c r="BF25" s="33" t="str">
        <f t="shared" si="0"/>
        <v/>
      </c>
    </row>
    <row r="26" spans="1:58" ht="18.75" customHeight="1" thickBot="1">
      <c r="A26" s="223" t="e">
        <f>AZ28</f>
        <v>#N/A</v>
      </c>
      <c r="B26" s="224" t="s">
        <v>802</v>
      </c>
      <c r="C26" s="224"/>
      <c r="D26" s="224"/>
      <c r="E26" s="224"/>
      <c r="F26" s="224"/>
      <c r="G26" s="225" t="str">
        <f>IFERROR(IF(A26="","",BF26),"")</f>
        <v/>
      </c>
      <c r="H26" s="225"/>
      <c r="I26" s="225"/>
      <c r="J26" s="225"/>
      <c r="K26" s="225"/>
      <c r="L26" s="225"/>
      <c r="M26" s="225"/>
      <c r="N26" s="225"/>
      <c r="O26" s="225"/>
      <c r="P26" s="225"/>
      <c r="Q26" s="225"/>
      <c r="R26" s="225"/>
      <c r="S26" s="225"/>
      <c r="T26" s="225"/>
      <c r="U26" s="225"/>
      <c r="V26" s="225"/>
      <c r="W26" s="225"/>
      <c r="X26" s="225"/>
      <c r="Y26" s="225"/>
      <c r="Z26" s="225"/>
      <c r="AA26" s="225"/>
      <c r="AB26" s="225"/>
      <c r="AC26" s="41"/>
      <c r="AD26" s="218" t="s">
        <v>826</v>
      </c>
      <c r="AE26" s="202"/>
      <c r="AF26" s="213"/>
      <c r="AG26" s="215" t="e">
        <f>A26</f>
        <v>#N/A</v>
      </c>
      <c r="AN26" s="33" t="s">
        <v>1180</v>
      </c>
      <c r="AT26" s="33" t="s">
        <v>1185</v>
      </c>
      <c r="AZ26" s="40" t="e">
        <f>IF(AT24=AT27,"0",AT27)</f>
        <v>#N/A</v>
      </c>
      <c r="BA26" s="33" t="s">
        <v>802</v>
      </c>
      <c r="BE26" s="145" t="str">
        <f>IFERROR(VLOOKUP(G9,補助金対象事業所一覧!B:AJ,18,FALSE),"")</f>
        <v/>
      </c>
      <c r="BF26" s="33" t="str">
        <f t="shared" si="0"/>
        <v/>
      </c>
    </row>
    <row r="27" spans="1:58" ht="18.75" customHeight="1" thickBot="1">
      <c r="A27" s="223"/>
      <c r="B27" s="224" t="s">
        <v>7</v>
      </c>
      <c r="C27" s="224"/>
      <c r="D27" s="224"/>
      <c r="E27" s="224"/>
      <c r="F27" s="224"/>
      <c r="G27" s="225" t="str">
        <f>IFERROR(IF(A26="","",BF27),"")</f>
        <v/>
      </c>
      <c r="H27" s="225"/>
      <c r="I27" s="225"/>
      <c r="J27" s="225"/>
      <c r="K27" s="225"/>
      <c r="L27" s="225"/>
      <c r="M27" s="225"/>
      <c r="N27" s="225"/>
      <c r="O27" s="225"/>
      <c r="P27" s="225"/>
      <c r="Q27" s="225"/>
      <c r="R27" s="225"/>
      <c r="S27" s="225"/>
      <c r="T27" s="225"/>
      <c r="U27" s="225"/>
      <c r="V27" s="225"/>
      <c r="W27" s="225"/>
      <c r="X27" s="225"/>
      <c r="Y27" s="225"/>
      <c r="Z27" s="225"/>
      <c r="AA27" s="225"/>
      <c r="AB27" s="225"/>
      <c r="AC27" s="41"/>
      <c r="AD27" s="218"/>
      <c r="AE27" s="202"/>
      <c r="AF27" s="213"/>
      <c r="AG27" s="216"/>
      <c r="AN27" s="40">
        <f>COUNTIF(AJ20:AJ22,"申請する")</f>
        <v>3</v>
      </c>
      <c r="AT27" s="40" t="e">
        <f>IF(AN27&gt;AI18,"",AN27)</f>
        <v>#N/A</v>
      </c>
      <c r="AZ27" s="33" t="e">
        <f>TEXT(AZ26,"#")</f>
        <v>#N/A</v>
      </c>
      <c r="BA27" s="33" t="s">
        <v>7</v>
      </c>
      <c r="BE27" s="145" t="str">
        <f>IFERROR(VLOOKUP(G9,補助金対象事業所一覧!B:AJ,21,FALSE),"")</f>
        <v/>
      </c>
      <c r="BF27" s="33" t="str">
        <f t="shared" si="0"/>
        <v/>
      </c>
    </row>
    <row r="28" spans="1:58" ht="18.75" customHeight="1" thickBot="1">
      <c r="A28" s="223"/>
      <c r="B28" s="224" t="s">
        <v>803</v>
      </c>
      <c r="C28" s="224"/>
      <c r="D28" s="224"/>
      <c r="E28" s="224"/>
      <c r="F28" s="224"/>
      <c r="G28" s="225" t="str">
        <f>IFERROR(IF(A26="","",BF28),"")</f>
        <v/>
      </c>
      <c r="H28" s="225"/>
      <c r="I28" s="225"/>
      <c r="J28" s="225"/>
      <c r="K28" s="225"/>
      <c r="L28" s="225"/>
      <c r="M28" s="225"/>
      <c r="N28" s="225"/>
      <c r="O28" s="225"/>
      <c r="P28" s="225"/>
      <c r="Q28" s="225"/>
      <c r="R28" s="225"/>
      <c r="S28" s="225"/>
      <c r="T28" s="225"/>
      <c r="U28" s="225"/>
      <c r="V28" s="225"/>
      <c r="W28" s="225"/>
      <c r="X28" s="225"/>
      <c r="Y28" s="225"/>
      <c r="Z28" s="225"/>
      <c r="AA28" s="225"/>
      <c r="AB28" s="225"/>
      <c r="AC28" s="41"/>
      <c r="AD28" s="218"/>
      <c r="AE28" s="202"/>
      <c r="AF28" s="213"/>
      <c r="AG28" s="216"/>
      <c r="AZ28" s="33" t="e">
        <f>IF(OR(AD26="申請しない",AJ18="1",AJ18="2"),"",AZ27)</f>
        <v>#N/A</v>
      </c>
      <c r="BA28" s="33" t="s">
        <v>803</v>
      </c>
      <c r="BE28" s="145" t="str">
        <f>IFERROR(VLOOKUP(G9,補助金対象事業所一覧!B:AJ,22,FALSE),"")</f>
        <v/>
      </c>
      <c r="BF28" s="33" t="str">
        <f t="shared" si="0"/>
        <v/>
      </c>
    </row>
    <row r="29" spans="1:58" ht="18.75" customHeight="1" thickBot="1">
      <c r="A29" s="223" t="e">
        <f>AZ31</f>
        <v>#N/A</v>
      </c>
      <c r="B29" s="224" t="s">
        <v>802</v>
      </c>
      <c r="C29" s="224"/>
      <c r="D29" s="224"/>
      <c r="E29" s="224"/>
      <c r="F29" s="224"/>
      <c r="G29" s="225" t="str">
        <f>IFERROR(IF(A29="","",BF29),"")</f>
        <v/>
      </c>
      <c r="H29" s="225"/>
      <c r="I29" s="225"/>
      <c r="J29" s="225"/>
      <c r="K29" s="225"/>
      <c r="L29" s="225"/>
      <c r="M29" s="225"/>
      <c r="N29" s="225"/>
      <c r="O29" s="225"/>
      <c r="P29" s="225"/>
      <c r="Q29" s="225"/>
      <c r="R29" s="225"/>
      <c r="S29" s="225"/>
      <c r="T29" s="225"/>
      <c r="U29" s="225"/>
      <c r="V29" s="225"/>
      <c r="W29" s="225"/>
      <c r="X29" s="225"/>
      <c r="Y29" s="225"/>
      <c r="Z29" s="225"/>
      <c r="AA29" s="225"/>
      <c r="AB29" s="225"/>
      <c r="AC29" s="41"/>
      <c r="AD29" s="218" t="s">
        <v>826</v>
      </c>
      <c r="AE29" s="202"/>
      <c r="AF29" s="213"/>
      <c r="AG29" s="215" t="e">
        <f>A29</f>
        <v>#N/A</v>
      </c>
      <c r="AN29" s="33" t="s">
        <v>1181</v>
      </c>
      <c r="AT29" s="33" t="s">
        <v>1186</v>
      </c>
      <c r="AZ29" s="40" t="e">
        <f>IF(AT27=AT30,"0",AT30)</f>
        <v>#N/A</v>
      </c>
      <c r="BA29" s="33" t="s">
        <v>802</v>
      </c>
      <c r="BE29" s="145" t="str">
        <f>IFERROR(VLOOKUP(G9,補助金対象事業所一覧!B:AJ,24,FALSE),"")</f>
        <v/>
      </c>
      <c r="BF29" s="33" t="str">
        <f t="shared" si="0"/>
        <v/>
      </c>
    </row>
    <row r="30" spans="1:58" ht="18.75" customHeight="1" thickBot="1">
      <c r="A30" s="223"/>
      <c r="B30" s="224" t="s">
        <v>7</v>
      </c>
      <c r="C30" s="224"/>
      <c r="D30" s="224"/>
      <c r="E30" s="224"/>
      <c r="F30" s="224"/>
      <c r="G30" s="225" t="str">
        <f>IFERROR(IF(A29="","",BF30),"")</f>
        <v/>
      </c>
      <c r="H30" s="225"/>
      <c r="I30" s="225"/>
      <c r="J30" s="225"/>
      <c r="K30" s="225"/>
      <c r="L30" s="225"/>
      <c r="M30" s="225"/>
      <c r="N30" s="225"/>
      <c r="O30" s="225"/>
      <c r="P30" s="225"/>
      <c r="Q30" s="225"/>
      <c r="R30" s="225"/>
      <c r="S30" s="225"/>
      <c r="T30" s="225"/>
      <c r="U30" s="225"/>
      <c r="V30" s="225"/>
      <c r="W30" s="225"/>
      <c r="X30" s="225"/>
      <c r="Y30" s="225"/>
      <c r="Z30" s="225"/>
      <c r="AA30" s="225"/>
      <c r="AB30" s="225"/>
      <c r="AC30" s="41"/>
      <c r="AD30" s="218"/>
      <c r="AE30" s="202"/>
      <c r="AF30" s="213"/>
      <c r="AG30" s="216"/>
      <c r="AN30" s="40">
        <f>COUNTIF(AJ20:AJ23,"申請する")</f>
        <v>4</v>
      </c>
      <c r="AT30" s="40" t="e">
        <f>IF(AN30&gt;AI18,"",AN30)</f>
        <v>#N/A</v>
      </c>
      <c r="AZ30" s="33" t="e">
        <f>TEXT(AZ29,"#")</f>
        <v>#N/A</v>
      </c>
      <c r="BA30" s="33" t="s">
        <v>7</v>
      </c>
      <c r="BE30" s="145" t="str">
        <f>IFERROR(VLOOKUP(G9,補助金対象事業所一覧!B:AJ,27,FALSE),"")</f>
        <v/>
      </c>
      <c r="BF30" s="33" t="str">
        <f t="shared" si="0"/>
        <v/>
      </c>
    </row>
    <row r="31" spans="1:58" ht="18.75" customHeight="1" thickBot="1">
      <c r="A31" s="223"/>
      <c r="B31" s="224" t="s">
        <v>803</v>
      </c>
      <c r="C31" s="224"/>
      <c r="D31" s="224"/>
      <c r="E31" s="224"/>
      <c r="F31" s="224"/>
      <c r="G31" s="225" t="str">
        <f>IFERROR(IF(A29="","",BF31),"")</f>
        <v/>
      </c>
      <c r="H31" s="225"/>
      <c r="I31" s="225"/>
      <c r="J31" s="225"/>
      <c r="K31" s="225"/>
      <c r="L31" s="225"/>
      <c r="M31" s="225"/>
      <c r="N31" s="225"/>
      <c r="O31" s="225"/>
      <c r="P31" s="225"/>
      <c r="Q31" s="225"/>
      <c r="R31" s="225"/>
      <c r="S31" s="225"/>
      <c r="T31" s="225"/>
      <c r="U31" s="225"/>
      <c r="V31" s="225"/>
      <c r="W31" s="225"/>
      <c r="X31" s="225"/>
      <c r="Y31" s="225"/>
      <c r="Z31" s="225"/>
      <c r="AA31" s="225"/>
      <c r="AB31" s="225"/>
      <c r="AC31" s="41"/>
      <c r="AD31" s="218"/>
      <c r="AE31" s="202"/>
      <c r="AF31" s="213"/>
      <c r="AG31" s="216"/>
      <c r="AZ31" s="33" t="e">
        <f>IF(OR(AD29="申請しない",AJ18="1",AJ18="2",AJ18="3"),"",AZ30)</f>
        <v>#N/A</v>
      </c>
      <c r="BA31" s="33" t="s">
        <v>803</v>
      </c>
      <c r="BE31" s="145" t="str">
        <f>IFERROR(VLOOKUP(G9,補助金対象事業所一覧!B:AJ,28,FALSE),"")</f>
        <v/>
      </c>
      <c r="BF31" s="33" t="str">
        <f t="shared" si="0"/>
        <v/>
      </c>
    </row>
    <row r="32" spans="1:58" ht="18.75" customHeight="1" thickBot="1">
      <c r="A32" s="223" t="e">
        <f>AZ34</f>
        <v>#N/A</v>
      </c>
      <c r="B32" s="224" t="s">
        <v>802</v>
      </c>
      <c r="C32" s="224"/>
      <c r="D32" s="224"/>
      <c r="E32" s="224"/>
      <c r="F32" s="224"/>
      <c r="G32" s="225" t="str">
        <f>IFERROR(IF(A32="","",BF32),"")</f>
        <v/>
      </c>
      <c r="H32" s="225"/>
      <c r="I32" s="225"/>
      <c r="J32" s="225"/>
      <c r="K32" s="225"/>
      <c r="L32" s="225"/>
      <c r="M32" s="225"/>
      <c r="N32" s="225"/>
      <c r="O32" s="225"/>
      <c r="P32" s="225"/>
      <c r="Q32" s="225"/>
      <c r="R32" s="225"/>
      <c r="S32" s="225"/>
      <c r="T32" s="225"/>
      <c r="U32" s="225"/>
      <c r="V32" s="225"/>
      <c r="W32" s="225"/>
      <c r="X32" s="225"/>
      <c r="Y32" s="225"/>
      <c r="Z32" s="225"/>
      <c r="AA32" s="225"/>
      <c r="AB32" s="225"/>
      <c r="AC32" s="41"/>
      <c r="AD32" s="218" t="s">
        <v>826</v>
      </c>
      <c r="AE32" s="202"/>
      <c r="AF32" s="213"/>
      <c r="AG32" s="215" t="e">
        <f>A32</f>
        <v>#N/A</v>
      </c>
      <c r="AN32" s="33" t="s">
        <v>1182</v>
      </c>
      <c r="AT32" s="33" t="s">
        <v>1187</v>
      </c>
      <c r="AZ32" s="40" t="e">
        <f>IF(AT30=AT33,"0",AT33)</f>
        <v>#N/A</v>
      </c>
      <c r="BA32" s="33" t="s">
        <v>802</v>
      </c>
      <c r="BE32" s="145" t="str">
        <f>IFERROR(VLOOKUP(G9,補助金対象事業所一覧!B:AJ,30,FALSE),"")</f>
        <v/>
      </c>
      <c r="BF32" s="33" t="str">
        <f t="shared" si="0"/>
        <v/>
      </c>
    </row>
    <row r="33" spans="1:58" ht="18.75" customHeight="1" thickBot="1">
      <c r="A33" s="223"/>
      <c r="B33" s="224" t="s">
        <v>7</v>
      </c>
      <c r="C33" s="224"/>
      <c r="D33" s="224"/>
      <c r="E33" s="224"/>
      <c r="F33" s="224"/>
      <c r="G33" s="225" t="str">
        <f>IFERROR(IF(A32="","",BF33),"")</f>
        <v/>
      </c>
      <c r="H33" s="225"/>
      <c r="I33" s="225"/>
      <c r="J33" s="225"/>
      <c r="K33" s="225"/>
      <c r="L33" s="225"/>
      <c r="M33" s="225"/>
      <c r="N33" s="225"/>
      <c r="O33" s="225"/>
      <c r="P33" s="225"/>
      <c r="Q33" s="225"/>
      <c r="R33" s="225"/>
      <c r="S33" s="225"/>
      <c r="T33" s="225"/>
      <c r="U33" s="225"/>
      <c r="V33" s="225"/>
      <c r="W33" s="225"/>
      <c r="X33" s="225"/>
      <c r="Y33" s="225"/>
      <c r="Z33" s="225"/>
      <c r="AA33" s="225"/>
      <c r="AB33" s="225"/>
      <c r="AC33" s="41"/>
      <c r="AD33" s="218"/>
      <c r="AE33" s="202"/>
      <c r="AF33" s="213"/>
      <c r="AG33" s="216"/>
      <c r="AN33" s="40">
        <f>COUNTIF(AJ20:AJ24,"申請する")</f>
        <v>5</v>
      </c>
      <c r="AT33" s="40" t="e">
        <f>IF(AN33&gt;AI18,"",AN33)</f>
        <v>#N/A</v>
      </c>
      <c r="AZ33" s="33" t="e">
        <f>TEXT(AZ32,"#")</f>
        <v>#N/A</v>
      </c>
      <c r="BA33" s="33" t="s">
        <v>7</v>
      </c>
      <c r="BE33" s="145" t="str">
        <f>IFERROR(VLOOKUP(G9,補助金対象事業所一覧!B:AJ,33,FALSE),"")</f>
        <v/>
      </c>
      <c r="BF33" s="33" t="str">
        <f t="shared" si="0"/>
        <v/>
      </c>
    </row>
    <row r="34" spans="1:58" ht="18.75" customHeight="1" thickBot="1">
      <c r="A34" s="223"/>
      <c r="B34" s="224" t="s">
        <v>803</v>
      </c>
      <c r="C34" s="224"/>
      <c r="D34" s="224"/>
      <c r="E34" s="224"/>
      <c r="F34" s="224"/>
      <c r="G34" s="225" t="str">
        <f>IFERROR(IF(A32="","",BF34),"")</f>
        <v/>
      </c>
      <c r="H34" s="225"/>
      <c r="I34" s="225"/>
      <c r="J34" s="225"/>
      <c r="K34" s="225"/>
      <c r="L34" s="225"/>
      <c r="M34" s="225"/>
      <c r="N34" s="225"/>
      <c r="O34" s="225"/>
      <c r="P34" s="225"/>
      <c r="Q34" s="225"/>
      <c r="R34" s="225"/>
      <c r="S34" s="225"/>
      <c r="T34" s="225"/>
      <c r="U34" s="225"/>
      <c r="V34" s="225"/>
      <c r="W34" s="225"/>
      <c r="X34" s="225"/>
      <c r="Y34" s="225"/>
      <c r="Z34" s="225"/>
      <c r="AA34" s="225"/>
      <c r="AB34" s="225"/>
      <c r="AC34" s="41"/>
      <c r="AD34" s="219"/>
      <c r="AE34" s="220"/>
      <c r="AF34" s="221"/>
      <c r="AG34" s="217"/>
      <c r="AZ34" s="33" t="e">
        <f>IF(OR(AD32="申請しない",AJ18="1",AJ18="2",AJ18="3",AJ18="4"),"",AZ33)</f>
        <v>#N/A</v>
      </c>
      <c r="BA34" s="33" t="s">
        <v>803</v>
      </c>
      <c r="BE34" s="145" t="str">
        <f>IFERROR(VLOOKUP(G9,補助金対象事業所一覧!B:AJ,34,FALSE),"")</f>
        <v/>
      </c>
      <c r="BF34" s="33" t="str">
        <f t="shared" si="0"/>
        <v/>
      </c>
    </row>
    <row r="35" spans="1:58" ht="18.75" customHeight="1">
      <c r="A35" s="239" t="str">
        <f>IF(OR(ISBLANK(AD20),ISBLANK(AD23),ISBLANK(AD26),ISBLANK(AD29),ISBLANK(AD32)),"申請の有無を選択してください。","")</f>
        <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36"/>
      <c r="AD35" s="34"/>
      <c r="AE35" s="34"/>
    </row>
    <row r="36" spans="1:58" ht="18.75" customHeight="1">
      <c r="A36" s="222" t="s">
        <v>804</v>
      </c>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36"/>
    </row>
    <row r="37" spans="1:58" ht="28.5" customHeight="1">
      <c r="A37" s="259"/>
      <c r="B37" s="260"/>
      <c r="C37" s="253" t="s">
        <v>1724</v>
      </c>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5"/>
      <c r="AC37" s="36"/>
    </row>
    <row r="38" spans="1:58" ht="18.75" customHeight="1">
      <c r="A38" s="261"/>
      <c r="B38" s="262"/>
      <c r="C38" s="256"/>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8"/>
      <c r="AC38" s="36"/>
    </row>
    <row r="39" spans="1:58" ht="18.75" customHeight="1">
      <c r="A39" s="239" t="str">
        <f>IF(OR(ISBLANK(A37)),"申立事項にて、項目にチェックがありません。","")</f>
        <v>申立事項にて、項目にチェックがありません。</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36"/>
      <c r="AE39" s="34"/>
      <c r="AI39" s="34"/>
    </row>
    <row r="40" spans="1:58" ht="18.75" customHeight="1">
      <c r="A40" s="198" t="s">
        <v>805</v>
      </c>
      <c r="B40" s="199"/>
      <c r="C40" s="199"/>
      <c r="D40" s="199"/>
      <c r="E40" s="199"/>
      <c r="F40" s="199"/>
      <c r="G40" s="199"/>
      <c r="H40" s="199"/>
      <c r="I40" s="199"/>
      <c r="J40" s="199"/>
      <c r="K40" s="199"/>
      <c r="L40" s="199"/>
      <c r="M40" s="199"/>
      <c r="N40" s="199"/>
      <c r="O40" s="199"/>
      <c r="P40" s="199"/>
      <c r="Q40" s="199"/>
      <c r="R40" s="196" t="s">
        <v>996</v>
      </c>
      <c r="S40" s="196"/>
      <c r="T40" s="129" t="s">
        <v>1095</v>
      </c>
      <c r="U40" s="196" t="s">
        <v>997</v>
      </c>
      <c r="V40" s="196"/>
      <c r="W40" s="129" t="s">
        <v>1095</v>
      </c>
      <c r="X40" s="196" t="s">
        <v>998</v>
      </c>
      <c r="Y40" s="196"/>
      <c r="Z40" s="129" t="s">
        <v>1095</v>
      </c>
      <c r="AA40" s="196" t="s">
        <v>999</v>
      </c>
      <c r="AB40" s="197"/>
      <c r="AC40" s="36"/>
    </row>
    <row r="41" spans="1:58" ht="18.75" customHeight="1">
      <c r="A41" s="203" t="s">
        <v>806</v>
      </c>
      <c r="B41" s="211"/>
      <c r="C41" s="211"/>
      <c r="D41" s="211"/>
      <c r="E41" s="211"/>
      <c r="F41" s="204"/>
      <c r="G41" s="213"/>
      <c r="H41" s="200"/>
      <c r="I41" s="212"/>
      <c r="J41" s="200"/>
      <c r="K41" s="212"/>
      <c r="L41" s="214"/>
      <c r="M41" s="202"/>
      <c r="N41" s="213"/>
      <c r="O41" s="211" t="s">
        <v>807</v>
      </c>
      <c r="P41" s="211"/>
      <c r="Q41" s="211"/>
      <c r="R41" s="211"/>
      <c r="S41" s="204"/>
      <c r="T41" s="213"/>
      <c r="U41" s="213"/>
      <c r="V41" s="214"/>
      <c r="W41" s="202"/>
      <c r="X41" s="213"/>
      <c r="Y41" s="200"/>
      <c r="Z41" s="212"/>
      <c r="AA41" s="213"/>
      <c r="AB41" s="213"/>
      <c r="AC41" s="32"/>
    </row>
    <row r="42" spans="1:58" ht="18.75" customHeight="1">
      <c r="A42" s="203" t="s">
        <v>808</v>
      </c>
      <c r="B42" s="211"/>
      <c r="C42" s="211"/>
      <c r="D42" s="211"/>
      <c r="E42" s="211"/>
      <c r="F42" s="204"/>
      <c r="G42" s="200"/>
      <c r="H42" s="201"/>
      <c r="I42" s="201"/>
      <c r="J42" s="201"/>
      <c r="K42" s="201"/>
      <c r="L42" s="201"/>
      <c r="M42" s="201"/>
      <c r="N42" s="202"/>
      <c r="O42" s="203" t="s">
        <v>809</v>
      </c>
      <c r="P42" s="211"/>
      <c r="Q42" s="211"/>
      <c r="R42" s="211"/>
      <c r="S42" s="204"/>
      <c r="T42" s="200"/>
      <c r="U42" s="201"/>
      <c r="V42" s="201"/>
      <c r="W42" s="201"/>
      <c r="X42" s="201"/>
      <c r="Y42" s="201"/>
      <c r="Z42" s="201"/>
      <c r="AA42" s="201"/>
      <c r="AB42" s="202"/>
      <c r="AC42" s="32"/>
    </row>
    <row r="43" spans="1:58" ht="18.75" customHeight="1">
      <c r="A43" s="203" t="s">
        <v>810</v>
      </c>
      <c r="B43" s="211"/>
      <c r="C43" s="211"/>
      <c r="D43" s="211"/>
      <c r="E43" s="211"/>
      <c r="F43" s="204"/>
      <c r="G43" s="200"/>
      <c r="H43" s="201"/>
      <c r="I43" s="201"/>
      <c r="J43" s="201"/>
      <c r="K43" s="201"/>
      <c r="L43" s="201"/>
      <c r="M43" s="201"/>
      <c r="N43" s="202"/>
      <c r="O43" s="211" t="s">
        <v>811</v>
      </c>
      <c r="P43" s="211"/>
      <c r="Q43" s="211"/>
      <c r="R43" s="211"/>
      <c r="S43" s="204"/>
      <c r="T43" s="42"/>
      <c r="U43" s="43"/>
      <c r="V43" s="43"/>
      <c r="W43" s="43"/>
      <c r="X43" s="44"/>
      <c r="Y43" s="45"/>
      <c r="Z43" s="46"/>
      <c r="AA43" s="203"/>
      <c r="AB43" s="204"/>
      <c r="AC43" s="32"/>
    </row>
    <row r="44" spans="1:58" ht="18.75" customHeight="1">
      <c r="A44" s="205" t="s">
        <v>812</v>
      </c>
      <c r="B44" s="206"/>
      <c r="C44" s="206"/>
      <c r="D44" s="206"/>
      <c r="E44" s="206"/>
      <c r="F44" s="207"/>
      <c r="G44" s="208"/>
      <c r="H44" s="209"/>
      <c r="I44" s="209"/>
      <c r="J44" s="209"/>
      <c r="K44" s="209"/>
      <c r="L44" s="209"/>
      <c r="M44" s="209"/>
      <c r="N44" s="209"/>
      <c r="O44" s="209"/>
      <c r="P44" s="209"/>
      <c r="Q44" s="209"/>
      <c r="R44" s="209"/>
      <c r="S44" s="209"/>
      <c r="T44" s="209"/>
      <c r="U44" s="209"/>
      <c r="V44" s="209"/>
      <c r="W44" s="209"/>
      <c r="X44" s="209"/>
      <c r="Y44" s="209"/>
      <c r="Z44" s="209"/>
      <c r="AA44" s="209"/>
      <c r="AB44" s="210"/>
      <c r="AC44" s="47"/>
    </row>
    <row r="45" spans="1:58" ht="18.75" customHeight="1">
      <c r="A45" s="240" t="str">
        <f>IF(OR(ISBLANK(G41),ISBLANK(I41),ISBLANK(K41),ISBLANK(M41),ISBLANK(T41),ISBLANK(W41),ISBLANK(Z41),ISBLANK(G42),ISBLANK(T42),ISBLANK(G43),ISBLANK(T43),ISBLANK(U43),ISBLANK(V43),ISBLANK(W43),ISBLANK(X43),ISBLANK(Y43),ISBLANK(Z43),ISBLANK(G44)),"振込先情報にて、未入力の項目があります。","")</f>
        <v>振込先情報にて、未入力の項目があります。</v>
      </c>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36"/>
    </row>
    <row r="46" spans="1:58" ht="18.75" customHeight="1">
      <c r="A46" s="236" t="str">
        <f>IF(AND(S3="",A15="",A35="",A39="",A45=""),"申請書の入力漏れはありません。今一度入力内容に誤りがないかご確認ください。","申請書内に未入力の項目があります。今一度ご確認ください。")</f>
        <v>申請書内に未入力の項目があります。今一度ご確認ください。</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36"/>
    </row>
    <row r="47" spans="1:58" ht="18.75" customHeigh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36"/>
    </row>
    <row r="48" spans="1:58" ht="18.75" hidden="1" customHeight="1">
      <c r="A48" s="48"/>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6"/>
    </row>
    <row r="49" spans="1:29" ht="18.75" hidden="1" customHeight="1">
      <c r="A49" s="48"/>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6"/>
    </row>
    <row r="50" spans="1:29" ht="18.75" hidden="1" customHeight="1">
      <c r="A50" s="48"/>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6"/>
    </row>
    <row r="51" spans="1:29" ht="18.75" hidden="1" customHeight="1">
      <c r="A51" s="48"/>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6"/>
    </row>
    <row r="52" spans="1:29" ht="18.75" hidden="1" customHeight="1">
      <c r="A52" s="48"/>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6"/>
    </row>
    <row r="53" spans="1:29" ht="18.75" hidden="1" customHeight="1">
      <c r="A53" s="48"/>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6"/>
    </row>
    <row r="54" spans="1:29" ht="18.75" hidden="1" customHeight="1">
      <c r="A54" s="48"/>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6"/>
    </row>
    <row r="55" spans="1:29" ht="18.75" hidden="1" customHeight="1">
      <c r="A55" s="48"/>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6"/>
    </row>
    <row r="56" spans="1:29" ht="18.75" hidden="1" customHeight="1">
      <c r="A56" s="48"/>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6"/>
    </row>
    <row r="57" spans="1:29" ht="18.75" hidden="1" customHeight="1">
      <c r="A57" s="48"/>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6"/>
    </row>
    <row r="58" spans="1:29" ht="18.75" hidden="1" customHeight="1">
      <c r="A58" s="48"/>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6"/>
    </row>
    <row r="59" spans="1:29" ht="18.75" hidden="1" customHeight="1">
      <c r="A59" s="48"/>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6"/>
    </row>
    <row r="60" spans="1:29" ht="18.75" hidden="1" customHeight="1"/>
  </sheetData>
  <sheetProtection password="972F" sheet="1" objects="1" scenarios="1" selectLockedCells="1"/>
  <customSheetViews>
    <customSheetView guid="{E3A65FB3-9AEA-490F-AC3D-267E47F987D6}" scale="115" showGridLines="0" fitToPage="1" hiddenRows="1" hiddenColumns="1" topLeftCell="A7">
      <selection activeCell="W2" sqref="W2:X2"/>
      <pageMargins left="0.70866141732283472" right="0.70866141732283472" top="0.74803149606299213" bottom="0.35433070866141736" header="0.31496062992125984" footer="0.31496062992125984"/>
      <pageSetup paperSize="9" orientation="portrait" r:id="rId1"/>
      <headerFooter>
        <oddHeader>&amp;L&amp;"HGSｺﾞｼｯｸM,ﾒﾃﾞｨｳﾑ"&amp;10様式第1（第4条関係）</oddHeader>
      </headerFooter>
    </customSheetView>
    <customSheetView guid="{C2780F30-53AC-48EC-A149-3ECB416482D7}" scale="115" showPageBreaks="1" showGridLines="0" fitToPage="1" printArea="1" hiddenRows="1" hiddenColumns="1">
      <selection activeCell="W2" sqref="W2:X2"/>
      <pageMargins left="0.70866141732283472" right="0.70866141732283472" top="0.74803149606299213" bottom="0.35433070866141736" header="0.31496062992125984" footer="0.31496062992125984"/>
      <pageSetup paperSize="9" orientation="portrait" r:id="rId2"/>
      <headerFooter>
        <oddHeader>&amp;R&amp;"HGSｺﾞｼｯｸM,ﾒﾃﾞｨｳﾑ"&amp;10様式第1</oddHeader>
      </headerFooter>
    </customSheetView>
    <customSheetView guid="{A526057D-26AA-4465-A8DA-A3DA252FDBB8}" scale="115" showPageBreaks="1" showGridLines="0" fitToPage="1" printArea="1" hiddenRows="1" hiddenColumns="1">
      <selection activeCell="G7" sqref="G7:AB7"/>
      <pageMargins left="0.70866141732283472" right="0.70866141732283472" top="0.74803149606299213" bottom="0.35433070866141736" header="0.31496062992125984" footer="0.31496062992125984"/>
      <pageSetup paperSize="9" orientation="portrait" r:id="rId3"/>
      <headerFooter>
        <oddHeader>&amp;R&amp;"HGSｺﾞｼｯｸM,ﾒﾃﾞｨｳﾑ"&amp;10様式第1</oddHeader>
      </headerFooter>
    </customSheetView>
    <customSheetView guid="{66848195-5DA8-44A4-B951-4C26B1C2E40C}" scale="115" showPageBreaks="1" showGridLines="0" fitToPage="1" printArea="1" hiddenRows="1" hiddenColumns="1">
      <selection activeCell="G7" sqref="G7:AB7"/>
      <pageMargins left="0.70866141732283472" right="0.70866141732283472" top="0.74803149606299213" bottom="0.35433070866141736" header="0.31496062992125984" footer="0.31496062992125984"/>
      <pageSetup paperSize="9" orientation="portrait" r:id="rId4"/>
      <headerFooter>
        <oddHeader>&amp;R&amp;"HGSｺﾞｼｯｸM,ﾒﾃﾞｨｳﾑ"&amp;10様式第1</oddHeader>
      </headerFooter>
    </customSheetView>
    <customSheetView guid="{B329BEA8-8A56-4454-B01E-E42DACA2E752}" scale="115" showGridLines="0" fitToPage="1" hiddenRows="1" hiddenColumns="1">
      <selection activeCell="W2" sqref="W2:X2"/>
      <pageMargins left="0.70866141732283472" right="0.70866141732283472" top="0.74803149606299213" bottom="0.35433070866141736" header="0.31496062992125984" footer="0.31496062992125984"/>
      <pageSetup paperSize="9" orientation="portrait" r:id="rId5"/>
      <headerFooter>
        <oddHeader>&amp;R&amp;"HGSｺﾞｼｯｸM,ﾒﾃﾞｨｳﾑ"&amp;10様式第1</oddHeader>
      </headerFooter>
    </customSheetView>
    <customSheetView guid="{1D3118FF-D3AE-48E8-A245-D5ABFC93C0FB}" scale="115" showPageBreaks="1" showGridLines="0" fitToPage="1" printArea="1" hiddenRows="1" hiddenColumns="1" topLeftCell="A7">
      <selection activeCell="W2" sqref="W2:X2"/>
      <pageMargins left="0.70866141732283472" right="0.70866141732283472" top="0.74803149606299213" bottom="0.35433070866141736" header="0.31496062992125984" footer="0.31496062992125984"/>
      <pageSetup paperSize="9" orientation="portrait" r:id="rId6"/>
      <headerFooter>
        <oddHeader>&amp;L&amp;"HGSｺﾞｼｯｸM,ﾒﾃﾞｨｳﾑ"&amp;10様式第1（第4条関係）</oddHeader>
      </headerFooter>
    </customSheetView>
    <customSheetView guid="{FFBCD6AB-D638-4FE6-A399-AB5518562CCE}" scale="115" showPageBreaks="1" showGridLines="0" fitToPage="1" printArea="1" hiddenRows="1" hiddenColumns="1" topLeftCell="A7">
      <selection activeCell="W2" sqref="W2:X2"/>
      <pageMargins left="0.70866141732283472" right="0.70866141732283472" top="0.74803149606299213" bottom="0.35433070866141736" header="0.31496062992125984" footer="0.31496062992125984"/>
      <pageSetup paperSize="9" orientation="portrait" r:id="rId7"/>
      <headerFooter>
        <oddHeader>&amp;L&amp;"HGSｺﾞｼｯｸM,ﾒﾃﾞｨｳﾑ"&amp;10様式第1（第4条関係）</oddHeader>
      </headerFooter>
    </customSheetView>
  </customSheetViews>
  <mergeCells count="117">
    <mergeCell ref="A37:B38"/>
    <mergeCell ref="A6:Q6"/>
    <mergeCell ref="R6:V6"/>
    <mergeCell ref="W6:AB6"/>
    <mergeCell ref="A14:F14"/>
    <mergeCell ref="A7:F7"/>
    <mergeCell ref="G7:AB7"/>
    <mergeCell ref="A16:AB16"/>
    <mergeCell ref="A17:F17"/>
    <mergeCell ref="G17:AB17"/>
    <mergeCell ref="M10:AB10"/>
    <mergeCell ref="L13:Q13"/>
    <mergeCell ref="L12:Q12"/>
    <mergeCell ref="G13:K13"/>
    <mergeCell ref="G12:K12"/>
    <mergeCell ref="W14:AB14"/>
    <mergeCell ref="R14:V14"/>
    <mergeCell ref="L14:Q14"/>
    <mergeCell ref="G14:K14"/>
    <mergeCell ref="A13:F13"/>
    <mergeCell ref="A10:F11"/>
    <mergeCell ref="G8:AB8"/>
    <mergeCell ref="A9:F9"/>
    <mergeCell ref="A12:F12"/>
    <mergeCell ref="S3:AB3"/>
    <mergeCell ref="A46:AB47"/>
    <mergeCell ref="A1:AB1"/>
    <mergeCell ref="W2:X2"/>
    <mergeCell ref="Z2:AA2"/>
    <mergeCell ref="S2:T2"/>
    <mergeCell ref="A15:AB15"/>
    <mergeCell ref="A39:AB39"/>
    <mergeCell ref="A45:AB45"/>
    <mergeCell ref="A35:AB35"/>
    <mergeCell ref="G9:AB9"/>
    <mergeCell ref="G11:AB11"/>
    <mergeCell ref="I10:L10"/>
    <mergeCell ref="W13:AB13"/>
    <mergeCell ref="W12:AB12"/>
    <mergeCell ref="R13:V13"/>
    <mergeCell ref="A8:F8"/>
    <mergeCell ref="A19:AB19"/>
    <mergeCell ref="G20:AB20"/>
    <mergeCell ref="B32:F32"/>
    <mergeCell ref="B20:F20"/>
    <mergeCell ref="A18:F18"/>
    <mergeCell ref="G18:AB18"/>
    <mergeCell ref="C37:AB38"/>
    <mergeCell ref="R12:V12"/>
    <mergeCell ref="AD13:AG19"/>
    <mergeCell ref="A41:F41"/>
    <mergeCell ref="G34:AB34"/>
    <mergeCell ref="A29:A31"/>
    <mergeCell ref="B29:F29"/>
    <mergeCell ref="G29:AB29"/>
    <mergeCell ref="B30:F30"/>
    <mergeCell ref="G30:AB30"/>
    <mergeCell ref="B31:F31"/>
    <mergeCell ref="G31:AB31"/>
    <mergeCell ref="B21:F21"/>
    <mergeCell ref="G21:AB21"/>
    <mergeCell ref="B22:F22"/>
    <mergeCell ref="G22:AB22"/>
    <mergeCell ref="A20:A22"/>
    <mergeCell ref="A32:A34"/>
    <mergeCell ref="G32:AB32"/>
    <mergeCell ref="B33:F33"/>
    <mergeCell ref="G33:AB33"/>
    <mergeCell ref="B34:F34"/>
    <mergeCell ref="G23:AB23"/>
    <mergeCell ref="B24:F24"/>
    <mergeCell ref="G24:AB24"/>
    <mergeCell ref="A36:AB36"/>
    <mergeCell ref="A23:A25"/>
    <mergeCell ref="B23:F23"/>
    <mergeCell ref="B26:F26"/>
    <mergeCell ref="G26:AB26"/>
    <mergeCell ref="B27:F27"/>
    <mergeCell ref="G27:AB27"/>
    <mergeCell ref="B28:F28"/>
    <mergeCell ref="G28:AB28"/>
    <mergeCell ref="B25:F25"/>
    <mergeCell ref="G25:AB25"/>
    <mergeCell ref="A26:A28"/>
    <mergeCell ref="AG20:AG22"/>
    <mergeCell ref="AG23:AG25"/>
    <mergeCell ref="AG26:AG28"/>
    <mergeCell ref="AG29:AG31"/>
    <mergeCell ref="AG32:AG34"/>
    <mergeCell ref="AD32:AF34"/>
    <mergeCell ref="AD29:AF31"/>
    <mergeCell ref="AD26:AF28"/>
    <mergeCell ref="AD23:AF25"/>
    <mergeCell ref="AD20:AF22"/>
    <mergeCell ref="AA40:AB40"/>
    <mergeCell ref="U40:V40"/>
    <mergeCell ref="R40:S40"/>
    <mergeCell ref="A40:Q40"/>
    <mergeCell ref="G43:N43"/>
    <mergeCell ref="AA43:AB43"/>
    <mergeCell ref="A44:F44"/>
    <mergeCell ref="G44:AB44"/>
    <mergeCell ref="O43:S43"/>
    <mergeCell ref="A43:F43"/>
    <mergeCell ref="Z41:AB41"/>
    <mergeCell ref="W41:Y41"/>
    <mergeCell ref="T41:V41"/>
    <mergeCell ref="O41:S41"/>
    <mergeCell ref="M41:N41"/>
    <mergeCell ref="K41:L41"/>
    <mergeCell ref="I41:J41"/>
    <mergeCell ref="G41:H41"/>
    <mergeCell ref="A42:F42"/>
    <mergeCell ref="O42:S42"/>
    <mergeCell ref="G42:N42"/>
    <mergeCell ref="T42:AB42"/>
    <mergeCell ref="X40:Y40"/>
  </mergeCells>
  <phoneticPr fontId="1" type="halfwidthKatakana"/>
  <conditionalFormatting sqref="AD32:AF34">
    <cfRule type="expression" dxfId="49" priority="25">
      <formula>OR(AJ18="4",AJ18="3",AJ18="2",AJ18="1")</formula>
    </cfRule>
  </conditionalFormatting>
  <conditionalFormatting sqref="AD23:AF25">
    <cfRule type="expression" dxfId="48" priority="27">
      <formula>AJ18="1"</formula>
    </cfRule>
  </conditionalFormatting>
  <conditionalFormatting sqref="AD26:AF28">
    <cfRule type="expression" dxfId="47" priority="28">
      <formula>OR(AJ18="2",AJ18="1")</formula>
    </cfRule>
  </conditionalFormatting>
  <conditionalFormatting sqref="AD29:AF31">
    <cfRule type="expression" dxfId="46" priority="26">
      <formula>OR(AJ18="3",AJ18="2",AJ18="1")</formula>
    </cfRule>
  </conditionalFormatting>
  <conditionalFormatting sqref="A46:AB47">
    <cfRule type="cellIs" dxfId="45" priority="3" operator="equal">
      <formula>"申請書内に未入力の項目があります。今一度ご確認ください。"</formula>
    </cfRule>
  </conditionalFormatting>
  <conditionalFormatting sqref="A23:A34">
    <cfRule type="containsErrors" dxfId="44" priority="2">
      <formula>ISERROR(A23)</formula>
    </cfRule>
  </conditionalFormatting>
  <conditionalFormatting sqref="AG23:AG34">
    <cfRule type="containsErrors" dxfId="43" priority="1">
      <formula>ISERROR(AG23)</formula>
    </cfRule>
  </conditionalFormatting>
  <dataValidations xWindow="978" yWindow="251" count="20">
    <dataValidation type="list" allowBlank="1" showInputMessage="1" showErrorMessage="1" error="法人名をプルダウンにて選択してください。" prompt="法人名をプルダウンにて選択してください。法人種別を選択してからでないと、法人名は選択できません。_x000a_法人名は五十音順に並んでいます。" sqref="G9:AB9">
      <formula1>INDIRECT($G$7)</formula1>
    </dataValidation>
    <dataValidation type="list" allowBlank="1" showInputMessage="1" showErrorMessage="1" error="申請の有無をプルダウンにて選択してください。" prompt="左記に表示されている事業所の申請希望について、プルダウンにて選択してください。_x000a__x000a_申請する場合：『申請する』を選択_x000a_申請しない場合：『申請しない』を選択_x000a__x000a_セルがグレーになっている場合は、そのままにしておいて結構です。『申請する』または『申請しない』のどちらも選択されていない場合、エラーメッセージが表示されます。_x000a_" sqref="AD20:AF34">
      <formula1>"申請する,申請しない"</formula1>
    </dataValidation>
    <dataValidation imeMode="hiragana" allowBlank="1" showInputMessage="1" showErrorMessage="1" prompt="法人代表者の職名を入力してください。" sqref="L12:Q12"/>
    <dataValidation imeMode="hiragana" allowBlank="1" showInputMessage="1" showErrorMessage="1" prompt="法人代表者の氏名を入力してください。" sqref="W12:AB12"/>
    <dataValidation imeMode="hiragana" allowBlank="1" showInputMessage="1" showErrorMessage="1" prompt="申請担当者の職名を入力してください。" sqref="L13:Q13"/>
    <dataValidation imeMode="hiragana" allowBlank="1" showInputMessage="1" showErrorMessage="1" prompt="申請担当者の氏名を入力してください。" sqref="W13:AB13"/>
    <dataValidation imeMode="halfAlpha" allowBlank="1" showInputMessage="1" showErrorMessage="1" prompt="申請担当者と連絡の取れる電話番号を入力してください。_x000a_申請に不備等があった場合に連絡します。" sqref="L14:Q14"/>
    <dataValidation imeMode="halfAlpha" allowBlank="1" showInputMessage="1" showErrorMessage="1" prompt="申請担当者と連絡の取れるメールアドレスを入力してください。" sqref="W14:AB14"/>
    <dataValidation type="whole" imeMode="halfAlpha" allowBlank="1" showInputMessage="1" showErrorMessage="1" error="金融機関コードを1桁ずつ入力してください。" prompt="金融機関コードを『1桁ずつ』入力してください。" sqref="G41:N41">
      <formula1>0</formula1>
      <formula2>9</formula2>
    </dataValidation>
    <dataValidation type="list" allowBlank="1" showInputMessage="1" showErrorMessage="1" error="預金種目をプルダウンにて選択してください。" prompt="預金種目をプルダウンにて選択してください。" sqref="G43:N43">
      <formula1>"普通預金,当座預金"</formula1>
    </dataValidation>
    <dataValidation type="whole" imeMode="halfAlpha" allowBlank="1" showInputMessage="1" showErrorMessage="1" error="支店番号を1桁ずつ入力してください。" prompt="支店番号を『1桁ずつ』入力してください。" sqref="T41:AB41">
      <formula1>0</formula1>
      <formula2>9</formula2>
    </dataValidation>
    <dataValidation imeMode="hiragana" allowBlank="1" showInputMessage="1" showErrorMessage="1" prompt="金融機関名を入力してください。" sqref="G42:N42"/>
    <dataValidation imeMode="hiragana" allowBlank="1" showInputMessage="1" showErrorMessage="1" prompt="店名を入力してください。" sqref="T42:AB42"/>
    <dataValidation type="whole" imeMode="halfAlpha" allowBlank="1" showInputMessage="1" showErrorMessage="1" error="口座番号を1桁ずつ入力してください。" prompt="口座番号を7桁の番号に変換した上で、『1桁』ずつ入力してください。" sqref="T43:Z43">
      <formula1>0</formula1>
      <formula2>9</formula2>
    </dataValidation>
    <dataValidation type="custom" imeMode="halfKatakana" allowBlank="1" showInputMessage="1" showErrorMessage="1" error="口座名義人を半角カタカナで入力してください。" prompt="口座名義人を半角カタカナで入力してください。" sqref="G44:AB44">
      <formula1>AND(G44=PHONETIC(G44),LEN(G44)=LENB(G44))</formula1>
    </dataValidation>
    <dataValidation type="whole" imeMode="halfAlpha" allowBlank="1" showInputMessage="1" showErrorMessage="1" error="電子申請の申請日を入力してください。" prompt="電子申請の申請日を入力してください。" sqref="W2:X2">
      <formula1>1</formula1>
      <formula2>12</formula2>
    </dataValidation>
    <dataValidation type="list" allowBlank="1" showInputMessage="1" showErrorMessage="1" error="右記内容を確認し、申立事項に誤りが無ければ、プルダウンにて『○』を選択してください。" prompt="右記内容を確認し、申立事項に誤りが無ければ、プルダウンにて『○』を選択してください。_x000a_申立事項の項目にチェックが入らない場合、申請することはできません。" sqref="A37:B38">
      <formula1>"○"</formula1>
    </dataValidation>
    <dataValidation type="whole" imeMode="halfAlpha" allowBlank="1" showInputMessage="1" showErrorMessage="1" error="電子申請の申請日を入力してください。" prompt="電子申請の申請日を入力してください。" sqref="Z2:AA2">
      <formula1>1</formula1>
      <formula2>31</formula2>
    </dataValidation>
    <dataValidation type="list" allowBlank="1" showInputMessage="1" showErrorMessage="1" error="法人種別をプルダウンにて選択してください。" prompt="法人種別をプルダウンにて選択してください。_x000a_『一般社団法人』、『医療法人』、『株式会社』、『合同会社』、『社会医療法人』、『社会福祉法人』、『生協』、『有限会社』、『特定非営利活動法人』の順に並んでいます。" sqref="G7:AB7">
      <formula1>$AI$2:$AI$10</formula1>
    </dataValidation>
    <dataValidation allowBlank="1" showInputMessage="1" showErrorMessage="1" prompt="法人最大申請数と上から1つ分の申請数（＝「申請する」を選択した数）を比較。_x000a_・申請数の方が多い場合→空欄_x000a_・法人最大申請数の方が多い（又は同じ）場合→法人最大申請数を表示" sqref="AT20"/>
  </dataValidations>
  <pageMargins left="0.70866141732283472" right="0.70866141732283472" top="0.74803149606299213" bottom="0.35433070866141736" header="0.31496062992125984" footer="0.31496062992125984"/>
  <pageSetup paperSize="9" orientation="portrait" r:id="rId8"/>
  <headerFooter>
    <oddHeader>&amp;L&amp;"HGSｺﾞｼｯｸM,ﾒﾃﾞｨｳﾑ"&amp;10様式第1（第4条関係）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U190"/>
  <sheetViews>
    <sheetView zoomScaleNormal="100" zoomScaleSheetLayoutView="100" workbookViewId="0">
      <pane xSplit="2" ySplit="5" topLeftCell="AL6" activePane="bottomRight" state="frozen"/>
      <selection pane="topRight" activeCell="C1" sqref="C1"/>
      <selection pane="bottomLeft" activeCell="A5" sqref="A5"/>
      <selection pane="bottomRight" activeCell="AN7" sqref="AN7"/>
    </sheetView>
  </sheetViews>
  <sheetFormatPr defaultColWidth="9" defaultRowHeight="24.95" customHeight="1" outlineLevelRow="1" outlineLevelCol="3"/>
  <cols>
    <col min="1" max="1" width="11.125" style="29" customWidth="1"/>
    <col min="2" max="2" width="22.625" style="17" customWidth="1"/>
    <col min="3" max="3" width="22.625" style="17" hidden="1" customWidth="1" outlineLevel="1"/>
    <col min="4" max="4" width="11.125" style="29" hidden="1" customWidth="1" outlineLevel="1"/>
    <col min="5" max="5" width="7.625" style="29" hidden="1" customWidth="1" outlineLevel="1"/>
    <col min="6" max="6" width="36.25" style="17" hidden="1" customWidth="1" outlineLevel="1"/>
    <col min="7" max="7" width="9" style="17" hidden="1" customWidth="1" outlineLevel="1"/>
    <col min="8" max="9" width="9" style="29" hidden="1" customWidth="1" outlineLevel="2"/>
    <col min="10" max="10" width="9" style="17" hidden="1" customWidth="1" outlineLevel="2"/>
    <col min="11" max="11" width="9" style="30" hidden="1" customWidth="1" outlineLevel="2"/>
    <col min="12" max="12" width="9" style="31" hidden="1" customWidth="1" outlineLevel="2"/>
    <col min="13" max="13" width="9" style="17" hidden="1" customWidth="1" outlineLevel="1" collapsed="1"/>
    <col min="14" max="18" width="9" style="17" hidden="1" customWidth="1" outlineLevel="2"/>
    <col min="19" max="19" width="9" style="17" hidden="1" customWidth="1" outlineLevel="1" collapsed="1"/>
    <col min="20" max="24" width="9" style="17" hidden="1" customWidth="1" outlineLevel="2"/>
    <col min="25" max="25" width="9" style="17" hidden="1" customWidth="1" outlineLevel="1" collapsed="1"/>
    <col min="26" max="30" width="9" style="17" hidden="1" customWidth="1" outlineLevel="2"/>
    <col min="31" max="31" width="9" style="17" hidden="1" customWidth="1" outlineLevel="1" collapsed="1"/>
    <col min="32" max="36" width="9" style="17" hidden="1" customWidth="1" outlineLevel="3"/>
    <col min="37" max="37" width="9" style="17" hidden="1" customWidth="1" outlineLevel="1" collapsed="1"/>
    <col min="38" max="38" width="9" style="17" collapsed="1"/>
    <col min="39" max="39" width="9" style="17"/>
    <col min="40" max="46" width="9" style="17" customWidth="1" outlineLevel="1"/>
    <col min="47" max="47" width="53.75" style="17" customWidth="1" outlineLevel="1"/>
    <col min="48" max="49" width="9" style="17"/>
    <col min="50" max="96" width="9" style="17" hidden="1" customWidth="1" outlineLevel="1"/>
    <col min="97" max="97" width="9" style="17" collapsed="1"/>
    <col min="98" max="174" width="9" style="17" hidden="1" customWidth="1" outlineLevel="1"/>
    <col min="175" max="175" width="9" style="17" collapsed="1"/>
    <col min="176" max="176" width="26.375" style="17" customWidth="1"/>
    <col min="177" max="16384" width="9" style="17"/>
  </cols>
  <sheetData>
    <row r="1" spans="1:177" ht="24.95" hidden="1" customHeight="1" outlineLevel="1">
      <c r="A1" s="149" t="s">
        <v>1647</v>
      </c>
    </row>
    <row r="2" spans="1:177" s="1" customFormat="1" ht="13.5" collapsed="1">
      <c r="A2" s="286" t="s">
        <v>5</v>
      </c>
      <c r="B2" s="287"/>
      <c r="C2" s="287"/>
      <c r="D2" s="287"/>
      <c r="E2" s="287"/>
      <c r="F2" s="288"/>
      <c r="G2" s="295" t="s">
        <v>711</v>
      </c>
      <c r="H2" s="296"/>
      <c r="I2" s="296"/>
      <c r="J2" s="296"/>
      <c r="K2" s="296"/>
      <c r="L2" s="297"/>
      <c r="M2" s="304" t="s">
        <v>712</v>
      </c>
      <c r="N2" s="305"/>
      <c r="O2" s="305"/>
      <c r="P2" s="305"/>
      <c r="Q2" s="305"/>
      <c r="R2" s="306"/>
      <c r="S2" s="313" t="s">
        <v>713</v>
      </c>
      <c r="T2" s="314"/>
      <c r="U2" s="314"/>
      <c r="V2" s="314"/>
      <c r="W2" s="314"/>
      <c r="X2" s="315"/>
      <c r="Y2" s="322" t="s">
        <v>714</v>
      </c>
      <c r="Z2" s="323"/>
      <c r="AA2" s="323"/>
      <c r="AB2" s="323"/>
      <c r="AC2" s="323"/>
      <c r="AD2" s="324"/>
      <c r="AE2" s="331" t="s">
        <v>715</v>
      </c>
      <c r="AF2" s="332"/>
      <c r="AG2" s="332"/>
      <c r="AH2" s="332"/>
      <c r="AI2" s="332"/>
      <c r="AJ2" s="333"/>
      <c r="AK2" s="283"/>
      <c r="AM2" s="52"/>
      <c r="AN2" s="56"/>
      <c r="AO2" s="50"/>
      <c r="AP2" s="50"/>
      <c r="AQ2" s="50"/>
      <c r="AR2" s="50"/>
      <c r="AS2" s="50"/>
      <c r="AT2" s="50"/>
      <c r="AU2" s="51"/>
      <c r="AW2" s="80"/>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9"/>
      <c r="CS2" s="85"/>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91"/>
    </row>
    <row r="3" spans="1:177" s="1" customFormat="1" ht="13.5">
      <c r="A3" s="289"/>
      <c r="B3" s="290"/>
      <c r="C3" s="290"/>
      <c r="D3" s="290"/>
      <c r="E3" s="290"/>
      <c r="F3" s="291"/>
      <c r="G3" s="298"/>
      <c r="H3" s="299"/>
      <c r="I3" s="299"/>
      <c r="J3" s="299"/>
      <c r="K3" s="299"/>
      <c r="L3" s="300"/>
      <c r="M3" s="307"/>
      <c r="N3" s="308"/>
      <c r="O3" s="308"/>
      <c r="P3" s="308"/>
      <c r="Q3" s="308"/>
      <c r="R3" s="309"/>
      <c r="S3" s="316"/>
      <c r="T3" s="317"/>
      <c r="U3" s="317"/>
      <c r="V3" s="317"/>
      <c r="W3" s="317"/>
      <c r="X3" s="318"/>
      <c r="Y3" s="325"/>
      <c r="Z3" s="326"/>
      <c r="AA3" s="326"/>
      <c r="AB3" s="326"/>
      <c r="AC3" s="326"/>
      <c r="AD3" s="327"/>
      <c r="AE3" s="334"/>
      <c r="AF3" s="335"/>
      <c r="AG3" s="335"/>
      <c r="AH3" s="335"/>
      <c r="AI3" s="335"/>
      <c r="AJ3" s="336"/>
      <c r="AK3" s="284"/>
      <c r="AM3" s="57"/>
      <c r="AN3" s="63" t="s">
        <v>988</v>
      </c>
      <c r="AO3" s="59"/>
      <c r="AP3" s="59"/>
      <c r="AQ3" s="59"/>
      <c r="AR3" s="59"/>
      <c r="AS3" s="141"/>
      <c r="AT3" s="141"/>
      <c r="AU3" s="64"/>
      <c r="AW3" s="81"/>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7"/>
      <c r="CS3" s="86"/>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92"/>
    </row>
    <row r="4" spans="1:177" s="1" customFormat="1" ht="13.5">
      <c r="A4" s="289"/>
      <c r="B4" s="290"/>
      <c r="C4" s="290"/>
      <c r="D4" s="290"/>
      <c r="E4" s="290"/>
      <c r="F4" s="291"/>
      <c r="G4" s="298"/>
      <c r="H4" s="299"/>
      <c r="I4" s="299"/>
      <c r="J4" s="299"/>
      <c r="K4" s="299"/>
      <c r="L4" s="300"/>
      <c r="M4" s="307"/>
      <c r="N4" s="308"/>
      <c r="O4" s="308"/>
      <c r="P4" s="308"/>
      <c r="Q4" s="308"/>
      <c r="R4" s="309"/>
      <c r="S4" s="316"/>
      <c r="T4" s="317"/>
      <c r="U4" s="317"/>
      <c r="V4" s="317"/>
      <c r="W4" s="317"/>
      <c r="X4" s="318"/>
      <c r="Y4" s="325"/>
      <c r="Z4" s="326"/>
      <c r="AA4" s="326"/>
      <c r="AB4" s="326"/>
      <c r="AC4" s="326"/>
      <c r="AD4" s="327"/>
      <c r="AE4" s="334"/>
      <c r="AF4" s="335"/>
      <c r="AG4" s="335"/>
      <c r="AH4" s="335"/>
      <c r="AI4" s="335"/>
      <c r="AJ4" s="336"/>
      <c r="AK4" s="284"/>
      <c r="AM4" s="57"/>
      <c r="AN4" s="69" t="s">
        <v>1335</v>
      </c>
      <c r="AO4" s="65" t="s">
        <v>993</v>
      </c>
      <c r="AP4" s="66" t="s">
        <v>994</v>
      </c>
      <c r="AQ4" s="67" t="s">
        <v>1336</v>
      </c>
      <c r="AR4" s="157" t="s">
        <v>995</v>
      </c>
      <c r="AS4" s="68" t="s">
        <v>1649</v>
      </c>
      <c r="AT4" s="143"/>
      <c r="AU4" s="142"/>
      <c r="AW4" s="81"/>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7"/>
      <c r="CS4" s="86"/>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92"/>
    </row>
    <row r="5" spans="1:177" s="1" customFormat="1" ht="13.5">
      <c r="A5" s="292"/>
      <c r="B5" s="293"/>
      <c r="C5" s="293"/>
      <c r="D5" s="293"/>
      <c r="E5" s="293"/>
      <c r="F5" s="294"/>
      <c r="G5" s="301"/>
      <c r="H5" s="302"/>
      <c r="I5" s="302"/>
      <c r="J5" s="302"/>
      <c r="K5" s="302"/>
      <c r="L5" s="303"/>
      <c r="M5" s="310"/>
      <c r="N5" s="311"/>
      <c r="O5" s="311"/>
      <c r="P5" s="311"/>
      <c r="Q5" s="311"/>
      <c r="R5" s="312"/>
      <c r="S5" s="319"/>
      <c r="T5" s="320"/>
      <c r="U5" s="320"/>
      <c r="V5" s="320"/>
      <c r="W5" s="320"/>
      <c r="X5" s="321"/>
      <c r="Y5" s="328"/>
      <c r="Z5" s="329"/>
      <c r="AA5" s="329"/>
      <c r="AB5" s="329"/>
      <c r="AC5" s="329"/>
      <c r="AD5" s="330"/>
      <c r="AE5" s="337"/>
      <c r="AF5" s="338"/>
      <c r="AG5" s="338"/>
      <c r="AH5" s="338"/>
      <c r="AI5" s="338"/>
      <c r="AJ5" s="339"/>
      <c r="AK5" s="285"/>
      <c r="AM5" s="57"/>
      <c r="AN5" s="61"/>
      <c r="AO5" s="62" t="s">
        <v>989</v>
      </c>
      <c r="AP5" s="62" t="s">
        <v>990</v>
      </c>
      <c r="AQ5" s="62" t="s">
        <v>991</v>
      </c>
      <c r="AR5" s="62" t="s">
        <v>992</v>
      </c>
      <c r="AS5" s="158"/>
      <c r="AT5" s="143"/>
      <c r="AU5" s="142"/>
      <c r="AW5" s="81"/>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7"/>
      <c r="CS5" s="86"/>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3"/>
      <c r="FT5" s="92"/>
    </row>
    <row r="6" spans="1:177" s="1" customFormat="1" ht="74.25" customHeight="1">
      <c r="A6" s="2" t="s">
        <v>555</v>
      </c>
      <c r="B6" s="2" t="s">
        <v>2</v>
      </c>
      <c r="C6" s="2" t="s">
        <v>1094</v>
      </c>
      <c r="D6" s="2" t="s">
        <v>566</v>
      </c>
      <c r="E6" s="2" t="s">
        <v>3</v>
      </c>
      <c r="F6" s="2" t="s">
        <v>4</v>
      </c>
      <c r="G6" s="3" t="s">
        <v>6</v>
      </c>
      <c r="H6" s="3" t="s">
        <v>710</v>
      </c>
      <c r="I6" s="3" t="s">
        <v>3</v>
      </c>
      <c r="J6" s="3" t="s">
        <v>7</v>
      </c>
      <c r="K6" s="4" t="s">
        <v>0</v>
      </c>
      <c r="L6" s="5" t="s">
        <v>1</v>
      </c>
      <c r="M6" s="6" t="s">
        <v>6</v>
      </c>
      <c r="N6" s="6" t="s">
        <v>710</v>
      </c>
      <c r="O6" s="6" t="s">
        <v>3</v>
      </c>
      <c r="P6" s="6" t="s">
        <v>7</v>
      </c>
      <c r="Q6" s="6" t="s">
        <v>0</v>
      </c>
      <c r="R6" s="7" t="s">
        <v>1</v>
      </c>
      <c r="S6" s="8" t="s">
        <v>6</v>
      </c>
      <c r="T6" s="8" t="s">
        <v>710</v>
      </c>
      <c r="U6" s="8" t="s">
        <v>3</v>
      </c>
      <c r="V6" s="8" t="s">
        <v>7</v>
      </c>
      <c r="W6" s="8" t="s">
        <v>0</v>
      </c>
      <c r="X6" s="9" t="s">
        <v>1</v>
      </c>
      <c r="Y6" s="2" t="s">
        <v>6</v>
      </c>
      <c r="Z6" s="2" t="s">
        <v>710</v>
      </c>
      <c r="AA6" s="2" t="s">
        <v>3</v>
      </c>
      <c r="AB6" s="2" t="s">
        <v>7</v>
      </c>
      <c r="AC6" s="2" t="s">
        <v>0</v>
      </c>
      <c r="AD6" s="10" t="s">
        <v>1</v>
      </c>
      <c r="AE6" s="11" t="s">
        <v>6</v>
      </c>
      <c r="AF6" s="11" t="s">
        <v>710</v>
      </c>
      <c r="AG6" s="11" t="s">
        <v>3</v>
      </c>
      <c r="AH6" s="11" t="s">
        <v>7</v>
      </c>
      <c r="AI6" s="11" t="s">
        <v>0</v>
      </c>
      <c r="AJ6" s="12" t="s">
        <v>1</v>
      </c>
      <c r="AK6" s="58" t="s">
        <v>828</v>
      </c>
      <c r="AM6" s="53" t="s">
        <v>980</v>
      </c>
      <c r="AN6" s="144" t="s">
        <v>987</v>
      </c>
      <c r="AO6" s="144" t="s">
        <v>981</v>
      </c>
      <c r="AP6" s="144" t="s">
        <v>1091</v>
      </c>
      <c r="AQ6" s="144" t="s">
        <v>986</v>
      </c>
      <c r="AR6" s="144" t="s">
        <v>982</v>
      </c>
      <c r="AS6" s="144" t="s">
        <v>1167</v>
      </c>
      <c r="AT6" s="144" t="s">
        <v>1166</v>
      </c>
      <c r="AU6" s="60" t="s">
        <v>983</v>
      </c>
      <c r="AW6" s="81" t="s">
        <v>1081</v>
      </c>
      <c r="AX6" s="76" t="s">
        <v>1047</v>
      </c>
      <c r="AY6" s="76" t="s">
        <v>1046</v>
      </c>
      <c r="AZ6" s="76" t="s">
        <v>1045</v>
      </c>
      <c r="BA6" s="76" t="s">
        <v>1044</v>
      </c>
      <c r="BB6" s="76" t="s">
        <v>1043</v>
      </c>
      <c r="BC6" s="76" t="s">
        <v>1042</v>
      </c>
      <c r="BD6" s="76" t="s">
        <v>1041</v>
      </c>
      <c r="BE6" s="76" t="s">
        <v>1040</v>
      </c>
      <c r="BF6" s="76" t="s">
        <v>1039</v>
      </c>
      <c r="BG6" s="76" t="s">
        <v>1038</v>
      </c>
      <c r="BH6" s="76" t="s">
        <v>1037</v>
      </c>
      <c r="BI6" s="76" t="s">
        <v>1036</v>
      </c>
      <c r="BJ6" s="76" t="s">
        <v>1035</v>
      </c>
      <c r="BK6" s="76" t="s">
        <v>1034</v>
      </c>
      <c r="BL6" s="76" t="s">
        <v>1033</v>
      </c>
      <c r="BM6" s="76" t="s">
        <v>1032</v>
      </c>
      <c r="BN6" s="76" t="s">
        <v>1031</v>
      </c>
      <c r="BO6" s="76" t="s">
        <v>1030</v>
      </c>
      <c r="BP6" s="76" t="s">
        <v>1029</v>
      </c>
      <c r="BQ6" s="76" t="s">
        <v>1028</v>
      </c>
      <c r="BR6" s="76" t="s">
        <v>1027</v>
      </c>
      <c r="BS6" s="76" t="s">
        <v>1026</v>
      </c>
      <c r="BT6" s="76" t="s">
        <v>1025</v>
      </c>
      <c r="BU6" s="76" t="s">
        <v>1024</v>
      </c>
      <c r="BV6" s="76" t="s">
        <v>1023</v>
      </c>
      <c r="BW6" s="76" t="s">
        <v>1022</v>
      </c>
      <c r="BX6" s="76" t="s">
        <v>1021</v>
      </c>
      <c r="BY6" s="76" t="s">
        <v>1020</v>
      </c>
      <c r="BZ6" s="76" t="s">
        <v>1019</v>
      </c>
      <c r="CA6" s="76" t="s">
        <v>1018</v>
      </c>
      <c r="CB6" s="76" t="s">
        <v>1017</v>
      </c>
      <c r="CC6" s="76" t="s">
        <v>1016</v>
      </c>
      <c r="CD6" s="76" t="s">
        <v>1015</v>
      </c>
      <c r="CE6" s="76" t="s">
        <v>1014</v>
      </c>
      <c r="CF6" s="76" t="s">
        <v>1013</v>
      </c>
      <c r="CG6" s="76" t="s">
        <v>1012</v>
      </c>
      <c r="CH6" s="76" t="s">
        <v>1011</v>
      </c>
      <c r="CI6" s="76" t="s">
        <v>1010</v>
      </c>
      <c r="CJ6" s="76" t="s">
        <v>1009</v>
      </c>
      <c r="CK6" s="76" t="s">
        <v>1008</v>
      </c>
      <c r="CL6" s="76" t="s">
        <v>1007</v>
      </c>
      <c r="CM6" s="76" t="s">
        <v>1006</v>
      </c>
      <c r="CN6" s="76" t="s">
        <v>1005</v>
      </c>
      <c r="CO6" s="76" t="s">
        <v>1004</v>
      </c>
      <c r="CP6" s="76" t="s">
        <v>1003</v>
      </c>
      <c r="CQ6" s="76" t="s">
        <v>1002</v>
      </c>
      <c r="CR6" s="76" t="s">
        <v>1001</v>
      </c>
      <c r="CS6" s="84" t="s">
        <v>1086</v>
      </c>
      <c r="CT6" s="90" t="s">
        <v>1047</v>
      </c>
      <c r="CU6" s="90" t="s">
        <v>1046</v>
      </c>
      <c r="CV6" s="90" t="s">
        <v>1079</v>
      </c>
      <c r="CW6" s="90" t="s">
        <v>1045</v>
      </c>
      <c r="CX6" s="90" t="s">
        <v>1044</v>
      </c>
      <c r="CY6" s="90" t="s">
        <v>1043</v>
      </c>
      <c r="CZ6" s="90" t="s">
        <v>1042</v>
      </c>
      <c r="DA6" s="90" t="s">
        <v>1041</v>
      </c>
      <c r="DB6" s="90" t="s">
        <v>1040</v>
      </c>
      <c r="DC6" s="90" t="s">
        <v>1039</v>
      </c>
      <c r="DD6" s="90" t="s">
        <v>1038</v>
      </c>
      <c r="DE6" s="90" t="s">
        <v>1037</v>
      </c>
      <c r="DF6" s="90" t="s">
        <v>1036</v>
      </c>
      <c r="DG6" s="90" t="s">
        <v>1035</v>
      </c>
      <c r="DH6" s="90" t="s">
        <v>1078</v>
      </c>
      <c r="DI6" s="90" t="s">
        <v>1077</v>
      </c>
      <c r="DJ6" s="90" t="s">
        <v>1076</v>
      </c>
      <c r="DK6" s="90" t="s">
        <v>1075</v>
      </c>
      <c r="DL6" s="90" t="s">
        <v>1074</v>
      </c>
      <c r="DM6" s="90" t="s">
        <v>1073</v>
      </c>
      <c r="DN6" s="90" t="s">
        <v>1072</v>
      </c>
      <c r="DO6" s="90" t="s">
        <v>1071</v>
      </c>
      <c r="DP6" s="90" t="s">
        <v>1070</v>
      </c>
      <c r="DQ6" s="90" t="s">
        <v>1069</v>
      </c>
      <c r="DR6" s="90" t="s">
        <v>1068</v>
      </c>
      <c r="DS6" s="90" t="s">
        <v>1067</v>
      </c>
      <c r="DT6" s="90" t="s">
        <v>1066</v>
      </c>
      <c r="DU6" s="90" t="s">
        <v>1065</v>
      </c>
      <c r="DV6" s="90" t="s">
        <v>1064</v>
      </c>
      <c r="DW6" s="90" t="s">
        <v>1063</v>
      </c>
      <c r="DX6" s="90" t="s">
        <v>1062</v>
      </c>
      <c r="DY6" s="90" t="s">
        <v>1061</v>
      </c>
      <c r="DZ6" s="90" t="s">
        <v>1060</v>
      </c>
      <c r="EA6" s="90" t="s">
        <v>1059</v>
      </c>
      <c r="EB6" s="90" t="s">
        <v>1058</v>
      </c>
      <c r="EC6" s="90" t="s">
        <v>1057</v>
      </c>
      <c r="ED6" s="90" t="s">
        <v>1056</v>
      </c>
      <c r="EE6" s="90" t="s">
        <v>1055</v>
      </c>
      <c r="EF6" s="90" t="s">
        <v>1054</v>
      </c>
      <c r="EG6" s="90" t="s">
        <v>1053</v>
      </c>
      <c r="EH6" s="90" t="s">
        <v>1052</v>
      </c>
      <c r="EI6" s="90" t="s">
        <v>1034</v>
      </c>
      <c r="EJ6" s="90" t="s">
        <v>1033</v>
      </c>
      <c r="EK6" s="90" t="s">
        <v>1032</v>
      </c>
      <c r="EL6" s="90" t="s">
        <v>1031</v>
      </c>
      <c r="EM6" s="90" t="s">
        <v>1030</v>
      </c>
      <c r="EN6" s="90" t="s">
        <v>1029</v>
      </c>
      <c r="EO6" s="90" t="s">
        <v>1028</v>
      </c>
      <c r="EP6" s="90" t="s">
        <v>1027</v>
      </c>
      <c r="EQ6" s="90" t="s">
        <v>1026</v>
      </c>
      <c r="ER6" s="90" t="s">
        <v>1025</v>
      </c>
      <c r="ES6" s="90" t="s">
        <v>1024</v>
      </c>
      <c r="ET6" s="90" t="s">
        <v>1023</v>
      </c>
      <c r="EU6" s="90" t="s">
        <v>1022</v>
      </c>
      <c r="EV6" s="90" t="s">
        <v>1021</v>
      </c>
      <c r="EW6" s="90" t="s">
        <v>1020</v>
      </c>
      <c r="EX6" s="90" t="s">
        <v>1019</v>
      </c>
      <c r="EY6" s="90" t="s">
        <v>1018</v>
      </c>
      <c r="EZ6" s="90" t="s">
        <v>1017</v>
      </c>
      <c r="FA6" s="90" t="s">
        <v>1016</v>
      </c>
      <c r="FB6" s="90" t="s">
        <v>1015</v>
      </c>
      <c r="FC6" s="90" t="s">
        <v>1014</v>
      </c>
      <c r="FD6" s="90" t="s">
        <v>1013</v>
      </c>
      <c r="FE6" s="90" t="s">
        <v>1012</v>
      </c>
      <c r="FF6" s="90" t="s">
        <v>1011</v>
      </c>
      <c r="FG6" s="90" t="s">
        <v>1010</v>
      </c>
      <c r="FH6" s="90" t="s">
        <v>1009</v>
      </c>
      <c r="FI6" s="90" t="s">
        <v>1008</v>
      </c>
      <c r="FJ6" s="90" t="s">
        <v>1007</v>
      </c>
      <c r="FK6" s="90" t="s">
        <v>1006</v>
      </c>
      <c r="FL6" s="90" t="s">
        <v>1005</v>
      </c>
      <c r="FM6" s="90" t="s">
        <v>1004</v>
      </c>
      <c r="FN6" s="90" t="s">
        <v>1003</v>
      </c>
      <c r="FO6" s="90" t="s">
        <v>1002</v>
      </c>
      <c r="FP6" s="90" t="s">
        <v>1001</v>
      </c>
      <c r="FQ6" s="90" t="s">
        <v>1051</v>
      </c>
      <c r="FR6" s="90" t="s">
        <v>1050</v>
      </c>
      <c r="FS6" s="89"/>
      <c r="FT6" s="93" t="s">
        <v>1089</v>
      </c>
    </row>
    <row r="7" spans="1:177" ht="24.95" customHeight="1">
      <c r="A7" s="13" t="s">
        <v>562</v>
      </c>
      <c r="B7" s="14" t="s">
        <v>1087</v>
      </c>
      <c r="C7" s="14" t="s">
        <v>709</v>
      </c>
      <c r="D7" s="14">
        <v>1</v>
      </c>
      <c r="E7" s="14" t="s">
        <v>175</v>
      </c>
      <c r="F7" s="14" t="s">
        <v>1508</v>
      </c>
      <c r="G7" s="14" t="s">
        <v>426</v>
      </c>
      <c r="H7" s="14">
        <v>2372205209</v>
      </c>
      <c r="I7" s="14" t="s">
        <v>19</v>
      </c>
      <c r="J7" s="14" t="s">
        <v>427</v>
      </c>
      <c r="K7" s="14" t="s">
        <v>12</v>
      </c>
      <c r="L7" s="15">
        <v>43191</v>
      </c>
      <c r="M7" s="16"/>
      <c r="N7" s="16"/>
      <c r="O7" s="16"/>
      <c r="P7" s="16"/>
      <c r="Q7" s="16"/>
      <c r="R7" s="16"/>
      <c r="S7" s="16"/>
      <c r="T7" s="16"/>
      <c r="U7" s="16"/>
      <c r="V7" s="16"/>
      <c r="W7" s="16"/>
      <c r="X7" s="16"/>
      <c r="Y7" s="16"/>
      <c r="Z7" s="16"/>
      <c r="AA7" s="16"/>
      <c r="AB7" s="16"/>
      <c r="AC7" s="16"/>
      <c r="AD7" s="16"/>
      <c r="AE7" s="16"/>
      <c r="AF7" s="16"/>
      <c r="AG7" s="16"/>
      <c r="AH7" s="16"/>
      <c r="AI7" s="16"/>
      <c r="AJ7" s="16"/>
      <c r="AK7" s="16" t="s">
        <v>829</v>
      </c>
      <c r="AM7" s="54"/>
      <c r="AN7" s="110" t="s">
        <v>1650</v>
      </c>
      <c r="AO7" s="151"/>
      <c r="AP7" s="151"/>
      <c r="AQ7" s="152"/>
      <c r="AR7" s="151"/>
      <c r="AS7" s="156"/>
      <c r="AT7" s="156"/>
      <c r="AU7" s="148"/>
      <c r="AW7" s="150" t="s">
        <v>1636</v>
      </c>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3"/>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4"/>
      <c r="FT7" s="16" t="str">
        <f>IF(OR(ISBLANK(AW7),ISBLANK(AY7),ISBLANK(BA7),ISBLANK(BC7),ISBLANK(BD7),ISBLANK(BE7),ISBLANK(BG7),ISBLANK(BI7),ISBLANK(BJ7),ISBLANK(CI7),ISBLANK(CJ7),ISBLANK(CU7),ISBLANK(CV7),ISBLANK(CX7),ISBLANK(CZ7),ISBLANK(DA7),ISBLANK(DB7),ISBLANK(DD7),ISBLANK(DF7),ISBLANK(DG7),ISBLANK(DH7),ISBLANK(DI7),ISBLANK(DK7),ISBLANK(DM7),ISBLANK(DN7),ISBLANK(DO7),ISBLANK(FH7),ISBLANK(FS7)),"コピーが上手くできていません。",IF(B7=AW7,"問題なし","貼り付ける法人が間違っています。"))</f>
        <v>コピーが上手くできていません。</v>
      </c>
      <c r="FU7" s="116"/>
    </row>
    <row r="8" spans="1:177" ht="24.95" customHeight="1">
      <c r="A8" s="18" t="s">
        <v>561</v>
      </c>
      <c r="B8" s="14" t="s">
        <v>1090</v>
      </c>
      <c r="C8" s="14" t="s">
        <v>985</v>
      </c>
      <c r="D8" s="14">
        <v>2</v>
      </c>
      <c r="E8" s="14" t="s">
        <v>70</v>
      </c>
      <c r="F8" s="14" t="s">
        <v>1436</v>
      </c>
      <c r="G8" s="14" t="s">
        <v>716</v>
      </c>
      <c r="H8" s="14" t="s">
        <v>1341</v>
      </c>
      <c r="I8" s="14" t="s">
        <v>26</v>
      </c>
      <c r="J8" s="19" t="s">
        <v>1569</v>
      </c>
      <c r="K8" s="14" t="s">
        <v>717</v>
      </c>
      <c r="L8" s="15">
        <v>38443</v>
      </c>
      <c r="M8" s="14" t="s">
        <v>480</v>
      </c>
      <c r="N8" s="14">
        <v>2392200511</v>
      </c>
      <c r="O8" s="14" t="s">
        <v>70</v>
      </c>
      <c r="P8" s="14" t="s">
        <v>1530</v>
      </c>
      <c r="Q8" s="14" t="s">
        <v>479</v>
      </c>
      <c r="R8" s="15">
        <v>42826</v>
      </c>
      <c r="S8" s="16"/>
      <c r="T8" s="16"/>
      <c r="U8" s="16"/>
      <c r="V8" s="16"/>
      <c r="W8" s="16"/>
      <c r="X8" s="16"/>
      <c r="Y8" s="16"/>
      <c r="Z8" s="16"/>
      <c r="AA8" s="16"/>
      <c r="AB8" s="16"/>
      <c r="AC8" s="16"/>
      <c r="AD8" s="16"/>
      <c r="AE8" s="16"/>
      <c r="AF8" s="16"/>
      <c r="AG8" s="16"/>
      <c r="AH8" s="16"/>
      <c r="AI8" s="16"/>
      <c r="AJ8" s="16"/>
      <c r="AK8" s="16" t="s">
        <v>984</v>
      </c>
      <c r="AM8" s="54"/>
      <c r="AN8" s="110" t="s">
        <v>1650</v>
      </c>
      <c r="AO8" s="152"/>
      <c r="AP8" s="152"/>
      <c r="AQ8" s="152"/>
      <c r="AR8" s="152"/>
      <c r="AS8" s="156"/>
      <c r="AT8" s="156"/>
      <c r="AU8" s="148"/>
      <c r="AW8" s="150" t="s">
        <v>1248</v>
      </c>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3"/>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4"/>
      <c r="FT8" s="16" t="str">
        <f t="shared" ref="FT8:FT73" si="0">IF(OR(ISBLANK(AW8),ISBLANK(AY8),ISBLANK(BA8),ISBLANK(BC8),ISBLANK(BD8),ISBLANK(BE8),ISBLANK(BG8),ISBLANK(BI8),ISBLANK(BJ8),ISBLANK(CI8),ISBLANK(CJ8),ISBLANK(CU8),ISBLANK(CV8),ISBLANK(CX8),ISBLANK(CZ8),ISBLANK(DA8),ISBLANK(DB8),ISBLANK(DD8),ISBLANK(DF8),ISBLANK(DG8),ISBLANK(DH8),ISBLANK(DI8),ISBLANK(DK8),ISBLANK(DM8),ISBLANK(DN8),ISBLANK(DO8),ISBLANK(FH8),ISBLANK(FS8)),"コピーが上手くできていません。",IF(B8=AW8,"問題なし","貼り付ける法人が間違っています。"))</f>
        <v>コピーが上手くできていません。</v>
      </c>
      <c r="FU8" s="116"/>
    </row>
    <row r="9" spans="1:177" ht="24.95" customHeight="1">
      <c r="A9" s="18" t="s">
        <v>561</v>
      </c>
      <c r="B9" s="14" t="s">
        <v>1088</v>
      </c>
      <c r="C9" s="14" t="s">
        <v>569</v>
      </c>
      <c r="D9" s="14">
        <v>1</v>
      </c>
      <c r="E9" s="14" t="s">
        <v>15</v>
      </c>
      <c r="F9" s="14" t="s">
        <v>1482</v>
      </c>
      <c r="G9" s="14" t="s">
        <v>1617</v>
      </c>
      <c r="H9" s="14" t="s">
        <v>1342</v>
      </c>
      <c r="I9" s="14" t="s">
        <v>15</v>
      </c>
      <c r="J9" s="19" t="s">
        <v>485</v>
      </c>
      <c r="K9" s="14" t="s">
        <v>718</v>
      </c>
      <c r="L9" s="15" t="s">
        <v>1343</v>
      </c>
      <c r="M9" s="16"/>
      <c r="N9" s="16"/>
      <c r="O9" s="16"/>
      <c r="P9" s="16"/>
      <c r="Q9" s="16"/>
      <c r="R9" s="16"/>
      <c r="S9" s="16"/>
      <c r="T9" s="16"/>
      <c r="U9" s="16"/>
      <c r="V9" s="16"/>
      <c r="W9" s="16"/>
      <c r="X9" s="16"/>
      <c r="Y9" s="16"/>
      <c r="Z9" s="16"/>
      <c r="AA9" s="16"/>
      <c r="AB9" s="16"/>
      <c r="AC9" s="16"/>
      <c r="AD9" s="16"/>
      <c r="AE9" s="16"/>
      <c r="AF9" s="16"/>
      <c r="AG9" s="16"/>
      <c r="AH9" s="16"/>
      <c r="AI9" s="16"/>
      <c r="AJ9" s="16"/>
      <c r="AK9" s="16" t="s">
        <v>830</v>
      </c>
      <c r="AM9" s="54"/>
      <c r="AN9" s="110" t="s">
        <v>1650</v>
      </c>
      <c r="AO9" s="151"/>
      <c r="AP9" s="151"/>
      <c r="AQ9" s="152"/>
      <c r="AR9" s="151"/>
      <c r="AS9" s="156"/>
      <c r="AT9" s="156"/>
      <c r="AU9" s="148"/>
      <c r="AW9" s="150" t="s">
        <v>1248</v>
      </c>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3"/>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4"/>
      <c r="FT9" s="16" t="str">
        <f t="shared" si="0"/>
        <v>コピーが上手くできていません。</v>
      </c>
      <c r="FU9" s="116"/>
    </row>
    <row r="10" spans="1:177" ht="24.95" customHeight="1">
      <c r="A10" s="18" t="s">
        <v>561</v>
      </c>
      <c r="B10" s="14" t="s">
        <v>40</v>
      </c>
      <c r="C10" s="14" t="s">
        <v>576</v>
      </c>
      <c r="D10" s="14">
        <v>2</v>
      </c>
      <c r="E10" s="14" t="s">
        <v>41</v>
      </c>
      <c r="F10" s="14" t="s">
        <v>1544</v>
      </c>
      <c r="G10" s="14" t="s">
        <v>719</v>
      </c>
      <c r="H10" s="14" t="s">
        <v>1344</v>
      </c>
      <c r="I10" s="14" t="s">
        <v>41</v>
      </c>
      <c r="J10" s="19" t="s">
        <v>1437</v>
      </c>
      <c r="K10" s="14" t="s">
        <v>720</v>
      </c>
      <c r="L10" s="15" t="s">
        <v>1345</v>
      </c>
      <c r="M10" s="14" t="s">
        <v>531</v>
      </c>
      <c r="N10" s="14">
        <v>2372206108</v>
      </c>
      <c r="O10" s="14" t="s">
        <v>42</v>
      </c>
      <c r="P10" s="14" t="s">
        <v>1438</v>
      </c>
      <c r="Q10" s="14" t="s">
        <v>9</v>
      </c>
      <c r="R10" s="15">
        <v>44682</v>
      </c>
      <c r="S10" s="16"/>
      <c r="T10" s="16"/>
      <c r="U10" s="16"/>
      <c r="V10" s="16"/>
      <c r="W10" s="16"/>
      <c r="X10" s="16"/>
      <c r="Y10" s="16"/>
      <c r="Z10" s="16"/>
      <c r="AA10" s="16"/>
      <c r="AB10" s="16"/>
      <c r="AC10" s="16"/>
      <c r="AD10" s="16"/>
      <c r="AE10" s="16"/>
      <c r="AF10" s="16"/>
      <c r="AG10" s="16"/>
      <c r="AH10" s="16"/>
      <c r="AI10" s="16"/>
      <c r="AJ10" s="16"/>
      <c r="AK10" s="16" t="s">
        <v>831</v>
      </c>
      <c r="AM10" s="54"/>
      <c r="AN10" s="110" t="s">
        <v>1650</v>
      </c>
      <c r="AO10" s="151"/>
      <c r="AP10" s="151"/>
      <c r="AQ10" s="152"/>
      <c r="AR10" s="151"/>
      <c r="AS10" s="156"/>
      <c r="AT10" s="156"/>
      <c r="AU10" s="148"/>
      <c r="AW10" s="150" t="s">
        <v>1248</v>
      </c>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3"/>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4"/>
      <c r="FT10" s="16" t="str">
        <f t="shared" si="0"/>
        <v>コピーが上手くできていません。</v>
      </c>
      <c r="FU10" s="116"/>
    </row>
    <row r="11" spans="1:177" ht="24.95" customHeight="1">
      <c r="A11" s="18" t="s">
        <v>561</v>
      </c>
      <c r="B11" s="14" t="s">
        <v>21</v>
      </c>
      <c r="C11" s="14" t="s">
        <v>570</v>
      </c>
      <c r="D11" s="14">
        <v>1</v>
      </c>
      <c r="E11" s="14" t="s">
        <v>22</v>
      </c>
      <c r="F11" s="14" t="s">
        <v>1439</v>
      </c>
      <c r="G11" s="14" t="s">
        <v>721</v>
      </c>
      <c r="H11" s="14" t="s">
        <v>1346</v>
      </c>
      <c r="I11" s="14" t="s">
        <v>22</v>
      </c>
      <c r="J11" s="19" t="s">
        <v>1439</v>
      </c>
      <c r="K11" s="14" t="s">
        <v>722</v>
      </c>
      <c r="L11" s="15" t="s">
        <v>1347</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t="s">
        <v>832</v>
      </c>
      <c r="AM11" s="54"/>
      <c r="AN11" s="110" t="s">
        <v>1650</v>
      </c>
      <c r="AO11" s="151"/>
      <c r="AP11" s="151"/>
      <c r="AQ11" s="152"/>
      <c r="AR11" s="151"/>
      <c r="AS11" s="156"/>
      <c r="AT11" s="156"/>
      <c r="AU11" s="148"/>
      <c r="AW11" s="150" t="s">
        <v>1248</v>
      </c>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3"/>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4"/>
      <c r="FT11" s="16" t="str">
        <f t="shared" si="0"/>
        <v>コピーが上手くできていません。</v>
      </c>
      <c r="FU11" s="116"/>
    </row>
    <row r="12" spans="1:177" ht="24.95" customHeight="1">
      <c r="A12" s="18" t="s">
        <v>561</v>
      </c>
      <c r="B12" s="14" t="s">
        <v>91</v>
      </c>
      <c r="C12" s="14" t="s">
        <v>579</v>
      </c>
      <c r="D12" s="14">
        <v>3</v>
      </c>
      <c r="E12" s="14" t="s">
        <v>92</v>
      </c>
      <c r="F12" s="14" t="s">
        <v>93</v>
      </c>
      <c r="G12" s="14" t="s">
        <v>780</v>
      </c>
      <c r="H12" s="14" t="s">
        <v>1348</v>
      </c>
      <c r="I12" s="14" t="s">
        <v>92</v>
      </c>
      <c r="J12" s="19" t="s">
        <v>1256</v>
      </c>
      <c r="K12" s="14" t="s">
        <v>781</v>
      </c>
      <c r="L12" s="15" t="s">
        <v>1349</v>
      </c>
      <c r="M12" s="14" t="s">
        <v>474</v>
      </c>
      <c r="N12" s="14">
        <v>2373700208</v>
      </c>
      <c r="O12" s="14" t="s">
        <v>92</v>
      </c>
      <c r="P12" s="14" t="s">
        <v>93</v>
      </c>
      <c r="Q12" s="14" t="s">
        <v>12</v>
      </c>
      <c r="R12" s="15">
        <v>36965</v>
      </c>
      <c r="S12" s="14" t="s">
        <v>94</v>
      </c>
      <c r="T12" s="14">
        <v>2362290195</v>
      </c>
      <c r="U12" s="14" t="s">
        <v>169</v>
      </c>
      <c r="V12" s="19" t="s">
        <v>552</v>
      </c>
      <c r="W12" s="14" t="s">
        <v>44</v>
      </c>
      <c r="X12" s="15">
        <v>41214</v>
      </c>
      <c r="Y12" s="16"/>
      <c r="Z12" s="16"/>
      <c r="AA12" s="16"/>
      <c r="AB12" s="16"/>
      <c r="AC12" s="16"/>
      <c r="AD12" s="16"/>
      <c r="AE12" s="16"/>
      <c r="AF12" s="16"/>
      <c r="AG12" s="16"/>
      <c r="AH12" s="16"/>
      <c r="AI12" s="16"/>
      <c r="AJ12" s="16"/>
      <c r="AK12" s="16" t="s">
        <v>833</v>
      </c>
      <c r="AM12" s="54"/>
      <c r="AN12" s="110" t="s">
        <v>1650</v>
      </c>
      <c r="AO12" s="151"/>
      <c r="AP12" s="151"/>
      <c r="AQ12" s="152"/>
      <c r="AR12" s="151"/>
      <c r="AS12" s="156"/>
      <c r="AT12" s="156"/>
      <c r="AU12" s="148"/>
      <c r="AW12" s="150" t="s">
        <v>1248</v>
      </c>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3"/>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4"/>
      <c r="FT12" s="16" t="str">
        <f t="shared" si="0"/>
        <v>コピーが上手くできていません。</v>
      </c>
      <c r="FU12" s="116"/>
    </row>
    <row r="13" spans="1:177" ht="24.95" customHeight="1">
      <c r="A13" s="18" t="s">
        <v>561</v>
      </c>
      <c r="B13" s="14" t="s">
        <v>280</v>
      </c>
      <c r="C13" s="14" t="s">
        <v>573</v>
      </c>
      <c r="D13" s="14">
        <v>1</v>
      </c>
      <c r="E13" s="14" t="s">
        <v>278</v>
      </c>
      <c r="F13" s="14" t="s">
        <v>290</v>
      </c>
      <c r="G13" s="14" t="s">
        <v>281</v>
      </c>
      <c r="H13" s="14">
        <v>2372201570</v>
      </c>
      <c r="I13" s="14" t="s">
        <v>278</v>
      </c>
      <c r="J13" s="14" t="s">
        <v>1497</v>
      </c>
      <c r="K13" s="14" t="s">
        <v>12</v>
      </c>
      <c r="L13" s="15">
        <v>38121</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t="s">
        <v>834</v>
      </c>
      <c r="AM13" s="54"/>
      <c r="AN13" s="110" t="s">
        <v>1650</v>
      </c>
      <c r="AO13" s="151"/>
      <c r="AP13" s="151"/>
      <c r="AQ13" s="152"/>
      <c r="AR13" s="151"/>
      <c r="AS13" s="156"/>
      <c r="AT13" s="156"/>
      <c r="AU13" s="148"/>
      <c r="AW13" s="150" t="s">
        <v>1248</v>
      </c>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3"/>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4"/>
      <c r="FT13" s="16" t="str">
        <f t="shared" si="0"/>
        <v>コピーが上手くできていません。</v>
      </c>
      <c r="FU13" s="116"/>
    </row>
    <row r="14" spans="1:177" ht="24.95" customHeight="1">
      <c r="A14" s="18" t="s">
        <v>561</v>
      </c>
      <c r="B14" s="14" t="s">
        <v>433</v>
      </c>
      <c r="C14" s="14" t="s">
        <v>574</v>
      </c>
      <c r="D14" s="14">
        <v>1</v>
      </c>
      <c r="E14" s="14" t="s">
        <v>321</v>
      </c>
      <c r="F14" s="14" t="s">
        <v>434</v>
      </c>
      <c r="G14" s="14" t="s">
        <v>1296</v>
      </c>
      <c r="H14" s="14" t="s">
        <v>1350</v>
      </c>
      <c r="I14" s="16" t="s">
        <v>265</v>
      </c>
      <c r="J14" s="16" t="s">
        <v>1277</v>
      </c>
      <c r="K14" s="14" t="s">
        <v>1297</v>
      </c>
      <c r="L14" s="15" t="s">
        <v>1351</v>
      </c>
      <c r="M14" s="16"/>
      <c r="N14" s="16"/>
      <c r="O14" s="16"/>
      <c r="P14" s="16"/>
      <c r="Q14" s="16"/>
      <c r="R14" s="15"/>
      <c r="S14" s="16"/>
      <c r="T14" s="16"/>
      <c r="U14" s="16"/>
      <c r="V14" s="16"/>
      <c r="W14" s="16"/>
      <c r="X14" s="16"/>
      <c r="Y14" s="16"/>
      <c r="Z14" s="16"/>
      <c r="AA14" s="16"/>
      <c r="AB14" s="16"/>
      <c r="AC14" s="16"/>
      <c r="AD14" s="16"/>
      <c r="AE14" s="16"/>
      <c r="AF14" s="16"/>
      <c r="AG14" s="16"/>
      <c r="AH14" s="16"/>
      <c r="AI14" s="16"/>
      <c r="AJ14" s="16"/>
      <c r="AK14" s="16" t="s">
        <v>835</v>
      </c>
      <c r="AM14" s="54"/>
      <c r="AN14" s="110" t="s">
        <v>1650</v>
      </c>
      <c r="AO14" s="151"/>
      <c r="AP14" s="151"/>
      <c r="AQ14" s="152"/>
      <c r="AR14" s="151"/>
      <c r="AS14" s="156"/>
      <c r="AT14" s="156"/>
      <c r="AU14" s="148"/>
      <c r="AW14" s="150" t="s">
        <v>1248</v>
      </c>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3"/>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4"/>
      <c r="FT14" s="16" t="str">
        <f t="shared" si="0"/>
        <v>コピーが上手くできていません。</v>
      </c>
      <c r="FU14" s="116"/>
    </row>
    <row r="15" spans="1:177" ht="24.95" customHeight="1">
      <c r="A15" s="18" t="s">
        <v>561</v>
      </c>
      <c r="B15" s="14" t="s">
        <v>16</v>
      </c>
      <c r="C15" s="14" t="s">
        <v>575</v>
      </c>
      <c r="D15" s="14">
        <v>2</v>
      </c>
      <c r="E15" s="14" t="s">
        <v>17</v>
      </c>
      <c r="F15" s="14" t="s">
        <v>1440</v>
      </c>
      <c r="G15" s="14" t="s">
        <v>723</v>
      </c>
      <c r="H15" s="14" t="s">
        <v>1352</v>
      </c>
      <c r="I15" s="14" t="s">
        <v>18</v>
      </c>
      <c r="J15" s="19" t="s">
        <v>1441</v>
      </c>
      <c r="K15" s="14" t="s">
        <v>718</v>
      </c>
      <c r="L15" s="15" t="s">
        <v>1353</v>
      </c>
      <c r="M15" s="14" t="s">
        <v>724</v>
      </c>
      <c r="N15" s="14" t="s">
        <v>1354</v>
      </c>
      <c r="O15" s="14" t="s">
        <v>43</v>
      </c>
      <c r="P15" s="19" t="s">
        <v>1442</v>
      </c>
      <c r="Q15" s="14" t="s">
        <v>717</v>
      </c>
      <c r="R15" s="15" t="s">
        <v>1355</v>
      </c>
      <c r="S15" s="16"/>
      <c r="T15" s="16"/>
      <c r="U15" s="16"/>
      <c r="V15" s="16"/>
      <c r="W15" s="16"/>
      <c r="X15" s="16"/>
      <c r="Y15" s="16"/>
      <c r="Z15" s="16"/>
      <c r="AA15" s="16"/>
      <c r="AB15" s="16"/>
      <c r="AC15" s="16"/>
      <c r="AD15" s="16"/>
      <c r="AE15" s="16"/>
      <c r="AF15" s="16"/>
      <c r="AG15" s="16"/>
      <c r="AH15" s="16"/>
      <c r="AI15" s="16"/>
      <c r="AJ15" s="16"/>
      <c r="AK15" s="16" t="s">
        <v>836</v>
      </c>
      <c r="AM15" s="54"/>
      <c r="AN15" s="110" t="s">
        <v>1650</v>
      </c>
      <c r="AO15" s="151"/>
      <c r="AP15" s="151"/>
      <c r="AQ15" s="152"/>
      <c r="AR15" s="151"/>
      <c r="AS15" s="156"/>
      <c r="AT15" s="156"/>
      <c r="AU15" s="148"/>
      <c r="AW15" s="150" t="s">
        <v>1248</v>
      </c>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3"/>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4"/>
      <c r="FT15" s="16" t="str">
        <f t="shared" si="0"/>
        <v>コピーが上手くできていません。</v>
      </c>
      <c r="FU15" s="116"/>
    </row>
    <row r="16" spans="1:177" ht="24.95" customHeight="1">
      <c r="A16" s="18" t="s">
        <v>561</v>
      </c>
      <c r="B16" s="14" t="s">
        <v>162</v>
      </c>
      <c r="C16" s="14" t="s">
        <v>568</v>
      </c>
      <c r="D16" s="14">
        <v>2</v>
      </c>
      <c r="E16" s="14" t="s">
        <v>122</v>
      </c>
      <c r="F16" s="14" t="s">
        <v>435</v>
      </c>
      <c r="G16" s="14" t="s">
        <v>468</v>
      </c>
      <c r="H16" s="14">
        <v>2372205845</v>
      </c>
      <c r="I16" s="14" t="s">
        <v>122</v>
      </c>
      <c r="J16" s="14" t="s">
        <v>469</v>
      </c>
      <c r="K16" s="14" t="s">
        <v>23</v>
      </c>
      <c r="L16" s="15">
        <v>44317</v>
      </c>
      <c r="M16" s="14" t="s">
        <v>725</v>
      </c>
      <c r="N16" s="14" t="s">
        <v>1356</v>
      </c>
      <c r="O16" s="14" t="s">
        <v>122</v>
      </c>
      <c r="P16" s="19" t="s">
        <v>435</v>
      </c>
      <c r="Q16" s="14" t="s">
        <v>726</v>
      </c>
      <c r="R16" s="15" t="s">
        <v>1357</v>
      </c>
      <c r="S16" s="16"/>
      <c r="T16" s="16"/>
      <c r="U16" s="16"/>
      <c r="V16" s="16"/>
      <c r="W16" s="16"/>
      <c r="X16" s="16"/>
      <c r="Y16" s="16"/>
      <c r="Z16" s="16"/>
      <c r="AA16" s="16"/>
      <c r="AB16" s="16"/>
      <c r="AC16" s="16"/>
      <c r="AD16" s="16"/>
      <c r="AE16" s="16"/>
      <c r="AF16" s="16"/>
      <c r="AG16" s="16"/>
      <c r="AH16" s="16"/>
      <c r="AI16" s="16"/>
      <c r="AJ16" s="16"/>
      <c r="AK16" s="16" t="s">
        <v>837</v>
      </c>
      <c r="AM16" s="54"/>
      <c r="AN16" s="110" t="s">
        <v>1650</v>
      </c>
      <c r="AO16" s="151"/>
      <c r="AP16" s="151"/>
      <c r="AQ16" s="152"/>
      <c r="AR16" s="151"/>
      <c r="AS16" s="156"/>
      <c r="AT16" s="156"/>
      <c r="AU16" s="148"/>
      <c r="AW16" s="150" t="s">
        <v>1248</v>
      </c>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3"/>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4"/>
      <c r="FT16" s="16" t="str">
        <f t="shared" si="0"/>
        <v>コピーが上手くできていません。</v>
      </c>
      <c r="FU16" s="116"/>
    </row>
    <row r="17" spans="1:177" ht="24.95" customHeight="1">
      <c r="A17" s="18" t="s">
        <v>561</v>
      </c>
      <c r="B17" s="14" t="s">
        <v>508</v>
      </c>
      <c r="C17" s="14" t="s">
        <v>571</v>
      </c>
      <c r="D17" s="14">
        <v>2</v>
      </c>
      <c r="E17" s="14" t="s">
        <v>321</v>
      </c>
      <c r="F17" s="14" t="s">
        <v>509</v>
      </c>
      <c r="G17" s="14" t="s">
        <v>727</v>
      </c>
      <c r="H17" s="14" t="s">
        <v>1358</v>
      </c>
      <c r="I17" s="14" t="s">
        <v>356</v>
      </c>
      <c r="J17" s="19" t="s">
        <v>510</v>
      </c>
      <c r="K17" s="14" t="s">
        <v>728</v>
      </c>
      <c r="L17" s="15" t="s">
        <v>1359</v>
      </c>
      <c r="M17" s="14" t="s">
        <v>550</v>
      </c>
      <c r="N17" s="14">
        <v>2372206173</v>
      </c>
      <c r="O17" s="14" t="s">
        <v>321</v>
      </c>
      <c r="P17" s="14" t="s">
        <v>551</v>
      </c>
      <c r="Q17" s="14" t="s">
        <v>23</v>
      </c>
      <c r="R17" s="15">
        <v>44835</v>
      </c>
      <c r="S17" s="16"/>
      <c r="T17" s="16"/>
      <c r="U17" s="16"/>
      <c r="V17" s="16"/>
      <c r="W17" s="16"/>
      <c r="X17" s="16"/>
      <c r="Y17" s="16"/>
      <c r="Z17" s="16"/>
      <c r="AA17" s="16"/>
      <c r="AB17" s="16"/>
      <c r="AC17" s="16"/>
      <c r="AD17" s="16"/>
      <c r="AE17" s="16"/>
      <c r="AF17" s="16"/>
      <c r="AG17" s="16"/>
      <c r="AH17" s="16"/>
      <c r="AI17" s="16"/>
      <c r="AJ17" s="16"/>
      <c r="AK17" s="16" t="s">
        <v>838</v>
      </c>
      <c r="AM17" s="54"/>
      <c r="AN17" s="110" t="s">
        <v>1650</v>
      </c>
      <c r="AO17" s="151"/>
      <c r="AP17" s="151"/>
      <c r="AQ17" s="152"/>
      <c r="AR17" s="151"/>
      <c r="AS17" s="156"/>
      <c r="AT17" s="156"/>
      <c r="AU17" s="148"/>
      <c r="AW17" s="150" t="s">
        <v>1248</v>
      </c>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3"/>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4"/>
      <c r="FT17" s="16" t="str">
        <f t="shared" si="0"/>
        <v>コピーが上手くできていません。</v>
      </c>
      <c r="FU17" s="116"/>
    </row>
    <row r="18" spans="1:177" ht="24.95" customHeight="1">
      <c r="A18" s="18" t="s">
        <v>561</v>
      </c>
      <c r="B18" s="14" t="s">
        <v>461</v>
      </c>
      <c r="C18" s="14" t="s">
        <v>572</v>
      </c>
      <c r="D18" s="14">
        <v>1</v>
      </c>
      <c r="E18" s="14" t="s">
        <v>176</v>
      </c>
      <c r="F18" s="14" t="s">
        <v>462</v>
      </c>
      <c r="G18" s="14" t="s">
        <v>252</v>
      </c>
      <c r="H18" s="14">
        <v>2372205720</v>
      </c>
      <c r="I18" s="14" t="s">
        <v>251</v>
      </c>
      <c r="J18" s="14" t="s">
        <v>467</v>
      </c>
      <c r="K18" s="14" t="s">
        <v>23</v>
      </c>
      <c r="L18" s="15">
        <v>44166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t="s">
        <v>839</v>
      </c>
      <c r="AM18" s="54"/>
      <c r="AN18" s="110" t="s">
        <v>1650</v>
      </c>
      <c r="AO18" s="151"/>
      <c r="AP18" s="151"/>
      <c r="AQ18" s="152"/>
      <c r="AR18" s="151"/>
      <c r="AS18" s="156"/>
      <c r="AT18" s="156"/>
      <c r="AU18" s="148"/>
      <c r="AW18" s="150" t="s">
        <v>1248</v>
      </c>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3"/>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4"/>
      <c r="FT18" s="16" t="str">
        <f t="shared" si="0"/>
        <v>コピーが上手くできていません。</v>
      </c>
      <c r="FU18" s="116"/>
    </row>
    <row r="19" spans="1:177" ht="24.95" customHeight="1">
      <c r="A19" s="18" t="s">
        <v>561</v>
      </c>
      <c r="B19" s="14" t="s">
        <v>33</v>
      </c>
      <c r="C19" s="14" t="s">
        <v>577</v>
      </c>
      <c r="D19" s="14">
        <v>3</v>
      </c>
      <c r="E19" s="14" t="s">
        <v>34</v>
      </c>
      <c r="F19" s="14" t="s">
        <v>486</v>
      </c>
      <c r="G19" s="14" t="s">
        <v>487</v>
      </c>
      <c r="H19" s="14">
        <v>2352280016</v>
      </c>
      <c r="I19" s="14" t="s">
        <v>239</v>
      </c>
      <c r="J19" s="14" t="s">
        <v>488</v>
      </c>
      <c r="K19" s="14" t="s">
        <v>9</v>
      </c>
      <c r="L19" s="15">
        <v>44470</v>
      </c>
      <c r="M19" s="14" t="s">
        <v>729</v>
      </c>
      <c r="N19" s="14" t="s">
        <v>1360</v>
      </c>
      <c r="O19" s="14" t="s">
        <v>34</v>
      </c>
      <c r="P19" s="19" t="s">
        <v>486</v>
      </c>
      <c r="Q19" s="14" t="s">
        <v>728</v>
      </c>
      <c r="R19" s="15" t="s">
        <v>1361</v>
      </c>
      <c r="S19" s="14" t="s">
        <v>258</v>
      </c>
      <c r="T19" s="14">
        <v>2372201083</v>
      </c>
      <c r="U19" s="14" t="s">
        <v>250</v>
      </c>
      <c r="V19" s="14" t="s">
        <v>1545</v>
      </c>
      <c r="W19" s="14" t="s">
        <v>12</v>
      </c>
      <c r="X19" s="15">
        <v>37391</v>
      </c>
      <c r="Y19" s="16"/>
      <c r="Z19" s="16"/>
      <c r="AA19" s="16"/>
      <c r="AB19" s="16"/>
      <c r="AC19" s="16"/>
      <c r="AD19" s="16"/>
      <c r="AE19" s="16"/>
      <c r="AF19" s="16"/>
      <c r="AG19" s="16"/>
      <c r="AH19" s="16"/>
      <c r="AI19" s="16"/>
      <c r="AJ19" s="16"/>
      <c r="AK19" s="16" t="s">
        <v>840</v>
      </c>
      <c r="AM19" s="54"/>
      <c r="AN19" s="110" t="s">
        <v>1650</v>
      </c>
      <c r="AO19" s="151"/>
      <c r="AP19" s="151"/>
      <c r="AQ19" s="152"/>
      <c r="AR19" s="151"/>
      <c r="AS19" s="156"/>
      <c r="AT19" s="156"/>
      <c r="AU19" s="148"/>
      <c r="AW19" s="150" t="s">
        <v>1248</v>
      </c>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3"/>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4"/>
      <c r="FT19" s="16" t="str">
        <f t="shared" si="0"/>
        <v>コピーが上手くできていません。</v>
      </c>
      <c r="FU19" s="116"/>
    </row>
    <row r="20" spans="1:177" ht="24.95" customHeight="1">
      <c r="A20" s="18" t="s">
        <v>561</v>
      </c>
      <c r="B20" s="14" t="s">
        <v>483</v>
      </c>
      <c r="C20" s="14" t="s">
        <v>578</v>
      </c>
      <c r="D20" s="14">
        <v>1</v>
      </c>
      <c r="E20" s="14" t="s">
        <v>8</v>
      </c>
      <c r="F20" s="14" t="s">
        <v>493</v>
      </c>
      <c r="G20" s="14" t="s">
        <v>494</v>
      </c>
      <c r="H20" s="14">
        <v>2352280073</v>
      </c>
      <c r="I20" s="14" t="s">
        <v>38</v>
      </c>
      <c r="J20" s="14" t="s">
        <v>39</v>
      </c>
      <c r="K20" s="14" t="s">
        <v>9</v>
      </c>
      <c r="L20" s="15">
        <v>44743</v>
      </c>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t="s">
        <v>841</v>
      </c>
      <c r="AM20" s="54"/>
      <c r="AN20" s="110" t="s">
        <v>1650</v>
      </c>
      <c r="AO20" s="153"/>
      <c r="AP20" s="110"/>
      <c r="AQ20" s="110"/>
      <c r="AR20" s="110"/>
      <c r="AS20" s="156"/>
      <c r="AT20" s="156"/>
      <c r="AU20" s="148"/>
      <c r="AW20" s="150" t="s">
        <v>1248</v>
      </c>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3"/>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4"/>
      <c r="FT20" s="16" t="str">
        <f t="shared" si="0"/>
        <v>コピーが上手くできていません。</v>
      </c>
      <c r="FU20" s="116"/>
    </row>
    <row r="21" spans="1:177" ht="24.95" customHeight="1">
      <c r="A21" s="20" t="s">
        <v>556</v>
      </c>
      <c r="B21" s="14" t="s">
        <v>194</v>
      </c>
      <c r="C21" s="14" t="s">
        <v>582</v>
      </c>
      <c r="D21" s="14">
        <v>1</v>
      </c>
      <c r="E21" s="14" t="s">
        <v>195</v>
      </c>
      <c r="F21" s="14" t="s">
        <v>1509</v>
      </c>
      <c r="G21" s="14" t="s">
        <v>248</v>
      </c>
      <c r="H21" s="14" t="s">
        <v>1362</v>
      </c>
      <c r="I21" s="14" t="s">
        <v>202</v>
      </c>
      <c r="J21" s="19" t="s">
        <v>249</v>
      </c>
      <c r="K21" s="14" t="s">
        <v>730</v>
      </c>
      <c r="L21" s="15" t="s">
        <v>1363</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t="s">
        <v>842</v>
      </c>
      <c r="AM21" s="54"/>
      <c r="AN21" s="110" t="s">
        <v>1650</v>
      </c>
      <c r="AO21" s="153"/>
      <c r="AP21" s="110"/>
      <c r="AQ21" s="110"/>
      <c r="AR21" s="110"/>
      <c r="AS21" s="156"/>
      <c r="AT21" s="156"/>
      <c r="AU21" s="148"/>
      <c r="AW21" s="150" t="s">
        <v>1248</v>
      </c>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3"/>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4"/>
      <c r="FT21" s="16" t="str">
        <f t="shared" si="0"/>
        <v>コピーが上手くできていません。</v>
      </c>
      <c r="FU21" s="116"/>
    </row>
    <row r="22" spans="1:177" ht="24.95" customHeight="1">
      <c r="A22" s="20" t="s">
        <v>556</v>
      </c>
      <c r="B22" s="14" t="s">
        <v>381</v>
      </c>
      <c r="C22" s="14" t="s">
        <v>583</v>
      </c>
      <c r="D22" s="14">
        <v>1</v>
      </c>
      <c r="E22" s="14" t="s">
        <v>11</v>
      </c>
      <c r="F22" s="14" t="s">
        <v>1280</v>
      </c>
      <c r="G22" s="14" t="s">
        <v>382</v>
      </c>
      <c r="H22" s="14">
        <v>2372204335</v>
      </c>
      <c r="I22" s="14" t="s">
        <v>310</v>
      </c>
      <c r="J22" s="14" t="s">
        <v>1483</v>
      </c>
      <c r="K22" s="14" t="s">
        <v>23</v>
      </c>
      <c r="L22" s="15">
        <v>42095</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t="s">
        <v>843</v>
      </c>
      <c r="AM22" s="54"/>
      <c r="AN22" s="110" t="s">
        <v>1650</v>
      </c>
      <c r="AO22" s="151"/>
      <c r="AP22" s="151"/>
      <c r="AQ22" s="152"/>
      <c r="AR22" s="151"/>
      <c r="AS22" s="156"/>
      <c r="AT22" s="156"/>
      <c r="AU22" s="148"/>
      <c r="AW22" s="150" t="s">
        <v>1248</v>
      </c>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3"/>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4"/>
      <c r="FT22" s="16" t="str">
        <f t="shared" si="0"/>
        <v>コピーが上手くできていません。</v>
      </c>
      <c r="FU22" s="116"/>
    </row>
    <row r="23" spans="1:177" ht="24.95" customHeight="1">
      <c r="A23" s="20" t="s">
        <v>556</v>
      </c>
      <c r="B23" s="14" t="s">
        <v>1585</v>
      </c>
      <c r="C23" s="14" t="s">
        <v>581</v>
      </c>
      <c r="D23" s="14">
        <v>1</v>
      </c>
      <c r="E23" s="14" t="s">
        <v>58</v>
      </c>
      <c r="F23" s="14" t="s">
        <v>482</v>
      </c>
      <c r="G23" s="14" t="s">
        <v>205</v>
      </c>
      <c r="H23" s="14">
        <v>2372205522</v>
      </c>
      <c r="I23" s="14" t="s">
        <v>243</v>
      </c>
      <c r="J23" s="14" t="s">
        <v>1443</v>
      </c>
      <c r="K23" s="14" t="s">
        <v>23</v>
      </c>
      <c r="L23" s="15">
        <v>43891</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t="s">
        <v>844</v>
      </c>
      <c r="AM23" s="54"/>
      <c r="AN23" s="110" t="s">
        <v>1650</v>
      </c>
      <c r="AO23" s="153"/>
      <c r="AP23" s="110"/>
      <c r="AQ23" s="110"/>
      <c r="AR23" s="110"/>
      <c r="AS23" s="156"/>
      <c r="AT23" s="156"/>
      <c r="AU23" s="148"/>
      <c r="AW23" s="150" t="s">
        <v>1248</v>
      </c>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3"/>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4"/>
      <c r="FT23" s="16" t="str">
        <f t="shared" si="0"/>
        <v>コピーが上手くできていません。</v>
      </c>
      <c r="FU23" s="116"/>
    </row>
    <row r="24" spans="1:177" ht="24.95" customHeight="1">
      <c r="A24" s="20" t="s">
        <v>556</v>
      </c>
      <c r="B24" s="14" t="s">
        <v>183</v>
      </c>
      <c r="C24" s="14" t="s">
        <v>584</v>
      </c>
      <c r="D24" s="14">
        <v>1</v>
      </c>
      <c r="E24" s="14" t="s">
        <v>184</v>
      </c>
      <c r="F24" s="14" t="s">
        <v>1557</v>
      </c>
      <c r="G24" s="14" t="s">
        <v>344</v>
      </c>
      <c r="H24" s="14">
        <v>2372203014</v>
      </c>
      <c r="I24" s="14" t="s">
        <v>202</v>
      </c>
      <c r="J24" s="14" t="s">
        <v>1546</v>
      </c>
      <c r="K24" s="14" t="s">
        <v>185</v>
      </c>
      <c r="L24" s="15">
        <v>40238</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t="s">
        <v>845</v>
      </c>
      <c r="AM24" s="54"/>
      <c r="AN24" s="110" t="s">
        <v>1650</v>
      </c>
      <c r="AO24" s="151"/>
      <c r="AP24" s="151"/>
      <c r="AQ24" s="152"/>
      <c r="AR24" s="151"/>
      <c r="AS24" s="156"/>
      <c r="AT24" s="156"/>
      <c r="AU24" s="148"/>
      <c r="AW24" s="150" t="s">
        <v>1248</v>
      </c>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3"/>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4"/>
      <c r="FT24" s="16" t="str">
        <f t="shared" si="0"/>
        <v>コピーが上手くできていません。</v>
      </c>
      <c r="FU24" s="116"/>
    </row>
    <row r="25" spans="1:177" ht="24.95" customHeight="1">
      <c r="A25" s="20" t="s">
        <v>556</v>
      </c>
      <c r="B25" s="14" t="s">
        <v>1678</v>
      </c>
      <c r="C25" s="14" t="s">
        <v>1679</v>
      </c>
      <c r="D25" s="14">
        <v>2</v>
      </c>
      <c r="E25" s="14" t="s">
        <v>100</v>
      </c>
      <c r="F25" s="14" t="s">
        <v>101</v>
      </c>
      <c r="G25" s="14" t="s">
        <v>554</v>
      </c>
      <c r="H25" s="14">
        <v>2372205597</v>
      </c>
      <c r="I25" s="14" t="s">
        <v>364</v>
      </c>
      <c r="J25" s="14" t="s">
        <v>1469</v>
      </c>
      <c r="K25" s="14" t="s">
        <v>25</v>
      </c>
      <c r="L25" s="15">
        <v>43922</v>
      </c>
      <c r="M25" s="14" t="s">
        <v>553</v>
      </c>
      <c r="N25" s="14">
        <v>2372205555</v>
      </c>
      <c r="O25" s="14" t="s">
        <v>335</v>
      </c>
      <c r="P25" s="14" t="s">
        <v>449</v>
      </c>
      <c r="Q25" s="14" t="s">
        <v>23</v>
      </c>
      <c r="R25" s="15">
        <v>43922</v>
      </c>
      <c r="S25" s="16"/>
      <c r="T25" s="16"/>
      <c r="U25" s="16"/>
      <c r="V25" s="16"/>
      <c r="W25" s="16"/>
      <c r="X25" s="16"/>
      <c r="Y25" s="16"/>
      <c r="Z25" s="16"/>
      <c r="AA25" s="16"/>
      <c r="AB25" s="16"/>
      <c r="AC25" s="16"/>
      <c r="AD25" s="16"/>
      <c r="AE25" s="16"/>
      <c r="AF25" s="16"/>
      <c r="AG25" s="16"/>
      <c r="AH25" s="16"/>
      <c r="AI25" s="16"/>
      <c r="AJ25" s="16"/>
      <c r="AK25" s="16" t="s">
        <v>846</v>
      </c>
      <c r="AM25" s="54"/>
      <c r="AN25" s="110" t="s">
        <v>1650</v>
      </c>
      <c r="AO25" s="151"/>
      <c r="AP25" s="151"/>
      <c r="AQ25" s="151"/>
      <c r="AR25" s="151"/>
      <c r="AS25" s="156"/>
      <c r="AT25" s="156"/>
      <c r="AU25" s="148"/>
      <c r="AW25" s="150" t="s">
        <v>1248</v>
      </c>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3"/>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4"/>
      <c r="FT25" s="16" t="str">
        <f>IF(OR(ISBLANK(AW25),ISBLANK(AY25),ISBLANK(BA25),ISBLANK(BC25),ISBLANK(BD25),ISBLANK(BE25),ISBLANK(BG25),ISBLANK(BI25),ISBLANK(BJ25),ISBLANK(CI25),ISBLANK(CJ25),ISBLANK(CU25),ISBLANK(CV25),ISBLANK(CX25),ISBLANK(CZ25),ISBLANK(DA25),ISBLANK(DB25),ISBLANK(DD25),ISBLANK(DF25),ISBLANK(DG25),ISBLANK(DH25),ISBLANK(DI25),ISBLANK(DK25),ISBLANK(DM25),ISBLANK(DN25),ISBLANK(DO25),ISBLANK(FH25),ISBLANK(FS25)),"コピーが上手くできていません。",IF(B25=AW25,"問題なし","貼り付ける法人が間違っています。"))</f>
        <v>コピーが上手くできていません。</v>
      </c>
      <c r="FU25" s="116"/>
    </row>
    <row r="26" spans="1:177" ht="24.95" customHeight="1">
      <c r="A26" s="20" t="s">
        <v>556</v>
      </c>
      <c r="B26" s="14" t="s">
        <v>1622</v>
      </c>
      <c r="C26" s="14" t="s">
        <v>1623</v>
      </c>
      <c r="D26" s="14">
        <v>1</v>
      </c>
      <c r="E26" s="14" t="s">
        <v>133</v>
      </c>
      <c r="F26" s="14" t="s">
        <v>1625</v>
      </c>
      <c r="G26" s="14" t="s">
        <v>1626</v>
      </c>
      <c r="H26" s="17">
        <v>2372206421</v>
      </c>
      <c r="I26" s="14" t="s">
        <v>1627</v>
      </c>
      <c r="J26" s="14" t="s">
        <v>1628</v>
      </c>
      <c r="K26" s="14" t="s">
        <v>1624</v>
      </c>
      <c r="L26" s="15">
        <v>45170</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t="s">
        <v>1322</v>
      </c>
      <c r="AM26" s="54"/>
      <c r="AN26" s="110" t="s">
        <v>1650</v>
      </c>
      <c r="AO26" s="153"/>
      <c r="AP26" s="110"/>
      <c r="AQ26" s="110"/>
      <c r="AR26" s="110"/>
      <c r="AS26" s="156"/>
      <c r="AT26" s="156"/>
      <c r="AU26" s="148"/>
      <c r="AW26" s="150" t="s">
        <v>1248</v>
      </c>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3"/>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4"/>
      <c r="FT26" s="16" t="str">
        <f t="shared" si="0"/>
        <v>コピーが上手くできていません。</v>
      </c>
      <c r="FU26" s="116"/>
    </row>
    <row r="27" spans="1:177" ht="24.95" customHeight="1">
      <c r="A27" s="20" t="s">
        <v>556</v>
      </c>
      <c r="B27" s="14" t="s">
        <v>339</v>
      </c>
      <c r="C27" s="14" t="s">
        <v>644</v>
      </c>
      <c r="D27" s="14">
        <v>1</v>
      </c>
      <c r="E27" s="14" t="s">
        <v>340</v>
      </c>
      <c r="F27" s="14" t="s">
        <v>341</v>
      </c>
      <c r="G27" s="14" t="s">
        <v>342</v>
      </c>
      <c r="H27" s="14">
        <v>2372202974</v>
      </c>
      <c r="I27" s="14" t="s">
        <v>88</v>
      </c>
      <c r="J27" s="14" t="s">
        <v>1444</v>
      </c>
      <c r="K27" s="14" t="s">
        <v>25</v>
      </c>
      <c r="L27" s="15">
        <v>40148</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t="s">
        <v>847</v>
      </c>
      <c r="AM27" s="54"/>
      <c r="AN27" s="110" t="s">
        <v>1650</v>
      </c>
      <c r="AO27" s="153"/>
      <c r="AP27" s="110"/>
      <c r="AQ27" s="110"/>
      <c r="AR27" s="110"/>
      <c r="AS27" s="156"/>
      <c r="AT27" s="156"/>
      <c r="AU27" s="148"/>
      <c r="AW27" s="150" t="s">
        <v>1248</v>
      </c>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3"/>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4"/>
      <c r="FT27" s="16" t="str">
        <f t="shared" si="0"/>
        <v>コピーが上手くできていません。</v>
      </c>
      <c r="FU27" s="116"/>
    </row>
    <row r="28" spans="1:177" ht="24.95" customHeight="1">
      <c r="A28" s="20" t="s">
        <v>556</v>
      </c>
      <c r="B28" s="14" t="s">
        <v>201</v>
      </c>
      <c r="C28" s="14" t="s">
        <v>603</v>
      </c>
      <c r="D28" s="14">
        <v>2</v>
      </c>
      <c r="E28" s="14" t="s">
        <v>202</v>
      </c>
      <c r="F28" s="14" t="s">
        <v>203</v>
      </c>
      <c r="G28" s="14" t="s">
        <v>218</v>
      </c>
      <c r="H28" s="14">
        <v>2372201935</v>
      </c>
      <c r="I28" s="14" t="s">
        <v>202</v>
      </c>
      <c r="J28" s="14" t="s">
        <v>299</v>
      </c>
      <c r="K28" s="14" t="s">
        <v>23</v>
      </c>
      <c r="L28" s="15">
        <v>38504</v>
      </c>
      <c r="M28" s="14" t="s">
        <v>732</v>
      </c>
      <c r="N28" s="14" t="s">
        <v>1364</v>
      </c>
      <c r="O28" s="14" t="s">
        <v>202</v>
      </c>
      <c r="P28" s="19" t="s">
        <v>203</v>
      </c>
      <c r="Q28" s="14" t="s">
        <v>733</v>
      </c>
      <c r="R28" s="15" t="s">
        <v>1365</v>
      </c>
      <c r="S28" s="16"/>
      <c r="T28" s="16"/>
      <c r="U28" s="16"/>
      <c r="V28" s="16"/>
      <c r="W28" s="16"/>
      <c r="X28" s="16"/>
      <c r="Y28" s="16"/>
      <c r="Z28" s="16"/>
      <c r="AA28" s="16"/>
      <c r="AB28" s="16"/>
      <c r="AC28" s="16"/>
      <c r="AD28" s="16"/>
      <c r="AE28" s="16"/>
      <c r="AF28" s="16"/>
      <c r="AG28" s="16"/>
      <c r="AH28" s="16"/>
      <c r="AI28" s="16"/>
      <c r="AJ28" s="16"/>
      <c r="AK28" s="16" t="s">
        <v>848</v>
      </c>
      <c r="AM28" s="54"/>
      <c r="AN28" s="110" t="s">
        <v>1650</v>
      </c>
      <c r="AO28" s="151"/>
      <c r="AP28" s="151"/>
      <c r="AQ28" s="152"/>
      <c r="AR28" s="151"/>
      <c r="AS28" s="156"/>
      <c r="AT28" s="156"/>
      <c r="AU28" s="148"/>
      <c r="AW28" s="150" t="s">
        <v>1248</v>
      </c>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3"/>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4"/>
      <c r="FT28" s="16" t="str">
        <f t="shared" si="0"/>
        <v>コピーが上手くできていません。</v>
      </c>
      <c r="FU28" s="116"/>
    </row>
    <row r="29" spans="1:177" ht="24.95" customHeight="1">
      <c r="A29" s="20" t="s">
        <v>556</v>
      </c>
      <c r="B29" s="14" t="s">
        <v>241</v>
      </c>
      <c r="C29" s="14" t="s">
        <v>604</v>
      </c>
      <c r="D29" s="14">
        <v>2</v>
      </c>
      <c r="E29" s="14" t="s">
        <v>72</v>
      </c>
      <c r="F29" s="14" t="s">
        <v>1547</v>
      </c>
      <c r="G29" s="14" t="s">
        <v>242</v>
      </c>
      <c r="H29" s="14">
        <v>2372200663</v>
      </c>
      <c r="I29" s="14" t="s">
        <v>75</v>
      </c>
      <c r="J29" s="14" t="s">
        <v>1558</v>
      </c>
      <c r="K29" s="14" t="s">
        <v>12</v>
      </c>
      <c r="L29" s="15">
        <v>36767</v>
      </c>
      <c r="M29" s="14" t="s">
        <v>256</v>
      </c>
      <c r="N29" s="14">
        <v>2372201042</v>
      </c>
      <c r="O29" s="14" t="s">
        <v>72</v>
      </c>
      <c r="P29" s="14" t="s">
        <v>1548</v>
      </c>
      <c r="Q29" s="14" t="s">
        <v>23</v>
      </c>
      <c r="R29" s="15">
        <v>37376</v>
      </c>
      <c r="S29" s="16"/>
      <c r="T29" s="16"/>
      <c r="U29" s="16"/>
      <c r="V29" s="16"/>
      <c r="W29" s="16"/>
      <c r="X29" s="16"/>
      <c r="Y29" s="16"/>
      <c r="Z29" s="16"/>
      <c r="AA29" s="16"/>
      <c r="AB29" s="16"/>
      <c r="AC29" s="16"/>
      <c r="AD29" s="16"/>
      <c r="AE29" s="16"/>
      <c r="AF29" s="16"/>
      <c r="AG29" s="16"/>
      <c r="AH29" s="16"/>
      <c r="AI29" s="16"/>
      <c r="AJ29" s="16"/>
      <c r="AK29" s="16" t="s">
        <v>849</v>
      </c>
      <c r="AM29" s="54"/>
      <c r="AN29" s="110" t="s">
        <v>1650</v>
      </c>
      <c r="AO29" s="151"/>
      <c r="AP29" s="151"/>
      <c r="AQ29" s="152"/>
      <c r="AR29" s="151"/>
      <c r="AS29" s="156"/>
      <c r="AT29" s="156"/>
      <c r="AU29" s="148"/>
      <c r="AW29" s="150" t="s">
        <v>1248</v>
      </c>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3"/>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4"/>
      <c r="FT29" s="16" t="str">
        <f t="shared" si="0"/>
        <v>コピーが上手くできていません。</v>
      </c>
      <c r="FU29" s="116"/>
    </row>
    <row r="30" spans="1:177" ht="24.95" customHeight="1">
      <c r="A30" s="20" t="s">
        <v>556</v>
      </c>
      <c r="B30" s="14" t="s">
        <v>1586</v>
      </c>
      <c r="C30" s="14" t="s">
        <v>645</v>
      </c>
      <c r="D30" s="14">
        <v>2</v>
      </c>
      <c r="E30" s="14" t="s">
        <v>127</v>
      </c>
      <c r="F30" s="14" t="s">
        <v>1570</v>
      </c>
      <c r="G30" s="14" t="s">
        <v>370</v>
      </c>
      <c r="H30" s="14">
        <v>2372204111</v>
      </c>
      <c r="I30" s="14" t="s">
        <v>36</v>
      </c>
      <c r="J30" s="14" t="s">
        <v>1510</v>
      </c>
      <c r="K30" s="14" t="s">
        <v>23</v>
      </c>
      <c r="L30" s="15">
        <v>41791</v>
      </c>
      <c r="M30" s="14" t="s">
        <v>349</v>
      </c>
      <c r="N30" s="14">
        <v>2372203329</v>
      </c>
      <c r="O30" s="14" t="s">
        <v>127</v>
      </c>
      <c r="P30" s="14" t="s">
        <v>1571</v>
      </c>
      <c r="Q30" s="14" t="s">
        <v>23</v>
      </c>
      <c r="R30" s="15">
        <v>40878</v>
      </c>
      <c r="S30" s="16"/>
      <c r="T30" s="16"/>
      <c r="U30" s="16"/>
      <c r="V30" s="16"/>
      <c r="W30" s="16"/>
      <c r="X30" s="16"/>
      <c r="Y30" s="16"/>
      <c r="Z30" s="16"/>
      <c r="AA30" s="16"/>
      <c r="AB30" s="16"/>
      <c r="AC30" s="16"/>
      <c r="AD30" s="16"/>
      <c r="AE30" s="16"/>
      <c r="AF30" s="16"/>
      <c r="AG30" s="16"/>
      <c r="AH30" s="16"/>
      <c r="AI30" s="16"/>
      <c r="AJ30" s="16"/>
      <c r="AK30" s="16" t="s">
        <v>850</v>
      </c>
      <c r="AM30" s="54"/>
      <c r="AN30" s="110" t="s">
        <v>1650</v>
      </c>
      <c r="AO30" s="153"/>
      <c r="AP30" s="110"/>
      <c r="AQ30" s="110"/>
      <c r="AR30" s="110"/>
      <c r="AS30" s="156"/>
      <c r="AT30" s="156"/>
      <c r="AU30" s="148"/>
      <c r="AW30" s="150" t="s">
        <v>1248</v>
      </c>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3"/>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4"/>
      <c r="FT30" s="16" t="str">
        <f t="shared" si="0"/>
        <v>コピーが上手くできていません。</v>
      </c>
      <c r="FU30" s="116"/>
    </row>
    <row r="31" spans="1:177" ht="24.95" customHeight="1">
      <c r="A31" s="20" t="s">
        <v>556</v>
      </c>
      <c r="B31" s="14" t="s">
        <v>206</v>
      </c>
      <c r="C31" s="14" t="s">
        <v>646</v>
      </c>
      <c r="D31" s="14">
        <v>1</v>
      </c>
      <c r="E31" s="14" t="s">
        <v>160</v>
      </c>
      <c r="F31" s="14" t="s">
        <v>1484</v>
      </c>
      <c r="G31" s="14" t="s">
        <v>206</v>
      </c>
      <c r="H31" s="14">
        <v>2372200424</v>
      </c>
      <c r="I31" s="14" t="s">
        <v>160</v>
      </c>
      <c r="J31" s="14" t="s">
        <v>1484</v>
      </c>
      <c r="K31" s="14" t="s">
        <v>25</v>
      </c>
      <c r="L31" s="15">
        <v>36522</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t="s">
        <v>851</v>
      </c>
      <c r="AM31" s="54"/>
      <c r="AN31" s="110" t="s">
        <v>1650</v>
      </c>
      <c r="AO31" s="151"/>
      <c r="AP31" s="151"/>
      <c r="AQ31" s="152"/>
      <c r="AR31" s="151"/>
      <c r="AS31" s="156"/>
      <c r="AT31" s="156"/>
      <c r="AU31" s="148"/>
      <c r="AW31" s="150" t="s">
        <v>1248</v>
      </c>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3"/>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4"/>
      <c r="FT31" s="16" t="str">
        <f t="shared" si="0"/>
        <v>コピーが上手くできていません。</v>
      </c>
      <c r="FU31" s="116"/>
    </row>
    <row r="32" spans="1:177" ht="24.95" customHeight="1">
      <c r="A32" s="20" t="s">
        <v>556</v>
      </c>
      <c r="B32" s="14" t="s">
        <v>51</v>
      </c>
      <c r="C32" s="14" t="s">
        <v>605</v>
      </c>
      <c r="D32" s="14">
        <v>1</v>
      </c>
      <c r="E32" s="14" t="s">
        <v>59</v>
      </c>
      <c r="F32" s="14" t="s">
        <v>1498</v>
      </c>
      <c r="G32" s="14" t="s">
        <v>457</v>
      </c>
      <c r="H32" s="14">
        <v>2372205662</v>
      </c>
      <c r="I32" s="14" t="s">
        <v>72</v>
      </c>
      <c r="J32" s="14" t="s">
        <v>1572</v>
      </c>
      <c r="K32" s="14" t="s">
        <v>23</v>
      </c>
      <c r="L32" s="15">
        <v>44105</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t="s">
        <v>852</v>
      </c>
      <c r="AM32" s="54"/>
      <c r="AN32" s="110" t="s">
        <v>1650</v>
      </c>
      <c r="AO32" s="151"/>
      <c r="AP32" s="151"/>
      <c r="AQ32" s="152"/>
      <c r="AR32" s="151"/>
      <c r="AS32" s="156"/>
      <c r="AT32" s="156"/>
      <c r="AU32" s="148"/>
      <c r="AW32" s="150" t="s">
        <v>1248</v>
      </c>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3"/>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4"/>
      <c r="FT32" s="16" t="str">
        <f t="shared" si="0"/>
        <v>コピーが上手くできていません。</v>
      </c>
      <c r="FU32" s="116"/>
    </row>
    <row r="33" spans="1:177" ht="24.95" customHeight="1">
      <c r="A33" s="20" t="s">
        <v>556</v>
      </c>
      <c r="B33" s="14" t="s">
        <v>357</v>
      </c>
      <c r="C33" s="14" t="s">
        <v>606</v>
      </c>
      <c r="D33" s="14">
        <v>1</v>
      </c>
      <c r="E33" s="14" t="s">
        <v>121</v>
      </c>
      <c r="F33" s="14" t="s">
        <v>1445</v>
      </c>
      <c r="G33" s="14" t="s">
        <v>358</v>
      </c>
      <c r="H33" s="14">
        <v>2372203733</v>
      </c>
      <c r="I33" s="14" t="s">
        <v>121</v>
      </c>
      <c r="J33" s="14" t="s">
        <v>1445</v>
      </c>
      <c r="K33" s="14" t="s">
        <v>23</v>
      </c>
      <c r="L33" s="15">
        <v>41365</v>
      </c>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t="s">
        <v>853</v>
      </c>
      <c r="AM33" s="54"/>
      <c r="AN33" s="110" t="s">
        <v>1650</v>
      </c>
      <c r="AO33" s="151"/>
      <c r="AP33" s="151"/>
      <c r="AQ33" s="152"/>
      <c r="AR33" s="151"/>
      <c r="AS33" s="156"/>
      <c r="AT33" s="156"/>
      <c r="AU33" s="148"/>
      <c r="AW33" s="150" t="s">
        <v>1248</v>
      </c>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3"/>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4"/>
      <c r="FT33" s="16" t="str">
        <f t="shared" si="0"/>
        <v>コピーが上手くできていません。</v>
      </c>
      <c r="FU33" s="116"/>
    </row>
    <row r="34" spans="1:177" ht="24.95" customHeight="1">
      <c r="A34" s="20" t="s">
        <v>556</v>
      </c>
      <c r="B34" s="14" t="s">
        <v>1587</v>
      </c>
      <c r="C34" s="14" t="s">
        <v>601</v>
      </c>
      <c r="D34" s="14">
        <v>1</v>
      </c>
      <c r="E34" s="14" t="s">
        <v>54</v>
      </c>
      <c r="F34" s="14" t="s">
        <v>55</v>
      </c>
      <c r="G34" s="14" t="s">
        <v>393</v>
      </c>
      <c r="H34" s="14">
        <v>2372204681</v>
      </c>
      <c r="I34" s="14" t="s">
        <v>100</v>
      </c>
      <c r="J34" s="14" t="s">
        <v>1559</v>
      </c>
      <c r="K34" s="14" t="s">
        <v>23</v>
      </c>
      <c r="L34" s="15">
        <v>42491</v>
      </c>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t="s">
        <v>854</v>
      </c>
      <c r="AM34" s="54"/>
      <c r="AN34" s="110" t="s">
        <v>1650</v>
      </c>
      <c r="AO34" s="151"/>
      <c r="AP34" s="151"/>
      <c r="AQ34" s="152"/>
      <c r="AR34" s="151"/>
      <c r="AS34" s="156"/>
      <c r="AT34" s="156"/>
      <c r="AU34" s="148"/>
      <c r="AW34" s="150" t="s">
        <v>1248</v>
      </c>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3"/>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4"/>
      <c r="FT34" s="16" t="str">
        <f t="shared" si="0"/>
        <v>コピーが上手くできていません。</v>
      </c>
      <c r="FU34" s="116"/>
    </row>
    <row r="35" spans="1:177" ht="24.95" customHeight="1">
      <c r="A35" s="20" t="s">
        <v>556</v>
      </c>
      <c r="B35" s="14" t="s">
        <v>99</v>
      </c>
      <c r="C35" s="14" t="s">
        <v>607</v>
      </c>
      <c r="D35" s="14">
        <v>1</v>
      </c>
      <c r="E35" s="14" t="s">
        <v>100</v>
      </c>
      <c r="F35" s="14" t="s">
        <v>101</v>
      </c>
      <c r="G35" s="14" t="s">
        <v>734</v>
      </c>
      <c r="H35" s="14" t="s">
        <v>1366</v>
      </c>
      <c r="I35" s="14" t="s">
        <v>100</v>
      </c>
      <c r="J35" s="19" t="s">
        <v>101</v>
      </c>
      <c r="K35" s="14" t="s">
        <v>728</v>
      </c>
      <c r="L35" s="15" t="s">
        <v>1367</v>
      </c>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t="s">
        <v>855</v>
      </c>
      <c r="AM35" s="54"/>
      <c r="AN35" s="110" t="s">
        <v>1650</v>
      </c>
      <c r="AO35" s="151"/>
      <c r="AP35" s="151"/>
      <c r="AQ35" s="151"/>
      <c r="AR35" s="151"/>
      <c r="AS35" s="156"/>
      <c r="AT35" s="156"/>
      <c r="AU35" s="148"/>
      <c r="AW35" s="150" t="s">
        <v>1248</v>
      </c>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3"/>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4"/>
      <c r="FT35" s="16" t="str">
        <f t="shared" si="0"/>
        <v>コピーが上手くできていません。</v>
      </c>
      <c r="FU35" s="116"/>
    </row>
    <row r="36" spans="1:177" ht="24.95" customHeight="1">
      <c r="A36" s="20" t="s">
        <v>556</v>
      </c>
      <c r="B36" s="14" t="s">
        <v>1588</v>
      </c>
      <c r="C36" s="14" t="s">
        <v>1229</v>
      </c>
      <c r="D36" s="14">
        <v>1</v>
      </c>
      <c r="E36" s="14" t="s">
        <v>169</v>
      </c>
      <c r="F36" s="14" t="s">
        <v>394</v>
      </c>
      <c r="G36" s="14" t="s">
        <v>395</v>
      </c>
      <c r="H36" s="14">
        <v>2372204715</v>
      </c>
      <c r="I36" s="14" t="s">
        <v>87</v>
      </c>
      <c r="J36" s="14" t="s">
        <v>1522</v>
      </c>
      <c r="K36" s="14" t="s">
        <v>23</v>
      </c>
      <c r="L36" s="15">
        <v>42552</v>
      </c>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t="s">
        <v>856</v>
      </c>
      <c r="AM36" s="54"/>
      <c r="AN36" s="110" t="s">
        <v>1650</v>
      </c>
      <c r="AO36" s="151"/>
      <c r="AP36" s="151"/>
      <c r="AQ36" s="152"/>
      <c r="AR36" s="151"/>
      <c r="AS36" s="156"/>
      <c r="AT36" s="156"/>
      <c r="AU36" s="148"/>
      <c r="AW36" s="150" t="s">
        <v>1248</v>
      </c>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3"/>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4"/>
      <c r="FT36" s="16" t="str">
        <f t="shared" si="0"/>
        <v>コピーが上手くできていません。</v>
      </c>
      <c r="FU36" s="116"/>
    </row>
    <row r="37" spans="1:177" ht="24.95" customHeight="1">
      <c r="A37" s="20" t="s">
        <v>556</v>
      </c>
      <c r="B37" s="14" t="s">
        <v>1589</v>
      </c>
      <c r="C37" s="14" t="s">
        <v>593</v>
      </c>
      <c r="D37" s="14">
        <v>3</v>
      </c>
      <c r="E37" s="14" t="s">
        <v>137</v>
      </c>
      <c r="F37" s="14" t="s">
        <v>1446</v>
      </c>
      <c r="G37" s="14" t="s">
        <v>138</v>
      </c>
      <c r="H37" s="14">
        <v>2362290468</v>
      </c>
      <c r="I37" s="14" t="s">
        <v>120</v>
      </c>
      <c r="J37" s="14" t="s">
        <v>1447</v>
      </c>
      <c r="K37" s="14" t="s">
        <v>44</v>
      </c>
      <c r="L37" s="15">
        <v>42856</v>
      </c>
      <c r="M37" s="14" t="s">
        <v>414</v>
      </c>
      <c r="N37" s="14">
        <v>2372205076</v>
      </c>
      <c r="O37" s="14" t="s">
        <v>139</v>
      </c>
      <c r="P37" s="14" t="s">
        <v>1523</v>
      </c>
      <c r="Q37" s="14" t="s">
        <v>12</v>
      </c>
      <c r="R37" s="15">
        <v>43009</v>
      </c>
      <c r="S37" s="14" t="s">
        <v>410</v>
      </c>
      <c r="T37" s="14">
        <v>2372204988</v>
      </c>
      <c r="U37" s="14" t="s">
        <v>137</v>
      </c>
      <c r="V37" s="14" t="s">
        <v>481</v>
      </c>
      <c r="W37" s="14" t="s">
        <v>23</v>
      </c>
      <c r="X37" s="15">
        <v>42856</v>
      </c>
      <c r="Y37" s="16"/>
      <c r="Z37" s="16"/>
      <c r="AA37" s="16"/>
      <c r="AB37" s="16"/>
      <c r="AC37" s="16"/>
      <c r="AD37" s="16"/>
      <c r="AE37" s="16"/>
      <c r="AF37" s="16"/>
      <c r="AG37" s="16"/>
      <c r="AH37" s="16"/>
      <c r="AI37" s="16"/>
      <c r="AJ37" s="16"/>
      <c r="AK37" s="16" t="s">
        <v>857</v>
      </c>
      <c r="AM37" s="54"/>
      <c r="AN37" s="110" t="s">
        <v>1650</v>
      </c>
      <c r="AO37" s="151"/>
      <c r="AP37" s="151"/>
      <c r="AQ37" s="152"/>
      <c r="AR37" s="152"/>
      <c r="AS37" s="156"/>
      <c r="AT37" s="156"/>
      <c r="AU37" s="148"/>
      <c r="AW37" s="150" t="s">
        <v>1248</v>
      </c>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3"/>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4"/>
      <c r="FT37" s="16" t="str">
        <f t="shared" si="0"/>
        <v>コピーが上手くできていません。</v>
      </c>
      <c r="FU37" s="116"/>
    </row>
    <row r="38" spans="1:177" ht="24.95" customHeight="1">
      <c r="A38" s="20" t="s">
        <v>556</v>
      </c>
      <c r="B38" s="14" t="s">
        <v>198</v>
      </c>
      <c r="C38" s="14" t="s">
        <v>608</v>
      </c>
      <c r="D38" s="14">
        <v>1</v>
      </c>
      <c r="E38" s="14" t="s">
        <v>187</v>
      </c>
      <c r="F38" s="14" t="s">
        <v>1524</v>
      </c>
      <c r="G38" s="14" t="s">
        <v>405</v>
      </c>
      <c r="H38" s="14">
        <v>2372204814</v>
      </c>
      <c r="I38" s="14" t="s">
        <v>92</v>
      </c>
      <c r="J38" s="14" t="s">
        <v>406</v>
      </c>
      <c r="K38" s="14" t="s">
        <v>12</v>
      </c>
      <c r="L38" s="15">
        <v>42614</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t="s">
        <v>858</v>
      </c>
      <c r="AM38" s="54"/>
      <c r="AN38" s="110" t="s">
        <v>1650</v>
      </c>
      <c r="AO38" s="151"/>
      <c r="AP38" s="151"/>
      <c r="AQ38" s="152"/>
      <c r="AR38" s="151"/>
      <c r="AS38" s="156"/>
      <c r="AT38" s="156"/>
      <c r="AU38" s="148"/>
      <c r="AW38" s="150" t="s">
        <v>1248</v>
      </c>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3"/>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4"/>
      <c r="FT38" s="16" t="str">
        <f t="shared" si="0"/>
        <v>コピーが上手くできていません。</v>
      </c>
      <c r="FU38" s="116"/>
    </row>
    <row r="39" spans="1:177" ht="24.95" customHeight="1">
      <c r="A39" s="20" t="s">
        <v>556</v>
      </c>
      <c r="B39" s="14" t="s">
        <v>387</v>
      </c>
      <c r="C39" s="14" t="s">
        <v>609</v>
      </c>
      <c r="D39" s="14">
        <v>1</v>
      </c>
      <c r="E39" s="14" t="s">
        <v>26</v>
      </c>
      <c r="F39" s="14" t="s">
        <v>1499</v>
      </c>
      <c r="G39" s="14" t="s">
        <v>388</v>
      </c>
      <c r="H39" s="14">
        <v>2372204624</v>
      </c>
      <c r="I39" s="14" t="s">
        <v>26</v>
      </c>
      <c r="J39" s="14" t="s">
        <v>1499</v>
      </c>
      <c r="K39" s="14" t="s">
        <v>12</v>
      </c>
      <c r="L39" s="15">
        <v>42461</v>
      </c>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t="s">
        <v>859</v>
      </c>
      <c r="AM39" s="54"/>
      <c r="AN39" s="110" t="s">
        <v>1650</v>
      </c>
      <c r="AO39" s="151"/>
      <c r="AP39" s="151"/>
      <c r="AQ39" s="151"/>
      <c r="AR39" s="151"/>
      <c r="AS39" s="156"/>
      <c r="AT39" s="156"/>
      <c r="AU39" s="148"/>
      <c r="AW39" s="150" t="s">
        <v>1248</v>
      </c>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3"/>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4"/>
      <c r="FT39" s="16" t="str">
        <f t="shared" si="0"/>
        <v>コピーが上手くできていません。</v>
      </c>
      <c r="FU39" s="116"/>
    </row>
    <row r="40" spans="1:177" ht="24.95" customHeight="1">
      <c r="A40" s="20" t="s">
        <v>556</v>
      </c>
      <c r="B40" s="14" t="s">
        <v>1590</v>
      </c>
      <c r="C40" s="14" t="s">
        <v>597</v>
      </c>
      <c r="D40" s="14">
        <v>1</v>
      </c>
      <c r="E40" s="14" t="s">
        <v>45</v>
      </c>
      <c r="F40" s="14" t="s">
        <v>1511</v>
      </c>
      <c r="G40" s="14" t="s">
        <v>131</v>
      </c>
      <c r="H40" s="14">
        <v>2362290419</v>
      </c>
      <c r="I40" s="14" t="s">
        <v>132</v>
      </c>
      <c r="J40" s="14" t="s">
        <v>1500</v>
      </c>
      <c r="K40" s="14" t="s">
        <v>44</v>
      </c>
      <c r="L40" s="15">
        <v>42675</v>
      </c>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t="s">
        <v>860</v>
      </c>
      <c r="AM40" s="54"/>
      <c r="AN40" s="110" t="s">
        <v>1650</v>
      </c>
      <c r="AO40" s="151"/>
      <c r="AP40" s="151"/>
      <c r="AQ40" s="152"/>
      <c r="AR40" s="151"/>
      <c r="AS40" s="156"/>
      <c r="AT40" s="156"/>
      <c r="AU40" s="148"/>
      <c r="AW40" s="150" t="s">
        <v>1248</v>
      </c>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3"/>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4"/>
      <c r="FT40" s="16" t="str">
        <f t="shared" si="0"/>
        <v>コピーが上手くできていません。</v>
      </c>
      <c r="FU40" s="116"/>
    </row>
    <row r="41" spans="1:177" ht="24.95" customHeight="1">
      <c r="A41" s="20" t="s">
        <v>556</v>
      </c>
      <c r="B41" s="14" t="s">
        <v>1266</v>
      </c>
      <c r="C41" s="14" t="s">
        <v>1265</v>
      </c>
      <c r="D41" s="14">
        <v>1</v>
      </c>
      <c r="E41" s="14" t="s">
        <v>14</v>
      </c>
      <c r="F41" s="14" t="s">
        <v>1264</v>
      </c>
      <c r="G41" s="14" t="s">
        <v>1268</v>
      </c>
      <c r="H41" s="14">
        <v>2372206231</v>
      </c>
      <c r="I41" s="14" t="s">
        <v>127</v>
      </c>
      <c r="J41" s="19" t="s">
        <v>1267</v>
      </c>
      <c r="K41" s="14" t="s">
        <v>1257</v>
      </c>
      <c r="L41" s="15">
        <v>44958</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t="s">
        <v>861</v>
      </c>
      <c r="AM41" s="54"/>
      <c r="AN41" s="110" t="s">
        <v>1650</v>
      </c>
      <c r="AO41" s="151"/>
      <c r="AP41" s="151"/>
      <c r="AQ41" s="152"/>
      <c r="AR41" s="151"/>
      <c r="AS41" s="156"/>
      <c r="AT41" s="156"/>
      <c r="AU41" s="148"/>
      <c r="AW41" s="150" t="s">
        <v>1248</v>
      </c>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3"/>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4"/>
      <c r="FT41" s="16" t="str">
        <f t="shared" si="0"/>
        <v>コピーが上手くできていません。</v>
      </c>
      <c r="FU41" s="116"/>
    </row>
    <row r="42" spans="1:177" ht="24.95" customHeight="1">
      <c r="A42" s="20" t="s">
        <v>556</v>
      </c>
      <c r="B42" s="14" t="s">
        <v>142</v>
      </c>
      <c r="C42" s="14" t="s">
        <v>610</v>
      </c>
      <c r="D42" s="14">
        <v>1</v>
      </c>
      <c r="E42" s="14" t="s">
        <v>143</v>
      </c>
      <c r="F42" s="14" t="s">
        <v>1560</v>
      </c>
      <c r="G42" s="14" t="s">
        <v>735</v>
      </c>
      <c r="H42" s="14" t="s">
        <v>1368</v>
      </c>
      <c r="I42" s="14" t="s">
        <v>143</v>
      </c>
      <c r="J42" s="19" t="s">
        <v>1560</v>
      </c>
      <c r="K42" s="14" t="s">
        <v>736</v>
      </c>
      <c r="L42" s="15">
        <v>38473</v>
      </c>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t="s">
        <v>862</v>
      </c>
      <c r="AM42" s="54"/>
      <c r="AN42" s="110" t="s">
        <v>1650</v>
      </c>
      <c r="AO42" s="151"/>
      <c r="AP42" s="151"/>
      <c r="AQ42" s="152"/>
      <c r="AR42" s="151"/>
      <c r="AS42" s="156"/>
      <c r="AT42" s="156"/>
      <c r="AU42" s="148"/>
      <c r="AW42" s="150" t="s">
        <v>1248</v>
      </c>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3"/>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4"/>
      <c r="FT42" s="16" t="str">
        <f t="shared" si="0"/>
        <v>コピーが上手くできていません。</v>
      </c>
      <c r="FU42" s="116"/>
    </row>
    <row r="43" spans="1:177" ht="24.95" customHeight="1">
      <c r="A43" s="20" t="s">
        <v>556</v>
      </c>
      <c r="B43" s="14" t="s">
        <v>443</v>
      </c>
      <c r="C43" s="14" t="s">
        <v>611</v>
      </c>
      <c r="D43" s="14">
        <v>1</v>
      </c>
      <c r="E43" s="14" t="s">
        <v>10</v>
      </c>
      <c r="F43" s="14" t="s">
        <v>1573</v>
      </c>
      <c r="G43" s="14" t="s">
        <v>444</v>
      </c>
      <c r="H43" s="14">
        <v>2372205472</v>
      </c>
      <c r="I43" s="14" t="s">
        <v>386</v>
      </c>
      <c r="J43" s="14" t="s">
        <v>1448</v>
      </c>
      <c r="K43" s="14" t="s">
        <v>23</v>
      </c>
      <c r="L43" s="15">
        <v>43831</v>
      </c>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t="s">
        <v>863</v>
      </c>
      <c r="AM43" s="54"/>
      <c r="AN43" s="110" t="s">
        <v>1650</v>
      </c>
      <c r="AO43" s="151"/>
      <c r="AP43" s="151"/>
      <c r="AQ43" s="152"/>
      <c r="AR43" s="151"/>
      <c r="AS43" s="156"/>
      <c r="AT43" s="156"/>
      <c r="AU43" s="148"/>
      <c r="AW43" s="150" t="s">
        <v>1248</v>
      </c>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3"/>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4"/>
      <c r="FT43" s="16" t="str">
        <f t="shared" si="0"/>
        <v>コピーが上手くできていません。</v>
      </c>
      <c r="FU43" s="116"/>
    </row>
    <row r="44" spans="1:177" ht="24.95" customHeight="1">
      <c r="A44" s="20" t="s">
        <v>556</v>
      </c>
      <c r="B44" s="14" t="s">
        <v>1273</v>
      </c>
      <c r="C44" s="14" t="s">
        <v>1274</v>
      </c>
      <c r="D44" s="14">
        <v>1</v>
      </c>
      <c r="E44" s="14" t="s">
        <v>1275</v>
      </c>
      <c r="F44" s="14" t="s">
        <v>1449</v>
      </c>
      <c r="G44" s="14" t="s">
        <v>1276</v>
      </c>
      <c r="H44" s="14">
        <v>2372206298</v>
      </c>
      <c r="I44" s="14" t="s">
        <v>1275</v>
      </c>
      <c r="J44" s="14" t="s">
        <v>1449</v>
      </c>
      <c r="K44" s="14" t="s">
        <v>23</v>
      </c>
      <c r="L44" s="15">
        <v>45017</v>
      </c>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t="s">
        <v>864</v>
      </c>
      <c r="AM44" s="54"/>
      <c r="AN44" s="110" t="s">
        <v>1650</v>
      </c>
      <c r="AO44" s="151"/>
      <c r="AP44" s="151"/>
      <c r="AQ44" s="152"/>
      <c r="AR44" s="151"/>
      <c r="AS44" s="156"/>
      <c r="AT44" s="156"/>
      <c r="AU44" s="148"/>
      <c r="AW44" s="150" t="s">
        <v>1248</v>
      </c>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3"/>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4"/>
      <c r="FT44" s="16" t="str">
        <f t="shared" si="0"/>
        <v>コピーが上手くできていません。</v>
      </c>
      <c r="FU44" s="116"/>
    </row>
    <row r="45" spans="1:177" ht="24.95" customHeight="1">
      <c r="A45" s="20" t="s">
        <v>556</v>
      </c>
      <c r="B45" s="14" t="s">
        <v>324</v>
      </c>
      <c r="C45" s="14" t="s">
        <v>612</v>
      </c>
      <c r="D45" s="14">
        <v>1</v>
      </c>
      <c r="E45" s="14" t="s">
        <v>52</v>
      </c>
      <c r="F45" s="14" t="s">
        <v>325</v>
      </c>
      <c r="G45" s="14" t="s">
        <v>324</v>
      </c>
      <c r="H45" s="14">
        <v>2372202602</v>
      </c>
      <c r="I45" s="14" t="s">
        <v>52</v>
      </c>
      <c r="J45" s="14" t="s">
        <v>326</v>
      </c>
      <c r="K45" s="14" t="s">
        <v>25</v>
      </c>
      <c r="L45" s="15">
        <v>39326</v>
      </c>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t="s">
        <v>865</v>
      </c>
      <c r="AM45" s="54"/>
      <c r="AN45" s="110" t="s">
        <v>1650</v>
      </c>
      <c r="AO45" s="151"/>
      <c r="AP45" s="151"/>
      <c r="AQ45" s="151"/>
      <c r="AR45" s="151"/>
      <c r="AS45" s="156"/>
      <c r="AT45" s="156"/>
      <c r="AU45" s="148"/>
      <c r="AW45" s="150" t="s">
        <v>1248</v>
      </c>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3"/>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4"/>
      <c r="FT45" s="16" t="str">
        <f t="shared" si="0"/>
        <v>コピーが上手くできていません。</v>
      </c>
      <c r="FU45" s="116"/>
    </row>
    <row r="46" spans="1:177" ht="24.95" customHeight="1">
      <c r="A46" s="20" t="s">
        <v>556</v>
      </c>
      <c r="B46" s="14" t="s">
        <v>154</v>
      </c>
      <c r="C46" s="14" t="s">
        <v>647</v>
      </c>
      <c r="D46" s="14">
        <v>1</v>
      </c>
      <c r="E46" s="14" t="s">
        <v>92</v>
      </c>
      <c r="F46" s="14" t="s">
        <v>155</v>
      </c>
      <c r="G46" s="14" t="s">
        <v>737</v>
      </c>
      <c r="H46" s="14" t="s">
        <v>1369</v>
      </c>
      <c r="I46" s="14" t="s">
        <v>92</v>
      </c>
      <c r="J46" s="19" t="s">
        <v>1450</v>
      </c>
      <c r="K46" s="14" t="s">
        <v>738</v>
      </c>
      <c r="L46" s="15">
        <v>43374</v>
      </c>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t="s">
        <v>866</v>
      </c>
      <c r="AM46" s="54"/>
      <c r="AN46" s="110" t="s">
        <v>1650</v>
      </c>
      <c r="AO46" s="153"/>
      <c r="AP46" s="110"/>
      <c r="AQ46" s="110"/>
      <c r="AR46" s="110"/>
      <c r="AS46" s="156"/>
      <c r="AT46" s="156"/>
      <c r="AU46" s="148"/>
      <c r="AW46" s="150" t="s">
        <v>1248</v>
      </c>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3"/>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4"/>
      <c r="FT46" s="16" t="str">
        <f t="shared" si="0"/>
        <v>コピーが上手くできていません。</v>
      </c>
      <c r="FU46" s="116"/>
    </row>
    <row r="47" spans="1:177" ht="24.95" customHeight="1">
      <c r="A47" s="20" t="s">
        <v>556</v>
      </c>
      <c r="B47" s="14" t="s">
        <v>360</v>
      </c>
      <c r="C47" s="14" t="s">
        <v>648</v>
      </c>
      <c r="D47" s="14">
        <v>2</v>
      </c>
      <c r="E47" s="14" t="s">
        <v>135</v>
      </c>
      <c r="F47" s="14" t="s">
        <v>1451</v>
      </c>
      <c r="G47" s="14" t="s">
        <v>739</v>
      </c>
      <c r="H47" s="14" t="s">
        <v>1370</v>
      </c>
      <c r="I47" s="14" t="s">
        <v>244</v>
      </c>
      <c r="J47" s="19" t="s">
        <v>1561</v>
      </c>
      <c r="K47" s="14" t="s">
        <v>740</v>
      </c>
      <c r="L47" s="15">
        <v>42583</v>
      </c>
      <c r="M47" s="14" t="s">
        <v>27</v>
      </c>
      <c r="N47" s="14">
        <v>2372203808</v>
      </c>
      <c r="O47" s="14" t="s">
        <v>135</v>
      </c>
      <c r="P47" s="14" t="s">
        <v>1451</v>
      </c>
      <c r="Q47" s="14" t="s">
        <v>25</v>
      </c>
      <c r="R47" s="15">
        <v>42583</v>
      </c>
      <c r="S47" s="16"/>
      <c r="T47" s="16"/>
      <c r="U47" s="16"/>
      <c r="V47" s="16"/>
      <c r="W47" s="16"/>
      <c r="X47" s="16"/>
      <c r="Y47" s="16"/>
      <c r="Z47" s="16"/>
      <c r="AA47" s="16"/>
      <c r="AB47" s="16"/>
      <c r="AC47" s="16"/>
      <c r="AD47" s="16"/>
      <c r="AE47" s="16"/>
      <c r="AF47" s="16"/>
      <c r="AG47" s="16"/>
      <c r="AH47" s="16"/>
      <c r="AI47" s="16"/>
      <c r="AJ47" s="16"/>
      <c r="AK47" s="16" t="s">
        <v>867</v>
      </c>
      <c r="AM47" s="54"/>
      <c r="AN47" s="110" t="s">
        <v>1650</v>
      </c>
      <c r="AO47" s="151"/>
      <c r="AP47" s="151"/>
      <c r="AQ47" s="152"/>
      <c r="AR47" s="151"/>
      <c r="AS47" s="156"/>
      <c r="AT47" s="156"/>
      <c r="AU47" s="148"/>
      <c r="AW47" s="150" t="s">
        <v>1248</v>
      </c>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3"/>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4"/>
      <c r="FT47" s="16" t="str">
        <f t="shared" si="0"/>
        <v>コピーが上手くできていません。</v>
      </c>
      <c r="FU47" s="116"/>
    </row>
    <row r="48" spans="1:177" ht="24.95" customHeight="1">
      <c r="A48" s="20" t="s">
        <v>556</v>
      </c>
      <c r="B48" s="14" t="s">
        <v>495</v>
      </c>
      <c r="C48" s="14" t="s">
        <v>659</v>
      </c>
      <c r="D48" s="14">
        <v>3</v>
      </c>
      <c r="E48" s="14" t="s">
        <v>50</v>
      </c>
      <c r="F48" s="14" t="s">
        <v>1279</v>
      </c>
      <c r="G48" s="14" t="s">
        <v>511</v>
      </c>
      <c r="H48" s="14">
        <v>2372206009</v>
      </c>
      <c r="I48" s="14" t="s">
        <v>50</v>
      </c>
      <c r="J48" s="14" t="s">
        <v>1645</v>
      </c>
      <c r="K48" s="14" t="s">
        <v>25</v>
      </c>
      <c r="L48" s="15">
        <v>44562</v>
      </c>
      <c r="M48" s="16" t="s">
        <v>1655</v>
      </c>
      <c r="N48" s="16" t="s">
        <v>1371</v>
      </c>
      <c r="O48" s="16" t="s">
        <v>133</v>
      </c>
      <c r="P48" s="16" t="s">
        <v>1278</v>
      </c>
      <c r="Q48" s="16" t="s">
        <v>1298</v>
      </c>
      <c r="R48" s="15" t="s">
        <v>1372</v>
      </c>
      <c r="S48" s="16" t="s">
        <v>1656</v>
      </c>
      <c r="T48" s="16">
        <v>2372206439</v>
      </c>
      <c r="U48" s="16" t="s">
        <v>439</v>
      </c>
      <c r="V48" s="16" t="s">
        <v>1629</v>
      </c>
      <c r="W48" s="16" t="s">
        <v>1630</v>
      </c>
      <c r="X48" s="15">
        <v>45170</v>
      </c>
      <c r="Y48" s="16"/>
      <c r="Z48" s="16"/>
      <c r="AA48" s="16"/>
      <c r="AB48" s="16"/>
      <c r="AC48" s="16"/>
      <c r="AD48" s="16"/>
      <c r="AE48" s="16"/>
      <c r="AF48" s="16"/>
      <c r="AG48" s="16"/>
      <c r="AH48" s="16"/>
      <c r="AI48" s="16"/>
      <c r="AJ48" s="16"/>
      <c r="AK48" s="16" t="s">
        <v>868</v>
      </c>
      <c r="AM48" s="54"/>
      <c r="AN48" s="110" t="s">
        <v>1650</v>
      </c>
      <c r="AO48" s="151"/>
      <c r="AP48" s="151"/>
      <c r="AQ48" s="152"/>
      <c r="AR48" s="151"/>
      <c r="AS48" s="156"/>
      <c r="AT48" s="156"/>
      <c r="AU48" s="179"/>
      <c r="AW48" s="150" t="s">
        <v>1248</v>
      </c>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3"/>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2"/>
      <c r="DV48" s="112"/>
      <c r="DW48" s="112"/>
      <c r="DX48" s="112"/>
      <c r="DY48" s="112"/>
      <c r="DZ48" s="112"/>
      <c r="EA48" s="112"/>
      <c r="EB48" s="112"/>
      <c r="EC48" s="112"/>
      <c r="ED48" s="112"/>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4"/>
      <c r="FT48" s="16" t="str">
        <f t="shared" si="0"/>
        <v>コピーが上手くできていません。</v>
      </c>
      <c r="FU48" s="116"/>
    </row>
    <row r="49" spans="1:177" ht="24.95" customHeight="1">
      <c r="A49" s="20" t="s">
        <v>556</v>
      </c>
      <c r="B49" s="14" t="s">
        <v>348</v>
      </c>
      <c r="C49" s="14" t="s">
        <v>650</v>
      </c>
      <c r="D49" s="14">
        <v>1</v>
      </c>
      <c r="E49" s="14" t="s">
        <v>52</v>
      </c>
      <c r="F49" s="14" t="s">
        <v>1531</v>
      </c>
      <c r="G49" s="14" t="s">
        <v>353</v>
      </c>
      <c r="H49" s="14">
        <v>2372203436</v>
      </c>
      <c r="I49" s="14" t="s">
        <v>52</v>
      </c>
      <c r="J49" s="14" t="s">
        <v>1531</v>
      </c>
      <c r="K49" s="14" t="s">
        <v>23</v>
      </c>
      <c r="L49" s="15">
        <v>41030</v>
      </c>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t="s">
        <v>869</v>
      </c>
      <c r="AM49" s="54"/>
      <c r="AN49" s="110" t="s">
        <v>1650</v>
      </c>
      <c r="AO49" s="151"/>
      <c r="AP49" s="151"/>
      <c r="AQ49" s="152"/>
      <c r="AR49" s="151"/>
      <c r="AS49" s="156"/>
      <c r="AT49" s="156"/>
      <c r="AU49" s="177"/>
      <c r="AW49" s="150" t="s">
        <v>1248</v>
      </c>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3"/>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4"/>
      <c r="FT49" s="16" t="str">
        <f t="shared" si="0"/>
        <v>コピーが上手くできていません。</v>
      </c>
      <c r="FU49" s="116"/>
    </row>
    <row r="50" spans="1:177" ht="24.95" customHeight="1">
      <c r="A50" s="20" t="s">
        <v>556</v>
      </c>
      <c r="B50" s="14" t="s">
        <v>377</v>
      </c>
      <c r="C50" s="14" t="s">
        <v>613</v>
      </c>
      <c r="D50" s="14">
        <v>1</v>
      </c>
      <c r="E50" s="14" t="s">
        <v>378</v>
      </c>
      <c r="F50" s="14" t="s">
        <v>1485</v>
      </c>
      <c r="G50" s="14" t="s">
        <v>379</v>
      </c>
      <c r="H50" s="14">
        <v>2372204236</v>
      </c>
      <c r="I50" s="14" t="s">
        <v>380</v>
      </c>
      <c r="J50" s="14" t="s">
        <v>1549</v>
      </c>
      <c r="K50" s="14" t="s">
        <v>23</v>
      </c>
      <c r="L50" s="15">
        <v>41944</v>
      </c>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t="s">
        <v>1323</v>
      </c>
      <c r="AM50" s="54"/>
      <c r="AN50" s="110" t="s">
        <v>1650</v>
      </c>
      <c r="AO50" s="151"/>
      <c r="AP50" s="151"/>
      <c r="AQ50" s="152"/>
      <c r="AR50" s="151"/>
      <c r="AS50" s="156"/>
      <c r="AT50" s="156"/>
      <c r="AU50" s="148"/>
      <c r="AW50" s="150" t="s">
        <v>1248</v>
      </c>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3"/>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4"/>
      <c r="FT50" s="16" t="str">
        <f t="shared" si="0"/>
        <v>コピーが上手くできていません。</v>
      </c>
      <c r="FU50" s="116"/>
    </row>
    <row r="51" spans="1:177" ht="24.95" customHeight="1">
      <c r="A51" s="20" t="s">
        <v>556</v>
      </c>
      <c r="B51" s="14" t="s">
        <v>159</v>
      </c>
      <c r="C51" s="14" t="s">
        <v>614</v>
      </c>
      <c r="D51" s="14">
        <v>2</v>
      </c>
      <c r="E51" s="14" t="s">
        <v>160</v>
      </c>
      <c r="F51" s="14" t="s">
        <v>1486</v>
      </c>
      <c r="G51" s="14" t="s">
        <v>161</v>
      </c>
      <c r="H51" s="14">
        <v>2362290591</v>
      </c>
      <c r="I51" s="14" t="s">
        <v>160</v>
      </c>
      <c r="J51" s="14" t="s">
        <v>1486</v>
      </c>
      <c r="K51" s="14" t="s">
        <v>44</v>
      </c>
      <c r="L51" s="15">
        <v>43647</v>
      </c>
      <c r="M51" s="14" t="s">
        <v>384</v>
      </c>
      <c r="N51" s="14">
        <v>2372205779</v>
      </c>
      <c r="O51" s="14" t="s">
        <v>92</v>
      </c>
      <c r="P51" s="14" t="s">
        <v>466</v>
      </c>
      <c r="Q51" s="14" t="s">
        <v>23</v>
      </c>
      <c r="R51" s="15">
        <v>44256</v>
      </c>
      <c r="S51" s="16"/>
      <c r="T51" s="16"/>
      <c r="U51" s="16"/>
      <c r="V51" s="16"/>
      <c r="W51" s="16"/>
      <c r="X51" s="16"/>
      <c r="Y51" s="16"/>
      <c r="Z51" s="16"/>
      <c r="AA51" s="16"/>
      <c r="AB51" s="16"/>
      <c r="AC51" s="16"/>
      <c r="AD51" s="16"/>
      <c r="AE51" s="16"/>
      <c r="AF51" s="16"/>
      <c r="AG51" s="16"/>
      <c r="AH51" s="16"/>
      <c r="AI51" s="16"/>
      <c r="AJ51" s="16"/>
      <c r="AK51" s="16" t="s">
        <v>870</v>
      </c>
      <c r="AM51" s="54"/>
      <c r="AN51" s="110" t="s">
        <v>1650</v>
      </c>
      <c r="AO51" s="151"/>
      <c r="AP51" s="151"/>
      <c r="AQ51" s="152"/>
      <c r="AR51" s="151"/>
      <c r="AS51" s="156"/>
      <c r="AT51" s="156"/>
      <c r="AU51" s="148"/>
      <c r="AW51" s="150" t="s">
        <v>1248</v>
      </c>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3"/>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4"/>
      <c r="FT51" s="16" t="str">
        <f t="shared" si="0"/>
        <v>コピーが上手くできていません。</v>
      </c>
      <c r="FU51" s="116"/>
    </row>
    <row r="52" spans="1:177" ht="24.95" customHeight="1">
      <c r="A52" s="20" t="s">
        <v>556</v>
      </c>
      <c r="B52" s="14" t="s">
        <v>1706</v>
      </c>
      <c r="C52" s="14" t="s">
        <v>649</v>
      </c>
      <c r="D52" s="14">
        <v>1</v>
      </c>
      <c r="E52" s="14" t="s">
        <v>237</v>
      </c>
      <c r="F52" s="14" t="s">
        <v>238</v>
      </c>
      <c r="G52" s="14" t="s">
        <v>458</v>
      </c>
      <c r="H52" s="14">
        <v>2372205670</v>
      </c>
      <c r="I52" s="14" t="s">
        <v>237</v>
      </c>
      <c r="J52" s="14" t="s">
        <v>238</v>
      </c>
      <c r="K52" s="14" t="s">
        <v>23</v>
      </c>
      <c r="L52" s="15">
        <v>44105</v>
      </c>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t="s">
        <v>871</v>
      </c>
      <c r="AM52" s="54"/>
      <c r="AN52" s="110" t="s">
        <v>1650</v>
      </c>
      <c r="AO52" s="151"/>
      <c r="AP52" s="151"/>
      <c r="AQ52" s="152"/>
      <c r="AR52" s="151"/>
      <c r="AS52" s="156"/>
      <c r="AT52" s="156"/>
      <c r="AU52" s="148"/>
      <c r="AW52" s="150" t="s">
        <v>1248</v>
      </c>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3"/>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4"/>
      <c r="FT52" s="16" t="str">
        <f t="shared" si="0"/>
        <v>コピーが上手くできていません。</v>
      </c>
      <c r="FU52" s="116"/>
    </row>
    <row r="53" spans="1:177" ht="24.95" customHeight="1">
      <c r="A53" s="20" t="s">
        <v>556</v>
      </c>
      <c r="B53" s="14" t="s">
        <v>1672</v>
      </c>
      <c r="C53" s="14" t="s">
        <v>1673</v>
      </c>
      <c r="D53" s="14">
        <v>1</v>
      </c>
      <c r="E53" s="14" t="s">
        <v>262</v>
      </c>
      <c r="F53" s="14" t="s">
        <v>1674</v>
      </c>
      <c r="G53" s="14" t="s">
        <v>1675</v>
      </c>
      <c r="H53" s="14">
        <v>2372206041</v>
      </c>
      <c r="I53" s="14" t="s">
        <v>262</v>
      </c>
      <c r="J53" s="14" t="s">
        <v>1676</v>
      </c>
      <c r="K53" s="14" t="s">
        <v>23</v>
      </c>
      <c r="L53" s="15">
        <v>44652</v>
      </c>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t="s">
        <v>872</v>
      </c>
      <c r="AM53" s="54"/>
      <c r="AN53" s="110" t="s">
        <v>1650</v>
      </c>
      <c r="AO53" s="151"/>
      <c r="AP53" s="151"/>
      <c r="AQ53" s="152"/>
      <c r="AR53" s="151"/>
      <c r="AS53" s="156"/>
      <c r="AT53" s="156"/>
      <c r="AU53" s="148"/>
      <c r="AW53" s="150" t="s">
        <v>1248</v>
      </c>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3"/>
      <c r="CT53" s="112"/>
      <c r="CU53" s="112"/>
      <c r="CV53" s="112"/>
      <c r="CW53" s="112"/>
      <c r="CX53" s="112"/>
      <c r="CY53" s="112"/>
      <c r="CZ53" s="112"/>
      <c r="DA53" s="112"/>
      <c r="DB53" s="112"/>
      <c r="DC53" s="112"/>
      <c r="DD53" s="112"/>
      <c r="DE53" s="112"/>
      <c r="DF53" s="112"/>
      <c r="DG53" s="112"/>
      <c r="DH53" s="112"/>
      <c r="DI53" s="112"/>
      <c r="DJ53" s="112"/>
      <c r="DK53" s="112"/>
      <c r="DL53" s="112"/>
      <c r="DM53" s="112"/>
      <c r="DN53" s="112"/>
      <c r="DO53" s="112"/>
      <c r="DP53" s="112"/>
      <c r="DQ53" s="112"/>
      <c r="DR53" s="112"/>
      <c r="DS53" s="112"/>
      <c r="DT53" s="112"/>
      <c r="DU53" s="112"/>
      <c r="DV53" s="112"/>
      <c r="DW53" s="112"/>
      <c r="DX53" s="112"/>
      <c r="DY53" s="112"/>
      <c r="DZ53" s="112"/>
      <c r="EA53" s="112"/>
      <c r="EB53" s="112"/>
      <c r="EC53" s="112"/>
      <c r="ED53" s="112"/>
      <c r="EE53" s="112"/>
      <c r="EF53" s="112"/>
      <c r="EG53" s="112"/>
      <c r="EH53" s="112"/>
      <c r="EI53" s="112"/>
      <c r="EJ53" s="112"/>
      <c r="EK53" s="112"/>
      <c r="EL53" s="112"/>
      <c r="EM53" s="112"/>
      <c r="EN53" s="112"/>
      <c r="EO53" s="112"/>
      <c r="EP53" s="112"/>
      <c r="EQ53" s="112"/>
      <c r="ER53" s="112"/>
      <c r="ES53" s="112"/>
      <c r="ET53" s="112"/>
      <c r="EU53" s="112"/>
      <c r="EV53" s="112"/>
      <c r="EW53" s="112"/>
      <c r="EX53" s="112"/>
      <c r="EY53" s="112"/>
      <c r="EZ53" s="112"/>
      <c r="FA53" s="112"/>
      <c r="FB53" s="112"/>
      <c r="FC53" s="112"/>
      <c r="FD53" s="112"/>
      <c r="FE53" s="112"/>
      <c r="FF53" s="112"/>
      <c r="FG53" s="112"/>
      <c r="FH53" s="112"/>
      <c r="FI53" s="112"/>
      <c r="FJ53" s="112"/>
      <c r="FK53" s="112"/>
      <c r="FL53" s="112"/>
      <c r="FM53" s="112"/>
      <c r="FN53" s="112"/>
      <c r="FO53" s="112"/>
      <c r="FP53" s="112"/>
      <c r="FQ53" s="112"/>
      <c r="FR53" s="112"/>
      <c r="FS53" s="114"/>
      <c r="FT53" s="16" t="str">
        <f t="shared" ref="FT53" si="1">IF(OR(ISBLANK(AW53),ISBLANK(AY53),ISBLANK(BA53),ISBLANK(BC53),ISBLANK(BD53),ISBLANK(BE53),ISBLANK(BG53),ISBLANK(BI53),ISBLANK(BJ53),ISBLANK(CI53),ISBLANK(CJ53),ISBLANK(CU53),ISBLANK(CV53),ISBLANK(CX53),ISBLANK(CZ53),ISBLANK(DA53),ISBLANK(DB53),ISBLANK(DD53),ISBLANK(DF53),ISBLANK(DG53),ISBLANK(DH53),ISBLANK(DI53),ISBLANK(DK53),ISBLANK(DM53),ISBLANK(DN53),ISBLANK(DO53),ISBLANK(FH53),ISBLANK(FS53)),"コピーが上手くできていません。",IF(B53=AW53,"問題なし","貼り付ける法人が間違っています。"))</f>
        <v>コピーが上手くできていません。</v>
      </c>
      <c r="FU53" s="116"/>
    </row>
    <row r="54" spans="1:177" ht="24.95" customHeight="1">
      <c r="A54" s="20" t="s">
        <v>556</v>
      </c>
      <c r="B54" s="14" t="s">
        <v>1591</v>
      </c>
      <c r="C54" s="14" t="s">
        <v>602</v>
      </c>
      <c r="D54" s="14">
        <v>1</v>
      </c>
      <c r="E54" s="14" t="s">
        <v>19</v>
      </c>
      <c r="F54" s="14" t="s">
        <v>1615</v>
      </c>
      <c r="G54" s="14" t="s">
        <v>1618</v>
      </c>
      <c r="H54" s="14" t="s">
        <v>1619</v>
      </c>
      <c r="I54" s="14" t="s">
        <v>19</v>
      </c>
      <c r="J54" s="14" t="s">
        <v>1616</v>
      </c>
      <c r="K54" s="14" t="s">
        <v>1620</v>
      </c>
      <c r="L54" s="15" t="s">
        <v>1621</v>
      </c>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t="s">
        <v>873</v>
      </c>
      <c r="AM54" s="54"/>
      <c r="AN54" s="110" t="s">
        <v>1650</v>
      </c>
      <c r="AO54" s="151"/>
      <c r="AP54" s="151"/>
      <c r="AQ54" s="152"/>
      <c r="AR54" s="151"/>
      <c r="AS54" s="156"/>
      <c r="AT54" s="156"/>
      <c r="AU54" s="148"/>
      <c r="AW54" s="150" t="s">
        <v>1248</v>
      </c>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3"/>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c r="FF54" s="112"/>
      <c r="FG54" s="112"/>
      <c r="FH54" s="112"/>
      <c r="FI54" s="112"/>
      <c r="FJ54" s="112"/>
      <c r="FK54" s="112"/>
      <c r="FL54" s="112"/>
      <c r="FM54" s="112"/>
      <c r="FN54" s="112"/>
      <c r="FO54" s="112"/>
      <c r="FP54" s="112"/>
      <c r="FQ54" s="112"/>
      <c r="FR54" s="112"/>
      <c r="FS54" s="114"/>
      <c r="FT54" s="16" t="str">
        <f t="shared" si="0"/>
        <v>コピーが上手くできていません。</v>
      </c>
      <c r="FU54" s="116"/>
    </row>
    <row r="55" spans="1:177" ht="24.95" customHeight="1">
      <c r="A55" s="20" t="s">
        <v>556</v>
      </c>
      <c r="B55" s="14" t="s">
        <v>1592</v>
      </c>
      <c r="C55" s="14" t="s">
        <v>594</v>
      </c>
      <c r="D55" s="14">
        <v>1</v>
      </c>
      <c r="E55" s="14" t="s">
        <v>92</v>
      </c>
      <c r="F55" s="14" t="s">
        <v>1550</v>
      </c>
      <c r="G55" s="14" t="s">
        <v>165</v>
      </c>
      <c r="H55" s="14">
        <v>2362290641</v>
      </c>
      <c r="I55" s="14" t="s">
        <v>88</v>
      </c>
      <c r="J55" s="14" t="s">
        <v>1452</v>
      </c>
      <c r="K55" s="14" t="s">
        <v>44</v>
      </c>
      <c r="L55" s="15">
        <v>43831</v>
      </c>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t="s">
        <v>874</v>
      </c>
      <c r="AM55" s="54"/>
      <c r="AN55" s="110" t="s">
        <v>1650</v>
      </c>
      <c r="AO55" s="153"/>
      <c r="AP55" s="110"/>
      <c r="AQ55" s="110"/>
      <c r="AR55" s="110"/>
      <c r="AS55" s="156"/>
      <c r="AT55" s="156"/>
      <c r="AU55" s="148"/>
      <c r="AW55" s="150" t="s">
        <v>1248</v>
      </c>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3"/>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c r="EO55" s="112"/>
      <c r="EP55" s="112"/>
      <c r="EQ55" s="112"/>
      <c r="ER55" s="112"/>
      <c r="ES55" s="112"/>
      <c r="ET55" s="112"/>
      <c r="EU55" s="112"/>
      <c r="EV55" s="112"/>
      <c r="EW55" s="112"/>
      <c r="EX55" s="112"/>
      <c r="EY55" s="112"/>
      <c r="EZ55" s="112"/>
      <c r="FA55" s="112"/>
      <c r="FB55" s="112"/>
      <c r="FC55" s="112"/>
      <c r="FD55" s="112"/>
      <c r="FE55" s="112"/>
      <c r="FF55" s="112"/>
      <c r="FG55" s="112"/>
      <c r="FH55" s="112"/>
      <c r="FI55" s="112"/>
      <c r="FJ55" s="112"/>
      <c r="FK55" s="112"/>
      <c r="FL55" s="112"/>
      <c r="FM55" s="112"/>
      <c r="FN55" s="112"/>
      <c r="FO55" s="112"/>
      <c r="FP55" s="112"/>
      <c r="FQ55" s="112"/>
      <c r="FR55" s="112"/>
      <c r="FS55" s="114"/>
      <c r="FT55" s="16" t="str">
        <f t="shared" si="0"/>
        <v>コピーが上手くできていません。</v>
      </c>
      <c r="FU55" s="116"/>
    </row>
    <row r="56" spans="1:177" ht="24.95" customHeight="1">
      <c r="A56" s="20" t="s">
        <v>556</v>
      </c>
      <c r="B56" s="14" t="s">
        <v>412</v>
      </c>
      <c r="C56" s="14" t="s">
        <v>1170</v>
      </c>
      <c r="D56" s="14">
        <v>1</v>
      </c>
      <c r="E56" s="14" t="s">
        <v>366</v>
      </c>
      <c r="F56" s="14" t="s">
        <v>1512</v>
      </c>
      <c r="G56" s="14" t="s">
        <v>413</v>
      </c>
      <c r="H56" s="14">
        <v>2372205043</v>
      </c>
      <c r="I56" s="14" t="s">
        <v>366</v>
      </c>
      <c r="J56" s="14" t="s">
        <v>1513</v>
      </c>
      <c r="K56" s="14" t="s">
        <v>23</v>
      </c>
      <c r="L56" s="15">
        <v>42979</v>
      </c>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t="s">
        <v>875</v>
      </c>
      <c r="AM56" s="54"/>
      <c r="AN56" s="110" t="s">
        <v>1650</v>
      </c>
      <c r="AO56" s="153"/>
      <c r="AP56" s="110"/>
      <c r="AQ56" s="110"/>
      <c r="AR56" s="110"/>
      <c r="AS56" s="156"/>
      <c r="AT56" s="156"/>
      <c r="AU56" s="148"/>
      <c r="AW56" s="150" t="s">
        <v>1248</v>
      </c>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3"/>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4"/>
      <c r="FT56" s="16" t="str">
        <f t="shared" si="0"/>
        <v>コピーが上手くできていません。</v>
      </c>
      <c r="FU56" s="116"/>
    </row>
    <row r="57" spans="1:177" ht="24.95" customHeight="1">
      <c r="A57" s="20" t="s">
        <v>556</v>
      </c>
      <c r="B57" s="14" t="s">
        <v>79</v>
      </c>
      <c r="C57" s="14" t="s">
        <v>615</v>
      </c>
      <c r="D57" s="14">
        <v>1</v>
      </c>
      <c r="E57" s="14" t="s">
        <v>80</v>
      </c>
      <c r="F57" s="14" t="s">
        <v>81</v>
      </c>
      <c r="G57" s="14" t="s">
        <v>82</v>
      </c>
      <c r="H57" s="14">
        <v>2362290146</v>
      </c>
      <c r="I57" s="14" t="s">
        <v>80</v>
      </c>
      <c r="J57" s="14" t="s">
        <v>81</v>
      </c>
      <c r="K57" s="14" t="s">
        <v>44</v>
      </c>
      <c r="L57" s="15">
        <v>40725</v>
      </c>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t="s">
        <v>876</v>
      </c>
      <c r="AM57" s="54"/>
      <c r="AN57" s="110" t="s">
        <v>1650</v>
      </c>
      <c r="AO57" s="151"/>
      <c r="AP57" s="151"/>
      <c r="AQ57" s="152"/>
      <c r="AR57" s="151"/>
      <c r="AS57" s="156"/>
      <c r="AT57" s="156"/>
      <c r="AU57" s="148"/>
      <c r="AW57" s="150" t="s">
        <v>1248</v>
      </c>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3"/>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12"/>
      <c r="EB57" s="112"/>
      <c r="EC57" s="112"/>
      <c r="ED57" s="112"/>
      <c r="EE57" s="112"/>
      <c r="EF57" s="112"/>
      <c r="EG57" s="112"/>
      <c r="EH57" s="112"/>
      <c r="EI57" s="112"/>
      <c r="EJ57" s="112"/>
      <c r="EK57" s="112"/>
      <c r="EL57" s="112"/>
      <c r="EM57" s="112"/>
      <c r="EN57" s="112"/>
      <c r="EO57" s="112"/>
      <c r="EP57" s="112"/>
      <c r="EQ57" s="112"/>
      <c r="ER57" s="112"/>
      <c r="ES57" s="112"/>
      <c r="ET57" s="112"/>
      <c r="EU57" s="112"/>
      <c r="EV57" s="112"/>
      <c r="EW57" s="112"/>
      <c r="EX57" s="112"/>
      <c r="EY57" s="112"/>
      <c r="EZ57" s="112"/>
      <c r="FA57" s="112"/>
      <c r="FB57" s="112"/>
      <c r="FC57" s="112"/>
      <c r="FD57" s="112"/>
      <c r="FE57" s="112"/>
      <c r="FF57" s="112"/>
      <c r="FG57" s="112"/>
      <c r="FH57" s="112"/>
      <c r="FI57" s="112"/>
      <c r="FJ57" s="112"/>
      <c r="FK57" s="112"/>
      <c r="FL57" s="112"/>
      <c r="FM57" s="112"/>
      <c r="FN57" s="112"/>
      <c r="FO57" s="112"/>
      <c r="FP57" s="112"/>
      <c r="FQ57" s="112"/>
      <c r="FR57" s="112"/>
      <c r="FS57" s="114"/>
      <c r="FT57" s="16" t="str">
        <f t="shared" si="0"/>
        <v>コピーが上手くできていません。</v>
      </c>
      <c r="FU57" s="116"/>
    </row>
    <row r="58" spans="1:177" ht="24.95" customHeight="1">
      <c r="A58" s="20" t="s">
        <v>556</v>
      </c>
      <c r="B58" s="14" t="s">
        <v>1593</v>
      </c>
      <c r="C58" s="14" t="s">
        <v>598</v>
      </c>
      <c r="D58" s="14">
        <v>1</v>
      </c>
      <c r="E58" s="14" t="s">
        <v>451</v>
      </c>
      <c r="F58" s="14" t="s">
        <v>1514</v>
      </c>
      <c r="G58" s="14" t="s">
        <v>742</v>
      </c>
      <c r="H58" s="14" t="s">
        <v>1373</v>
      </c>
      <c r="I58" s="14" t="s">
        <v>36</v>
      </c>
      <c r="J58" s="19" t="s">
        <v>452</v>
      </c>
      <c r="K58" s="14" t="s">
        <v>736</v>
      </c>
      <c r="L58" s="15">
        <v>43983</v>
      </c>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t="s">
        <v>877</v>
      </c>
      <c r="AM58" s="54"/>
      <c r="AN58" s="110" t="s">
        <v>1650</v>
      </c>
      <c r="AO58" s="153"/>
      <c r="AP58" s="110"/>
      <c r="AQ58" s="110"/>
      <c r="AR58" s="110"/>
      <c r="AS58" s="156"/>
      <c r="AT58" s="156"/>
      <c r="AU58" s="148"/>
      <c r="AW58" s="150" t="s">
        <v>1248</v>
      </c>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3"/>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12"/>
      <c r="EB58" s="112"/>
      <c r="EC58" s="112"/>
      <c r="ED58" s="112"/>
      <c r="EE58" s="112"/>
      <c r="EF58" s="112"/>
      <c r="EG58" s="112"/>
      <c r="EH58" s="112"/>
      <c r="EI58" s="112"/>
      <c r="EJ58" s="112"/>
      <c r="EK58" s="112"/>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2"/>
      <c r="FN58" s="112"/>
      <c r="FO58" s="112"/>
      <c r="FP58" s="112"/>
      <c r="FQ58" s="112"/>
      <c r="FR58" s="112"/>
      <c r="FS58" s="114"/>
      <c r="FT58" s="16" t="str">
        <f t="shared" si="0"/>
        <v>コピーが上手くできていません。</v>
      </c>
      <c r="FU58" s="116"/>
    </row>
    <row r="59" spans="1:177" ht="24.95" customHeight="1">
      <c r="A59" s="20" t="s">
        <v>556</v>
      </c>
      <c r="B59" s="14" t="s">
        <v>1594</v>
      </c>
      <c r="C59" s="14" t="s">
        <v>599</v>
      </c>
      <c r="D59" s="14">
        <v>1</v>
      </c>
      <c r="E59" s="14" t="s">
        <v>267</v>
      </c>
      <c r="F59" s="14" t="s">
        <v>354</v>
      </c>
      <c r="G59" s="14" t="s">
        <v>355</v>
      </c>
      <c r="H59" s="14">
        <v>2372203642</v>
      </c>
      <c r="I59" s="14" t="s">
        <v>267</v>
      </c>
      <c r="J59" s="14" t="s">
        <v>354</v>
      </c>
      <c r="K59" s="14" t="s">
        <v>23</v>
      </c>
      <c r="L59" s="15">
        <v>41244</v>
      </c>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t="s">
        <v>878</v>
      </c>
      <c r="AM59" s="54"/>
      <c r="AN59" s="110" t="s">
        <v>1650</v>
      </c>
      <c r="AO59" s="151"/>
      <c r="AP59" s="151"/>
      <c r="AQ59" s="152"/>
      <c r="AR59" s="151"/>
      <c r="AS59" s="156"/>
      <c r="AT59" s="156"/>
      <c r="AU59" s="148"/>
      <c r="AW59" s="150" t="s">
        <v>1248</v>
      </c>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3"/>
      <c r="CT59" s="112"/>
      <c r="CU59" s="112"/>
      <c r="CV59" s="112"/>
      <c r="CW59" s="112"/>
      <c r="CX59" s="112"/>
      <c r="CY59" s="112"/>
      <c r="CZ59" s="112"/>
      <c r="DA59" s="112"/>
      <c r="DB59" s="112"/>
      <c r="DC59" s="112"/>
      <c r="DD59" s="112"/>
      <c r="DE59" s="112"/>
      <c r="DF59" s="112"/>
      <c r="DG59" s="112"/>
      <c r="DH59" s="112"/>
      <c r="DI59" s="112"/>
      <c r="DJ59" s="112"/>
      <c r="DK59" s="112"/>
      <c r="DL59" s="112"/>
      <c r="DM59" s="112"/>
      <c r="DN59" s="112"/>
      <c r="DO59" s="112"/>
      <c r="DP59" s="112"/>
      <c r="DQ59" s="112"/>
      <c r="DR59" s="112"/>
      <c r="DS59" s="112"/>
      <c r="DT59" s="112"/>
      <c r="DU59" s="112"/>
      <c r="DV59" s="112"/>
      <c r="DW59" s="112"/>
      <c r="DX59" s="112"/>
      <c r="DY59" s="112"/>
      <c r="DZ59" s="112"/>
      <c r="EA59" s="112"/>
      <c r="EB59" s="112"/>
      <c r="EC59" s="112"/>
      <c r="ED59" s="112"/>
      <c r="EE59" s="112"/>
      <c r="EF59" s="112"/>
      <c r="EG59" s="112"/>
      <c r="EH59" s="112"/>
      <c r="EI59" s="112"/>
      <c r="EJ59" s="112"/>
      <c r="EK59" s="112"/>
      <c r="EL59" s="112"/>
      <c r="EM59" s="112"/>
      <c r="EN59" s="112"/>
      <c r="EO59" s="112"/>
      <c r="EP59" s="112"/>
      <c r="EQ59" s="112"/>
      <c r="ER59" s="112"/>
      <c r="ES59" s="112"/>
      <c r="ET59" s="112"/>
      <c r="EU59" s="112"/>
      <c r="EV59" s="112"/>
      <c r="EW59" s="112"/>
      <c r="EX59" s="112"/>
      <c r="EY59" s="112"/>
      <c r="EZ59" s="112"/>
      <c r="FA59" s="112"/>
      <c r="FB59" s="112"/>
      <c r="FC59" s="112"/>
      <c r="FD59" s="112"/>
      <c r="FE59" s="112"/>
      <c r="FF59" s="112"/>
      <c r="FG59" s="112"/>
      <c r="FH59" s="112"/>
      <c r="FI59" s="112"/>
      <c r="FJ59" s="112"/>
      <c r="FK59" s="112"/>
      <c r="FL59" s="112"/>
      <c r="FM59" s="112"/>
      <c r="FN59" s="112"/>
      <c r="FO59" s="112"/>
      <c r="FP59" s="112"/>
      <c r="FQ59" s="112"/>
      <c r="FR59" s="112"/>
      <c r="FS59" s="114"/>
      <c r="FT59" s="16" t="str">
        <f t="shared" si="0"/>
        <v>コピーが上手くできていません。</v>
      </c>
      <c r="FU59" s="116"/>
    </row>
    <row r="60" spans="1:177" ht="24.95" customHeight="1">
      <c r="A60" s="20" t="s">
        <v>556</v>
      </c>
      <c r="B60" s="14" t="s">
        <v>1595</v>
      </c>
      <c r="C60" s="14" t="s">
        <v>616</v>
      </c>
      <c r="D60" s="14">
        <v>1</v>
      </c>
      <c r="E60" s="14" t="s">
        <v>48</v>
      </c>
      <c r="F60" s="14" t="s">
        <v>1501</v>
      </c>
      <c r="G60" s="14" t="s">
        <v>447</v>
      </c>
      <c r="H60" s="14">
        <v>2372205514</v>
      </c>
      <c r="I60" s="14" t="s">
        <v>448</v>
      </c>
      <c r="J60" s="14" t="s">
        <v>525</v>
      </c>
      <c r="K60" s="14" t="s">
        <v>23</v>
      </c>
      <c r="L60" s="15">
        <v>43891</v>
      </c>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t="s">
        <v>879</v>
      </c>
      <c r="AM60" s="54"/>
      <c r="AN60" s="110" t="s">
        <v>1650</v>
      </c>
      <c r="AO60" s="151"/>
      <c r="AP60" s="151"/>
      <c r="AQ60" s="152"/>
      <c r="AR60" s="151"/>
      <c r="AS60" s="156"/>
      <c r="AT60" s="156"/>
      <c r="AU60" s="148"/>
      <c r="AW60" s="150" t="s">
        <v>1248</v>
      </c>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3"/>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4"/>
      <c r="FT60" s="16" t="str">
        <f t="shared" si="0"/>
        <v>コピーが上手くできていません。</v>
      </c>
      <c r="FU60" s="116"/>
    </row>
    <row r="61" spans="1:177" ht="24.95" customHeight="1">
      <c r="A61" s="20" t="s">
        <v>556</v>
      </c>
      <c r="B61" s="14" t="s">
        <v>1692</v>
      </c>
      <c r="C61" s="14" t="s">
        <v>1693</v>
      </c>
      <c r="D61" s="14">
        <v>1</v>
      </c>
      <c r="E61" s="14" t="s">
        <v>1694</v>
      </c>
      <c r="F61" s="14" t="s">
        <v>1695</v>
      </c>
      <c r="G61" s="14" t="s">
        <v>1696</v>
      </c>
      <c r="H61" s="14">
        <v>2362290955</v>
      </c>
      <c r="I61" s="14" t="s">
        <v>1694</v>
      </c>
      <c r="J61" s="14" t="s">
        <v>1697</v>
      </c>
      <c r="K61" s="14" t="s">
        <v>1691</v>
      </c>
      <c r="L61" s="15">
        <v>45261</v>
      </c>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t="s">
        <v>880</v>
      </c>
      <c r="AM61" s="54"/>
      <c r="AN61" s="110" t="s">
        <v>1650</v>
      </c>
      <c r="AO61" s="153"/>
      <c r="AP61" s="110"/>
      <c r="AQ61" s="110"/>
      <c r="AR61" s="110"/>
      <c r="AS61" s="156"/>
      <c r="AT61" s="156"/>
      <c r="AU61" s="148"/>
      <c r="AW61" s="150" t="s">
        <v>1248</v>
      </c>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3"/>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2"/>
      <c r="EY61" s="112"/>
      <c r="EZ61" s="112"/>
      <c r="FA61" s="112"/>
      <c r="FB61" s="112"/>
      <c r="FC61" s="112"/>
      <c r="FD61" s="112"/>
      <c r="FE61" s="112"/>
      <c r="FF61" s="112"/>
      <c r="FG61" s="112"/>
      <c r="FH61" s="112"/>
      <c r="FI61" s="112"/>
      <c r="FJ61" s="112"/>
      <c r="FK61" s="112"/>
      <c r="FL61" s="112"/>
      <c r="FM61" s="112"/>
      <c r="FN61" s="112"/>
      <c r="FO61" s="112"/>
      <c r="FP61" s="112"/>
      <c r="FQ61" s="112"/>
      <c r="FR61" s="112"/>
      <c r="FS61" s="114"/>
      <c r="FT61" s="16" t="str">
        <f t="shared" ref="FT61" si="2">IF(OR(ISBLANK(AW61),ISBLANK(AY61),ISBLANK(BA61),ISBLANK(BC61),ISBLANK(BD61),ISBLANK(BE61),ISBLANK(BG61),ISBLANK(BI61),ISBLANK(BJ61),ISBLANK(CI61),ISBLANK(CJ61),ISBLANK(CU61),ISBLANK(CV61),ISBLANK(CX61),ISBLANK(CZ61),ISBLANK(DA61),ISBLANK(DB61),ISBLANK(DD61),ISBLANK(DF61),ISBLANK(DG61),ISBLANK(DH61),ISBLANK(DI61),ISBLANK(DK61),ISBLANK(DM61),ISBLANK(DN61),ISBLANK(DO61),ISBLANK(FH61),ISBLANK(FS61)),"コピーが上手くできていません。",IF(B61=AW61,"問題なし","貼り付ける法人が間違っています。"))</f>
        <v>コピーが上手くできていません。</v>
      </c>
      <c r="FU61" s="116"/>
    </row>
    <row r="62" spans="1:177" ht="24.95" customHeight="1">
      <c r="A62" s="20" t="s">
        <v>556</v>
      </c>
      <c r="B62" s="14" t="s">
        <v>113</v>
      </c>
      <c r="C62" s="14" t="s">
        <v>617</v>
      </c>
      <c r="D62" s="14">
        <v>1</v>
      </c>
      <c r="E62" s="14" t="s">
        <v>36</v>
      </c>
      <c r="F62" s="14" t="s">
        <v>1453</v>
      </c>
      <c r="G62" s="14" t="s">
        <v>114</v>
      </c>
      <c r="H62" s="14">
        <v>2362290286</v>
      </c>
      <c r="I62" s="14" t="s">
        <v>115</v>
      </c>
      <c r="J62" s="14" t="s">
        <v>1525</v>
      </c>
      <c r="K62" s="14" t="s">
        <v>44</v>
      </c>
      <c r="L62" s="15">
        <v>41913</v>
      </c>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t="s">
        <v>881</v>
      </c>
      <c r="AM62" s="54"/>
      <c r="AN62" s="110" t="s">
        <v>1650</v>
      </c>
      <c r="AO62" s="153"/>
      <c r="AP62" s="110"/>
      <c r="AQ62" s="110"/>
      <c r="AR62" s="110"/>
      <c r="AS62" s="156"/>
      <c r="AT62" s="156"/>
      <c r="AU62" s="148"/>
      <c r="AW62" s="150" t="s">
        <v>1248</v>
      </c>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3"/>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4"/>
      <c r="FT62" s="16" t="str">
        <f t="shared" si="0"/>
        <v>コピーが上手くできていません。</v>
      </c>
      <c r="FU62" s="116"/>
    </row>
    <row r="63" spans="1:177" ht="24.95" customHeight="1">
      <c r="A63" s="20" t="s">
        <v>556</v>
      </c>
      <c r="B63" s="14" t="s">
        <v>532</v>
      </c>
      <c r="C63" s="14" t="s">
        <v>591</v>
      </c>
      <c r="D63" s="14">
        <v>1</v>
      </c>
      <c r="E63" s="14" t="s">
        <v>132</v>
      </c>
      <c r="F63" s="14" t="s">
        <v>533</v>
      </c>
      <c r="G63" s="14" t="s">
        <v>534</v>
      </c>
      <c r="H63" s="14">
        <v>2362290799</v>
      </c>
      <c r="I63" s="14" t="s">
        <v>132</v>
      </c>
      <c r="J63" s="14" t="s">
        <v>533</v>
      </c>
      <c r="K63" s="14" t="s">
        <v>44</v>
      </c>
      <c r="L63" s="15">
        <v>44713</v>
      </c>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t="s">
        <v>882</v>
      </c>
      <c r="AM63" s="54"/>
      <c r="AN63" s="110" t="s">
        <v>1650</v>
      </c>
      <c r="AO63" s="151"/>
      <c r="AP63" s="151"/>
      <c r="AQ63" s="152"/>
      <c r="AR63" s="151"/>
      <c r="AS63" s="156"/>
      <c r="AT63" s="156"/>
      <c r="AU63" s="148"/>
      <c r="AW63" s="150" t="s">
        <v>1248</v>
      </c>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3"/>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4"/>
      <c r="FT63" s="16" t="str">
        <f t="shared" si="0"/>
        <v>コピーが上手くできていません。</v>
      </c>
      <c r="FU63" s="116"/>
    </row>
    <row r="64" spans="1:177" ht="24.95" customHeight="1">
      <c r="A64" s="20" t="s">
        <v>556</v>
      </c>
      <c r="B64" s="14" t="s">
        <v>62</v>
      </c>
      <c r="C64" s="14" t="s">
        <v>618</v>
      </c>
      <c r="D64" s="14">
        <v>5</v>
      </c>
      <c r="E64" s="14" t="s">
        <v>191</v>
      </c>
      <c r="F64" s="14" t="s">
        <v>544</v>
      </c>
      <c r="G64" s="14" t="s">
        <v>328</v>
      </c>
      <c r="H64" s="14">
        <v>2372202644</v>
      </c>
      <c r="I64" s="14" t="s">
        <v>132</v>
      </c>
      <c r="J64" s="14" t="s">
        <v>1502</v>
      </c>
      <c r="K64" s="14" t="s">
        <v>23</v>
      </c>
      <c r="L64" s="15">
        <v>40087</v>
      </c>
      <c r="M64" s="14" t="s">
        <v>223</v>
      </c>
      <c r="N64" s="14" t="s">
        <v>1374</v>
      </c>
      <c r="O64" s="14" t="s">
        <v>158</v>
      </c>
      <c r="P64" s="19" t="s">
        <v>224</v>
      </c>
      <c r="Q64" s="14" t="s">
        <v>743</v>
      </c>
      <c r="R64" s="15" t="s">
        <v>1375</v>
      </c>
      <c r="S64" s="14" t="s">
        <v>363</v>
      </c>
      <c r="T64" s="14">
        <v>2372203923</v>
      </c>
      <c r="U64" s="14" t="s">
        <v>36</v>
      </c>
      <c r="V64" s="14" t="s">
        <v>1503</v>
      </c>
      <c r="W64" s="14" t="s">
        <v>23</v>
      </c>
      <c r="X64" s="15">
        <v>41548</v>
      </c>
      <c r="Y64" s="14" t="s">
        <v>438</v>
      </c>
      <c r="Z64" s="14">
        <v>2372205431</v>
      </c>
      <c r="AA64" s="14" t="s">
        <v>439</v>
      </c>
      <c r="AB64" s="14" t="s">
        <v>440</v>
      </c>
      <c r="AC64" s="14" t="s">
        <v>23</v>
      </c>
      <c r="AD64" s="15">
        <v>43770</v>
      </c>
      <c r="AE64" s="14" t="s">
        <v>441</v>
      </c>
      <c r="AF64" s="14">
        <v>2372205449</v>
      </c>
      <c r="AG64" s="14" t="s">
        <v>17</v>
      </c>
      <c r="AH64" s="14" t="s">
        <v>1526</v>
      </c>
      <c r="AI64" s="14" t="s">
        <v>23</v>
      </c>
      <c r="AJ64" s="15">
        <v>43770</v>
      </c>
      <c r="AK64" s="16" t="s">
        <v>883</v>
      </c>
      <c r="AM64" s="54"/>
      <c r="AN64" s="110" t="s">
        <v>1650</v>
      </c>
      <c r="AO64" s="151"/>
      <c r="AP64" s="151"/>
      <c r="AQ64" s="152"/>
      <c r="AR64" s="151"/>
      <c r="AS64" s="156"/>
      <c r="AT64" s="156"/>
      <c r="AU64" s="148"/>
      <c r="AW64" s="150" t="s">
        <v>1248</v>
      </c>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3"/>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4"/>
      <c r="FT64" s="16" t="str">
        <f t="shared" si="0"/>
        <v>コピーが上手くできていません。</v>
      </c>
      <c r="FU64" s="116"/>
    </row>
    <row r="65" spans="1:177" ht="24.95" customHeight="1">
      <c r="A65" s="20" t="s">
        <v>556</v>
      </c>
      <c r="B65" s="14" t="s">
        <v>269</v>
      </c>
      <c r="C65" s="14" t="s">
        <v>619</v>
      </c>
      <c r="D65" s="14">
        <v>1</v>
      </c>
      <c r="E65" s="14" t="s">
        <v>158</v>
      </c>
      <c r="F65" s="14" t="s">
        <v>1454</v>
      </c>
      <c r="G65" s="14" t="s">
        <v>270</v>
      </c>
      <c r="H65" s="14">
        <v>2372201430</v>
      </c>
      <c r="I65" s="14" t="s">
        <v>158</v>
      </c>
      <c r="J65" s="14" t="s">
        <v>1454</v>
      </c>
      <c r="K65" s="14" t="s">
        <v>12</v>
      </c>
      <c r="L65" s="15">
        <v>37953</v>
      </c>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t="s">
        <v>884</v>
      </c>
      <c r="AM65" s="54"/>
      <c r="AN65" s="110" t="s">
        <v>1650</v>
      </c>
      <c r="AO65" s="153"/>
      <c r="AP65" s="110"/>
      <c r="AQ65" s="110"/>
      <c r="AR65" s="110"/>
      <c r="AS65" s="156"/>
      <c r="AT65" s="156"/>
      <c r="AU65" s="148"/>
      <c r="AW65" s="150" t="s">
        <v>1248</v>
      </c>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3"/>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4"/>
      <c r="FT65" s="16" t="str">
        <f t="shared" si="0"/>
        <v>コピーが上手くできていません。</v>
      </c>
      <c r="FU65" s="116"/>
    </row>
    <row r="66" spans="1:177" ht="24.95" customHeight="1">
      <c r="A66" s="20" t="s">
        <v>556</v>
      </c>
      <c r="B66" s="14" t="s">
        <v>193</v>
      </c>
      <c r="C66" s="14" t="s">
        <v>651</v>
      </c>
      <c r="D66" s="14">
        <v>1</v>
      </c>
      <c r="E66" s="14" t="s">
        <v>1631</v>
      </c>
      <c r="F66" s="14" t="s">
        <v>1632</v>
      </c>
      <c r="G66" s="14" t="s">
        <v>275</v>
      </c>
      <c r="H66" s="14">
        <v>2372205340</v>
      </c>
      <c r="I66" s="14" t="s">
        <v>364</v>
      </c>
      <c r="J66" s="14" t="s">
        <v>1455</v>
      </c>
      <c r="K66" s="14" t="s">
        <v>23</v>
      </c>
      <c r="L66" s="15">
        <v>43556</v>
      </c>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t="s">
        <v>885</v>
      </c>
      <c r="AM66" s="54"/>
      <c r="AN66" s="110" t="s">
        <v>1650</v>
      </c>
      <c r="AO66" s="151"/>
      <c r="AP66" s="151"/>
      <c r="AQ66" s="152"/>
      <c r="AR66" s="151"/>
      <c r="AS66" s="156"/>
      <c r="AT66" s="156"/>
      <c r="AU66" s="148"/>
      <c r="AW66" s="150" t="s">
        <v>1248</v>
      </c>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3"/>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4"/>
      <c r="FT66" s="16" t="str">
        <f t="shared" si="0"/>
        <v>コピーが上手くできていません。</v>
      </c>
      <c r="FU66" s="116"/>
    </row>
    <row r="67" spans="1:177" ht="24.95" customHeight="1">
      <c r="A67" s="20" t="s">
        <v>556</v>
      </c>
      <c r="B67" s="14" t="s">
        <v>170</v>
      </c>
      <c r="C67" s="14" t="s">
        <v>620</v>
      </c>
      <c r="D67" s="14">
        <v>1</v>
      </c>
      <c r="E67" s="14" t="s">
        <v>171</v>
      </c>
      <c r="F67" s="14" t="s">
        <v>1456</v>
      </c>
      <c r="G67" s="14" t="s">
        <v>465</v>
      </c>
      <c r="H67" s="14">
        <v>2372205761</v>
      </c>
      <c r="I67" s="14" t="s">
        <v>172</v>
      </c>
      <c r="J67" s="14" t="s">
        <v>1457</v>
      </c>
      <c r="K67" s="14" t="s">
        <v>23</v>
      </c>
      <c r="L67" s="15">
        <v>44228</v>
      </c>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t="s">
        <v>886</v>
      </c>
      <c r="AM67" s="54"/>
      <c r="AN67" s="110" t="s">
        <v>1650</v>
      </c>
      <c r="AO67" s="151"/>
      <c r="AP67" s="151"/>
      <c r="AQ67" s="152"/>
      <c r="AR67" s="151"/>
      <c r="AS67" s="156"/>
      <c r="AT67" s="156"/>
      <c r="AU67" s="148"/>
      <c r="AW67" s="150" t="s">
        <v>1248</v>
      </c>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3"/>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2"/>
      <c r="EY67" s="112"/>
      <c r="EZ67" s="112"/>
      <c r="FA67" s="112"/>
      <c r="FB67" s="112"/>
      <c r="FC67" s="112"/>
      <c r="FD67" s="112"/>
      <c r="FE67" s="112"/>
      <c r="FF67" s="112"/>
      <c r="FG67" s="112"/>
      <c r="FH67" s="112"/>
      <c r="FI67" s="112"/>
      <c r="FJ67" s="112"/>
      <c r="FK67" s="112"/>
      <c r="FL67" s="112"/>
      <c r="FM67" s="112"/>
      <c r="FN67" s="112"/>
      <c r="FO67" s="112"/>
      <c r="FP67" s="112"/>
      <c r="FQ67" s="112"/>
      <c r="FR67" s="112"/>
      <c r="FS67" s="114"/>
      <c r="FT67" s="16" t="str">
        <f t="shared" si="0"/>
        <v>コピーが上手くできていません。</v>
      </c>
      <c r="FU67" s="116"/>
    </row>
    <row r="68" spans="1:177" ht="24.95" customHeight="1">
      <c r="A68" s="20" t="s">
        <v>556</v>
      </c>
      <c r="B68" s="14" t="s">
        <v>147</v>
      </c>
      <c r="C68" s="14" t="s">
        <v>621</v>
      </c>
      <c r="D68" s="14">
        <v>1</v>
      </c>
      <c r="E68" s="14" t="s">
        <v>148</v>
      </c>
      <c r="F68" s="14" t="s">
        <v>1487</v>
      </c>
      <c r="G68" s="14" t="s">
        <v>149</v>
      </c>
      <c r="H68" s="14">
        <v>2362290534</v>
      </c>
      <c r="I68" s="14" t="s">
        <v>148</v>
      </c>
      <c r="J68" s="14" t="s">
        <v>1487</v>
      </c>
      <c r="K68" s="14" t="s">
        <v>44</v>
      </c>
      <c r="L68" s="15">
        <v>43282</v>
      </c>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t="s">
        <v>887</v>
      </c>
      <c r="AM68" s="54"/>
      <c r="AN68" s="110" t="s">
        <v>1650</v>
      </c>
      <c r="AO68" s="153"/>
      <c r="AP68" s="110"/>
      <c r="AQ68" s="110"/>
      <c r="AR68" s="110"/>
      <c r="AS68" s="156"/>
      <c r="AT68" s="156"/>
      <c r="AU68" s="148"/>
      <c r="AW68" s="150" t="s">
        <v>1248</v>
      </c>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3"/>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4"/>
      <c r="FT68" s="16" t="str">
        <f t="shared" si="0"/>
        <v>コピーが上手くできていません。</v>
      </c>
      <c r="FU68" s="116"/>
    </row>
    <row r="69" spans="1:177" ht="24.95" customHeight="1">
      <c r="A69" s="20" t="s">
        <v>556</v>
      </c>
      <c r="B69" s="14" t="s">
        <v>66</v>
      </c>
      <c r="C69" s="14" t="s">
        <v>622</v>
      </c>
      <c r="D69" s="14">
        <v>1</v>
      </c>
      <c r="E69" s="14" t="s">
        <v>67</v>
      </c>
      <c r="F69" s="14" t="s">
        <v>68</v>
      </c>
      <c r="G69" s="14" t="s">
        <v>744</v>
      </c>
      <c r="H69" s="14" t="s">
        <v>1376</v>
      </c>
      <c r="I69" s="14" t="s">
        <v>67</v>
      </c>
      <c r="J69" s="19" t="s">
        <v>68</v>
      </c>
      <c r="K69" s="14" t="s">
        <v>745</v>
      </c>
      <c r="L69" s="15" t="s">
        <v>1377</v>
      </c>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t="s">
        <v>888</v>
      </c>
      <c r="AM69" s="54"/>
      <c r="AN69" s="110" t="s">
        <v>1650</v>
      </c>
      <c r="AO69" s="151"/>
      <c r="AP69" s="151"/>
      <c r="AQ69" s="152"/>
      <c r="AR69" s="151"/>
      <c r="AS69" s="156"/>
      <c r="AT69" s="156"/>
      <c r="AU69" s="148"/>
      <c r="AW69" s="150" t="s">
        <v>1248</v>
      </c>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3"/>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2"/>
      <c r="EY69" s="112"/>
      <c r="EZ69" s="112"/>
      <c r="FA69" s="112"/>
      <c r="FB69" s="112"/>
      <c r="FC69" s="112"/>
      <c r="FD69" s="112"/>
      <c r="FE69" s="112"/>
      <c r="FF69" s="112"/>
      <c r="FG69" s="112"/>
      <c r="FH69" s="112"/>
      <c r="FI69" s="112"/>
      <c r="FJ69" s="112"/>
      <c r="FK69" s="112"/>
      <c r="FL69" s="112"/>
      <c r="FM69" s="112"/>
      <c r="FN69" s="112"/>
      <c r="FO69" s="112"/>
      <c r="FP69" s="112"/>
      <c r="FQ69" s="112"/>
      <c r="FR69" s="112"/>
      <c r="FS69" s="114"/>
      <c r="FT69" s="16" t="str">
        <f t="shared" si="0"/>
        <v>コピーが上手くできていません。</v>
      </c>
      <c r="FU69" s="116"/>
    </row>
    <row r="70" spans="1:177" ht="24.95" customHeight="1">
      <c r="A70" s="20" t="s">
        <v>556</v>
      </c>
      <c r="B70" s="14" t="s">
        <v>156</v>
      </c>
      <c r="C70" s="14" t="s">
        <v>623</v>
      </c>
      <c r="D70" s="14">
        <v>2</v>
      </c>
      <c r="E70" s="14" t="s">
        <v>11</v>
      </c>
      <c r="F70" s="14" t="s">
        <v>1574</v>
      </c>
      <c r="G70" s="14" t="s">
        <v>157</v>
      </c>
      <c r="H70" s="14">
        <v>2362290567</v>
      </c>
      <c r="I70" s="14" t="s">
        <v>88</v>
      </c>
      <c r="J70" s="14" t="s">
        <v>1458</v>
      </c>
      <c r="K70" s="14" t="s">
        <v>44</v>
      </c>
      <c r="L70" s="15">
        <v>43466</v>
      </c>
      <c r="M70" s="14" t="s">
        <v>329</v>
      </c>
      <c r="N70" s="14">
        <v>2372202800</v>
      </c>
      <c r="O70" s="14" t="s">
        <v>18</v>
      </c>
      <c r="P70" s="14" t="s">
        <v>1532</v>
      </c>
      <c r="Q70" s="14" t="s">
        <v>23</v>
      </c>
      <c r="R70" s="15">
        <v>39873</v>
      </c>
      <c r="S70" s="16"/>
      <c r="T70" s="16"/>
      <c r="U70" s="16"/>
      <c r="V70" s="16"/>
      <c r="W70" s="16"/>
      <c r="X70" s="16"/>
      <c r="Y70" s="16"/>
      <c r="Z70" s="16"/>
      <c r="AA70" s="16"/>
      <c r="AB70" s="16"/>
      <c r="AC70" s="16"/>
      <c r="AD70" s="16"/>
      <c r="AE70" s="16"/>
      <c r="AF70" s="16"/>
      <c r="AG70" s="16"/>
      <c r="AH70" s="16"/>
      <c r="AI70" s="16"/>
      <c r="AJ70" s="16"/>
      <c r="AK70" s="16" t="s">
        <v>889</v>
      </c>
      <c r="AM70" s="54"/>
      <c r="AN70" s="110" t="s">
        <v>1650</v>
      </c>
      <c r="AO70" s="151"/>
      <c r="AP70" s="151"/>
      <c r="AQ70" s="152"/>
      <c r="AR70" s="151"/>
      <c r="AS70" s="156"/>
      <c r="AT70" s="156"/>
      <c r="AU70" s="148"/>
      <c r="AW70" s="150" t="s">
        <v>1248</v>
      </c>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3"/>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4"/>
      <c r="FT70" s="16" t="str">
        <f t="shared" si="0"/>
        <v>コピーが上手くできていません。</v>
      </c>
      <c r="FU70" s="116"/>
    </row>
    <row r="71" spans="1:177" ht="24.95" customHeight="1">
      <c r="A71" s="20" t="s">
        <v>556</v>
      </c>
      <c r="B71" s="14" t="s">
        <v>1596</v>
      </c>
      <c r="C71" s="14" t="s">
        <v>1339</v>
      </c>
      <c r="D71" s="14">
        <v>1</v>
      </c>
      <c r="E71" s="14" t="s">
        <v>89</v>
      </c>
      <c r="F71" s="14" t="s">
        <v>1488</v>
      </c>
      <c r="G71" s="14" t="s">
        <v>746</v>
      </c>
      <c r="H71" s="14" t="s">
        <v>1378</v>
      </c>
      <c r="I71" s="14" t="s">
        <v>90</v>
      </c>
      <c r="J71" s="19" t="s">
        <v>1459</v>
      </c>
      <c r="K71" s="14" t="s">
        <v>747</v>
      </c>
      <c r="L71" s="15" t="s">
        <v>1379</v>
      </c>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t="s">
        <v>890</v>
      </c>
      <c r="AM71" s="54"/>
      <c r="AN71" s="110" t="s">
        <v>1650</v>
      </c>
      <c r="AO71" s="151"/>
      <c r="AP71" s="151"/>
      <c r="AQ71" s="152"/>
      <c r="AR71" s="151"/>
      <c r="AS71" s="156"/>
      <c r="AT71" s="156"/>
      <c r="AU71" s="148"/>
      <c r="AW71" s="150" t="s">
        <v>1248</v>
      </c>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3"/>
      <c r="CT71" s="112"/>
      <c r="CU71" s="112"/>
      <c r="CV71" s="112"/>
      <c r="CW71" s="112"/>
      <c r="CX71" s="112"/>
      <c r="CY71" s="112"/>
      <c r="CZ71" s="112"/>
      <c r="DA71" s="112"/>
      <c r="DB71" s="112"/>
      <c r="DC71" s="112"/>
      <c r="DD71" s="112"/>
      <c r="DE71" s="112"/>
      <c r="DF71" s="112"/>
      <c r="DG71" s="112"/>
      <c r="DH71" s="112"/>
      <c r="DI71" s="112"/>
      <c r="DJ71" s="112"/>
      <c r="DK71" s="112"/>
      <c r="DL71" s="112"/>
      <c r="DM71" s="112"/>
      <c r="DN71" s="112"/>
      <c r="DO71" s="112"/>
      <c r="DP71" s="112"/>
      <c r="DQ71" s="112"/>
      <c r="DR71" s="112"/>
      <c r="DS71" s="112"/>
      <c r="DT71" s="112"/>
      <c r="DU71" s="112"/>
      <c r="DV71" s="112"/>
      <c r="DW71" s="112"/>
      <c r="DX71" s="112"/>
      <c r="DY71" s="112"/>
      <c r="DZ71" s="112"/>
      <c r="EA71" s="112"/>
      <c r="EB71" s="112"/>
      <c r="EC71" s="112"/>
      <c r="ED71" s="112"/>
      <c r="EE71" s="112"/>
      <c r="EF71" s="112"/>
      <c r="EG71" s="112"/>
      <c r="EH71" s="112"/>
      <c r="EI71" s="112"/>
      <c r="EJ71" s="112"/>
      <c r="EK71" s="112"/>
      <c r="EL71" s="112"/>
      <c r="EM71" s="112"/>
      <c r="EN71" s="112"/>
      <c r="EO71" s="112"/>
      <c r="EP71" s="112"/>
      <c r="EQ71" s="112"/>
      <c r="ER71" s="112"/>
      <c r="ES71" s="112"/>
      <c r="ET71" s="112"/>
      <c r="EU71" s="112"/>
      <c r="EV71" s="112"/>
      <c r="EW71" s="112"/>
      <c r="EX71" s="112"/>
      <c r="EY71" s="112"/>
      <c r="EZ71" s="112"/>
      <c r="FA71" s="112"/>
      <c r="FB71" s="112"/>
      <c r="FC71" s="112"/>
      <c r="FD71" s="112"/>
      <c r="FE71" s="112"/>
      <c r="FF71" s="112"/>
      <c r="FG71" s="112"/>
      <c r="FH71" s="112"/>
      <c r="FI71" s="112"/>
      <c r="FJ71" s="112"/>
      <c r="FK71" s="112"/>
      <c r="FL71" s="112"/>
      <c r="FM71" s="112"/>
      <c r="FN71" s="112"/>
      <c r="FO71" s="112"/>
      <c r="FP71" s="112"/>
      <c r="FQ71" s="112"/>
      <c r="FR71" s="112"/>
      <c r="FS71" s="114"/>
      <c r="FT71" s="16" t="str">
        <f t="shared" si="0"/>
        <v>コピーが上手くできていません。</v>
      </c>
      <c r="FU71" s="116"/>
    </row>
    <row r="72" spans="1:177" ht="24.95" customHeight="1">
      <c r="A72" s="20" t="s">
        <v>556</v>
      </c>
      <c r="B72" s="14" t="s">
        <v>385</v>
      </c>
      <c r="C72" s="14" t="s">
        <v>652</v>
      </c>
      <c r="D72" s="14">
        <v>1</v>
      </c>
      <c r="E72" s="14" t="s">
        <v>72</v>
      </c>
      <c r="F72" s="14" t="s">
        <v>1515</v>
      </c>
      <c r="G72" s="14" t="s">
        <v>748</v>
      </c>
      <c r="H72" s="14" t="s">
        <v>1380</v>
      </c>
      <c r="I72" s="14" t="s">
        <v>222</v>
      </c>
      <c r="J72" s="19" t="s">
        <v>1299</v>
      </c>
      <c r="K72" s="14" t="s">
        <v>736</v>
      </c>
      <c r="L72" s="15">
        <v>42430</v>
      </c>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t="s">
        <v>1324</v>
      </c>
      <c r="AM72" s="54"/>
      <c r="AN72" s="110" t="s">
        <v>1650</v>
      </c>
      <c r="AO72" s="151"/>
      <c r="AP72" s="151"/>
      <c r="AQ72" s="151"/>
      <c r="AR72" s="151"/>
      <c r="AS72" s="156"/>
      <c r="AT72" s="156"/>
      <c r="AU72" s="148"/>
      <c r="AW72" s="150" t="s">
        <v>1248</v>
      </c>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3"/>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4"/>
      <c r="FT72" s="16" t="str">
        <f t="shared" si="0"/>
        <v>コピーが上手くできていません。</v>
      </c>
      <c r="FU72" s="116"/>
    </row>
    <row r="73" spans="1:177" ht="24.95" customHeight="1">
      <c r="A73" s="20" t="s">
        <v>556</v>
      </c>
      <c r="B73" s="14" t="s">
        <v>56</v>
      </c>
      <c r="C73" s="14" t="s">
        <v>624</v>
      </c>
      <c r="D73" s="14">
        <v>1</v>
      </c>
      <c r="E73" s="14" t="s">
        <v>57</v>
      </c>
      <c r="F73" s="14" t="s">
        <v>1533</v>
      </c>
      <c r="G73" s="14" t="s">
        <v>166</v>
      </c>
      <c r="H73" s="14">
        <v>2362290666</v>
      </c>
      <c r="I73" s="14" t="s">
        <v>72</v>
      </c>
      <c r="J73" s="14" t="s">
        <v>1551</v>
      </c>
      <c r="K73" s="14" t="s">
        <v>44</v>
      </c>
      <c r="L73" s="15">
        <v>44013</v>
      </c>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t="s">
        <v>891</v>
      </c>
      <c r="AM73" s="54"/>
      <c r="AN73" s="110" t="s">
        <v>1650</v>
      </c>
      <c r="AO73" s="153"/>
      <c r="AP73" s="110"/>
      <c r="AQ73" s="110"/>
      <c r="AR73" s="110"/>
      <c r="AS73" s="156"/>
      <c r="AT73" s="156"/>
      <c r="AU73" s="148"/>
      <c r="AW73" s="150" t="s">
        <v>1248</v>
      </c>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3"/>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4"/>
      <c r="FT73" s="16" t="str">
        <f t="shared" si="0"/>
        <v>コピーが上手くできていません。</v>
      </c>
      <c r="FU73" s="116"/>
    </row>
    <row r="74" spans="1:177" ht="24.95" customHeight="1">
      <c r="A74" s="20" t="s">
        <v>556</v>
      </c>
      <c r="B74" s="14" t="s">
        <v>1285</v>
      </c>
      <c r="C74" s="14" t="s">
        <v>1284</v>
      </c>
      <c r="D74" s="14">
        <v>1</v>
      </c>
      <c r="E74" s="14" t="s">
        <v>251</v>
      </c>
      <c r="F74" s="14" t="s">
        <v>1286</v>
      </c>
      <c r="G74" s="14" t="s">
        <v>1288</v>
      </c>
      <c r="H74" s="14">
        <v>2372206348</v>
      </c>
      <c r="I74" s="14" t="s">
        <v>70</v>
      </c>
      <c r="J74" s="14" t="s">
        <v>1287</v>
      </c>
      <c r="K74" s="14" t="s">
        <v>1257</v>
      </c>
      <c r="L74" s="15">
        <v>45047</v>
      </c>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t="s">
        <v>892</v>
      </c>
      <c r="AM74" s="54"/>
      <c r="AN74" s="110" t="s">
        <v>1650</v>
      </c>
      <c r="AO74" s="153"/>
      <c r="AP74" s="110"/>
      <c r="AQ74" s="110"/>
      <c r="AR74" s="110"/>
      <c r="AS74" s="156"/>
      <c r="AT74" s="156"/>
      <c r="AU74" s="148"/>
      <c r="AW74" s="150" t="s">
        <v>1248</v>
      </c>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3"/>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c r="FG74" s="112"/>
      <c r="FH74" s="112"/>
      <c r="FI74" s="112"/>
      <c r="FJ74" s="112"/>
      <c r="FK74" s="112"/>
      <c r="FL74" s="112"/>
      <c r="FM74" s="112"/>
      <c r="FN74" s="112"/>
      <c r="FO74" s="112"/>
      <c r="FP74" s="112"/>
      <c r="FQ74" s="112"/>
      <c r="FR74" s="112"/>
      <c r="FS74" s="114"/>
      <c r="FT74" s="16" t="str">
        <f t="shared" ref="FT74:FT138" si="3">IF(OR(ISBLANK(AW74),ISBLANK(AY74),ISBLANK(BA74),ISBLANK(BC74),ISBLANK(BD74),ISBLANK(BE74),ISBLANK(BG74),ISBLANK(BI74),ISBLANK(BJ74),ISBLANK(CI74),ISBLANK(CJ74),ISBLANK(CU74),ISBLANK(CV74),ISBLANK(CX74),ISBLANK(CZ74),ISBLANK(DA74),ISBLANK(DB74),ISBLANK(DD74),ISBLANK(DF74),ISBLANK(DG74),ISBLANK(DH74),ISBLANK(DI74),ISBLANK(DK74),ISBLANK(DM74),ISBLANK(DN74),ISBLANK(DO74),ISBLANK(FH74),ISBLANK(FS74)),"コピーが上手くできていません。",IF(B74=AW74,"問題なし","貼り付ける法人が間違っています。"))</f>
        <v>コピーが上手くできていません。</v>
      </c>
      <c r="FU74" s="116"/>
    </row>
    <row r="75" spans="1:177" ht="24.95" customHeight="1">
      <c r="A75" s="20" t="s">
        <v>556</v>
      </c>
      <c r="B75" s="14" t="s">
        <v>180</v>
      </c>
      <c r="C75" s="14" t="s">
        <v>653</v>
      </c>
      <c r="D75" s="14">
        <v>1</v>
      </c>
      <c r="E75" s="14" t="s">
        <v>181</v>
      </c>
      <c r="F75" s="14" t="s">
        <v>182</v>
      </c>
      <c r="G75" s="14" t="s">
        <v>450</v>
      </c>
      <c r="H75" s="14">
        <v>2372205563</v>
      </c>
      <c r="I75" s="14" t="s">
        <v>36</v>
      </c>
      <c r="J75" s="14" t="s">
        <v>1606</v>
      </c>
      <c r="K75" s="14" t="s">
        <v>185</v>
      </c>
      <c r="L75" s="15">
        <v>43922</v>
      </c>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t="s">
        <v>893</v>
      </c>
      <c r="AM75" s="54"/>
      <c r="AN75" s="110" t="s">
        <v>1650</v>
      </c>
      <c r="AO75" s="153"/>
      <c r="AP75" s="110"/>
      <c r="AQ75" s="110"/>
      <c r="AR75" s="110"/>
      <c r="AS75" s="156"/>
      <c r="AT75" s="156"/>
      <c r="AU75" s="148"/>
      <c r="AW75" s="150" t="s">
        <v>1248</v>
      </c>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3"/>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4"/>
      <c r="FT75" s="16" t="str">
        <f t="shared" si="3"/>
        <v>コピーが上手くできていません。</v>
      </c>
      <c r="FU75" s="116"/>
    </row>
    <row r="76" spans="1:177" ht="24.95" customHeight="1">
      <c r="A76" s="20" t="s">
        <v>556</v>
      </c>
      <c r="B76" s="14" t="s">
        <v>145</v>
      </c>
      <c r="C76" s="14" t="s">
        <v>625</v>
      </c>
      <c r="D76" s="14">
        <v>1</v>
      </c>
      <c r="E76" s="14" t="s">
        <v>17</v>
      </c>
      <c r="F76" s="14" t="s">
        <v>146</v>
      </c>
      <c r="G76" s="14" t="s">
        <v>749</v>
      </c>
      <c r="H76" s="14" t="s">
        <v>1381</v>
      </c>
      <c r="I76" s="14" t="s">
        <v>17</v>
      </c>
      <c r="J76" s="19" t="s">
        <v>146</v>
      </c>
      <c r="K76" s="14" t="s">
        <v>731</v>
      </c>
      <c r="L76" s="15">
        <v>43252</v>
      </c>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t="s">
        <v>894</v>
      </c>
      <c r="AM76" s="54"/>
      <c r="AN76" s="110" t="s">
        <v>1650</v>
      </c>
      <c r="AO76" s="151"/>
      <c r="AP76" s="151"/>
      <c r="AQ76" s="152"/>
      <c r="AR76" s="151"/>
      <c r="AS76" s="156"/>
      <c r="AT76" s="156"/>
      <c r="AU76" s="148"/>
      <c r="AW76" s="150" t="s">
        <v>1248</v>
      </c>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3"/>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2"/>
      <c r="EY76" s="112"/>
      <c r="EZ76" s="112"/>
      <c r="FA76" s="112"/>
      <c r="FB76" s="112"/>
      <c r="FC76" s="112"/>
      <c r="FD76" s="112"/>
      <c r="FE76" s="112"/>
      <c r="FF76" s="112"/>
      <c r="FG76" s="112"/>
      <c r="FH76" s="112"/>
      <c r="FI76" s="112"/>
      <c r="FJ76" s="112"/>
      <c r="FK76" s="112"/>
      <c r="FL76" s="112"/>
      <c r="FM76" s="112"/>
      <c r="FN76" s="112"/>
      <c r="FO76" s="112"/>
      <c r="FP76" s="112"/>
      <c r="FQ76" s="112"/>
      <c r="FR76" s="112"/>
      <c r="FS76" s="114"/>
      <c r="FT76" s="16" t="str">
        <f t="shared" si="3"/>
        <v>コピーが上手くできていません。</v>
      </c>
      <c r="FU76" s="116"/>
    </row>
    <row r="77" spans="1:177" ht="24.95" customHeight="1">
      <c r="A77" s="20" t="s">
        <v>556</v>
      </c>
      <c r="B77" s="14" t="s">
        <v>419</v>
      </c>
      <c r="C77" s="14" t="s">
        <v>626</v>
      </c>
      <c r="D77" s="14">
        <v>1</v>
      </c>
      <c r="E77" s="14" t="s">
        <v>153</v>
      </c>
      <c r="F77" s="14" t="s">
        <v>524</v>
      </c>
      <c r="G77" s="14" t="s">
        <v>420</v>
      </c>
      <c r="H77" s="14">
        <v>2372205167</v>
      </c>
      <c r="I77" s="14" t="s">
        <v>153</v>
      </c>
      <c r="J77" s="14" t="s">
        <v>524</v>
      </c>
      <c r="K77" s="14" t="s">
        <v>23</v>
      </c>
      <c r="L77" s="15">
        <v>43132</v>
      </c>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t="s">
        <v>895</v>
      </c>
      <c r="AM77" s="54"/>
      <c r="AN77" s="110" t="s">
        <v>1650</v>
      </c>
      <c r="AO77" s="151"/>
      <c r="AP77" s="151"/>
      <c r="AQ77" s="152"/>
      <c r="AR77" s="151"/>
      <c r="AS77" s="156"/>
      <c r="AT77" s="156"/>
      <c r="AU77" s="148"/>
      <c r="AW77" s="150" t="s">
        <v>1248</v>
      </c>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3"/>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2"/>
      <c r="EY77" s="112"/>
      <c r="EZ77" s="112"/>
      <c r="FA77" s="112"/>
      <c r="FB77" s="112"/>
      <c r="FC77" s="112"/>
      <c r="FD77" s="112"/>
      <c r="FE77" s="112"/>
      <c r="FF77" s="112"/>
      <c r="FG77" s="112"/>
      <c r="FH77" s="112"/>
      <c r="FI77" s="112"/>
      <c r="FJ77" s="112"/>
      <c r="FK77" s="112"/>
      <c r="FL77" s="112"/>
      <c r="FM77" s="112"/>
      <c r="FN77" s="112"/>
      <c r="FO77" s="112"/>
      <c r="FP77" s="112"/>
      <c r="FQ77" s="112"/>
      <c r="FR77" s="112"/>
      <c r="FS77" s="114"/>
      <c r="FT77" s="16" t="str">
        <f t="shared" si="3"/>
        <v>コピーが上手くできていません。</v>
      </c>
      <c r="FU77" s="116"/>
    </row>
    <row r="78" spans="1:177" ht="24.95" customHeight="1">
      <c r="A78" s="20" t="s">
        <v>556</v>
      </c>
      <c r="B78" s="14" t="s">
        <v>192</v>
      </c>
      <c r="C78" s="14" t="s">
        <v>627</v>
      </c>
      <c r="D78" s="14">
        <v>1</v>
      </c>
      <c r="E78" s="14" t="s">
        <v>196</v>
      </c>
      <c r="F78" s="14" t="s">
        <v>197</v>
      </c>
      <c r="G78" s="14" t="s">
        <v>512</v>
      </c>
      <c r="H78" s="14">
        <v>2372206017</v>
      </c>
      <c r="I78" s="14" t="s">
        <v>267</v>
      </c>
      <c r="J78" s="14" t="s">
        <v>513</v>
      </c>
      <c r="K78" s="14" t="s">
        <v>25</v>
      </c>
      <c r="L78" s="15">
        <v>44562</v>
      </c>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t="s">
        <v>896</v>
      </c>
      <c r="AM78" s="54"/>
      <c r="AN78" s="110" t="s">
        <v>1650</v>
      </c>
      <c r="AO78" s="151"/>
      <c r="AP78" s="151"/>
      <c r="AQ78" s="152"/>
      <c r="AR78" s="151"/>
      <c r="AS78" s="156"/>
      <c r="AT78" s="156"/>
      <c r="AU78" s="148"/>
      <c r="AW78" s="150" t="s">
        <v>1248</v>
      </c>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3"/>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c r="EO78" s="112"/>
      <c r="EP78" s="112"/>
      <c r="EQ78" s="112"/>
      <c r="ER78" s="112"/>
      <c r="ES78" s="112"/>
      <c r="ET78" s="112"/>
      <c r="EU78" s="112"/>
      <c r="EV78" s="112"/>
      <c r="EW78" s="112"/>
      <c r="EX78" s="112"/>
      <c r="EY78" s="112"/>
      <c r="EZ78" s="112"/>
      <c r="FA78" s="112"/>
      <c r="FB78" s="112"/>
      <c r="FC78" s="112"/>
      <c r="FD78" s="112"/>
      <c r="FE78" s="112"/>
      <c r="FF78" s="112"/>
      <c r="FG78" s="112"/>
      <c r="FH78" s="112"/>
      <c r="FI78" s="112"/>
      <c r="FJ78" s="112"/>
      <c r="FK78" s="112"/>
      <c r="FL78" s="112"/>
      <c r="FM78" s="112"/>
      <c r="FN78" s="112"/>
      <c r="FO78" s="112"/>
      <c r="FP78" s="112"/>
      <c r="FQ78" s="112"/>
      <c r="FR78" s="112"/>
      <c r="FS78" s="114"/>
      <c r="FT78" s="16" t="str">
        <f t="shared" si="3"/>
        <v>コピーが上手くできていません。</v>
      </c>
      <c r="FU78" s="116"/>
    </row>
    <row r="79" spans="1:177" ht="24.95" customHeight="1">
      <c r="A79" s="20" t="s">
        <v>556</v>
      </c>
      <c r="B79" s="14" t="s">
        <v>123</v>
      </c>
      <c r="C79" s="14" t="s">
        <v>654</v>
      </c>
      <c r="D79" s="14">
        <v>1</v>
      </c>
      <c r="E79" s="14" t="s">
        <v>124</v>
      </c>
      <c r="F79" s="14" t="s">
        <v>1562</v>
      </c>
      <c r="G79" s="14" t="s">
        <v>125</v>
      </c>
      <c r="H79" s="14">
        <v>2362290369</v>
      </c>
      <c r="I79" s="14" t="s">
        <v>124</v>
      </c>
      <c r="J79" s="14" t="s">
        <v>1562</v>
      </c>
      <c r="K79" s="14" t="s">
        <v>44</v>
      </c>
      <c r="L79" s="15">
        <v>42430</v>
      </c>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t="s">
        <v>897</v>
      </c>
      <c r="AM79" s="54"/>
      <c r="AN79" s="110" t="s">
        <v>1650</v>
      </c>
      <c r="AO79" s="151"/>
      <c r="AP79" s="151"/>
      <c r="AQ79" s="152"/>
      <c r="AR79" s="151"/>
      <c r="AS79" s="156"/>
      <c r="AT79" s="156"/>
      <c r="AU79" s="148"/>
      <c r="AW79" s="150" t="s">
        <v>1248</v>
      </c>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3"/>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c r="DT79" s="112"/>
      <c r="DU79" s="112"/>
      <c r="DV79" s="112"/>
      <c r="DW79" s="112"/>
      <c r="DX79" s="112"/>
      <c r="DY79" s="112"/>
      <c r="DZ79" s="112"/>
      <c r="EA79" s="112"/>
      <c r="EB79" s="112"/>
      <c r="EC79" s="112"/>
      <c r="ED79" s="112"/>
      <c r="EE79" s="112"/>
      <c r="EF79" s="112"/>
      <c r="EG79" s="112"/>
      <c r="EH79" s="112"/>
      <c r="EI79" s="112"/>
      <c r="EJ79" s="112"/>
      <c r="EK79" s="112"/>
      <c r="EL79" s="112"/>
      <c r="EM79" s="112"/>
      <c r="EN79" s="112"/>
      <c r="EO79" s="112"/>
      <c r="EP79" s="112"/>
      <c r="EQ79" s="112"/>
      <c r="ER79" s="112"/>
      <c r="ES79" s="112"/>
      <c r="ET79" s="112"/>
      <c r="EU79" s="112"/>
      <c r="EV79" s="112"/>
      <c r="EW79" s="112"/>
      <c r="EX79" s="112"/>
      <c r="EY79" s="112"/>
      <c r="EZ79" s="112"/>
      <c r="FA79" s="112"/>
      <c r="FB79" s="112"/>
      <c r="FC79" s="112"/>
      <c r="FD79" s="112"/>
      <c r="FE79" s="112"/>
      <c r="FF79" s="112"/>
      <c r="FG79" s="112"/>
      <c r="FH79" s="112"/>
      <c r="FI79" s="112"/>
      <c r="FJ79" s="112"/>
      <c r="FK79" s="112"/>
      <c r="FL79" s="112"/>
      <c r="FM79" s="112"/>
      <c r="FN79" s="112"/>
      <c r="FO79" s="112"/>
      <c r="FP79" s="112"/>
      <c r="FQ79" s="112"/>
      <c r="FR79" s="112"/>
      <c r="FS79" s="114"/>
      <c r="FT79" s="16" t="str">
        <f t="shared" si="3"/>
        <v>コピーが上手くできていません。</v>
      </c>
      <c r="FU79" s="116"/>
    </row>
    <row r="80" spans="1:177" ht="24.95" customHeight="1">
      <c r="A80" s="20" t="s">
        <v>556</v>
      </c>
      <c r="B80" s="14" t="s">
        <v>134</v>
      </c>
      <c r="C80" s="14" t="s">
        <v>655</v>
      </c>
      <c r="D80" s="14">
        <v>2</v>
      </c>
      <c r="E80" s="14" t="s">
        <v>135</v>
      </c>
      <c r="F80" s="14" t="s">
        <v>396</v>
      </c>
      <c r="G80" s="14" t="s">
        <v>397</v>
      </c>
      <c r="H80" s="14">
        <v>2372204749</v>
      </c>
      <c r="I80" s="14" t="s">
        <v>398</v>
      </c>
      <c r="J80" s="14" t="s">
        <v>399</v>
      </c>
      <c r="K80" s="14" t="s">
        <v>12</v>
      </c>
      <c r="L80" s="15">
        <v>42552</v>
      </c>
      <c r="M80" s="14" t="s">
        <v>750</v>
      </c>
      <c r="N80" s="14" t="s">
        <v>1382</v>
      </c>
      <c r="O80" s="14" t="s">
        <v>92</v>
      </c>
      <c r="P80" s="19" t="s">
        <v>136</v>
      </c>
      <c r="Q80" s="14" t="s">
        <v>731</v>
      </c>
      <c r="R80" s="15" t="s">
        <v>1383</v>
      </c>
      <c r="S80" s="16"/>
      <c r="T80" s="16"/>
      <c r="U80" s="16"/>
      <c r="V80" s="16"/>
      <c r="W80" s="16"/>
      <c r="X80" s="16"/>
      <c r="Y80" s="16"/>
      <c r="Z80" s="16"/>
      <c r="AA80" s="16"/>
      <c r="AB80" s="16"/>
      <c r="AC80" s="16"/>
      <c r="AD80" s="16"/>
      <c r="AE80" s="16"/>
      <c r="AF80" s="16"/>
      <c r="AG80" s="16"/>
      <c r="AH80" s="16"/>
      <c r="AI80" s="16"/>
      <c r="AJ80" s="16"/>
      <c r="AK80" s="16" t="s">
        <v>898</v>
      </c>
      <c r="AM80" s="54"/>
      <c r="AN80" s="110" t="s">
        <v>1650</v>
      </c>
      <c r="AO80" s="151"/>
      <c r="AP80" s="151"/>
      <c r="AQ80" s="151"/>
      <c r="AR80" s="151"/>
      <c r="AS80" s="156"/>
      <c r="AT80" s="156"/>
      <c r="AU80" s="148"/>
      <c r="AW80" s="150" t="s">
        <v>1248</v>
      </c>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3"/>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12"/>
      <c r="EX80" s="112"/>
      <c r="EY80" s="112"/>
      <c r="EZ80" s="112"/>
      <c r="FA80" s="112"/>
      <c r="FB80" s="112"/>
      <c r="FC80" s="112"/>
      <c r="FD80" s="112"/>
      <c r="FE80" s="112"/>
      <c r="FF80" s="112"/>
      <c r="FG80" s="112"/>
      <c r="FH80" s="112"/>
      <c r="FI80" s="112"/>
      <c r="FJ80" s="112"/>
      <c r="FK80" s="112"/>
      <c r="FL80" s="112"/>
      <c r="FM80" s="112"/>
      <c r="FN80" s="112"/>
      <c r="FO80" s="112"/>
      <c r="FP80" s="112"/>
      <c r="FQ80" s="112"/>
      <c r="FR80" s="112"/>
      <c r="FS80" s="114"/>
      <c r="FT80" s="16" t="str">
        <f t="shared" si="3"/>
        <v>コピーが上手くできていません。</v>
      </c>
      <c r="FU80" s="116"/>
    </row>
    <row r="81" spans="1:177" ht="24.95" customHeight="1">
      <c r="A81" s="20" t="s">
        <v>556</v>
      </c>
      <c r="B81" s="14" t="s">
        <v>1607</v>
      </c>
      <c r="C81" s="14" t="s">
        <v>1608</v>
      </c>
      <c r="D81" s="14">
        <v>1</v>
      </c>
      <c r="E81" s="14" t="s">
        <v>1609</v>
      </c>
      <c r="F81" s="14" t="s">
        <v>1610</v>
      </c>
      <c r="G81" s="14" t="s">
        <v>1613</v>
      </c>
      <c r="H81" s="14">
        <v>2362290922</v>
      </c>
      <c r="I81" s="14" t="s">
        <v>1611</v>
      </c>
      <c r="J81" s="19" t="s">
        <v>1612</v>
      </c>
      <c r="K81" s="14" t="s">
        <v>44</v>
      </c>
      <c r="L81" s="15">
        <v>45139</v>
      </c>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t="s">
        <v>899</v>
      </c>
      <c r="AM81" s="54"/>
      <c r="AN81" s="110" t="s">
        <v>1650</v>
      </c>
      <c r="AO81" s="151"/>
      <c r="AP81" s="151"/>
      <c r="AQ81" s="152"/>
      <c r="AR81" s="151"/>
      <c r="AS81" s="156"/>
      <c r="AT81" s="156"/>
      <c r="AU81" s="148"/>
      <c r="AW81" s="150" t="s">
        <v>1248</v>
      </c>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3"/>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112"/>
      <c r="DT81" s="112"/>
      <c r="DU81" s="112"/>
      <c r="DV81" s="112"/>
      <c r="DW81" s="112"/>
      <c r="DX81" s="112"/>
      <c r="DY81" s="112"/>
      <c r="DZ81" s="112"/>
      <c r="EA81" s="112"/>
      <c r="EB81" s="112"/>
      <c r="EC81" s="112"/>
      <c r="ED81" s="112"/>
      <c r="EE81" s="112"/>
      <c r="EF81" s="112"/>
      <c r="EG81" s="112"/>
      <c r="EH81" s="112"/>
      <c r="EI81" s="112"/>
      <c r="EJ81" s="112"/>
      <c r="EK81" s="112"/>
      <c r="EL81" s="112"/>
      <c r="EM81" s="112"/>
      <c r="EN81" s="112"/>
      <c r="EO81" s="112"/>
      <c r="EP81" s="112"/>
      <c r="EQ81" s="112"/>
      <c r="ER81" s="112"/>
      <c r="ES81" s="112"/>
      <c r="ET81" s="112"/>
      <c r="EU81" s="112"/>
      <c r="EV81" s="112"/>
      <c r="EW81" s="112"/>
      <c r="EX81" s="112"/>
      <c r="EY81" s="112"/>
      <c r="EZ81" s="112"/>
      <c r="FA81" s="112"/>
      <c r="FB81" s="112"/>
      <c r="FC81" s="112"/>
      <c r="FD81" s="112"/>
      <c r="FE81" s="112"/>
      <c r="FF81" s="112"/>
      <c r="FG81" s="112"/>
      <c r="FH81" s="112"/>
      <c r="FI81" s="112"/>
      <c r="FJ81" s="112"/>
      <c r="FK81" s="112"/>
      <c r="FL81" s="112"/>
      <c r="FM81" s="112"/>
      <c r="FN81" s="112"/>
      <c r="FO81" s="112"/>
      <c r="FP81" s="112"/>
      <c r="FQ81" s="112"/>
      <c r="FR81" s="112"/>
      <c r="FS81" s="114"/>
      <c r="FT81" s="16" t="str">
        <f t="shared" si="3"/>
        <v>コピーが上手くできていません。</v>
      </c>
      <c r="FU81" s="116"/>
    </row>
    <row r="82" spans="1:177" ht="24.95" customHeight="1">
      <c r="A82" s="20" t="s">
        <v>556</v>
      </c>
      <c r="B82" s="14" t="s">
        <v>177</v>
      </c>
      <c r="C82" s="14" t="s">
        <v>628</v>
      </c>
      <c r="D82" s="14">
        <v>1</v>
      </c>
      <c r="E82" s="14" t="s">
        <v>178</v>
      </c>
      <c r="F82" s="14" t="s">
        <v>179</v>
      </c>
      <c r="G82" s="14" t="s">
        <v>751</v>
      </c>
      <c r="H82" s="14" t="s">
        <v>1384</v>
      </c>
      <c r="I82" s="14" t="s">
        <v>289</v>
      </c>
      <c r="J82" s="19" t="s">
        <v>1460</v>
      </c>
      <c r="K82" s="14" t="s">
        <v>736</v>
      </c>
      <c r="L82" s="15" t="s">
        <v>1385</v>
      </c>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t="s">
        <v>900</v>
      </c>
      <c r="AM82" s="54"/>
      <c r="AN82" s="110" t="s">
        <v>1650</v>
      </c>
      <c r="AO82" s="151"/>
      <c r="AP82" s="151"/>
      <c r="AQ82" s="152"/>
      <c r="AR82" s="151"/>
      <c r="AS82" s="156"/>
      <c r="AT82" s="156"/>
      <c r="AU82" s="148"/>
      <c r="AW82" s="150" t="s">
        <v>1248</v>
      </c>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3"/>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c r="FF82" s="112"/>
      <c r="FG82" s="112"/>
      <c r="FH82" s="112"/>
      <c r="FI82" s="112"/>
      <c r="FJ82" s="112"/>
      <c r="FK82" s="112"/>
      <c r="FL82" s="112"/>
      <c r="FM82" s="112"/>
      <c r="FN82" s="112"/>
      <c r="FO82" s="112"/>
      <c r="FP82" s="112"/>
      <c r="FQ82" s="112"/>
      <c r="FR82" s="112"/>
      <c r="FS82" s="114"/>
      <c r="FT82" s="16" t="str">
        <f t="shared" si="3"/>
        <v>コピーが上手くできていません。</v>
      </c>
      <c r="FU82" s="116"/>
    </row>
    <row r="83" spans="1:177" ht="24.95" customHeight="1">
      <c r="A83" s="20" t="s">
        <v>556</v>
      </c>
      <c r="B83" s="14" t="s">
        <v>490</v>
      </c>
      <c r="C83" s="14" t="s">
        <v>629</v>
      </c>
      <c r="D83" s="14">
        <v>1</v>
      </c>
      <c r="E83" s="14" t="s">
        <v>251</v>
      </c>
      <c r="F83" s="14" t="s">
        <v>491</v>
      </c>
      <c r="G83" s="14" t="s">
        <v>492</v>
      </c>
      <c r="H83" s="14">
        <v>2372205944</v>
      </c>
      <c r="I83" s="14" t="s">
        <v>537</v>
      </c>
      <c r="J83" s="14" t="s">
        <v>538</v>
      </c>
      <c r="K83" s="14" t="s">
        <v>12</v>
      </c>
      <c r="L83" s="15">
        <v>44470</v>
      </c>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t="s">
        <v>901</v>
      </c>
      <c r="AM83" s="54"/>
      <c r="AN83" s="110" t="s">
        <v>1650</v>
      </c>
      <c r="AO83" s="151"/>
      <c r="AP83" s="151"/>
      <c r="AQ83" s="152"/>
      <c r="AR83" s="151"/>
      <c r="AS83" s="156"/>
      <c r="AT83" s="156"/>
      <c r="AU83" s="148"/>
      <c r="AW83" s="150" t="s">
        <v>1248</v>
      </c>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3"/>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c r="DT83" s="112"/>
      <c r="DU83" s="112"/>
      <c r="DV83" s="112"/>
      <c r="DW83" s="112"/>
      <c r="DX83" s="112"/>
      <c r="DY83" s="112"/>
      <c r="DZ83" s="112"/>
      <c r="EA83" s="112"/>
      <c r="EB83" s="112"/>
      <c r="EC83" s="112"/>
      <c r="ED83" s="112"/>
      <c r="EE83" s="112"/>
      <c r="EF83" s="112"/>
      <c r="EG83" s="112"/>
      <c r="EH83" s="112"/>
      <c r="EI83" s="112"/>
      <c r="EJ83" s="112"/>
      <c r="EK83" s="112"/>
      <c r="EL83" s="112"/>
      <c r="EM83" s="112"/>
      <c r="EN83" s="112"/>
      <c r="EO83" s="112"/>
      <c r="EP83" s="112"/>
      <c r="EQ83" s="112"/>
      <c r="ER83" s="112"/>
      <c r="ES83" s="112"/>
      <c r="ET83" s="112"/>
      <c r="EU83" s="112"/>
      <c r="EV83" s="112"/>
      <c r="EW83" s="112"/>
      <c r="EX83" s="112"/>
      <c r="EY83" s="112"/>
      <c r="EZ83" s="112"/>
      <c r="FA83" s="112"/>
      <c r="FB83" s="112"/>
      <c r="FC83" s="112"/>
      <c r="FD83" s="112"/>
      <c r="FE83" s="112"/>
      <c r="FF83" s="112"/>
      <c r="FG83" s="112"/>
      <c r="FH83" s="112"/>
      <c r="FI83" s="112"/>
      <c r="FJ83" s="112"/>
      <c r="FK83" s="112"/>
      <c r="FL83" s="112"/>
      <c r="FM83" s="112"/>
      <c r="FN83" s="112"/>
      <c r="FO83" s="112"/>
      <c r="FP83" s="112"/>
      <c r="FQ83" s="112"/>
      <c r="FR83" s="112"/>
      <c r="FS83" s="114"/>
      <c r="FT83" s="16" t="str">
        <f t="shared" si="3"/>
        <v>コピーが上手くできていません。</v>
      </c>
      <c r="FU83" s="116"/>
    </row>
    <row r="84" spans="1:177" ht="24.95" customHeight="1">
      <c r="A84" s="20" t="s">
        <v>556</v>
      </c>
      <c r="B84" s="14" t="s">
        <v>144</v>
      </c>
      <c r="C84" s="14" t="s">
        <v>630</v>
      </c>
      <c r="D84" s="14">
        <v>1</v>
      </c>
      <c r="E84" s="14" t="s">
        <v>121</v>
      </c>
      <c r="F84" s="14" t="s">
        <v>1575</v>
      </c>
      <c r="G84" s="14" t="s">
        <v>752</v>
      </c>
      <c r="H84" s="14" t="s">
        <v>1386</v>
      </c>
      <c r="I84" s="14" t="s">
        <v>121</v>
      </c>
      <c r="J84" s="19" t="s">
        <v>1575</v>
      </c>
      <c r="K84" s="14" t="s">
        <v>753</v>
      </c>
      <c r="L84" s="15" t="s">
        <v>1387</v>
      </c>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t="s">
        <v>902</v>
      </c>
      <c r="AM84" s="54"/>
      <c r="AN84" s="110" t="s">
        <v>1650</v>
      </c>
      <c r="AO84" s="151"/>
      <c r="AP84" s="151"/>
      <c r="AQ84" s="152"/>
      <c r="AR84" s="151"/>
      <c r="AS84" s="156"/>
      <c r="AT84" s="156"/>
      <c r="AU84" s="148"/>
      <c r="AW84" s="150" t="s">
        <v>1248</v>
      </c>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3"/>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2"/>
      <c r="EY84" s="112"/>
      <c r="EZ84" s="112"/>
      <c r="FA84" s="112"/>
      <c r="FB84" s="112"/>
      <c r="FC84" s="112"/>
      <c r="FD84" s="112"/>
      <c r="FE84" s="112"/>
      <c r="FF84" s="112"/>
      <c r="FG84" s="112"/>
      <c r="FH84" s="112"/>
      <c r="FI84" s="112"/>
      <c r="FJ84" s="112"/>
      <c r="FK84" s="112"/>
      <c r="FL84" s="112"/>
      <c r="FM84" s="112"/>
      <c r="FN84" s="112"/>
      <c r="FO84" s="112"/>
      <c r="FP84" s="112"/>
      <c r="FQ84" s="112"/>
      <c r="FR84" s="112"/>
      <c r="FS84" s="114"/>
      <c r="FT84" s="16" t="str">
        <f t="shared" si="3"/>
        <v>コピーが上手くできていません。</v>
      </c>
      <c r="FU84" s="116"/>
    </row>
    <row r="85" spans="1:177" ht="24.95" customHeight="1">
      <c r="A85" s="20" t="s">
        <v>556</v>
      </c>
      <c r="B85" s="14" t="s">
        <v>1683</v>
      </c>
      <c r="C85" s="14" t="s">
        <v>1684</v>
      </c>
      <c r="D85" s="14">
        <v>1</v>
      </c>
      <c r="E85" s="14" t="s">
        <v>1685</v>
      </c>
      <c r="F85" s="14" t="s">
        <v>1686</v>
      </c>
      <c r="G85" s="14" t="s">
        <v>1687</v>
      </c>
      <c r="H85" s="14">
        <v>2372206462</v>
      </c>
      <c r="I85" s="14" t="s">
        <v>1689</v>
      </c>
      <c r="J85" s="14" t="s">
        <v>1690</v>
      </c>
      <c r="K85" s="14" t="s">
        <v>1688</v>
      </c>
      <c r="L85" s="15">
        <v>45261</v>
      </c>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t="s">
        <v>903</v>
      </c>
      <c r="AM85" s="54"/>
      <c r="AN85" s="110" t="s">
        <v>1650</v>
      </c>
      <c r="AO85" s="151"/>
      <c r="AP85" s="151"/>
      <c r="AQ85" s="152"/>
      <c r="AR85" s="151"/>
      <c r="AS85" s="156"/>
      <c r="AT85" s="156"/>
      <c r="AU85" s="148"/>
      <c r="AW85" s="150" t="s">
        <v>1248</v>
      </c>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c r="CQ85" s="112"/>
      <c r="CR85" s="112"/>
      <c r="CS85" s="113"/>
      <c r="CT85" s="112"/>
      <c r="CU85" s="112"/>
      <c r="CV85" s="112"/>
      <c r="CW85" s="112"/>
      <c r="CX85" s="112"/>
      <c r="CY85" s="112"/>
      <c r="CZ85" s="112"/>
      <c r="DA85" s="112"/>
      <c r="DB85" s="112"/>
      <c r="DC85" s="112"/>
      <c r="DD85" s="112"/>
      <c r="DE85" s="112"/>
      <c r="DF85" s="112"/>
      <c r="DG85" s="112"/>
      <c r="DH85" s="112"/>
      <c r="DI85" s="112"/>
      <c r="DJ85" s="112"/>
      <c r="DK85" s="112"/>
      <c r="DL85" s="112"/>
      <c r="DM85" s="112"/>
      <c r="DN85" s="112"/>
      <c r="DO85" s="112"/>
      <c r="DP85" s="112"/>
      <c r="DQ85" s="112"/>
      <c r="DR85" s="112"/>
      <c r="DS85" s="112"/>
      <c r="DT85" s="112"/>
      <c r="DU85" s="112"/>
      <c r="DV85" s="112"/>
      <c r="DW85" s="112"/>
      <c r="DX85" s="112"/>
      <c r="DY85" s="112"/>
      <c r="DZ85" s="112"/>
      <c r="EA85" s="112"/>
      <c r="EB85" s="112"/>
      <c r="EC85" s="112"/>
      <c r="ED85" s="112"/>
      <c r="EE85" s="112"/>
      <c r="EF85" s="112"/>
      <c r="EG85" s="112"/>
      <c r="EH85" s="112"/>
      <c r="EI85" s="112"/>
      <c r="EJ85" s="112"/>
      <c r="EK85" s="112"/>
      <c r="EL85" s="112"/>
      <c r="EM85" s="112"/>
      <c r="EN85" s="112"/>
      <c r="EO85" s="112"/>
      <c r="EP85" s="112"/>
      <c r="EQ85" s="112"/>
      <c r="ER85" s="112"/>
      <c r="ES85" s="112"/>
      <c r="ET85" s="112"/>
      <c r="EU85" s="112"/>
      <c r="EV85" s="112"/>
      <c r="EW85" s="112"/>
      <c r="EX85" s="112"/>
      <c r="EY85" s="112"/>
      <c r="EZ85" s="112"/>
      <c r="FA85" s="112"/>
      <c r="FB85" s="112"/>
      <c r="FC85" s="112"/>
      <c r="FD85" s="112"/>
      <c r="FE85" s="112"/>
      <c r="FF85" s="112"/>
      <c r="FG85" s="112"/>
      <c r="FH85" s="112"/>
      <c r="FI85" s="112"/>
      <c r="FJ85" s="112"/>
      <c r="FK85" s="112"/>
      <c r="FL85" s="112"/>
      <c r="FM85" s="112"/>
      <c r="FN85" s="112"/>
      <c r="FO85" s="112"/>
      <c r="FP85" s="112"/>
      <c r="FQ85" s="112"/>
      <c r="FR85" s="112"/>
      <c r="FS85" s="114"/>
      <c r="FT85" s="16" t="str">
        <f t="shared" ref="FT85" si="4">IF(OR(ISBLANK(AW85),ISBLANK(AY85),ISBLANK(BA85),ISBLANK(BC85),ISBLANK(BD85),ISBLANK(BE85),ISBLANK(BG85),ISBLANK(BI85),ISBLANK(BJ85),ISBLANK(CI85),ISBLANK(CJ85),ISBLANK(CU85),ISBLANK(CV85),ISBLANK(CX85),ISBLANK(CZ85),ISBLANK(DA85),ISBLANK(DB85),ISBLANK(DD85),ISBLANK(DF85),ISBLANK(DG85),ISBLANK(DH85),ISBLANK(DI85),ISBLANK(DK85),ISBLANK(DM85),ISBLANK(DN85),ISBLANK(DO85),ISBLANK(FH85),ISBLANK(FS85)),"コピーが上手くできていません。",IF(B85=AW85,"問題なし","貼り付ける法人が間違っています。"))</f>
        <v>コピーが上手くできていません。</v>
      </c>
      <c r="FU85" s="116"/>
    </row>
    <row r="86" spans="1:177" ht="24.95" customHeight="1">
      <c r="A86" s="20" t="s">
        <v>556</v>
      </c>
      <c r="B86" s="14" t="s">
        <v>83</v>
      </c>
      <c r="C86" s="14" t="s">
        <v>631</v>
      </c>
      <c r="D86" s="14">
        <v>1</v>
      </c>
      <c r="E86" s="14" t="s">
        <v>84</v>
      </c>
      <c r="F86" s="14" t="s">
        <v>85</v>
      </c>
      <c r="G86" s="14" t="s">
        <v>86</v>
      </c>
      <c r="H86" s="14">
        <v>2362290161</v>
      </c>
      <c r="I86" s="14" t="s">
        <v>84</v>
      </c>
      <c r="J86" s="14" t="s">
        <v>85</v>
      </c>
      <c r="K86" s="14" t="s">
        <v>44</v>
      </c>
      <c r="L86" s="15">
        <v>40787</v>
      </c>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t="s">
        <v>904</v>
      </c>
      <c r="AM86" s="54"/>
      <c r="AN86" s="110" t="s">
        <v>1650</v>
      </c>
      <c r="AO86" s="151"/>
      <c r="AP86" s="151"/>
      <c r="AQ86" s="152"/>
      <c r="AR86" s="151"/>
      <c r="AS86" s="156"/>
      <c r="AT86" s="156"/>
      <c r="AU86" s="148"/>
      <c r="AW86" s="150" t="s">
        <v>1248</v>
      </c>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3"/>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2"/>
      <c r="DS86" s="112"/>
      <c r="DT86" s="112"/>
      <c r="DU86" s="112"/>
      <c r="DV86" s="112"/>
      <c r="DW86" s="112"/>
      <c r="DX86" s="112"/>
      <c r="DY86" s="112"/>
      <c r="DZ86" s="112"/>
      <c r="EA86" s="112"/>
      <c r="EB86" s="112"/>
      <c r="EC86" s="112"/>
      <c r="ED86" s="112"/>
      <c r="EE86" s="112"/>
      <c r="EF86" s="112"/>
      <c r="EG86" s="112"/>
      <c r="EH86" s="112"/>
      <c r="EI86" s="112"/>
      <c r="EJ86" s="112"/>
      <c r="EK86" s="112"/>
      <c r="EL86" s="112"/>
      <c r="EM86" s="112"/>
      <c r="EN86" s="112"/>
      <c r="EO86" s="112"/>
      <c r="EP86" s="112"/>
      <c r="EQ86" s="112"/>
      <c r="ER86" s="112"/>
      <c r="ES86" s="112"/>
      <c r="ET86" s="112"/>
      <c r="EU86" s="112"/>
      <c r="EV86" s="112"/>
      <c r="EW86" s="112"/>
      <c r="EX86" s="112"/>
      <c r="EY86" s="112"/>
      <c r="EZ86" s="112"/>
      <c r="FA86" s="112"/>
      <c r="FB86" s="112"/>
      <c r="FC86" s="112"/>
      <c r="FD86" s="112"/>
      <c r="FE86" s="112"/>
      <c r="FF86" s="112"/>
      <c r="FG86" s="112"/>
      <c r="FH86" s="112"/>
      <c r="FI86" s="112"/>
      <c r="FJ86" s="112"/>
      <c r="FK86" s="112"/>
      <c r="FL86" s="112"/>
      <c r="FM86" s="112"/>
      <c r="FN86" s="112"/>
      <c r="FO86" s="112"/>
      <c r="FP86" s="112"/>
      <c r="FQ86" s="112"/>
      <c r="FR86" s="112"/>
      <c r="FS86" s="114"/>
      <c r="FT86" s="16" t="str">
        <f t="shared" si="3"/>
        <v>コピーが上手くできていません。</v>
      </c>
      <c r="FU86" s="116"/>
    </row>
    <row r="87" spans="1:177" ht="24.95" customHeight="1">
      <c r="A87" s="20" t="s">
        <v>556</v>
      </c>
      <c r="B87" s="14" t="s">
        <v>567</v>
      </c>
      <c r="C87" s="14" t="s">
        <v>657</v>
      </c>
      <c r="D87" s="14">
        <v>2</v>
      </c>
      <c r="E87" s="14" t="s">
        <v>46</v>
      </c>
      <c r="F87" s="14" t="s">
        <v>47</v>
      </c>
      <c r="G87" s="14" t="s">
        <v>1283</v>
      </c>
      <c r="H87" s="14" t="s">
        <v>1388</v>
      </c>
      <c r="I87" s="14" t="s">
        <v>158</v>
      </c>
      <c r="J87" s="19" t="s">
        <v>1270</v>
      </c>
      <c r="K87" s="14" t="s">
        <v>1282</v>
      </c>
      <c r="L87" s="15" t="s">
        <v>1389</v>
      </c>
      <c r="M87" s="14" t="s">
        <v>754</v>
      </c>
      <c r="N87" s="14" t="s">
        <v>1390</v>
      </c>
      <c r="O87" s="14" t="s">
        <v>17</v>
      </c>
      <c r="P87" s="19" t="s">
        <v>489</v>
      </c>
      <c r="Q87" s="14" t="s">
        <v>731</v>
      </c>
      <c r="R87" s="15">
        <v>44470</v>
      </c>
      <c r="S87" s="14"/>
      <c r="T87" s="14"/>
      <c r="U87" s="14"/>
      <c r="V87" s="19"/>
      <c r="W87" s="14"/>
      <c r="X87" s="15"/>
      <c r="Y87" s="16"/>
      <c r="Z87" s="16"/>
      <c r="AA87" s="16"/>
      <c r="AB87" s="16"/>
      <c r="AC87" s="16"/>
      <c r="AD87" s="16"/>
      <c r="AE87" s="16"/>
      <c r="AF87" s="16"/>
      <c r="AG87" s="16"/>
      <c r="AH87" s="16"/>
      <c r="AI87" s="16"/>
      <c r="AJ87" s="16"/>
      <c r="AK87" s="16" t="s">
        <v>905</v>
      </c>
      <c r="AM87" s="54"/>
      <c r="AN87" s="110" t="s">
        <v>1650</v>
      </c>
      <c r="AO87" s="151"/>
      <c r="AP87" s="151"/>
      <c r="AQ87" s="152"/>
      <c r="AR87" s="151"/>
      <c r="AS87" s="156"/>
      <c r="AT87" s="156"/>
      <c r="AU87" s="148"/>
      <c r="AW87" s="150" t="s">
        <v>1248</v>
      </c>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3"/>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2"/>
      <c r="EY87" s="112"/>
      <c r="EZ87" s="112"/>
      <c r="FA87" s="112"/>
      <c r="FB87" s="112"/>
      <c r="FC87" s="112"/>
      <c r="FD87" s="112"/>
      <c r="FE87" s="112"/>
      <c r="FF87" s="112"/>
      <c r="FG87" s="112"/>
      <c r="FH87" s="112"/>
      <c r="FI87" s="112"/>
      <c r="FJ87" s="112"/>
      <c r="FK87" s="112"/>
      <c r="FL87" s="112"/>
      <c r="FM87" s="112"/>
      <c r="FN87" s="112"/>
      <c r="FO87" s="112"/>
      <c r="FP87" s="112"/>
      <c r="FQ87" s="112"/>
      <c r="FR87" s="112"/>
      <c r="FS87" s="114"/>
      <c r="FT87" s="16" t="str">
        <f t="shared" si="3"/>
        <v>コピーが上手くできていません。</v>
      </c>
      <c r="FU87" s="116"/>
    </row>
    <row r="88" spans="1:177" ht="24.95" customHeight="1">
      <c r="A88" s="20" t="s">
        <v>556</v>
      </c>
      <c r="B88" s="14" t="s">
        <v>517</v>
      </c>
      <c r="C88" s="14" t="s">
        <v>632</v>
      </c>
      <c r="D88" s="14">
        <v>1</v>
      </c>
      <c r="E88" s="14" t="s">
        <v>386</v>
      </c>
      <c r="F88" s="14" t="s">
        <v>518</v>
      </c>
      <c r="G88" s="14" t="s">
        <v>519</v>
      </c>
      <c r="H88" s="14">
        <v>2362290765</v>
      </c>
      <c r="I88" s="14" t="s">
        <v>77</v>
      </c>
      <c r="J88" s="14" t="s">
        <v>520</v>
      </c>
      <c r="K88" s="14" t="s">
        <v>44</v>
      </c>
      <c r="L88" s="15">
        <v>44652</v>
      </c>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t="s">
        <v>906</v>
      </c>
      <c r="AM88" s="54"/>
      <c r="AN88" s="110" t="s">
        <v>1650</v>
      </c>
      <c r="AO88" s="151"/>
      <c r="AP88" s="151"/>
      <c r="AQ88" s="152"/>
      <c r="AR88" s="151"/>
      <c r="AS88" s="156"/>
      <c r="AT88" s="156"/>
      <c r="AU88" s="148"/>
      <c r="AW88" s="150" t="s">
        <v>1248</v>
      </c>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3"/>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112"/>
      <c r="FF88" s="112"/>
      <c r="FG88" s="112"/>
      <c r="FH88" s="112"/>
      <c r="FI88" s="112"/>
      <c r="FJ88" s="112"/>
      <c r="FK88" s="112"/>
      <c r="FL88" s="112"/>
      <c r="FM88" s="112"/>
      <c r="FN88" s="112"/>
      <c r="FO88" s="112"/>
      <c r="FP88" s="112"/>
      <c r="FQ88" s="112"/>
      <c r="FR88" s="112"/>
      <c r="FS88" s="114"/>
      <c r="FT88" s="16" t="str">
        <f t="shared" si="3"/>
        <v>コピーが上手くできていません。</v>
      </c>
      <c r="FU88" s="116"/>
    </row>
    <row r="89" spans="1:177" ht="24.95" customHeight="1">
      <c r="A89" s="20" t="s">
        <v>556</v>
      </c>
      <c r="B89" s="14" t="s">
        <v>235</v>
      </c>
      <c r="C89" s="14" t="s">
        <v>633</v>
      </c>
      <c r="D89" s="14">
        <v>1</v>
      </c>
      <c r="E89" s="14" t="s">
        <v>236</v>
      </c>
      <c r="F89" s="14" t="s">
        <v>1504</v>
      </c>
      <c r="G89" s="14" t="s">
        <v>235</v>
      </c>
      <c r="H89" s="14">
        <v>2372200556</v>
      </c>
      <c r="I89" s="14" t="s">
        <v>236</v>
      </c>
      <c r="J89" s="14" t="s">
        <v>1504</v>
      </c>
      <c r="K89" s="14" t="s">
        <v>25</v>
      </c>
      <c r="L89" s="15">
        <v>36613</v>
      </c>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t="s">
        <v>907</v>
      </c>
      <c r="AM89" s="54"/>
      <c r="AN89" s="110" t="s">
        <v>1650</v>
      </c>
      <c r="AO89" s="151"/>
      <c r="AP89" s="151"/>
      <c r="AQ89" s="152"/>
      <c r="AR89" s="151"/>
      <c r="AS89" s="156"/>
      <c r="AT89" s="156"/>
      <c r="AU89" s="148"/>
      <c r="AW89" s="150" t="s">
        <v>1248</v>
      </c>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3"/>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c r="DT89" s="112"/>
      <c r="DU89" s="112"/>
      <c r="DV89" s="112"/>
      <c r="DW89" s="112"/>
      <c r="DX89" s="112"/>
      <c r="DY89" s="112"/>
      <c r="DZ89" s="112"/>
      <c r="EA89" s="112"/>
      <c r="EB89" s="112"/>
      <c r="EC89" s="112"/>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c r="FE89" s="112"/>
      <c r="FF89" s="112"/>
      <c r="FG89" s="112"/>
      <c r="FH89" s="112"/>
      <c r="FI89" s="112"/>
      <c r="FJ89" s="112"/>
      <c r="FK89" s="112"/>
      <c r="FL89" s="112"/>
      <c r="FM89" s="112"/>
      <c r="FN89" s="112"/>
      <c r="FO89" s="112"/>
      <c r="FP89" s="112"/>
      <c r="FQ89" s="112"/>
      <c r="FR89" s="112"/>
      <c r="FS89" s="114"/>
      <c r="FT89" s="16" t="str">
        <f t="shared" si="3"/>
        <v>コピーが上手くできていません。</v>
      </c>
      <c r="FU89" s="116"/>
    </row>
    <row r="90" spans="1:177" ht="24.95" customHeight="1">
      <c r="A90" s="20" t="s">
        <v>556</v>
      </c>
      <c r="B90" s="14" t="s">
        <v>350</v>
      </c>
      <c r="C90" s="14" t="s">
        <v>634</v>
      </c>
      <c r="D90" s="14">
        <v>1</v>
      </c>
      <c r="E90" s="14" t="s">
        <v>18</v>
      </c>
      <c r="F90" s="14" t="s">
        <v>1489</v>
      </c>
      <c r="G90" s="14" t="s">
        <v>351</v>
      </c>
      <c r="H90" s="14">
        <v>2372203378</v>
      </c>
      <c r="I90" s="14" t="s">
        <v>18</v>
      </c>
      <c r="J90" s="14" t="s">
        <v>1489</v>
      </c>
      <c r="K90" s="14" t="s">
        <v>12</v>
      </c>
      <c r="L90" s="15">
        <v>40969</v>
      </c>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t="s">
        <v>908</v>
      </c>
      <c r="AM90" s="54"/>
      <c r="AN90" s="110" t="s">
        <v>1650</v>
      </c>
      <c r="AO90" s="151"/>
      <c r="AP90" s="151"/>
      <c r="AQ90" s="152"/>
      <c r="AR90" s="151"/>
      <c r="AS90" s="156"/>
      <c r="AT90" s="156"/>
      <c r="AU90" s="148"/>
      <c r="AW90" s="150" t="s">
        <v>1248</v>
      </c>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3"/>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4"/>
      <c r="FT90" s="16" t="str">
        <f t="shared" si="3"/>
        <v>コピーが上手くできていません。</v>
      </c>
      <c r="FU90" s="116"/>
    </row>
    <row r="91" spans="1:177" ht="24.95" customHeight="1">
      <c r="A91" s="20" t="s">
        <v>556</v>
      </c>
      <c r="B91" s="14" t="s">
        <v>1597</v>
      </c>
      <c r="C91" s="14" t="s">
        <v>600</v>
      </c>
      <c r="D91" s="14">
        <v>1</v>
      </c>
      <c r="E91" s="14" t="s">
        <v>92</v>
      </c>
      <c r="F91" s="14" t="s">
        <v>1516</v>
      </c>
      <c r="G91" s="14" t="s">
        <v>108</v>
      </c>
      <c r="H91" s="14">
        <v>2362290252</v>
      </c>
      <c r="I91" s="14" t="s">
        <v>92</v>
      </c>
      <c r="J91" s="14" t="s">
        <v>1517</v>
      </c>
      <c r="K91" s="14" t="s">
        <v>44</v>
      </c>
      <c r="L91" s="15">
        <v>41730</v>
      </c>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t="s">
        <v>909</v>
      </c>
      <c r="AM91" s="54"/>
      <c r="AN91" s="110" t="s">
        <v>1650</v>
      </c>
      <c r="AO91" s="153"/>
      <c r="AP91" s="110"/>
      <c r="AQ91" s="110"/>
      <c r="AR91" s="110"/>
      <c r="AS91" s="156"/>
      <c r="AT91" s="156"/>
      <c r="AU91" s="148"/>
      <c r="AW91" s="150" t="s">
        <v>1248</v>
      </c>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3"/>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4"/>
      <c r="FT91" s="16" t="str">
        <f t="shared" si="3"/>
        <v>コピーが上手くできていません。</v>
      </c>
      <c r="FU91" s="116"/>
    </row>
    <row r="92" spans="1:177" ht="24.95" customHeight="1">
      <c r="A92" s="20" t="s">
        <v>556</v>
      </c>
      <c r="B92" s="14" t="s">
        <v>374</v>
      </c>
      <c r="C92" s="14" t="s">
        <v>635</v>
      </c>
      <c r="D92" s="14">
        <v>1</v>
      </c>
      <c r="E92" s="14" t="s">
        <v>98</v>
      </c>
      <c r="F92" s="14" t="s">
        <v>1563</v>
      </c>
      <c r="G92" s="14" t="s">
        <v>375</v>
      </c>
      <c r="H92" s="14">
        <v>2372204152</v>
      </c>
      <c r="I92" s="14" t="s">
        <v>98</v>
      </c>
      <c r="J92" s="14" t="s">
        <v>1564</v>
      </c>
      <c r="K92" s="14" t="s">
        <v>23</v>
      </c>
      <c r="L92" s="15">
        <v>41883</v>
      </c>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t="s">
        <v>910</v>
      </c>
      <c r="AM92" s="54"/>
      <c r="AN92" s="110" t="s">
        <v>1650</v>
      </c>
      <c r="AO92" s="153"/>
      <c r="AP92" s="110"/>
      <c r="AQ92" s="110"/>
      <c r="AR92" s="110"/>
      <c r="AS92" s="156"/>
      <c r="AT92" s="156"/>
      <c r="AU92" s="148"/>
      <c r="AW92" s="150" t="s">
        <v>1248</v>
      </c>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3"/>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4"/>
      <c r="FT92" s="16" t="str">
        <f t="shared" si="3"/>
        <v>コピーが上手くできていません。</v>
      </c>
      <c r="FU92" s="116"/>
    </row>
    <row r="93" spans="1:177" ht="24.95" customHeight="1">
      <c r="A93" s="20" t="s">
        <v>556</v>
      </c>
      <c r="B93" s="14" t="s">
        <v>71</v>
      </c>
      <c r="C93" s="14" t="s">
        <v>656</v>
      </c>
      <c r="D93" s="14">
        <v>1</v>
      </c>
      <c r="E93" s="14" t="s">
        <v>72</v>
      </c>
      <c r="F93" s="14" t="s">
        <v>1534</v>
      </c>
      <c r="G93" s="14" t="s">
        <v>73</v>
      </c>
      <c r="H93" s="14">
        <v>2362290104</v>
      </c>
      <c r="I93" s="14" t="s">
        <v>72</v>
      </c>
      <c r="J93" s="14" t="s">
        <v>1534</v>
      </c>
      <c r="K93" s="14" t="s">
        <v>44</v>
      </c>
      <c r="L93" s="15">
        <v>38961</v>
      </c>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t="s">
        <v>911</v>
      </c>
      <c r="AM93" s="54"/>
      <c r="AN93" s="110" t="s">
        <v>1650</v>
      </c>
      <c r="AO93" s="151"/>
      <c r="AP93" s="151"/>
      <c r="AQ93" s="152"/>
      <c r="AR93" s="151"/>
      <c r="AS93" s="156"/>
      <c r="AT93" s="156"/>
      <c r="AU93" s="148"/>
      <c r="AW93" s="150" t="s">
        <v>1248</v>
      </c>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3"/>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4"/>
      <c r="FT93" s="16" t="str">
        <f t="shared" si="3"/>
        <v>コピーが上手くできていません。</v>
      </c>
      <c r="FU93" s="116"/>
    </row>
    <row r="94" spans="1:177" ht="24.95" customHeight="1">
      <c r="A94" s="20" t="s">
        <v>556</v>
      </c>
      <c r="B94" s="14" t="s">
        <v>539</v>
      </c>
      <c r="C94" s="14" t="s">
        <v>658</v>
      </c>
      <c r="D94" s="14">
        <v>1</v>
      </c>
      <c r="E94" s="14" t="s">
        <v>540</v>
      </c>
      <c r="F94" s="14" t="s">
        <v>541</v>
      </c>
      <c r="G94" s="14" t="s">
        <v>542</v>
      </c>
      <c r="H94" s="14">
        <v>2372206140</v>
      </c>
      <c r="I94" s="14" t="s">
        <v>70</v>
      </c>
      <c r="J94" s="14" t="s">
        <v>543</v>
      </c>
      <c r="K94" s="14" t="s">
        <v>23</v>
      </c>
      <c r="L94" s="15">
        <v>44743</v>
      </c>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t="s">
        <v>912</v>
      </c>
      <c r="AM94" s="54"/>
      <c r="AN94" s="110" t="s">
        <v>1650</v>
      </c>
      <c r="AO94" s="153"/>
      <c r="AP94" s="110"/>
      <c r="AQ94" s="110"/>
      <c r="AR94" s="110"/>
      <c r="AS94" s="156"/>
      <c r="AT94" s="156"/>
      <c r="AU94" s="154"/>
      <c r="AW94" s="150" t="s">
        <v>1248</v>
      </c>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3"/>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4"/>
      <c r="FT94" s="16" t="str">
        <f t="shared" si="3"/>
        <v>コピーが上手くできていません。</v>
      </c>
      <c r="FU94" s="116"/>
    </row>
    <row r="95" spans="1:177" ht="24.95" customHeight="1">
      <c r="A95" s="20" t="s">
        <v>556</v>
      </c>
      <c r="B95" s="14" t="s">
        <v>424</v>
      </c>
      <c r="C95" s="14" t="s">
        <v>636</v>
      </c>
      <c r="D95" s="14">
        <v>1</v>
      </c>
      <c r="E95" s="14" t="s">
        <v>69</v>
      </c>
      <c r="F95" s="14" t="s">
        <v>1646</v>
      </c>
      <c r="G95" s="14" t="s">
        <v>425</v>
      </c>
      <c r="H95" s="14">
        <v>2372205191</v>
      </c>
      <c r="I95" s="14" t="s">
        <v>69</v>
      </c>
      <c r="J95" s="14" t="s">
        <v>1646</v>
      </c>
      <c r="K95" s="14" t="s">
        <v>12</v>
      </c>
      <c r="L95" s="15">
        <v>43191</v>
      </c>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t="s">
        <v>913</v>
      </c>
      <c r="AM95" s="54"/>
      <c r="AN95" s="110" t="s">
        <v>1650</v>
      </c>
      <c r="AO95" s="151"/>
      <c r="AP95" s="151"/>
      <c r="AQ95" s="152"/>
      <c r="AR95" s="151"/>
      <c r="AS95" s="156"/>
      <c r="AT95" s="156"/>
      <c r="AU95" s="148"/>
      <c r="AW95" s="150" t="s">
        <v>1248</v>
      </c>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3"/>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4"/>
      <c r="FT95" s="16" t="str">
        <f t="shared" si="3"/>
        <v>コピーが上手くできていません。</v>
      </c>
      <c r="FU95" s="116"/>
    </row>
    <row r="96" spans="1:177" ht="24.95" customHeight="1">
      <c r="A96" s="20" t="s">
        <v>556</v>
      </c>
      <c r="B96" s="14" t="s">
        <v>102</v>
      </c>
      <c r="C96" s="14" t="s">
        <v>637</v>
      </c>
      <c r="D96" s="14">
        <v>4</v>
      </c>
      <c r="E96" s="14" t="s">
        <v>78</v>
      </c>
      <c r="F96" s="14" t="s">
        <v>104</v>
      </c>
      <c r="G96" s="14" t="s">
        <v>302</v>
      </c>
      <c r="H96" s="14">
        <v>2372201976</v>
      </c>
      <c r="I96" s="14" t="s">
        <v>78</v>
      </c>
      <c r="J96" s="14" t="s">
        <v>303</v>
      </c>
      <c r="K96" s="14" t="s">
        <v>12</v>
      </c>
      <c r="L96" s="15">
        <v>38534</v>
      </c>
      <c r="M96" s="14" t="s">
        <v>103</v>
      </c>
      <c r="N96" s="14">
        <v>2362290237</v>
      </c>
      <c r="O96" s="14" t="s">
        <v>78</v>
      </c>
      <c r="P96" s="14" t="s">
        <v>104</v>
      </c>
      <c r="Q96" s="14" t="s">
        <v>44</v>
      </c>
      <c r="R96" s="15">
        <v>41730</v>
      </c>
      <c r="S96" s="14" t="s">
        <v>330</v>
      </c>
      <c r="T96" s="14">
        <v>2372202818</v>
      </c>
      <c r="U96" s="14" t="s">
        <v>301</v>
      </c>
      <c r="V96" s="14" t="s">
        <v>331</v>
      </c>
      <c r="W96" s="14" t="s">
        <v>25</v>
      </c>
      <c r="X96" s="15">
        <v>39873</v>
      </c>
      <c r="Y96" s="14" t="s">
        <v>300</v>
      </c>
      <c r="Z96" s="14">
        <v>2372201968</v>
      </c>
      <c r="AA96" s="14" t="s">
        <v>301</v>
      </c>
      <c r="AB96" s="14" t="s">
        <v>1461</v>
      </c>
      <c r="AC96" s="14" t="s">
        <v>23</v>
      </c>
      <c r="AD96" s="15">
        <v>38534</v>
      </c>
      <c r="AE96" s="16"/>
      <c r="AF96" s="16"/>
      <c r="AG96" s="16"/>
      <c r="AH96" s="16"/>
      <c r="AI96" s="16"/>
      <c r="AJ96" s="16"/>
      <c r="AK96" s="16" t="s">
        <v>914</v>
      </c>
      <c r="AM96" s="54"/>
      <c r="AN96" s="110" t="s">
        <v>1650</v>
      </c>
      <c r="AO96" s="153"/>
      <c r="AP96" s="110"/>
      <c r="AQ96" s="110"/>
      <c r="AR96" s="110"/>
      <c r="AS96" s="156"/>
      <c r="AT96" s="156"/>
      <c r="AU96" s="148"/>
      <c r="AW96" s="150" t="s">
        <v>1248</v>
      </c>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3"/>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4"/>
      <c r="FT96" s="16" t="str">
        <f t="shared" si="3"/>
        <v>コピーが上手くできていません。</v>
      </c>
      <c r="FU96" s="116"/>
    </row>
    <row r="97" spans="1:177" ht="24.95" customHeight="1">
      <c r="A97" s="20" t="s">
        <v>556</v>
      </c>
      <c r="B97" s="14" t="s">
        <v>1598</v>
      </c>
      <c r="C97" s="14" t="s">
        <v>596</v>
      </c>
      <c r="D97" s="14">
        <v>1</v>
      </c>
      <c r="E97" s="14" t="s">
        <v>13</v>
      </c>
      <c r="F97" s="14" t="s">
        <v>140</v>
      </c>
      <c r="G97" s="14" t="s">
        <v>755</v>
      </c>
      <c r="H97" s="14" t="s">
        <v>1391</v>
      </c>
      <c r="I97" s="14" t="s">
        <v>141</v>
      </c>
      <c r="J97" s="19" t="s">
        <v>1490</v>
      </c>
      <c r="K97" s="14" t="s">
        <v>738</v>
      </c>
      <c r="L97" s="15" t="s">
        <v>1392</v>
      </c>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t="s">
        <v>915</v>
      </c>
      <c r="AM97" s="54"/>
      <c r="AN97" s="110" t="s">
        <v>1650</v>
      </c>
      <c r="AO97" s="151"/>
      <c r="AP97" s="151"/>
      <c r="AQ97" s="152"/>
      <c r="AR97" s="151"/>
      <c r="AS97" s="156"/>
      <c r="AT97" s="156"/>
      <c r="AU97" s="148"/>
      <c r="AW97" s="150" t="s">
        <v>1248</v>
      </c>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3"/>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4"/>
      <c r="FT97" s="16" t="str">
        <f t="shared" si="3"/>
        <v>コピーが上手くできていません。</v>
      </c>
      <c r="FU97" s="116"/>
    </row>
    <row r="98" spans="1:177" ht="24.95" customHeight="1">
      <c r="A98" s="20" t="s">
        <v>556</v>
      </c>
      <c r="B98" s="14" t="s">
        <v>1599</v>
      </c>
      <c r="C98" s="14" t="s">
        <v>595</v>
      </c>
      <c r="D98" s="14">
        <v>1</v>
      </c>
      <c r="E98" s="14" t="s">
        <v>77</v>
      </c>
      <c r="F98" s="14" t="s">
        <v>1565</v>
      </c>
      <c r="G98" s="14" t="s">
        <v>756</v>
      </c>
      <c r="H98" s="14" t="s">
        <v>1393</v>
      </c>
      <c r="I98" s="14" t="s">
        <v>77</v>
      </c>
      <c r="J98" s="19" t="s">
        <v>1263</v>
      </c>
      <c r="K98" s="14" t="s">
        <v>738</v>
      </c>
      <c r="L98" s="15" t="s">
        <v>1394</v>
      </c>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t="s">
        <v>916</v>
      </c>
      <c r="AM98" s="54"/>
      <c r="AN98" s="110" t="s">
        <v>1650</v>
      </c>
      <c r="AO98" s="151"/>
      <c r="AP98" s="151"/>
      <c r="AQ98" s="152"/>
      <c r="AR98" s="151"/>
      <c r="AS98" s="156"/>
      <c r="AT98" s="156"/>
      <c r="AU98" s="148"/>
      <c r="AW98" s="150" t="s">
        <v>1248</v>
      </c>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c r="CQ98" s="112"/>
      <c r="CR98" s="112"/>
      <c r="CS98" s="113"/>
      <c r="CT98" s="112"/>
      <c r="CU98" s="112"/>
      <c r="CV98" s="112"/>
      <c r="CW98" s="112"/>
      <c r="CX98" s="112"/>
      <c r="CY98" s="112"/>
      <c r="CZ98" s="112"/>
      <c r="DA98" s="112"/>
      <c r="DB98" s="112"/>
      <c r="DC98" s="112"/>
      <c r="DD98" s="112"/>
      <c r="DE98" s="112"/>
      <c r="DF98" s="112"/>
      <c r="DG98" s="112"/>
      <c r="DH98" s="112"/>
      <c r="DI98" s="112"/>
      <c r="DJ98" s="112"/>
      <c r="DK98" s="112"/>
      <c r="DL98" s="112"/>
      <c r="DM98" s="112"/>
      <c r="DN98" s="112"/>
      <c r="DO98" s="112"/>
      <c r="DP98" s="112"/>
      <c r="DQ98" s="112"/>
      <c r="DR98" s="112"/>
      <c r="DS98" s="112"/>
      <c r="DT98" s="112"/>
      <c r="DU98" s="112"/>
      <c r="DV98" s="112"/>
      <c r="DW98" s="112"/>
      <c r="DX98" s="112"/>
      <c r="DY98" s="112"/>
      <c r="DZ98" s="112"/>
      <c r="EA98" s="112"/>
      <c r="EB98" s="112"/>
      <c r="EC98" s="112"/>
      <c r="ED98" s="112"/>
      <c r="EE98" s="112"/>
      <c r="EF98" s="112"/>
      <c r="EG98" s="112"/>
      <c r="EH98" s="112"/>
      <c r="EI98" s="112"/>
      <c r="EJ98" s="112"/>
      <c r="EK98" s="112"/>
      <c r="EL98" s="112"/>
      <c r="EM98" s="112"/>
      <c r="EN98" s="112"/>
      <c r="EO98" s="112"/>
      <c r="EP98" s="112"/>
      <c r="EQ98" s="112"/>
      <c r="ER98" s="112"/>
      <c r="ES98" s="112"/>
      <c r="ET98" s="112"/>
      <c r="EU98" s="112"/>
      <c r="EV98" s="112"/>
      <c r="EW98" s="112"/>
      <c r="EX98" s="112"/>
      <c r="EY98" s="112"/>
      <c r="EZ98" s="112"/>
      <c r="FA98" s="112"/>
      <c r="FB98" s="112"/>
      <c r="FC98" s="112"/>
      <c r="FD98" s="112"/>
      <c r="FE98" s="112"/>
      <c r="FF98" s="112"/>
      <c r="FG98" s="112"/>
      <c r="FH98" s="112"/>
      <c r="FI98" s="112"/>
      <c r="FJ98" s="112"/>
      <c r="FK98" s="112"/>
      <c r="FL98" s="112"/>
      <c r="FM98" s="112"/>
      <c r="FN98" s="112"/>
      <c r="FO98" s="112"/>
      <c r="FP98" s="112"/>
      <c r="FQ98" s="112"/>
      <c r="FR98" s="112"/>
      <c r="FS98" s="114"/>
      <c r="FT98" s="16" t="str">
        <f t="shared" si="3"/>
        <v>コピーが上手くできていません。</v>
      </c>
      <c r="FU98" s="116"/>
    </row>
    <row r="99" spans="1:177" ht="24.95" customHeight="1">
      <c r="A99" s="20" t="s">
        <v>556</v>
      </c>
      <c r="B99" s="14" t="s">
        <v>345</v>
      </c>
      <c r="C99" s="14" t="s">
        <v>638</v>
      </c>
      <c r="D99" s="14">
        <v>1</v>
      </c>
      <c r="E99" s="14" t="s">
        <v>346</v>
      </c>
      <c r="F99" s="14" t="s">
        <v>429</v>
      </c>
      <c r="G99" s="14" t="s">
        <v>430</v>
      </c>
      <c r="H99" s="14">
        <v>2372205357</v>
      </c>
      <c r="I99" s="14" t="s">
        <v>259</v>
      </c>
      <c r="J99" s="14" t="s">
        <v>431</v>
      </c>
      <c r="K99" s="14" t="s">
        <v>12</v>
      </c>
      <c r="L99" s="15">
        <v>43617</v>
      </c>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t="s">
        <v>917</v>
      </c>
      <c r="AM99" s="54"/>
      <c r="AN99" s="110" t="s">
        <v>1650</v>
      </c>
      <c r="AO99" s="153"/>
      <c r="AP99" s="110"/>
      <c r="AQ99" s="110"/>
      <c r="AR99" s="110"/>
      <c r="AS99" s="156"/>
      <c r="AT99" s="156"/>
      <c r="AU99" s="148"/>
      <c r="AW99" s="150" t="s">
        <v>1248</v>
      </c>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3"/>
      <c r="CT99" s="112"/>
      <c r="CU99" s="112"/>
      <c r="CV99" s="112"/>
      <c r="CW99" s="112"/>
      <c r="CX99" s="112"/>
      <c r="CY99" s="112"/>
      <c r="CZ99" s="112"/>
      <c r="DA99" s="112"/>
      <c r="DB99" s="112"/>
      <c r="DC99" s="112"/>
      <c r="DD99" s="112"/>
      <c r="DE99" s="112"/>
      <c r="DF99" s="112"/>
      <c r="DG99" s="112"/>
      <c r="DH99" s="112"/>
      <c r="DI99" s="112"/>
      <c r="DJ99" s="112"/>
      <c r="DK99" s="112"/>
      <c r="DL99" s="112"/>
      <c r="DM99" s="112"/>
      <c r="DN99" s="112"/>
      <c r="DO99" s="112"/>
      <c r="DP99" s="112"/>
      <c r="DQ99" s="112"/>
      <c r="DR99" s="112"/>
      <c r="DS99" s="112"/>
      <c r="DT99" s="112"/>
      <c r="DU99" s="112"/>
      <c r="DV99" s="112"/>
      <c r="DW99" s="112"/>
      <c r="DX99" s="112"/>
      <c r="DY99" s="112"/>
      <c r="DZ99" s="112"/>
      <c r="EA99" s="112"/>
      <c r="EB99" s="112"/>
      <c r="EC99" s="112"/>
      <c r="ED99" s="112"/>
      <c r="EE99" s="112"/>
      <c r="EF99" s="112"/>
      <c r="EG99" s="112"/>
      <c r="EH99" s="112"/>
      <c r="EI99" s="112"/>
      <c r="EJ99" s="112"/>
      <c r="EK99" s="112"/>
      <c r="EL99" s="112"/>
      <c r="EM99" s="112"/>
      <c r="EN99" s="112"/>
      <c r="EO99" s="112"/>
      <c r="EP99" s="112"/>
      <c r="EQ99" s="112"/>
      <c r="ER99" s="112"/>
      <c r="ES99" s="112"/>
      <c r="ET99" s="112"/>
      <c r="EU99" s="112"/>
      <c r="EV99" s="112"/>
      <c r="EW99" s="112"/>
      <c r="EX99" s="112"/>
      <c r="EY99" s="112"/>
      <c r="EZ99" s="112"/>
      <c r="FA99" s="112"/>
      <c r="FB99" s="112"/>
      <c r="FC99" s="112"/>
      <c r="FD99" s="112"/>
      <c r="FE99" s="112"/>
      <c r="FF99" s="112"/>
      <c r="FG99" s="112"/>
      <c r="FH99" s="112"/>
      <c r="FI99" s="112"/>
      <c r="FJ99" s="112"/>
      <c r="FK99" s="112"/>
      <c r="FL99" s="112"/>
      <c r="FM99" s="112"/>
      <c r="FN99" s="112"/>
      <c r="FO99" s="112"/>
      <c r="FP99" s="112"/>
      <c r="FQ99" s="112"/>
      <c r="FR99" s="112"/>
      <c r="FS99" s="114"/>
      <c r="FT99" s="16" t="str">
        <f t="shared" si="3"/>
        <v>コピーが上手くできていません。</v>
      </c>
      <c r="FU99" s="116"/>
    </row>
    <row r="100" spans="1:177" ht="24.95" customHeight="1">
      <c r="A100" s="20" t="s">
        <v>556</v>
      </c>
      <c r="B100" s="14" t="s">
        <v>463</v>
      </c>
      <c r="C100" s="14" t="s">
        <v>639</v>
      </c>
      <c r="D100" s="14">
        <v>1</v>
      </c>
      <c r="E100" s="14" t="s">
        <v>243</v>
      </c>
      <c r="F100" s="14" t="s">
        <v>1535</v>
      </c>
      <c r="G100" s="14" t="s">
        <v>464</v>
      </c>
      <c r="H100" s="14">
        <v>2372205746</v>
      </c>
      <c r="I100" s="14" t="s">
        <v>77</v>
      </c>
      <c r="J100" s="14" t="s">
        <v>1491</v>
      </c>
      <c r="K100" s="14" t="s">
        <v>23</v>
      </c>
      <c r="L100" s="15">
        <v>44166</v>
      </c>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t="s">
        <v>1325</v>
      </c>
      <c r="AM100" s="54"/>
      <c r="AN100" s="110" t="s">
        <v>1650</v>
      </c>
      <c r="AO100" s="153"/>
      <c r="AP100" s="110"/>
      <c r="AQ100" s="110"/>
      <c r="AR100" s="110"/>
      <c r="AS100" s="156"/>
      <c r="AT100" s="156"/>
      <c r="AU100" s="148"/>
      <c r="AW100" s="150" t="s">
        <v>1248</v>
      </c>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3"/>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12"/>
      <c r="EB100" s="112"/>
      <c r="EC100" s="112"/>
      <c r="ED100" s="112"/>
      <c r="EE100" s="112"/>
      <c r="EF100" s="112"/>
      <c r="EG100" s="112"/>
      <c r="EH100" s="112"/>
      <c r="EI100" s="112"/>
      <c r="EJ100" s="112"/>
      <c r="EK100" s="112"/>
      <c r="EL100" s="112"/>
      <c r="EM100" s="112"/>
      <c r="EN100" s="112"/>
      <c r="EO100" s="112"/>
      <c r="EP100" s="112"/>
      <c r="EQ100" s="112"/>
      <c r="ER100" s="112"/>
      <c r="ES100" s="112"/>
      <c r="ET100" s="112"/>
      <c r="EU100" s="112"/>
      <c r="EV100" s="112"/>
      <c r="EW100" s="112"/>
      <c r="EX100" s="112"/>
      <c r="EY100" s="112"/>
      <c r="EZ100" s="112"/>
      <c r="FA100" s="112"/>
      <c r="FB100" s="112"/>
      <c r="FC100" s="112"/>
      <c r="FD100" s="112"/>
      <c r="FE100" s="112"/>
      <c r="FF100" s="112"/>
      <c r="FG100" s="112"/>
      <c r="FH100" s="112"/>
      <c r="FI100" s="112"/>
      <c r="FJ100" s="112"/>
      <c r="FK100" s="112"/>
      <c r="FL100" s="112"/>
      <c r="FM100" s="112"/>
      <c r="FN100" s="112"/>
      <c r="FO100" s="112"/>
      <c r="FP100" s="112"/>
      <c r="FQ100" s="112"/>
      <c r="FR100" s="112"/>
      <c r="FS100" s="114"/>
      <c r="FT100" s="16" t="str">
        <f t="shared" si="3"/>
        <v>コピーが上手くできていません。</v>
      </c>
      <c r="FU100" s="116"/>
    </row>
    <row r="101" spans="1:177" ht="24.95" customHeight="1">
      <c r="A101" s="20" t="s">
        <v>556</v>
      </c>
      <c r="B101" s="14" t="s">
        <v>367</v>
      </c>
      <c r="C101" s="14" t="s">
        <v>640</v>
      </c>
      <c r="D101" s="14">
        <v>1</v>
      </c>
      <c r="E101" s="14" t="s">
        <v>368</v>
      </c>
      <c r="F101" s="14" t="s">
        <v>1492</v>
      </c>
      <c r="G101" s="14" t="s">
        <v>369</v>
      </c>
      <c r="H101" s="14">
        <v>2372204046</v>
      </c>
      <c r="I101" s="14" t="s">
        <v>368</v>
      </c>
      <c r="J101" s="14" t="s">
        <v>1492</v>
      </c>
      <c r="K101" s="14" t="s">
        <v>23</v>
      </c>
      <c r="L101" s="15">
        <v>41730</v>
      </c>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t="s">
        <v>918</v>
      </c>
      <c r="AM101" s="54"/>
      <c r="AN101" s="110" t="s">
        <v>1650</v>
      </c>
      <c r="AO101" s="153"/>
      <c r="AP101" s="110"/>
      <c r="AQ101" s="110"/>
      <c r="AR101" s="110"/>
      <c r="AS101" s="156"/>
      <c r="AT101" s="156"/>
      <c r="AU101" s="148"/>
      <c r="AW101" s="150" t="s">
        <v>1248</v>
      </c>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3"/>
      <c r="CT101" s="112"/>
      <c r="CU101" s="112"/>
      <c r="CV101" s="112"/>
      <c r="CW101" s="112"/>
      <c r="CX101" s="112"/>
      <c r="CY101" s="112"/>
      <c r="CZ101" s="112"/>
      <c r="DA101" s="112"/>
      <c r="DB101" s="112"/>
      <c r="DC101" s="112"/>
      <c r="DD101" s="112"/>
      <c r="DE101" s="112"/>
      <c r="DF101" s="112"/>
      <c r="DG101" s="112"/>
      <c r="DH101" s="112"/>
      <c r="DI101" s="112"/>
      <c r="DJ101" s="112"/>
      <c r="DK101" s="112"/>
      <c r="DL101" s="112"/>
      <c r="DM101" s="112"/>
      <c r="DN101" s="112"/>
      <c r="DO101" s="112"/>
      <c r="DP101" s="112"/>
      <c r="DQ101" s="112"/>
      <c r="DR101" s="112"/>
      <c r="DS101" s="112"/>
      <c r="DT101" s="112"/>
      <c r="DU101" s="112"/>
      <c r="DV101" s="112"/>
      <c r="DW101" s="112"/>
      <c r="DX101" s="112"/>
      <c r="DY101" s="112"/>
      <c r="DZ101" s="112"/>
      <c r="EA101" s="112"/>
      <c r="EB101" s="112"/>
      <c r="EC101" s="112"/>
      <c r="ED101" s="112"/>
      <c r="EE101" s="112"/>
      <c r="EF101" s="112"/>
      <c r="EG101" s="112"/>
      <c r="EH101" s="112"/>
      <c r="EI101" s="112"/>
      <c r="EJ101" s="112"/>
      <c r="EK101" s="112"/>
      <c r="EL101" s="112"/>
      <c r="EM101" s="112"/>
      <c r="EN101" s="112"/>
      <c r="EO101" s="112"/>
      <c r="EP101" s="112"/>
      <c r="EQ101" s="112"/>
      <c r="ER101" s="112"/>
      <c r="ES101" s="112"/>
      <c r="ET101" s="112"/>
      <c r="EU101" s="112"/>
      <c r="EV101" s="112"/>
      <c r="EW101" s="112"/>
      <c r="EX101" s="112"/>
      <c r="EY101" s="112"/>
      <c r="EZ101" s="112"/>
      <c r="FA101" s="112"/>
      <c r="FB101" s="112"/>
      <c r="FC101" s="112"/>
      <c r="FD101" s="112"/>
      <c r="FE101" s="112"/>
      <c r="FF101" s="112"/>
      <c r="FG101" s="112"/>
      <c r="FH101" s="112"/>
      <c r="FI101" s="112"/>
      <c r="FJ101" s="112"/>
      <c r="FK101" s="112"/>
      <c r="FL101" s="112"/>
      <c r="FM101" s="112"/>
      <c r="FN101" s="112"/>
      <c r="FO101" s="112"/>
      <c r="FP101" s="112"/>
      <c r="FQ101" s="112"/>
      <c r="FR101" s="112"/>
      <c r="FS101" s="114"/>
      <c r="FT101" s="16" t="str">
        <f t="shared" si="3"/>
        <v>コピーが上手くできていません。</v>
      </c>
      <c r="FU101" s="116"/>
    </row>
    <row r="102" spans="1:177" ht="24.95" customHeight="1">
      <c r="A102" s="20" t="s">
        <v>556</v>
      </c>
      <c r="B102" s="14" t="s">
        <v>74</v>
      </c>
      <c r="C102" s="14" t="s">
        <v>641</v>
      </c>
      <c r="D102" s="14">
        <v>2</v>
      </c>
      <c r="E102" s="14" t="s">
        <v>75</v>
      </c>
      <c r="F102" s="14" t="s">
        <v>76</v>
      </c>
      <c r="G102" s="14" t="s">
        <v>343</v>
      </c>
      <c r="H102" s="14">
        <v>2372203006</v>
      </c>
      <c r="I102" s="14" t="s">
        <v>75</v>
      </c>
      <c r="J102" s="14" t="s">
        <v>76</v>
      </c>
      <c r="K102" s="14" t="s">
        <v>12</v>
      </c>
      <c r="L102" s="15">
        <v>40210</v>
      </c>
      <c r="M102" s="14" t="s">
        <v>757</v>
      </c>
      <c r="N102" s="14" t="s">
        <v>1395</v>
      </c>
      <c r="O102" s="14" t="s">
        <v>77</v>
      </c>
      <c r="P102" s="19" t="s">
        <v>1576</v>
      </c>
      <c r="Q102" s="14" t="s">
        <v>731</v>
      </c>
      <c r="R102" s="15">
        <v>40210</v>
      </c>
      <c r="S102" s="16"/>
      <c r="T102" s="16"/>
      <c r="U102" s="16"/>
      <c r="V102" s="16"/>
      <c r="W102" s="16"/>
      <c r="X102" s="16"/>
      <c r="Y102" s="16"/>
      <c r="Z102" s="16"/>
      <c r="AA102" s="16"/>
      <c r="AB102" s="16"/>
      <c r="AC102" s="16"/>
      <c r="AD102" s="16"/>
      <c r="AE102" s="16"/>
      <c r="AF102" s="16"/>
      <c r="AG102" s="16"/>
      <c r="AH102" s="16"/>
      <c r="AI102" s="16"/>
      <c r="AJ102" s="16"/>
      <c r="AK102" s="16" t="s">
        <v>919</v>
      </c>
      <c r="AM102" s="54"/>
      <c r="AN102" s="110" t="s">
        <v>1650</v>
      </c>
      <c r="AO102" s="151"/>
      <c r="AP102" s="151"/>
      <c r="AQ102" s="152"/>
      <c r="AR102" s="151"/>
      <c r="AS102" s="156"/>
      <c r="AT102" s="156"/>
      <c r="AU102" s="148"/>
      <c r="AW102" s="150" t="s">
        <v>1248</v>
      </c>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3"/>
      <c r="CT102" s="112"/>
      <c r="CU102" s="112"/>
      <c r="CV102" s="112"/>
      <c r="CW102" s="112"/>
      <c r="CX102" s="112"/>
      <c r="CY102" s="112"/>
      <c r="CZ102" s="112"/>
      <c r="DA102" s="112"/>
      <c r="DB102" s="112"/>
      <c r="DC102" s="112"/>
      <c r="DD102" s="112"/>
      <c r="DE102" s="112"/>
      <c r="DF102" s="112"/>
      <c r="DG102" s="112"/>
      <c r="DH102" s="112"/>
      <c r="DI102" s="112"/>
      <c r="DJ102" s="112"/>
      <c r="DK102" s="112"/>
      <c r="DL102" s="112"/>
      <c r="DM102" s="112"/>
      <c r="DN102" s="112"/>
      <c r="DO102" s="112"/>
      <c r="DP102" s="112"/>
      <c r="DQ102" s="112"/>
      <c r="DR102" s="112"/>
      <c r="DS102" s="112"/>
      <c r="DT102" s="112"/>
      <c r="DU102" s="112"/>
      <c r="DV102" s="112"/>
      <c r="DW102" s="112"/>
      <c r="DX102" s="112"/>
      <c r="DY102" s="112"/>
      <c r="DZ102" s="112"/>
      <c r="EA102" s="112"/>
      <c r="EB102" s="112"/>
      <c r="EC102" s="112"/>
      <c r="ED102" s="112"/>
      <c r="EE102" s="112"/>
      <c r="EF102" s="112"/>
      <c r="EG102" s="112"/>
      <c r="EH102" s="112"/>
      <c r="EI102" s="112"/>
      <c r="EJ102" s="112"/>
      <c r="EK102" s="112"/>
      <c r="EL102" s="112"/>
      <c r="EM102" s="112"/>
      <c r="EN102" s="112"/>
      <c r="EO102" s="112"/>
      <c r="EP102" s="112"/>
      <c r="EQ102" s="112"/>
      <c r="ER102" s="112"/>
      <c r="ES102" s="112"/>
      <c r="ET102" s="112"/>
      <c r="EU102" s="112"/>
      <c r="EV102" s="112"/>
      <c r="EW102" s="112"/>
      <c r="EX102" s="112"/>
      <c r="EY102" s="112"/>
      <c r="EZ102" s="112"/>
      <c r="FA102" s="112"/>
      <c r="FB102" s="112"/>
      <c r="FC102" s="112"/>
      <c r="FD102" s="112"/>
      <c r="FE102" s="112"/>
      <c r="FF102" s="112"/>
      <c r="FG102" s="112"/>
      <c r="FH102" s="112"/>
      <c r="FI102" s="112"/>
      <c r="FJ102" s="112"/>
      <c r="FK102" s="112"/>
      <c r="FL102" s="112"/>
      <c r="FM102" s="112"/>
      <c r="FN102" s="112"/>
      <c r="FO102" s="112"/>
      <c r="FP102" s="112"/>
      <c r="FQ102" s="112"/>
      <c r="FR102" s="112"/>
      <c r="FS102" s="114"/>
      <c r="FT102" s="16" t="str">
        <f t="shared" si="3"/>
        <v>コピーが上手くできていません。</v>
      </c>
      <c r="FU102" s="116"/>
    </row>
    <row r="103" spans="1:177" ht="24.95" customHeight="1">
      <c r="A103" s="20" t="s">
        <v>556</v>
      </c>
      <c r="B103" s="14" t="s">
        <v>1708</v>
      </c>
      <c r="C103" s="14" t="s">
        <v>642</v>
      </c>
      <c r="D103" s="14">
        <v>1</v>
      </c>
      <c r="E103" s="14" t="s">
        <v>92</v>
      </c>
      <c r="F103" s="14" t="s">
        <v>1462</v>
      </c>
      <c r="G103" s="14" t="s">
        <v>758</v>
      </c>
      <c r="H103" s="14" t="s">
        <v>1396</v>
      </c>
      <c r="I103" s="14" t="s">
        <v>36</v>
      </c>
      <c r="J103" s="19" t="s">
        <v>535</v>
      </c>
      <c r="K103" s="14" t="s">
        <v>731</v>
      </c>
      <c r="L103" s="15" t="s">
        <v>1397</v>
      </c>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t="s">
        <v>920</v>
      </c>
      <c r="AM103" s="54"/>
      <c r="AN103" s="110" t="s">
        <v>1650</v>
      </c>
      <c r="AO103" s="151"/>
      <c r="AP103" s="152"/>
      <c r="AQ103" s="152"/>
      <c r="AR103" s="152"/>
      <c r="AS103" s="156"/>
      <c r="AT103" s="156"/>
      <c r="AU103" s="148"/>
      <c r="AW103" s="150" t="s">
        <v>1248</v>
      </c>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c r="CQ103" s="112"/>
      <c r="CR103" s="112"/>
      <c r="CS103" s="113"/>
      <c r="CT103" s="112"/>
      <c r="CU103" s="112"/>
      <c r="CV103" s="112"/>
      <c r="CW103" s="112"/>
      <c r="CX103" s="112"/>
      <c r="CY103" s="112"/>
      <c r="CZ103" s="112"/>
      <c r="DA103" s="112"/>
      <c r="DB103" s="112"/>
      <c r="DC103" s="112"/>
      <c r="DD103" s="112"/>
      <c r="DE103" s="112"/>
      <c r="DF103" s="112"/>
      <c r="DG103" s="112"/>
      <c r="DH103" s="112"/>
      <c r="DI103" s="112"/>
      <c r="DJ103" s="112"/>
      <c r="DK103" s="112"/>
      <c r="DL103" s="112"/>
      <c r="DM103" s="112"/>
      <c r="DN103" s="112"/>
      <c r="DO103" s="112"/>
      <c r="DP103" s="112"/>
      <c r="DQ103" s="112"/>
      <c r="DR103" s="112"/>
      <c r="DS103" s="112"/>
      <c r="DT103" s="112"/>
      <c r="DU103" s="112"/>
      <c r="DV103" s="112"/>
      <c r="DW103" s="112"/>
      <c r="DX103" s="112"/>
      <c r="DY103" s="112"/>
      <c r="DZ103" s="112"/>
      <c r="EA103" s="112"/>
      <c r="EB103" s="112"/>
      <c r="EC103" s="112"/>
      <c r="ED103" s="112"/>
      <c r="EE103" s="112"/>
      <c r="EF103" s="112"/>
      <c r="EG103" s="112"/>
      <c r="EH103" s="112"/>
      <c r="EI103" s="112"/>
      <c r="EJ103" s="112"/>
      <c r="EK103" s="112"/>
      <c r="EL103" s="112"/>
      <c r="EM103" s="112"/>
      <c r="EN103" s="112"/>
      <c r="EO103" s="112"/>
      <c r="EP103" s="112"/>
      <c r="EQ103" s="112"/>
      <c r="ER103" s="112"/>
      <c r="ES103" s="112"/>
      <c r="ET103" s="112"/>
      <c r="EU103" s="112"/>
      <c r="EV103" s="112"/>
      <c r="EW103" s="112"/>
      <c r="EX103" s="112"/>
      <c r="EY103" s="112"/>
      <c r="EZ103" s="112"/>
      <c r="FA103" s="112"/>
      <c r="FB103" s="112"/>
      <c r="FC103" s="112"/>
      <c r="FD103" s="112"/>
      <c r="FE103" s="112"/>
      <c r="FF103" s="112"/>
      <c r="FG103" s="112"/>
      <c r="FH103" s="112"/>
      <c r="FI103" s="112"/>
      <c r="FJ103" s="112"/>
      <c r="FK103" s="112"/>
      <c r="FL103" s="112"/>
      <c r="FM103" s="112"/>
      <c r="FN103" s="112"/>
      <c r="FO103" s="112"/>
      <c r="FP103" s="112"/>
      <c r="FQ103" s="112"/>
      <c r="FR103" s="112"/>
      <c r="FS103" s="114"/>
      <c r="FT103" s="16" t="str">
        <f t="shared" si="3"/>
        <v>コピーが上手くできていません。</v>
      </c>
      <c r="FU103" s="116"/>
    </row>
    <row r="104" spans="1:177" ht="24.95" customHeight="1">
      <c r="A104" s="20" t="s">
        <v>556</v>
      </c>
      <c r="B104" s="14" t="s">
        <v>186</v>
      </c>
      <c r="C104" s="14" t="s">
        <v>643</v>
      </c>
      <c r="D104" s="14">
        <v>1</v>
      </c>
      <c r="E104" s="14" t="s">
        <v>20</v>
      </c>
      <c r="F104" s="14" t="s">
        <v>1463</v>
      </c>
      <c r="G104" s="14" t="s">
        <v>323</v>
      </c>
      <c r="H104" s="14">
        <v>2372202594</v>
      </c>
      <c r="I104" s="14" t="s">
        <v>20</v>
      </c>
      <c r="J104" s="14" t="s">
        <v>1463</v>
      </c>
      <c r="K104" s="14" t="s">
        <v>25</v>
      </c>
      <c r="L104" s="15">
        <v>39326</v>
      </c>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t="s">
        <v>921</v>
      </c>
      <c r="AM104" s="54"/>
      <c r="AN104" s="110" t="s">
        <v>1650</v>
      </c>
      <c r="AO104" s="151"/>
      <c r="AP104" s="151"/>
      <c r="AQ104" s="152"/>
      <c r="AR104" s="151"/>
      <c r="AS104" s="156"/>
      <c r="AT104" s="156"/>
      <c r="AU104" s="148"/>
      <c r="AW104" s="150" t="s">
        <v>1248</v>
      </c>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c r="CQ104" s="112"/>
      <c r="CR104" s="112"/>
      <c r="CS104" s="113"/>
      <c r="CT104" s="112"/>
      <c r="CU104" s="112"/>
      <c r="CV104" s="112"/>
      <c r="CW104" s="112"/>
      <c r="CX104" s="112"/>
      <c r="CY104" s="112"/>
      <c r="CZ104" s="112"/>
      <c r="DA104" s="112"/>
      <c r="DB104" s="112"/>
      <c r="DC104" s="112"/>
      <c r="DD104" s="112"/>
      <c r="DE104" s="112"/>
      <c r="DF104" s="112"/>
      <c r="DG104" s="112"/>
      <c r="DH104" s="112"/>
      <c r="DI104" s="112"/>
      <c r="DJ104" s="112"/>
      <c r="DK104" s="112"/>
      <c r="DL104" s="112"/>
      <c r="DM104" s="112"/>
      <c r="DN104" s="112"/>
      <c r="DO104" s="112"/>
      <c r="DP104" s="112"/>
      <c r="DQ104" s="112"/>
      <c r="DR104" s="112"/>
      <c r="DS104" s="112"/>
      <c r="DT104" s="112"/>
      <c r="DU104" s="112"/>
      <c r="DV104" s="112"/>
      <c r="DW104" s="112"/>
      <c r="DX104" s="112"/>
      <c r="DY104" s="112"/>
      <c r="DZ104" s="112"/>
      <c r="EA104" s="112"/>
      <c r="EB104" s="112"/>
      <c r="EC104" s="112"/>
      <c r="ED104" s="112"/>
      <c r="EE104" s="112"/>
      <c r="EF104" s="112"/>
      <c r="EG104" s="112"/>
      <c r="EH104" s="112"/>
      <c r="EI104" s="112"/>
      <c r="EJ104" s="112"/>
      <c r="EK104" s="112"/>
      <c r="EL104" s="112"/>
      <c r="EM104" s="112"/>
      <c r="EN104" s="112"/>
      <c r="EO104" s="112"/>
      <c r="EP104" s="112"/>
      <c r="EQ104" s="112"/>
      <c r="ER104" s="112"/>
      <c r="ES104" s="112"/>
      <c r="ET104" s="112"/>
      <c r="EU104" s="112"/>
      <c r="EV104" s="112"/>
      <c r="EW104" s="112"/>
      <c r="EX104" s="112"/>
      <c r="EY104" s="112"/>
      <c r="EZ104" s="112"/>
      <c r="FA104" s="112"/>
      <c r="FB104" s="112"/>
      <c r="FC104" s="112"/>
      <c r="FD104" s="112"/>
      <c r="FE104" s="112"/>
      <c r="FF104" s="112"/>
      <c r="FG104" s="112"/>
      <c r="FH104" s="112"/>
      <c r="FI104" s="112"/>
      <c r="FJ104" s="112"/>
      <c r="FK104" s="112"/>
      <c r="FL104" s="112"/>
      <c r="FM104" s="112"/>
      <c r="FN104" s="112"/>
      <c r="FO104" s="112"/>
      <c r="FP104" s="112"/>
      <c r="FQ104" s="112"/>
      <c r="FR104" s="112"/>
      <c r="FS104" s="114"/>
      <c r="FT104" s="16" t="str">
        <f t="shared" si="3"/>
        <v>コピーが上手くできていません。</v>
      </c>
      <c r="FU104" s="116"/>
    </row>
    <row r="105" spans="1:177" ht="24.95" customHeight="1">
      <c r="A105" s="20" t="s">
        <v>556</v>
      </c>
      <c r="B105" s="14" t="s">
        <v>1600</v>
      </c>
      <c r="C105" s="14" t="s">
        <v>580</v>
      </c>
      <c r="D105" s="14">
        <v>1</v>
      </c>
      <c r="E105" s="14" t="s">
        <v>1241</v>
      </c>
      <c r="F105" s="14" t="s">
        <v>1242</v>
      </c>
      <c r="G105" s="14" t="s">
        <v>167</v>
      </c>
      <c r="H105" s="14">
        <v>2362290674</v>
      </c>
      <c r="I105" s="14" t="s">
        <v>168</v>
      </c>
      <c r="J105" s="14" t="s">
        <v>1577</v>
      </c>
      <c r="K105" s="14" t="s">
        <v>44</v>
      </c>
      <c r="L105" s="15">
        <v>44044</v>
      </c>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t="s">
        <v>922</v>
      </c>
      <c r="AM105" s="54"/>
      <c r="AN105" s="110" t="s">
        <v>1650</v>
      </c>
      <c r="AO105" s="151"/>
      <c r="AP105" s="151"/>
      <c r="AQ105" s="152"/>
      <c r="AR105" s="151"/>
      <c r="AS105" s="156"/>
      <c r="AT105" s="156"/>
      <c r="AU105" s="148"/>
      <c r="AW105" s="150" t="s">
        <v>1248</v>
      </c>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c r="CQ105" s="112"/>
      <c r="CR105" s="112"/>
      <c r="CS105" s="113"/>
      <c r="CT105" s="112"/>
      <c r="CU105" s="112"/>
      <c r="CV105" s="112"/>
      <c r="CW105" s="112"/>
      <c r="CX105" s="112"/>
      <c r="CY105" s="112"/>
      <c r="CZ105" s="112"/>
      <c r="DA105" s="112"/>
      <c r="DB105" s="112"/>
      <c r="DC105" s="112"/>
      <c r="DD105" s="112"/>
      <c r="DE105" s="112"/>
      <c r="DF105" s="112"/>
      <c r="DG105" s="112"/>
      <c r="DH105" s="112"/>
      <c r="DI105" s="112"/>
      <c r="DJ105" s="112"/>
      <c r="DK105" s="112"/>
      <c r="DL105" s="112"/>
      <c r="DM105" s="112"/>
      <c r="DN105" s="112"/>
      <c r="DO105" s="112"/>
      <c r="DP105" s="112"/>
      <c r="DQ105" s="112"/>
      <c r="DR105" s="112"/>
      <c r="DS105" s="112"/>
      <c r="DT105" s="112"/>
      <c r="DU105" s="112"/>
      <c r="DV105" s="112"/>
      <c r="DW105" s="112"/>
      <c r="DX105" s="112"/>
      <c r="DY105" s="112"/>
      <c r="DZ105" s="112"/>
      <c r="EA105" s="112"/>
      <c r="EB105" s="112"/>
      <c r="EC105" s="112"/>
      <c r="ED105" s="112"/>
      <c r="EE105" s="112"/>
      <c r="EF105" s="112"/>
      <c r="EG105" s="112"/>
      <c r="EH105" s="112"/>
      <c r="EI105" s="112"/>
      <c r="EJ105" s="112"/>
      <c r="EK105" s="112"/>
      <c r="EL105" s="112"/>
      <c r="EM105" s="112"/>
      <c r="EN105" s="112"/>
      <c r="EO105" s="112"/>
      <c r="EP105" s="112"/>
      <c r="EQ105" s="112"/>
      <c r="ER105" s="112"/>
      <c r="ES105" s="112"/>
      <c r="ET105" s="112"/>
      <c r="EU105" s="112"/>
      <c r="EV105" s="112"/>
      <c r="EW105" s="112"/>
      <c r="EX105" s="112"/>
      <c r="EY105" s="112"/>
      <c r="EZ105" s="112"/>
      <c r="FA105" s="112"/>
      <c r="FB105" s="112"/>
      <c r="FC105" s="112"/>
      <c r="FD105" s="112"/>
      <c r="FE105" s="112"/>
      <c r="FF105" s="112"/>
      <c r="FG105" s="112"/>
      <c r="FH105" s="112"/>
      <c r="FI105" s="112"/>
      <c r="FJ105" s="112"/>
      <c r="FK105" s="112"/>
      <c r="FL105" s="112"/>
      <c r="FM105" s="112"/>
      <c r="FN105" s="112"/>
      <c r="FO105" s="112"/>
      <c r="FP105" s="112"/>
      <c r="FQ105" s="112"/>
      <c r="FR105" s="112"/>
      <c r="FS105" s="114"/>
      <c r="FT105" s="16" t="str">
        <f t="shared" si="3"/>
        <v>コピーが上手くできていません。</v>
      </c>
      <c r="FU105" s="116"/>
    </row>
    <row r="106" spans="1:177" ht="24.95" customHeight="1">
      <c r="A106" s="20" t="s">
        <v>556</v>
      </c>
      <c r="B106" s="14" t="s">
        <v>105</v>
      </c>
      <c r="C106" s="14" t="s">
        <v>585</v>
      </c>
      <c r="D106" s="14">
        <v>1</v>
      </c>
      <c r="E106" s="14" t="s">
        <v>106</v>
      </c>
      <c r="F106" s="14" t="s">
        <v>478</v>
      </c>
      <c r="G106" s="14" t="s">
        <v>546</v>
      </c>
      <c r="H106" s="14">
        <v>2362290849</v>
      </c>
      <c r="I106" s="14" t="s">
        <v>243</v>
      </c>
      <c r="J106" s="14" t="s">
        <v>547</v>
      </c>
      <c r="K106" s="14" t="s">
        <v>44</v>
      </c>
      <c r="L106" s="15">
        <v>44835</v>
      </c>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t="s">
        <v>923</v>
      </c>
      <c r="AM106" s="54"/>
      <c r="AN106" s="110" t="s">
        <v>1650</v>
      </c>
      <c r="AO106" s="151"/>
      <c r="AP106" s="151"/>
      <c r="AQ106" s="152"/>
      <c r="AR106" s="151"/>
      <c r="AS106" s="156"/>
      <c r="AT106" s="156"/>
      <c r="AU106" s="148"/>
      <c r="AW106" s="150" t="s">
        <v>1248</v>
      </c>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c r="CQ106" s="112"/>
      <c r="CR106" s="112"/>
      <c r="CS106" s="113"/>
      <c r="CT106" s="112"/>
      <c r="CU106" s="112"/>
      <c r="CV106" s="112"/>
      <c r="CW106" s="112"/>
      <c r="CX106" s="112"/>
      <c r="CY106" s="112"/>
      <c r="CZ106" s="112"/>
      <c r="DA106" s="112"/>
      <c r="DB106" s="112"/>
      <c r="DC106" s="112"/>
      <c r="DD106" s="112"/>
      <c r="DE106" s="112"/>
      <c r="DF106" s="112"/>
      <c r="DG106" s="112"/>
      <c r="DH106" s="112"/>
      <c r="DI106" s="112"/>
      <c r="DJ106" s="112"/>
      <c r="DK106" s="112"/>
      <c r="DL106" s="112"/>
      <c r="DM106" s="112"/>
      <c r="DN106" s="112"/>
      <c r="DO106" s="112"/>
      <c r="DP106" s="112"/>
      <c r="DQ106" s="112"/>
      <c r="DR106" s="112"/>
      <c r="DS106" s="112"/>
      <c r="DT106" s="112"/>
      <c r="DU106" s="112"/>
      <c r="DV106" s="112"/>
      <c r="DW106" s="112"/>
      <c r="DX106" s="112"/>
      <c r="DY106" s="112"/>
      <c r="DZ106" s="112"/>
      <c r="EA106" s="112"/>
      <c r="EB106" s="112"/>
      <c r="EC106" s="112"/>
      <c r="ED106" s="112"/>
      <c r="EE106" s="112"/>
      <c r="EF106" s="112"/>
      <c r="EG106" s="112"/>
      <c r="EH106" s="112"/>
      <c r="EI106" s="112"/>
      <c r="EJ106" s="112"/>
      <c r="EK106" s="112"/>
      <c r="EL106" s="112"/>
      <c r="EM106" s="112"/>
      <c r="EN106" s="112"/>
      <c r="EO106" s="112"/>
      <c r="EP106" s="112"/>
      <c r="EQ106" s="112"/>
      <c r="ER106" s="112"/>
      <c r="ES106" s="112"/>
      <c r="ET106" s="112"/>
      <c r="EU106" s="112"/>
      <c r="EV106" s="112"/>
      <c r="EW106" s="112"/>
      <c r="EX106" s="112"/>
      <c r="EY106" s="112"/>
      <c r="EZ106" s="112"/>
      <c r="FA106" s="112"/>
      <c r="FB106" s="112"/>
      <c r="FC106" s="112"/>
      <c r="FD106" s="112"/>
      <c r="FE106" s="112"/>
      <c r="FF106" s="112"/>
      <c r="FG106" s="112"/>
      <c r="FH106" s="112"/>
      <c r="FI106" s="112"/>
      <c r="FJ106" s="112"/>
      <c r="FK106" s="112"/>
      <c r="FL106" s="112"/>
      <c r="FM106" s="112"/>
      <c r="FN106" s="112"/>
      <c r="FO106" s="112"/>
      <c r="FP106" s="112"/>
      <c r="FQ106" s="112"/>
      <c r="FR106" s="112"/>
      <c r="FS106" s="114"/>
      <c r="FT106" s="16" t="str">
        <f t="shared" si="3"/>
        <v>コピーが上手くできていません。</v>
      </c>
      <c r="FU106" s="116"/>
    </row>
    <row r="107" spans="1:177" ht="24.95" customHeight="1">
      <c r="A107" s="20" t="s">
        <v>556</v>
      </c>
      <c r="B107" s="14" t="s">
        <v>63</v>
      </c>
      <c r="C107" s="14" t="s">
        <v>978</v>
      </c>
      <c r="D107" s="14">
        <v>1</v>
      </c>
      <c r="E107" s="14" t="s">
        <v>204</v>
      </c>
      <c r="F107" s="14" t="s">
        <v>316</v>
      </c>
      <c r="G107" s="14" t="s">
        <v>312</v>
      </c>
      <c r="H107" s="14">
        <v>2372202370</v>
      </c>
      <c r="I107" s="14" t="s">
        <v>313</v>
      </c>
      <c r="J107" s="14" t="s">
        <v>317</v>
      </c>
      <c r="K107" s="14" t="s">
        <v>12</v>
      </c>
      <c r="L107" s="15">
        <v>38838</v>
      </c>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t="s">
        <v>924</v>
      </c>
      <c r="AM107" s="54"/>
      <c r="AN107" s="110" t="s">
        <v>1650</v>
      </c>
      <c r="AO107" s="151"/>
      <c r="AP107" s="151"/>
      <c r="AQ107" s="152"/>
      <c r="AR107" s="151"/>
      <c r="AS107" s="156"/>
      <c r="AT107" s="156"/>
      <c r="AU107" s="148"/>
      <c r="AW107" s="150" t="s">
        <v>1248</v>
      </c>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3"/>
      <c r="CT107" s="112"/>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c r="DT107" s="112"/>
      <c r="DU107" s="112"/>
      <c r="DV107" s="112"/>
      <c r="DW107" s="112"/>
      <c r="DX107" s="112"/>
      <c r="DY107" s="112"/>
      <c r="DZ107" s="112"/>
      <c r="EA107" s="112"/>
      <c r="EB107" s="112"/>
      <c r="EC107" s="112"/>
      <c r="ED107" s="112"/>
      <c r="EE107" s="112"/>
      <c r="EF107" s="112"/>
      <c r="EG107" s="112"/>
      <c r="EH107" s="112"/>
      <c r="EI107" s="112"/>
      <c r="EJ107" s="112"/>
      <c r="EK107" s="112"/>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2"/>
      <c r="FK107" s="112"/>
      <c r="FL107" s="112"/>
      <c r="FM107" s="112"/>
      <c r="FN107" s="112"/>
      <c r="FO107" s="112"/>
      <c r="FP107" s="112"/>
      <c r="FQ107" s="112"/>
      <c r="FR107" s="112"/>
      <c r="FS107" s="114"/>
      <c r="FT107" s="16" t="str">
        <f t="shared" si="3"/>
        <v>コピーが上手くできていません。</v>
      </c>
      <c r="FU107" s="116"/>
    </row>
    <row r="108" spans="1:177" ht="24.95" customHeight="1">
      <c r="A108" s="20" t="s">
        <v>556</v>
      </c>
      <c r="B108" s="14" t="s">
        <v>1228</v>
      </c>
      <c r="C108" s="14" t="s">
        <v>1227</v>
      </c>
      <c r="D108" s="14">
        <v>1</v>
      </c>
      <c r="E108" s="14" t="s">
        <v>29</v>
      </c>
      <c r="F108" s="14" t="s">
        <v>484</v>
      </c>
      <c r="G108" s="14" t="s">
        <v>759</v>
      </c>
      <c r="H108" s="14" t="s">
        <v>1398</v>
      </c>
      <c r="I108" s="14" t="s">
        <v>36</v>
      </c>
      <c r="J108" s="19" t="s">
        <v>1464</v>
      </c>
      <c r="K108" s="14" t="s">
        <v>760</v>
      </c>
      <c r="L108" s="15">
        <v>43922</v>
      </c>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t="s">
        <v>925</v>
      </c>
      <c r="AM108" s="54"/>
      <c r="AN108" s="110" t="s">
        <v>1650</v>
      </c>
      <c r="AO108" s="151"/>
      <c r="AP108" s="151"/>
      <c r="AQ108" s="152"/>
      <c r="AR108" s="151"/>
      <c r="AS108" s="156"/>
      <c r="AT108" s="156"/>
      <c r="AU108" s="148"/>
      <c r="AW108" s="150" t="s">
        <v>1248</v>
      </c>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c r="CQ108" s="112"/>
      <c r="CR108" s="112"/>
      <c r="CS108" s="113"/>
      <c r="CT108" s="112"/>
      <c r="CU108" s="112"/>
      <c r="CV108" s="112"/>
      <c r="CW108" s="112"/>
      <c r="CX108" s="112"/>
      <c r="CY108" s="112"/>
      <c r="CZ108" s="112"/>
      <c r="DA108" s="112"/>
      <c r="DB108" s="112"/>
      <c r="DC108" s="112"/>
      <c r="DD108" s="112"/>
      <c r="DE108" s="112"/>
      <c r="DF108" s="112"/>
      <c r="DG108" s="112"/>
      <c r="DH108" s="112"/>
      <c r="DI108" s="112"/>
      <c r="DJ108" s="112"/>
      <c r="DK108" s="112"/>
      <c r="DL108" s="112"/>
      <c r="DM108" s="112"/>
      <c r="DN108" s="112"/>
      <c r="DO108" s="112"/>
      <c r="DP108" s="112"/>
      <c r="DQ108" s="112"/>
      <c r="DR108" s="112"/>
      <c r="DS108" s="112"/>
      <c r="DT108" s="112"/>
      <c r="DU108" s="112"/>
      <c r="DV108" s="112"/>
      <c r="DW108" s="112"/>
      <c r="DX108" s="112"/>
      <c r="DY108" s="112"/>
      <c r="DZ108" s="112"/>
      <c r="EA108" s="112"/>
      <c r="EB108" s="112"/>
      <c r="EC108" s="112"/>
      <c r="ED108" s="112"/>
      <c r="EE108" s="112"/>
      <c r="EF108" s="112"/>
      <c r="EG108" s="112"/>
      <c r="EH108" s="112"/>
      <c r="EI108" s="112"/>
      <c r="EJ108" s="112"/>
      <c r="EK108" s="112"/>
      <c r="EL108" s="112"/>
      <c r="EM108" s="112"/>
      <c r="EN108" s="112"/>
      <c r="EO108" s="112"/>
      <c r="EP108" s="112"/>
      <c r="EQ108" s="112"/>
      <c r="ER108" s="112"/>
      <c r="ES108" s="112"/>
      <c r="ET108" s="112"/>
      <c r="EU108" s="112"/>
      <c r="EV108" s="112"/>
      <c r="EW108" s="112"/>
      <c r="EX108" s="112"/>
      <c r="EY108" s="112"/>
      <c r="EZ108" s="112"/>
      <c r="FA108" s="112"/>
      <c r="FB108" s="112"/>
      <c r="FC108" s="112"/>
      <c r="FD108" s="112"/>
      <c r="FE108" s="112"/>
      <c r="FF108" s="112"/>
      <c r="FG108" s="112"/>
      <c r="FH108" s="112"/>
      <c r="FI108" s="112"/>
      <c r="FJ108" s="112"/>
      <c r="FK108" s="112"/>
      <c r="FL108" s="112"/>
      <c r="FM108" s="112"/>
      <c r="FN108" s="112"/>
      <c r="FO108" s="112"/>
      <c r="FP108" s="112"/>
      <c r="FQ108" s="112"/>
      <c r="FR108" s="112"/>
      <c r="FS108" s="114"/>
      <c r="FT108" s="16" t="str">
        <f t="shared" si="3"/>
        <v>コピーが上手くできていません。</v>
      </c>
      <c r="FU108" s="116"/>
    </row>
    <row r="109" spans="1:177" ht="24.95" customHeight="1">
      <c r="A109" s="20" t="s">
        <v>556</v>
      </c>
      <c r="B109" s="14" t="s">
        <v>199</v>
      </c>
      <c r="C109" s="14" t="s">
        <v>586</v>
      </c>
      <c r="D109" s="14">
        <v>1</v>
      </c>
      <c r="E109" s="14" t="s">
        <v>28</v>
      </c>
      <c r="F109" s="14" t="s">
        <v>1465</v>
      </c>
      <c r="G109" s="14" t="s">
        <v>417</v>
      </c>
      <c r="H109" s="14">
        <v>2372205126</v>
      </c>
      <c r="I109" s="14" t="s">
        <v>70</v>
      </c>
      <c r="J109" s="14" t="s">
        <v>418</v>
      </c>
      <c r="K109" s="14" t="s">
        <v>23</v>
      </c>
      <c r="L109" s="15">
        <v>43070</v>
      </c>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t="s">
        <v>926</v>
      </c>
      <c r="AM109" s="54"/>
      <c r="AN109" s="110" t="s">
        <v>1650</v>
      </c>
      <c r="AO109" s="153"/>
      <c r="AP109" s="110"/>
      <c r="AQ109" s="110"/>
      <c r="AR109" s="110"/>
      <c r="AS109" s="156"/>
      <c r="AT109" s="156"/>
      <c r="AU109" s="148"/>
      <c r="AW109" s="150" t="s">
        <v>1248</v>
      </c>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3"/>
      <c r="CT109" s="112"/>
      <c r="CU109" s="112"/>
      <c r="CV109" s="112"/>
      <c r="CW109" s="112"/>
      <c r="CX109" s="112"/>
      <c r="CY109" s="112"/>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2"/>
      <c r="EA109" s="112"/>
      <c r="EB109" s="112"/>
      <c r="EC109" s="112"/>
      <c r="ED109" s="112"/>
      <c r="EE109" s="112"/>
      <c r="EF109" s="112"/>
      <c r="EG109" s="112"/>
      <c r="EH109" s="112"/>
      <c r="EI109" s="112"/>
      <c r="EJ109" s="112"/>
      <c r="EK109" s="112"/>
      <c r="EL109" s="112"/>
      <c r="EM109" s="112"/>
      <c r="EN109" s="112"/>
      <c r="EO109" s="112"/>
      <c r="EP109" s="112"/>
      <c r="EQ109" s="112"/>
      <c r="ER109" s="112"/>
      <c r="ES109" s="112"/>
      <c r="ET109" s="112"/>
      <c r="EU109" s="112"/>
      <c r="EV109" s="112"/>
      <c r="EW109" s="112"/>
      <c r="EX109" s="112"/>
      <c r="EY109" s="112"/>
      <c r="EZ109" s="112"/>
      <c r="FA109" s="112"/>
      <c r="FB109" s="112"/>
      <c r="FC109" s="112"/>
      <c r="FD109" s="112"/>
      <c r="FE109" s="112"/>
      <c r="FF109" s="112"/>
      <c r="FG109" s="112"/>
      <c r="FH109" s="112"/>
      <c r="FI109" s="112"/>
      <c r="FJ109" s="112"/>
      <c r="FK109" s="112"/>
      <c r="FL109" s="112"/>
      <c r="FM109" s="112"/>
      <c r="FN109" s="112"/>
      <c r="FO109" s="112"/>
      <c r="FP109" s="112"/>
      <c r="FQ109" s="112"/>
      <c r="FR109" s="112"/>
      <c r="FS109" s="114"/>
      <c r="FT109" s="16" t="str">
        <f t="shared" si="3"/>
        <v>コピーが上手くできていません。</v>
      </c>
      <c r="FU109" s="116"/>
    </row>
    <row r="110" spans="1:177" ht="24.95" customHeight="1">
      <c r="A110" s="20" t="s">
        <v>556</v>
      </c>
      <c r="B110" s="14" t="s">
        <v>436</v>
      </c>
      <c r="C110" s="14" t="s">
        <v>587</v>
      </c>
      <c r="D110" s="14">
        <v>1</v>
      </c>
      <c r="E110" s="14" t="s">
        <v>240</v>
      </c>
      <c r="F110" s="14" t="s">
        <v>1578</v>
      </c>
      <c r="G110" s="14" t="s">
        <v>437</v>
      </c>
      <c r="H110" s="14">
        <v>2372205423</v>
      </c>
      <c r="I110" s="14" t="s">
        <v>240</v>
      </c>
      <c r="J110" s="14" t="s">
        <v>1578</v>
      </c>
      <c r="K110" s="14" t="s">
        <v>25</v>
      </c>
      <c r="L110" s="15">
        <v>43739</v>
      </c>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t="s">
        <v>927</v>
      </c>
      <c r="AM110" s="54"/>
      <c r="AN110" s="110" t="s">
        <v>1650</v>
      </c>
      <c r="AO110" s="151"/>
      <c r="AP110" s="151"/>
      <c r="AQ110" s="152"/>
      <c r="AR110" s="151"/>
      <c r="AS110" s="156"/>
      <c r="AT110" s="156"/>
      <c r="AU110" s="178"/>
      <c r="AW110" s="150" t="s">
        <v>1248</v>
      </c>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c r="CQ110" s="112"/>
      <c r="CR110" s="112"/>
      <c r="CS110" s="113"/>
      <c r="CT110" s="112"/>
      <c r="CU110" s="112"/>
      <c r="CV110" s="112"/>
      <c r="CW110" s="112"/>
      <c r="CX110" s="112"/>
      <c r="CY110" s="112"/>
      <c r="CZ110" s="112"/>
      <c r="DA110" s="112"/>
      <c r="DB110" s="112"/>
      <c r="DC110" s="112"/>
      <c r="DD110" s="112"/>
      <c r="DE110" s="112"/>
      <c r="DF110" s="112"/>
      <c r="DG110" s="112"/>
      <c r="DH110" s="112"/>
      <c r="DI110" s="112"/>
      <c r="DJ110" s="112"/>
      <c r="DK110" s="112"/>
      <c r="DL110" s="112"/>
      <c r="DM110" s="112"/>
      <c r="DN110" s="112"/>
      <c r="DO110" s="112"/>
      <c r="DP110" s="112"/>
      <c r="DQ110" s="112"/>
      <c r="DR110" s="112"/>
      <c r="DS110" s="112"/>
      <c r="DT110" s="112"/>
      <c r="DU110" s="112"/>
      <c r="DV110" s="112"/>
      <c r="DW110" s="112"/>
      <c r="DX110" s="112"/>
      <c r="DY110" s="112"/>
      <c r="DZ110" s="112"/>
      <c r="EA110" s="112"/>
      <c r="EB110" s="112"/>
      <c r="EC110" s="112"/>
      <c r="ED110" s="112"/>
      <c r="EE110" s="112"/>
      <c r="EF110" s="112"/>
      <c r="EG110" s="112"/>
      <c r="EH110" s="112"/>
      <c r="EI110" s="112"/>
      <c r="EJ110" s="112"/>
      <c r="EK110" s="112"/>
      <c r="EL110" s="112"/>
      <c r="EM110" s="112"/>
      <c r="EN110" s="112"/>
      <c r="EO110" s="112"/>
      <c r="EP110" s="112"/>
      <c r="EQ110" s="112"/>
      <c r="ER110" s="112"/>
      <c r="ES110" s="112"/>
      <c r="ET110" s="112"/>
      <c r="EU110" s="112"/>
      <c r="EV110" s="112"/>
      <c r="EW110" s="112"/>
      <c r="EX110" s="112"/>
      <c r="EY110" s="112"/>
      <c r="EZ110" s="112"/>
      <c r="FA110" s="112"/>
      <c r="FB110" s="112"/>
      <c r="FC110" s="112"/>
      <c r="FD110" s="112"/>
      <c r="FE110" s="112"/>
      <c r="FF110" s="112"/>
      <c r="FG110" s="112"/>
      <c r="FH110" s="112"/>
      <c r="FI110" s="112"/>
      <c r="FJ110" s="112"/>
      <c r="FK110" s="112"/>
      <c r="FL110" s="112"/>
      <c r="FM110" s="112"/>
      <c r="FN110" s="112"/>
      <c r="FO110" s="112"/>
      <c r="FP110" s="112"/>
      <c r="FQ110" s="112"/>
      <c r="FR110" s="112"/>
      <c r="FS110" s="114"/>
      <c r="FT110" s="16" t="str">
        <f t="shared" si="3"/>
        <v>コピーが上手くできていません。</v>
      </c>
      <c r="FU110" s="116"/>
    </row>
    <row r="111" spans="1:177" ht="24.95" customHeight="1">
      <c r="A111" s="20" t="s">
        <v>556</v>
      </c>
      <c r="B111" s="14" t="s">
        <v>271</v>
      </c>
      <c r="C111" s="14" t="s">
        <v>588</v>
      </c>
      <c r="D111" s="14">
        <v>1</v>
      </c>
      <c r="E111" s="14" t="s">
        <v>272</v>
      </c>
      <c r="F111" s="14" t="s">
        <v>1527</v>
      </c>
      <c r="G111" s="14" t="s">
        <v>761</v>
      </c>
      <c r="H111" s="14" t="s">
        <v>1399</v>
      </c>
      <c r="I111" s="14" t="s">
        <v>272</v>
      </c>
      <c r="J111" s="19" t="s">
        <v>1527</v>
      </c>
      <c r="K111" s="14" t="s">
        <v>736</v>
      </c>
      <c r="L111" s="15">
        <v>37953</v>
      </c>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t="s">
        <v>928</v>
      </c>
      <c r="AM111" s="54"/>
      <c r="AN111" s="110" t="s">
        <v>1650</v>
      </c>
      <c r="AO111" s="151"/>
      <c r="AP111" s="151"/>
      <c r="AQ111" s="152"/>
      <c r="AR111" s="151"/>
      <c r="AS111" s="156"/>
      <c r="AT111" s="156"/>
      <c r="AU111" s="148"/>
      <c r="AW111" s="150" t="s">
        <v>1248</v>
      </c>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c r="CQ111" s="112"/>
      <c r="CR111" s="112"/>
      <c r="CS111" s="113"/>
      <c r="CT111" s="112"/>
      <c r="CU111" s="112"/>
      <c r="CV111" s="112"/>
      <c r="CW111" s="112"/>
      <c r="CX111" s="112"/>
      <c r="CY111" s="112"/>
      <c r="CZ111" s="112"/>
      <c r="DA111" s="112"/>
      <c r="DB111" s="112"/>
      <c r="DC111" s="112"/>
      <c r="DD111" s="112"/>
      <c r="DE111" s="112"/>
      <c r="DF111" s="112"/>
      <c r="DG111" s="112"/>
      <c r="DH111" s="112"/>
      <c r="DI111" s="112"/>
      <c r="DJ111" s="112"/>
      <c r="DK111" s="112"/>
      <c r="DL111" s="112"/>
      <c r="DM111" s="112"/>
      <c r="DN111" s="112"/>
      <c r="DO111" s="112"/>
      <c r="DP111" s="112"/>
      <c r="DQ111" s="112"/>
      <c r="DR111" s="112"/>
      <c r="DS111" s="112"/>
      <c r="DT111" s="112"/>
      <c r="DU111" s="112"/>
      <c r="DV111" s="112"/>
      <c r="DW111" s="112"/>
      <c r="DX111" s="112"/>
      <c r="DY111" s="112"/>
      <c r="DZ111" s="112"/>
      <c r="EA111" s="112"/>
      <c r="EB111" s="112"/>
      <c r="EC111" s="112"/>
      <c r="ED111" s="112"/>
      <c r="EE111" s="112"/>
      <c r="EF111" s="112"/>
      <c r="EG111" s="112"/>
      <c r="EH111" s="112"/>
      <c r="EI111" s="112"/>
      <c r="EJ111" s="112"/>
      <c r="EK111" s="112"/>
      <c r="EL111" s="112"/>
      <c r="EM111" s="112"/>
      <c r="EN111" s="112"/>
      <c r="EO111" s="112"/>
      <c r="EP111" s="112"/>
      <c r="EQ111" s="112"/>
      <c r="ER111" s="112"/>
      <c r="ES111" s="112"/>
      <c r="ET111" s="112"/>
      <c r="EU111" s="112"/>
      <c r="EV111" s="112"/>
      <c r="EW111" s="112"/>
      <c r="EX111" s="112"/>
      <c r="EY111" s="112"/>
      <c r="EZ111" s="112"/>
      <c r="FA111" s="112"/>
      <c r="FB111" s="112"/>
      <c r="FC111" s="112"/>
      <c r="FD111" s="112"/>
      <c r="FE111" s="112"/>
      <c r="FF111" s="112"/>
      <c r="FG111" s="112"/>
      <c r="FH111" s="112"/>
      <c r="FI111" s="112"/>
      <c r="FJ111" s="112"/>
      <c r="FK111" s="112"/>
      <c r="FL111" s="112"/>
      <c r="FM111" s="112"/>
      <c r="FN111" s="112"/>
      <c r="FO111" s="112"/>
      <c r="FP111" s="112"/>
      <c r="FQ111" s="112"/>
      <c r="FR111" s="112"/>
      <c r="FS111" s="114"/>
      <c r="FT111" s="16" t="str">
        <f t="shared" si="3"/>
        <v>コピーが上手くできていません。</v>
      </c>
      <c r="FU111" s="116"/>
    </row>
    <row r="112" spans="1:177" ht="24.95" customHeight="1">
      <c r="A112" s="20" t="s">
        <v>556</v>
      </c>
      <c r="B112" s="14" t="s">
        <v>126</v>
      </c>
      <c r="C112" s="14" t="s">
        <v>589</v>
      </c>
      <c r="D112" s="14">
        <v>2</v>
      </c>
      <c r="E112" s="14" t="s">
        <v>1243</v>
      </c>
      <c r="F112" s="14" t="s">
        <v>1244</v>
      </c>
      <c r="G112" s="14" t="s">
        <v>225</v>
      </c>
      <c r="H112" s="14">
        <v>2372200317</v>
      </c>
      <c r="I112" s="14" t="s">
        <v>50</v>
      </c>
      <c r="J112" s="14" t="s">
        <v>1466</v>
      </c>
      <c r="K112" s="14" t="s">
        <v>23</v>
      </c>
      <c r="L112" s="15">
        <v>36494</v>
      </c>
      <c r="M112" s="14" t="s">
        <v>231</v>
      </c>
      <c r="N112" s="14">
        <v>2372200440</v>
      </c>
      <c r="O112" s="14" t="s">
        <v>1271</v>
      </c>
      <c r="P112" s="14" t="s">
        <v>1272</v>
      </c>
      <c r="Q112" s="14" t="s">
        <v>12</v>
      </c>
      <c r="R112" s="15">
        <v>36553</v>
      </c>
      <c r="S112" s="14"/>
      <c r="T112" s="14"/>
      <c r="U112" s="14"/>
      <c r="V112" s="14"/>
      <c r="W112" s="14"/>
      <c r="X112" s="15"/>
      <c r="Y112" s="16"/>
      <c r="Z112" s="16"/>
      <c r="AA112" s="16"/>
      <c r="AB112" s="16"/>
      <c r="AC112" s="16"/>
      <c r="AD112" s="16"/>
      <c r="AE112" s="16"/>
      <c r="AF112" s="16"/>
      <c r="AG112" s="16"/>
      <c r="AH112" s="16"/>
      <c r="AI112" s="16"/>
      <c r="AJ112" s="16"/>
      <c r="AK112" s="16" t="s">
        <v>1633</v>
      </c>
      <c r="AM112" s="54"/>
      <c r="AN112" s="110" t="s">
        <v>1650</v>
      </c>
      <c r="AO112" s="151"/>
      <c r="AP112" s="151"/>
      <c r="AQ112" s="152"/>
      <c r="AR112" s="151"/>
      <c r="AS112" s="156"/>
      <c r="AT112" s="156"/>
      <c r="AU112" s="148"/>
      <c r="AW112" s="150" t="s">
        <v>1248</v>
      </c>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c r="CQ112" s="112"/>
      <c r="CR112" s="112"/>
      <c r="CS112" s="113"/>
      <c r="CT112" s="112"/>
      <c r="CU112" s="112"/>
      <c r="CV112" s="112"/>
      <c r="CW112" s="112"/>
      <c r="CX112" s="112"/>
      <c r="CY112" s="112"/>
      <c r="CZ112" s="112"/>
      <c r="DA112" s="112"/>
      <c r="DB112" s="112"/>
      <c r="DC112" s="112"/>
      <c r="DD112" s="112"/>
      <c r="DE112" s="112"/>
      <c r="DF112" s="112"/>
      <c r="DG112" s="112"/>
      <c r="DH112" s="112"/>
      <c r="DI112" s="112"/>
      <c r="DJ112" s="112"/>
      <c r="DK112" s="112"/>
      <c r="DL112" s="112"/>
      <c r="DM112" s="112"/>
      <c r="DN112" s="112"/>
      <c r="DO112" s="112"/>
      <c r="DP112" s="112"/>
      <c r="DQ112" s="112"/>
      <c r="DR112" s="112"/>
      <c r="DS112" s="112"/>
      <c r="DT112" s="112"/>
      <c r="DU112" s="112"/>
      <c r="DV112" s="112"/>
      <c r="DW112" s="112"/>
      <c r="DX112" s="112"/>
      <c r="DY112" s="112"/>
      <c r="DZ112" s="112"/>
      <c r="EA112" s="112"/>
      <c r="EB112" s="112"/>
      <c r="EC112" s="112"/>
      <c r="ED112" s="112"/>
      <c r="EE112" s="112"/>
      <c r="EF112" s="112"/>
      <c r="EG112" s="112"/>
      <c r="EH112" s="112"/>
      <c r="EI112" s="112"/>
      <c r="EJ112" s="112"/>
      <c r="EK112" s="112"/>
      <c r="EL112" s="112"/>
      <c r="EM112" s="112"/>
      <c r="EN112" s="112"/>
      <c r="EO112" s="112"/>
      <c r="EP112" s="112"/>
      <c r="EQ112" s="112"/>
      <c r="ER112" s="112"/>
      <c r="ES112" s="112"/>
      <c r="ET112" s="112"/>
      <c r="EU112" s="112"/>
      <c r="EV112" s="112"/>
      <c r="EW112" s="112"/>
      <c r="EX112" s="112"/>
      <c r="EY112" s="112"/>
      <c r="EZ112" s="112"/>
      <c r="FA112" s="112"/>
      <c r="FB112" s="112"/>
      <c r="FC112" s="112"/>
      <c r="FD112" s="112"/>
      <c r="FE112" s="112"/>
      <c r="FF112" s="112"/>
      <c r="FG112" s="112"/>
      <c r="FH112" s="112"/>
      <c r="FI112" s="112"/>
      <c r="FJ112" s="112"/>
      <c r="FK112" s="112"/>
      <c r="FL112" s="112"/>
      <c r="FM112" s="112"/>
      <c r="FN112" s="112"/>
      <c r="FO112" s="112"/>
      <c r="FP112" s="112"/>
      <c r="FQ112" s="112"/>
      <c r="FR112" s="112"/>
      <c r="FS112" s="114"/>
      <c r="FT112" s="16" t="str">
        <f t="shared" si="3"/>
        <v>コピーが上手くできていません。</v>
      </c>
      <c r="FU112" s="116"/>
    </row>
    <row r="113" spans="1:177" ht="24.95" customHeight="1">
      <c r="A113" s="20" t="s">
        <v>556</v>
      </c>
      <c r="B113" s="14" t="s">
        <v>150</v>
      </c>
      <c r="C113" s="14" t="s">
        <v>660</v>
      </c>
      <c r="D113" s="14">
        <v>3</v>
      </c>
      <c r="E113" s="14" t="s">
        <v>151</v>
      </c>
      <c r="F113" s="14" t="s">
        <v>152</v>
      </c>
      <c r="G113" s="14" t="s">
        <v>459</v>
      </c>
      <c r="H113" s="14">
        <v>2372205704</v>
      </c>
      <c r="I113" s="14" t="s">
        <v>158</v>
      </c>
      <c r="J113" s="14" t="s">
        <v>460</v>
      </c>
      <c r="K113" s="14" t="s">
        <v>23</v>
      </c>
      <c r="L113" s="15">
        <v>44136</v>
      </c>
      <c r="M113" s="14" t="s">
        <v>428</v>
      </c>
      <c r="N113" s="14">
        <v>2372205241</v>
      </c>
      <c r="O113" s="14" t="s">
        <v>87</v>
      </c>
      <c r="P113" s="14" t="s">
        <v>1644</v>
      </c>
      <c r="Q113" s="14" t="s">
        <v>23</v>
      </c>
      <c r="R113" s="15">
        <v>43344</v>
      </c>
      <c r="S113" s="14" t="s">
        <v>445</v>
      </c>
      <c r="T113" s="14">
        <v>2372205498</v>
      </c>
      <c r="U113" s="14" t="s">
        <v>356</v>
      </c>
      <c r="V113" s="14" t="s">
        <v>446</v>
      </c>
      <c r="W113" s="14" t="s">
        <v>23</v>
      </c>
      <c r="X113" s="15">
        <v>43862</v>
      </c>
      <c r="Y113" s="16"/>
      <c r="Z113" s="16"/>
      <c r="AA113" s="16"/>
      <c r="AB113" s="16"/>
      <c r="AC113" s="16"/>
      <c r="AD113" s="16"/>
      <c r="AE113" s="16"/>
      <c r="AF113" s="16"/>
      <c r="AG113" s="16"/>
      <c r="AH113" s="16"/>
      <c r="AI113" s="16"/>
      <c r="AJ113" s="16"/>
      <c r="AK113" s="16" t="s">
        <v>1634</v>
      </c>
      <c r="AM113" s="54"/>
      <c r="AN113" s="110" t="s">
        <v>1650</v>
      </c>
      <c r="AO113" s="151"/>
      <c r="AP113" s="151"/>
      <c r="AQ113" s="152"/>
      <c r="AR113" s="151"/>
      <c r="AS113" s="156"/>
      <c r="AT113" s="156"/>
      <c r="AU113" s="148"/>
      <c r="AW113" s="150" t="s">
        <v>1248</v>
      </c>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c r="CQ113" s="112"/>
      <c r="CR113" s="112"/>
      <c r="CS113" s="113"/>
      <c r="CT113" s="112"/>
      <c r="CU113" s="112"/>
      <c r="CV113" s="112"/>
      <c r="CW113" s="112"/>
      <c r="CX113" s="112"/>
      <c r="CY113" s="112"/>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c r="DT113" s="112"/>
      <c r="DU113" s="112"/>
      <c r="DV113" s="112"/>
      <c r="DW113" s="112"/>
      <c r="DX113" s="112"/>
      <c r="DY113" s="112"/>
      <c r="DZ113" s="112"/>
      <c r="EA113" s="112"/>
      <c r="EB113" s="112"/>
      <c r="EC113" s="112"/>
      <c r="ED113" s="112"/>
      <c r="EE113" s="112"/>
      <c r="EF113" s="112"/>
      <c r="EG113" s="112"/>
      <c r="EH113" s="112"/>
      <c r="EI113" s="112"/>
      <c r="EJ113" s="112"/>
      <c r="EK113" s="112"/>
      <c r="EL113" s="112"/>
      <c r="EM113" s="112"/>
      <c r="EN113" s="112"/>
      <c r="EO113" s="112"/>
      <c r="EP113" s="112"/>
      <c r="EQ113" s="112"/>
      <c r="ER113" s="112"/>
      <c r="ES113" s="112"/>
      <c r="ET113" s="112"/>
      <c r="EU113" s="112"/>
      <c r="EV113" s="112"/>
      <c r="EW113" s="112"/>
      <c r="EX113" s="112"/>
      <c r="EY113" s="112"/>
      <c r="EZ113" s="112"/>
      <c r="FA113" s="112"/>
      <c r="FB113" s="112"/>
      <c r="FC113" s="112"/>
      <c r="FD113" s="112"/>
      <c r="FE113" s="112"/>
      <c r="FF113" s="112"/>
      <c r="FG113" s="112"/>
      <c r="FH113" s="112"/>
      <c r="FI113" s="112"/>
      <c r="FJ113" s="112"/>
      <c r="FK113" s="112"/>
      <c r="FL113" s="112"/>
      <c r="FM113" s="112"/>
      <c r="FN113" s="112"/>
      <c r="FO113" s="112"/>
      <c r="FP113" s="112"/>
      <c r="FQ113" s="112"/>
      <c r="FR113" s="112"/>
      <c r="FS113" s="114"/>
      <c r="FT113" s="16" t="str">
        <f t="shared" si="3"/>
        <v>コピーが上手くできていません。</v>
      </c>
      <c r="FU113" s="116"/>
    </row>
    <row r="114" spans="1:177" ht="24.95" customHeight="1">
      <c r="A114" s="20" t="s">
        <v>556</v>
      </c>
      <c r="B114" s="14" t="s">
        <v>188</v>
      </c>
      <c r="C114" s="14" t="s">
        <v>590</v>
      </c>
      <c r="D114" s="14">
        <v>2</v>
      </c>
      <c r="E114" s="14" t="s">
        <v>189</v>
      </c>
      <c r="F114" s="14" t="s">
        <v>200</v>
      </c>
      <c r="G114" s="14" t="s">
        <v>526</v>
      </c>
      <c r="H114" s="14">
        <v>2372206033</v>
      </c>
      <c r="I114" s="14" t="s">
        <v>14</v>
      </c>
      <c r="J114" s="14" t="s">
        <v>527</v>
      </c>
      <c r="K114" s="14" t="s">
        <v>25</v>
      </c>
      <c r="L114" s="15">
        <v>44652</v>
      </c>
      <c r="M114" s="14" t="s">
        <v>762</v>
      </c>
      <c r="N114" s="14" t="s">
        <v>1400</v>
      </c>
      <c r="O114" s="14" t="s">
        <v>98</v>
      </c>
      <c r="P114" s="19" t="s">
        <v>1579</v>
      </c>
      <c r="Q114" s="14" t="s">
        <v>763</v>
      </c>
      <c r="R114" s="15" t="s">
        <v>1401</v>
      </c>
      <c r="S114" s="16"/>
      <c r="T114" s="16"/>
      <c r="U114" s="16"/>
      <c r="V114" s="16"/>
      <c r="W114" s="16"/>
      <c r="X114" s="16"/>
      <c r="Y114" s="16"/>
      <c r="Z114" s="16"/>
      <c r="AA114" s="16"/>
      <c r="AB114" s="16"/>
      <c r="AC114" s="16"/>
      <c r="AD114" s="16"/>
      <c r="AE114" s="16"/>
      <c r="AF114" s="16"/>
      <c r="AG114" s="16"/>
      <c r="AH114" s="16"/>
      <c r="AI114" s="16"/>
      <c r="AJ114" s="16"/>
      <c r="AK114" s="16" t="s">
        <v>1677</v>
      </c>
      <c r="AM114" s="54"/>
      <c r="AN114" s="110" t="s">
        <v>1650</v>
      </c>
      <c r="AO114" s="151"/>
      <c r="AP114" s="151"/>
      <c r="AQ114" s="152"/>
      <c r="AR114" s="151"/>
      <c r="AS114" s="156"/>
      <c r="AT114" s="156"/>
      <c r="AU114" s="148"/>
      <c r="AW114" s="150" t="s">
        <v>1248</v>
      </c>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c r="CO114" s="112"/>
      <c r="CP114" s="112"/>
      <c r="CQ114" s="112"/>
      <c r="CR114" s="112"/>
      <c r="CS114" s="113"/>
      <c r="CT114" s="112"/>
      <c r="CU114" s="112"/>
      <c r="CV114" s="112"/>
      <c r="CW114" s="112"/>
      <c r="CX114" s="112"/>
      <c r="CY114" s="112"/>
      <c r="CZ114" s="112"/>
      <c r="DA114" s="112"/>
      <c r="DB114" s="112"/>
      <c r="DC114" s="112"/>
      <c r="DD114" s="112"/>
      <c r="DE114" s="112"/>
      <c r="DF114" s="112"/>
      <c r="DG114" s="112"/>
      <c r="DH114" s="112"/>
      <c r="DI114" s="112"/>
      <c r="DJ114" s="112"/>
      <c r="DK114" s="112"/>
      <c r="DL114" s="112"/>
      <c r="DM114" s="112"/>
      <c r="DN114" s="112"/>
      <c r="DO114" s="112"/>
      <c r="DP114" s="112"/>
      <c r="DQ114" s="112"/>
      <c r="DR114" s="112"/>
      <c r="DS114" s="112"/>
      <c r="DT114" s="112"/>
      <c r="DU114" s="112"/>
      <c r="DV114" s="112"/>
      <c r="DW114" s="112"/>
      <c r="DX114" s="112"/>
      <c r="DY114" s="112"/>
      <c r="DZ114" s="112"/>
      <c r="EA114" s="112"/>
      <c r="EB114" s="112"/>
      <c r="EC114" s="112"/>
      <c r="ED114" s="112"/>
      <c r="EE114" s="112"/>
      <c r="EF114" s="112"/>
      <c r="EG114" s="112"/>
      <c r="EH114" s="112"/>
      <c r="EI114" s="112"/>
      <c r="EJ114" s="112"/>
      <c r="EK114" s="112"/>
      <c r="EL114" s="112"/>
      <c r="EM114" s="112"/>
      <c r="EN114" s="112"/>
      <c r="EO114" s="112"/>
      <c r="EP114" s="112"/>
      <c r="EQ114" s="112"/>
      <c r="ER114" s="112"/>
      <c r="ES114" s="112"/>
      <c r="ET114" s="112"/>
      <c r="EU114" s="112"/>
      <c r="EV114" s="112"/>
      <c r="EW114" s="112"/>
      <c r="EX114" s="112"/>
      <c r="EY114" s="112"/>
      <c r="EZ114" s="112"/>
      <c r="FA114" s="112"/>
      <c r="FB114" s="112"/>
      <c r="FC114" s="112"/>
      <c r="FD114" s="112"/>
      <c r="FE114" s="112"/>
      <c r="FF114" s="112"/>
      <c r="FG114" s="112"/>
      <c r="FH114" s="112"/>
      <c r="FI114" s="112"/>
      <c r="FJ114" s="112"/>
      <c r="FK114" s="112"/>
      <c r="FL114" s="112"/>
      <c r="FM114" s="112"/>
      <c r="FN114" s="112"/>
      <c r="FO114" s="112"/>
      <c r="FP114" s="112"/>
      <c r="FQ114" s="112"/>
      <c r="FR114" s="112"/>
      <c r="FS114" s="114"/>
      <c r="FT114" s="16" t="str">
        <f t="shared" si="3"/>
        <v>コピーが上手くできていません。</v>
      </c>
      <c r="FU114" s="116"/>
    </row>
    <row r="115" spans="1:177" ht="24.95" customHeight="1">
      <c r="A115" s="20" t="s">
        <v>556</v>
      </c>
      <c r="B115" s="14" t="s">
        <v>1300</v>
      </c>
      <c r="C115" s="14" t="s">
        <v>1301</v>
      </c>
      <c r="D115" s="14">
        <v>2</v>
      </c>
      <c r="E115" s="14" t="s">
        <v>164</v>
      </c>
      <c r="F115" s="14" t="s">
        <v>1467</v>
      </c>
      <c r="G115" s="14" t="s">
        <v>311</v>
      </c>
      <c r="H115" s="14">
        <v>2372202214</v>
      </c>
      <c r="I115" s="14" t="s">
        <v>233</v>
      </c>
      <c r="J115" s="14" t="s">
        <v>1468</v>
      </c>
      <c r="K115" s="14" t="s">
        <v>23</v>
      </c>
      <c r="L115" s="15">
        <v>38777</v>
      </c>
      <c r="M115" s="14" t="s">
        <v>741</v>
      </c>
      <c r="N115" s="14" t="s">
        <v>1402</v>
      </c>
      <c r="O115" s="14" t="s">
        <v>164</v>
      </c>
      <c r="P115" s="19" t="s">
        <v>1467</v>
      </c>
      <c r="Q115" s="14" t="s">
        <v>728</v>
      </c>
      <c r="R115" s="15" t="s">
        <v>1403</v>
      </c>
      <c r="S115" s="16"/>
      <c r="T115" s="16"/>
      <c r="U115" s="16"/>
      <c r="V115" s="16"/>
      <c r="W115" s="16"/>
      <c r="X115" s="16"/>
      <c r="Y115" s="16"/>
      <c r="Z115" s="16"/>
      <c r="AA115" s="16"/>
      <c r="AB115" s="16"/>
      <c r="AC115" s="16"/>
      <c r="AD115" s="16"/>
      <c r="AE115" s="16"/>
      <c r="AF115" s="16"/>
      <c r="AG115" s="16"/>
      <c r="AH115" s="16"/>
      <c r="AI115" s="16"/>
      <c r="AJ115" s="16"/>
      <c r="AK115" s="16" t="s">
        <v>1680</v>
      </c>
      <c r="AM115" s="54"/>
      <c r="AN115" s="110" t="s">
        <v>1650</v>
      </c>
      <c r="AO115" s="151"/>
      <c r="AP115" s="151"/>
      <c r="AQ115" s="152"/>
      <c r="AR115" s="151"/>
      <c r="AS115" s="156"/>
      <c r="AT115" s="156"/>
      <c r="AU115" s="148"/>
      <c r="AW115" s="150" t="s">
        <v>1248</v>
      </c>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c r="CL115" s="112"/>
      <c r="CM115" s="112"/>
      <c r="CN115" s="112"/>
      <c r="CO115" s="112"/>
      <c r="CP115" s="112"/>
      <c r="CQ115" s="112"/>
      <c r="CR115" s="112"/>
      <c r="CS115" s="113"/>
      <c r="CT115" s="112"/>
      <c r="CU115" s="112"/>
      <c r="CV115" s="112"/>
      <c r="CW115" s="112"/>
      <c r="CX115" s="112"/>
      <c r="CY115" s="112"/>
      <c r="CZ115" s="112"/>
      <c r="DA115" s="112"/>
      <c r="DB115" s="112"/>
      <c r="DC115" s="112"/>
      <c r="DD115" s="112"/>
      <c r="DE115" s="112"/>
      <c r="DF115" s="112"/>
      <c r="DG115" s="112"/>
      <c r="DH115" s="112"/>
      <c r="DI115" s="112"/>
      <c r="DJ115" s="112"/>
      <c r="DK115" s="112"/>
      <c r="DL115" s="112"/>
      <c r="DM115" s="112"/>
      <c r="DN115" s="112"/>
      <c r="DO115" s="112"/>
      <c r="DP115" s="112"/>
      <c r="DQ115" s="112"/>
      <c r="DR115" s="112"/>
      <c r="DS115" s="112"/>
      <c r="DT115" s="112"/>
      <c r="DU115" s="112"/>
      <c r="DV115" s="112"/>
      <c r="DW115" s="112"/>
      <c r="DX115" s="112"/>
      <c r="DY115" s="112"/>
      <c r="DZ115" s="112"/>
      <c r="EA115" s="112"/>
      <c r="EB115" s="112"/>
      <c r="EC115" s="112"/>
      <c r="ED115" s="112"/>
      <c r="EE115" s="112"/>
      <c r="EF115" s="112"/>
      <c r="EG115" s="112"/>
      <c r="EH115" s="112"/>
      <c r="EI115" s="112"/>
      <c r="EJ115" s="112"/>
      <c r="EK115" s="112"/>
      <c r="EL115" s="112"/>
      <c r="EM115" s="112"/>
      <c r="EN115" s="112"/>
      <c r="EO115" s="112"/>
      <c r="EP115" s="112"/>
      <c r="EQ115" s="112"/>
      <c r="ER115" s="112"/>
      <c r="ES115" s="112"/>
      <c r="ET115" s="112"/>
      <c r="EU115" s="112"/>
      <c r="EV115" s="112"/>
      <c r="EW115" s="112"/>
      <c r="EX115" s="112"/>
      <c r="EY115" s="112"/>
      <c r="EZ115" s="112"/>
      <c r="FA115" s="112"/>
      <c r="FB115" s="112"/>
      <c r="FC115" s="112"/>
      <c r="FD115" s="112"/>
      <c r="FE115" s="112"/>
      <c r="FF115" s="112"/>
      <c r="FG115" s="112"/>
      <c r="FH115" s="112"/>
      <c r="FI115" s="112"/>
      <c r="FJ115" s="112"/>
      <c r="FK115" s="112"/>
      <c r="FL115" s="112"/>
      <c r="FM115" s="112"/>
      <c r="FN115" s="112"/>
      <c r="FO115" s="112"/>
      <c r="FP115" s="112"/>
      <c r="FQ115" s="112"/>
      <c r="FR115" s="112"/>
      <c r="FS115" s="114"/>
      <c r="FT115" s="16" t="str">
        <f t="shared" si="3"/>
        <v>コピーが上手くできていません。</v>
      </c>
      <c r="FU115" s="116"/>
    </row>
    <row r="116" spans="1:177" ht="24.95" customHeight="1">
      <c r="A116" s="20" t="s">
        <v>556</v>
      </c>
      <c r="B116" s="14" t="s">
        <v>371</v>
      </c>
      <c r="C116" s="14" t="s">
        <v>592</v>
      </c>
      <c r="D116" s="14">
        <v>1</v>
      </c>
      <c r="E116" s="14" t="s">
        <v>372</v>
      </c>
      <c r="F116" s="14" t="s">
        <v>373</v>
      </c>
      <c r="G116" s="14" t="s">
        <v>529</v>
      </c>
      <c r="H116" s="14">
        <v>2372206074</v>
      </c>
      <c r="I116" s="14" t="s">
        <v>321</v>
      </c>
      <c r="J116" s="14" t="s">
        <v>347</v>
      </c>
      <c r="K116" s="14" t="s">
        <v>12</v>
      </c>
      <c r="L116" s="15">
        <v>44652</v>
      </c>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t="s">
        <v>1682</v>
      </c>
      <c r="AM116" s="54"/>
      <c r="AN116" s="110" t="s">
        <v>1650</v>
      </c>
      <c r="AO116" s="151"/>
      <c r="AP116" s="151"/>
      <c r="AQ116" s="152"/>
      <c r="AR116" s="151"/>
      <c r="AS116" s="156"/>
      <c r="AT116" s="156"/>
      <c r="AU116" s="148"/>
      <c r="AW116" s="150" t="s">
        <v>1248</v>
      </c>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c r="CO116" s="112"/>
      <c r="CP116" s="112"/>
      <c r="CQ116" s="112"/>
      <c r="CR116" s="112"/>
      <c r="CS116" s="113"/>
      <c r="CT116" s="112"/>
      <c r="CU116" s="112"/>
      <c r="CV116" s="112"/>
      <c r="CW116" s="112"/>
      <c r="CX116" s="112"/>
      <c r="CY116" s="112"/>
      <c r="CZ116" s="112"/>
      <c r="DA116" s="112"/>
      <c r="DB116" s="112"/>
      <c r="DC116" s="112"/>
      <c r="DD116" s="112"/>
      <c r="DE116" s="112"/>
      <c r="DF116" s="112"/>
      <c r="DG116" s="112"/>
      <c r="DH116" s="112"/>
      <c r="DI116" s="112"/>
      <c r="DJ116" s="112"/>
      <c r="DK116" s="112"/>
      <c r="DL116" s="112"/>
      <c r="DM116" s="112"/>
      <c r="DN116" s="112"/>
      <c r="DO116" s="112"/>
      <c r="DP116" s="112"/>
      <c r="DQ116" s="112"/>
      <c r="DR116" s="112"/>
      <c r="DS116" s="112"/>
      <c r="DT116" s="112"/>
      <c r="DU116" s="112"/>
      <c r="DV116" s="112"/>
      <c r="DW116" s="112"/>
      <c r="DX116" s="112"/>
      <c r="DY116" s="112"/>
      <c r="DZ116" s="112"/>
      <c r="EA116" s="112"/>
      <c r="EB116" s="112"/>
      <c r="EC116" s="112"/>
      <c r="ED116" s="112"/>
      <c r="EE116" s="112"/>
      <c r="EF116" s="112"/>
      <c r="EG116" s="112"/>
      <c r="EH116" s="112"/>
      <c r="EI116" s="112"/>
      <c r="EJ116" s="112"/>
      <c r="EK116" s="112"/>
      <c r="EL116" s="112"/>
      <c r="EM116" s="112"/>
      <c r="EN116" s="112"/>
      <c r="EO116" s="112"/>
      <c r="EP116" s="112"/>
      <c r="EQ116" s="112"/>
      <c r="ER116" s="112"/>
      <c r="ES116" s="112"/>
      <c r="ET116" s="112"/>
      <c r="EU116" s="112"/>
      <c r="EV116" s="112"/>
      <c r="EW116" s="112"/>
      <c r="EX116" s="112"/>
      <c r="EY116" s="112"/>
      <c r="EZ116" s="112"/>
      <c r="FA116" s="112"/>
      <c r="FB116" s="112"/>
      <c r="FC116" s="112"/>
      <c r="FD116" s="112"/>
      <c r="FE116" s="112"/>
      <c r="FF116" s="112"/>
      <c r="FG116" s="112"/>
      <c r="FH116" s="112"/>
      <c r="FI116" s="112"/>
      <c r="FJ116" s="112"/>
      <c r="FK116" s="112"/>
      <c r="FL116" s="112"/>
      <c r="FM116" s="112"/>
      <c r="FN116" s="112"/>
      <c r="FO116" s="112"/>
      <c r="FP116" s="112"/>
      <c r="FQ116" s="112"/>
      <c r="FR116" s="112"/>
      <c r="FS116" s="114"/>
      <c r="FT116" s="16" t="str">
        <f t="shared" si="3"/>
        <v>コピーが上手くできていません。</v>
      </c>
      <c r="FU116" s="116"/>
    </row>
    <row r="117" spans="1:177" ht="24.95" customHeight="1">
      <c r="A117" s="21" t="s">
        <v>557</v>
      </c>
      <c r="B117" s="14" t="s">
        <v>173</v>
      </c>
      <c r="C117" s="14" t="s">
        <v>665</v>
      </c>
      <c r="D117" s="14">
        <v>1</v>
      </c>
      <c r="E117" s="14" t="s">
        <v>174</v>
      </c>
      <c r="F117" s="14" t="s">
        <v>1470</v>
      </c>
      <c r="G117" s="14" t="s">
        <v>764</v>
      </c>
      <c r="H117" s="14" t="s">
        <v>1404</v>
      </c>
      <c r="I117" s="14" t="s">
        <v>18</v>
      </c>
      <c r="J117" s="19" t="s">
        <v>530</v>
      </c>
      <c r="K117" s="14" t="s">
        <v>731</v>
      </c>
      <c r="L117" s="15" t="s">
        <v>1405</v>
      </c>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t="s">
        <v>1681</v>
      </c>
      <c r="AM117" s="54"/>
      <c r="AN117" s="110" t="s">
        <v>1650</v>
      </c>
      <c r="AO117" s="153"/>
      <c r="AP117" s="110"/>
      <c r="AQ117" s="110"/>
      <c r="AR117" s="110"/>
      <c r="AS117" s="156"/>
      <c r="AT117" s="156"/>
      <c r="AU117" s="148"/>
      <c r="AW117" s="150" t="s">
        <v>1248</v>
      </c>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3"/>
      <c r="CT117" s="112"/>
      <c r="CU117" s="112"/>
      <c r="CV117" s="112"/>
      <c r="CW117" s="112"/>
      <c r="CX117" s="112"/>
      <c r="CY117" s="112"/>
      <c r="CZ117" s="112"/>
      <c r="DA117" s="112"/>
      <c r="DB117" s="112"/>
      <c r="DC117" s="112"/>
      <c r="DD117" s="112"/>
      <c r="DE117" s="112"/>
      <c r="DF117" s="112"/>
      <c r="DG117" s="112"/>
      <c r="DH117" s="112"/>
      <c r="DI117" s="112"/>
      <c r="DJ117" s="112"/>
      <c r="DK117" s="112"/>
      <c r="DL117" s="112"/>
      <c r="DM117" s="112"/>
      <c r="DN117" s="112"/>
      <c r="DO117" s="112"/>
      <c r="DP117" s="112"/>
      <c r="DQ117" s="112"/>
      <c r="DR117" s="112"/>
      <c r="DS117" s="112"/>
      <c r="DT117" s="112"/>
      <c r="DU117" s="112"/>
      <c r="DV117" s="112"/>
      <c r="DW117" s="112"/>
      <c r="DX117" s="112"/>
      <c r="DY117" s="112"/>
      <c r="DZ117" s="112"/>
      <c r="EA117" s="112"/>
      <c r="EB117" s="112"/>
      <c r="EC117" s="112"/>
      <c r="ED117" s="112"/>
      <c r="EE117" s="112"/>
      <c r="EF117" s="112"/>
      <c r="EG117" s="112"/>
      <c r="EH117" s="112"/>
      <c r="EI117" s="112"/>
      <c r="EJ117" s="112"/>
      <c r="EK117" s="112"/>
      <c r="EL117" s="112"/>
      <c r="EM117" s="112"/>
      <c r="EN117" s="112"/>
      <c r="EO117" s="112"/>
      <c r="EP117" s="112"/>
      <c r="EQ117" s="112"/>
      <c r="ER117" s="112"/>
      <c r="ES117" s="112"/>
      <c r="ET117" s="112"/>
      <c r="EU117" s="112"/>
      <c r="EV117" s="112"/>
      <c r="EW117" s="112"/>
      <c r="EX117" s="112"/>
      <c r="EY117" s="112"/>
      <c r="EZ117" s="112"/>
      <c r="FA117" s="112"/>
      <c r="FB117" s="112"/>
      <c r="FC117" s="112"/>
      <c r="FD117" s="112"/>
      <c r="FE117" s="112"/>
      <c r="FF117" s="112"/>
      <c r="FG117" s="112"/>
      <c r="FH117" s="112"/>
      <c r="FI117" s="112"/>
      <c r="FJ117" s="112"/>
      <c r="FK117" s="112"/>
      <c r="FL117" s="112"/>
      <c r="FM117" s="112"/>
      <c r="FN117" s="112"/>
      <c r="FO117" s="112"/>
      <c r="FP117" s="112"/>
      <c r="FQ117" s="112"/>
      <c r="FR117" s="112"/>
      <c r="FS117" s="114"/>
      <c r="FT117" s="16" t="str">
        <f t="shared" si="3"/>
        <v>コピーが上手くできていません。</v>
      </c>
      <c r="FU117" s="116"/>
    </row>
    <row r="118" spans="1:177" ht="24.95" customHeight="1">
      <c r="A118" s="21" t="s">
        <v>557</v>
      </c>
      <c r="B118" s="14" t="s">
        <v>505</v>
      </c>
      <c r="C118" s="14" t="s">
        <v>666</v>
      </c>
      <c r="D118" s="14">
        <v>1</v>
      </c>
      <c r="E118" s="14" t="s">
        <v>36</v>
      </c>
      <c r="F118" s="14" t="s">
        <v>506</v>
      </c>
      <c r="G118" s="14" t="s">
        <v>507</v>
      </c>
      <c r="H118" s="14">
        <v>2372205993</v>
      </c>
      <c r="I118" s="14" t="s">
        <v>36</v>
      </c>
      <c r="J118" s="14" t="s">
        <v>506</v>
      </c>
      <c r="K118" s="14" t="s">
        <v>12</v>
      </c>
      <c r="L118" s="15">
        <v>44531</v>
      </c>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t="s">
        <v>929</v>
      </c>
      <c r="AM118" s="54"/>
      <c r="AN118" s="110" t="s">
        <v>1650</v>
      </c>
      <c r="AO118" s="151"/>
      <c r="AP118" s="151"/>
      <c r="AQ118" s="152"/>
      <c r="AR118" s="151"/>
      <c r="AS118" s="156"/>
      <c r="AT118" s="156"/>
      <c r="AU118" s="148"/>
      <c r="AW118" s="150" t="s">
        <v>1248</v>
      </c>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c r="CO118" s="112"/>
      <c r="CP118" s="112"/>
      <c r="CQ118" s="112"/>
      <c r="CR118" s="112"/>
      <c r="CS118" s="113"/>
      <c r="CT118" s="112"/>
      <c r="CU118" s="112"/>
      <c r="CV118" s="112"/>
      <c r="CW118" s="112"/>
      <c r="CX118" s="112"/>
      <c r="CY118" s="112"/>
      <c r="CZ118" s="112"/>
      <c r="DA118" s="112"/>
      <c r="DB118" s="112"/>
      <c r="DC118" s="112"/>
      <c r="DD118" s="112"/>
      <c r="DE118" s="112"/>
      <c r="DF118" s="112"/>
      <c r="DG118" s="112"/>
      <c r="DH118" s="112"/>
      <c r="DI118" s="112"/>
      <c r="DJ118" s="112"/>
      <c r="DK118" s="112"/>
      <c r="DL118" s="112"/>
      <c r="DM118" s="112"/>
      <c r="DN118" s="112"/>
      <c r="DO118" s="112"/>
      <c r="DP118" s="112"/>
      <c r="DQ118" s="112"/>
      <c r="DR118" s="112"/>
      <c r="DS118" s="112"/>
      <c r="DT118" s="112"/>
      <c r="DU118" s="112"/>
      <c r="DV118" s="112"/>
      <c r="DW118" s="112"/>
      <c r="DX118" s="112"/>
      <c r="DY118" s="112"/>
      <c r="DZ118" s="112"/>
      <c r="EA118" s="112"/>
      <c r="EB118" s="112"/>
      <c r="EC118" s="112"/>
      <c r="ED118" s="112"/>
      <c r="EE118" s="112"/>
      <c r="EF118" s="112"/>
      <c r="EG118" s="112"/>
      <c r="EH118" s="112"/>
      <c r="EI118" s="112"/>
      <c r="EJ118" s="112"/>
      <c r="EK118" s="112"/>
      <c r="EL118" s="112"/>
      <c r="EM118" s="112"/>
      <c r="EN118" s="112"/>
      <c r="EO118" s="112"/>
      <c r="EP118" s="112"/>
      <c r="EQ118" s="112"/>
      <c r="ER118" s="112"/>
      <c r="ES118" s="112"/>
      <c r="ET118" s="112"/>
      <c r="EU118" s="112"/>
      <c r="EV118" s="112"/>
      <c r="EW118" s="112"/>
      <c r="EX118" s="112"/>
      <c r="EY118" s="112"/>
      <c r="EZ118" s="112"/>
      <c r="FA118" s="112"/>
      <c r="FB118" s="112"/>
      <c r="FC118" s="112"/>
      <c r="FD118" s="112"/>
      <c r="FE118" s="112"/>
      <c r="FF118" s="112"/>
      <c r="FG118" s="112"/>
      <c r="FH118" s="112"/>
      <c r="FI118" s="112"/>
      <c r="FJ118" s="112"/>
      <c r="FK118" s="112"/>
      <c r="FL118" s="112"/>
      <c r="FM118" s="112"/>
      <c r="FN118" s="112"/>
      <c r="FO118" s="112"/>
      <c r="FP118" s="112"/>
      <c r="FQ118" s="112"/>
      <c r="FR118" s="112"/>
      <c r="FS118" s="114"/>
      <c r="FT118" s="16" t="str">
        <f t="shared" si="3"/>
        <v>コピーが上手くできていません。</v>
      </c>
      <c r="FU118" s="116"/>
    </row>
    <row r="119" spans="1:177" ht="24.95" customHeight="1">
      <c r="A119" s="21" t="s">
        <v>557</v>
      </c>
      <c r="B119" s="14" t="s">
        <v>453</v>
      </c>
      <c r="C119" s="14" t="s">
        <v>667</v>
      </c>
      <c r="D119" s="14">
        <v>1</v>
      </c>
      <c r="E119" s="14" t="s">
        <v>454</v>
      </c>
      <c r="F119" s="14" t="s">
        <v>455</v>
      </c>
      <c r="G119" s="14" t="s">
        <v>456</v>
      </c>
      <c r="H119" s="14">
        <v>2372205639</v>
      </c>
      <c r="I119" s="14" t="s">
        <v>454</v>
      </c>
      <c r="J119" s="14" t="s">
        <v>1406</v>
      </c>
      <c r="K119" s="14" t="s">
        <v>12</v>
      </c>
      <c r="L119" s="15">
        <v>44013</v>
      </c>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t="s">
        <v>930</v>
      </c>
      <c r="AM119" s="54"/>
      <c r="AN119" s="110" t="s">
        <v>1650</v>
      </c>
      <c r="AO119" s="151"/>
      <c r="AP119" s="151"/>
      <c r="AQ119" s="152"/>
      <c r="AR119" s="151"/>
      <c r="AS119" s="156"/>
      <c r="AT119" s="156"/>
      <c r="AU119" s="148"/>
      <c r="AW119" s="150" t="s">
        <v>1248</v>
      </c>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c r="CQ119" s="112"/>
      <c r="CR119" s="112"/>
      <c r="CS119" s="113"/>
      <c r="CT119" s="112"/>
      <c r="CU119" s="112"/>
      <c r="CV119" s="112"/>
      <c r="CW119" s="112"/>
      <c r="CX119" s="112"/>
      <c r="CY119" s="112"/>
      <c r="CZ119" s="112"/>
      <c r="DA119" s="112"/>
      <c r="DB119" s="112"/>
      <c r="DC119" s="112"/>
      <c r="DD119" s="112"/>
      <c r="DE119" s="112"/>
      <c r="DF119" s="112"/>
      <c r="DG119" s="112"/>
      <c r="DH119" s="112"/>
      <c r="DI119" s="112"/>
      <c r="DJ119" s="112"/>
      <c r="DK119" s="112"/>
      <c r="DL119" s="112"/>
      <c r="DM119" s="112"/>
      <c r="DN119" s="112"/>
      <c r="DO119" s="112"/>
      <c r="DP119" s="112"/>
      <c r="DQ119" s="112"/>
      <c r="DR119" s="112"/>
      <c r="DS119" s="112"/>
      <c r="DT119" s="112"/>
      <c r="DU119" s="112"/>
      <c r="DV119" s="112"/>
      <c r="DW119" s="112"/>
      <c r="DX119" s="112"/>
      <c r="DY119" s="112"/>
      <c r="DZ119" s="112"/>
      <c r="EA119" s="112"/>
      <c r="EB119" s="112"/>
      <c r="EC119" s="112"/>
      <c r="ED119" s="112"/>
      <c r="EE119" s="112"/>
      <c r="EF119" s="112"/>
      <c r="EG119" s="112"/>
      <c r="EH119" s="112"/>
      <c r="EI119" s="112"/>
      <c r="EJ119" s="112"/>
      <c r="EK119" s="112"/>
      <c r="EL119" s="112"/>
      <c r="EM119" s="112"/>
      <c r="EN119" s="112"/>
      <c r="EO119" s="112"/>
      <c r="EP119" s="112"/>
      <c r="EQ119" s="112"/>
      <c r="ER119" s="112"/>
      <c r="ES119" s="112"/>
      <c r="ET119" s="112"/>
      <c r="EU119" s="112"/>
      <c r="EV119" s="112"/>
      <c r="EW119" s="112"/>
      <c r="EX119" s="112"/>
      <c r="EY119" s="112"/>
      <c r="EZ119" s="112"/>
      <c r="FA119" s="112"/>
      <c r="FB119" s="112"/>
      <c r="FC119" s="112"/>
      <c r="FD119" s="112"/>
      <c r="FE119" s="112"/>
      <c r="FF119" s="112"/>
      <c r="FG119" s="112"/>
      <c r="FH119" s="112"/>
      <c r="FI119" s="112"/>
      <c r="FJ119" s="112"/>
      <c r="FK119" s="112"/>
      <c r="FL119" s="112"/>
      <c r="FM119" s="112"/>
      <c r="FN119" s="112"/>
      <c r="FO119" s="112"/>
      <c r="FP119" s="112"/>
      <c r="FQ119" s="112"/>
      <c r="FR119" s="112"/>
      <c r="FS119" s="114"/>
      <c r="FT119" s="16" t="str">
        <f t="shared" si="3"/>
        <v>コピーが上手くできていません。</v>
      </c>
      <c r="FU119" s="116"/>
    </row>
    <row r="120" spans="1:177" ht="24.95" customHeight="1">
      <c r="A120" s="21" t="s">
        <v>557</v>
      </c>
      <c r="B120" s="14" t="s">
        <v>402</v>
      </c>
      <c r="C120" s="14" t="s">
        <v>668</v>
      </c>
      <c r="D120" s="14">
        <v>1</v>
      </c>
      <c r="E120" s="14" t="s">
        <v>120</v>
      </c>
      <c r="F120" s="14" t="s">
        <v>403</v>
      </c>
      <c r="G120" s="14" t="s">
        <v>404</v>
      </c>
      <c r="H120" s="14">
        <v>2372204806</v>
      </c>
      <c r="I120" s="14" t="s">
        <v>120</v>
      </c>
      <c r="J120" s="14" t="s">
        <v>403</v>
      </c>
      <c r="K120" s="14" t="s">
        <v>12</v>
      </c>
      <c r="L120" s="15">
        <v>42583</v>
      </c>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t="s">
        <v>931</v>
      </c>
      <c r="AM120" s="54"/>
      <c r="AN120" s="110" t="s">
        <v>1650</v>
      </c>
      <c r="AO120" s="153"/>
      <c r="AP120" s="110"/>
      <c r="AQ120" s="110"/>
      <c r="AR120" s="110"/>
      <c r="AS120" s="156"/>
      <c r="AT120" s="156"/>
      <c r="AU120" s="148"/>
      <c r="AW120" s="150" t="s">
        <v>1248</v>
      </c>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c r="BY120" s="112"/>
      <c r="BZ120" s="112"/>
      <c r="CA120" s="112"/>
      <c r="CB120" s="112"/>
      <c r="CC120" s="112"/>
      <c r="CD120" s="112"/>
      <c r="CE120" s="112"/>
      <c r="CF120" s="112"/>
      <c r="CG120" s="112"/>
      <c r="CH120" s="112"/>
      <c r="CI120" s="112"/>
      <c r="CJ120" s="112"/>
      <c r="CK120" s="112"/>
      <c r="CL120" s="112"/>
      <c r="CM120" s="112"/>
      <c r="CN120" s="112"/>
      <c r="CO120" s="112"/>
      <c r="CP120" s="112"/>
      <c r="CQ120" s="112"/>
      <c r="CR120" s="112"/>
      <c r="CS120" s="113"/>
      <c r="CT120" s="112"/>
      <c r="CU120" s="112"/>
      <c r="CV120" s="112"/>
      <c r="CW120" s="112"/>
      <c r="CX120" s="112"/>
      <c r="CY120" s="112"/>
      <c r="CZ120" s="112"/>
      <c r="DA120" s="112"/>
      <c r="DB120" s="112"/>
      <c r="DC120" s="112"/>
      <c r="DD120" s="112"/>
      <c r="DE120" s="112"/>
      <c r="DF120" s="112"/>
      <c r="DG120" s="112"/>
      <c r="DH120" s="112"/>
      <c r="DI120" s="112"/>
      <c r="DJ120" s="112"/>
      <c r="DK120" s="112"/>
      <c r="DL120" s="112"/>
      <c r="DM120" s="112"/>
      <c r="DN120" s="112"/>
      <c r="DO120" s="112"/>
      <c r="DP120" s="112"/>
      <c r="DQ120" s="112"/>
      <c r="DR120" s="112"/>
      <c r="DS120" s="112"/>
      <c r="DT120" s="112"/>
      <c r="DU120" s="112"/>
      <c r="DV120" s="112"/>
      <c r="DW120" s="112"/>
      <c r="DX120" s="112"/>
      <c r="DY120" s="112"/>
      <c r="DZ120" s="112"/>
      <c r="EA120" s="112"/>
      <c r="EB120" s="112"/>
      <c r="EC120" s="112"/>
      <c r="ED120" s="112"/>
      <c r="EE120" s="112"/>
      <c r="EF120" s="112"/>
      <c r="EG120" s="112"/>
      <c r="EH120" s="112"/>
      <c r="EI120" s="112"/>
      <c r="EJ120" s="112"/>
      <c r="EK120" s="112"/>
      <c r="EL120" s="112"/>
      <c r="EM120" s="112"/>
      <c r="EN120" s="112"/>
      <c r="EO120" s="112"/>
      <c r="EP120" s="112"/>
      <c r="EQ120" s="112"/>
      <c r="ER120" s="112"/>
      <c r="ES120" s="112"/>
      <c r="ET120" s="112"/>
      <c r="EU120" s="112"/>
      <c r="EV120" s="112"/>
      <c r="EW120" s="112"/>
      <c r="EX120" s="112"/>
      <c r="EY120" s="112"/>
      <c r="EZ120" s="112"/>
      <c r="FA120" s="112"/>
      <c r="FB120" s="112"/>
      <c r="FC120" s="112"/>
      <c r="FD120" s="112"/>
      <c r="FE120" s="112"/>
      <c r="FF120" s="112"/>
      <c r="FG120" s="112"/>
      <c r="FH120" s="112"/>
      <c r="FI120" s="112"/>
      <c r="FJ120" s="112"/>
      <c r="FK120" s="112"/>
      <c r="FL120" s="112"/>
      <c r="FM120" s="112"/>
      <c r="FN120" s="112"/>
      <c r="FO120" s="112"/>
      <c r="FP120" s="112"/>
      <c r="FQ120" s="112"/>
      <c r="FR120" s="112"/>
      <c r="FS120" s="114"/>
      <c r="FT120" s="16" t="str">
        <f t="shared" si="3"/>
        <v>コピーが上手くできていません。</v>
      </c>
      <c r="FU120" s="116"/>
    </row>
    <row r="121" spans="1:177" ht="24.95" customHeight="1">
      <c r="A121" s="21" t="s">
        <v>557</v>
      </c>
      <c r="B121" s="14" t="s">
        <v>1318</v>
      </c>
      <c r="C121" s="14" t="s">
        <v>1317</v>
      </c>
      <c r="D121" s="14">
        <v>1</v>
      </c>
      <c r="E121" s="14" t="s">
        <v>127</v>
      </c>
      <c r="F121" s="14" t="s">
        <v>1319</v>
      </c>
      <c r="G121" s="14" t="s">
        <v>1320</v>
      </c>
      <c r="H121" s="14">
        <v>2372206397</v>
      </c>
      <c r="I121" s="14" t="s">
        <v>127</v>
      </c>
      <c r="J121" s="14" t="s">
        <v>1321</v>
      </c>
      <c r="K121" s="14" t="s">
        <v>12</v>
      </c>
      <c r="L121" s="15">
        <v>45108</v>
      </c>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t="s">
        <v>932</v>
      </c>
      <c r="AM121" s="54"/>
      <c r="AN121" s="110" t="s">
        <v>1650</v>
      </c>
      <c r="AO121" s="151"/>
      <c r="AP121" s="151"/>
      <c r="AQ121" s="152"/>
      <c r="AR121" s="151"/>
      <c r="AS121" s="156"/>
      <c r="AT121" s="156"/>
      <c r="AU121" s="148"/>
      <c r="AW121" s="150" t="s">
        <v>1248</v>
      </c>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3"/>
      <c r="CT121" s="112"/>
      <c r="CU121" s="112"/>
      <c r="CV121" s="112"/>
      <c r="CW121" s="112"/>
      <c r="CX121" s="112"/>
      <c r="CY121" s="112"/>
      <c r="CZ121" s="112"/>
      <c r="DA121" s="112"/>
      <c r="DB121" s="112"/>
      <c r="DC121" s="112"/>
      <c r="DD121" s="112"/>
      <c r="DE121" s="112"/>
      <c r="DF121" s="112"/>
      <c r="DG121" s="112"/>
      <c r="DH121" s="112"/>
      <c r="DI121" s="112"/>
      <c r="DJ121" s="112"/>
      <c r="DK121" s="112"/>
      <c r="DL121" s="112"/>
      <c r="DM121" s="112"/>
      <c r="DN121" s="112"/>
      <c r="DO121" s="112"/>
      <c r="DP121" s="112"/>
      <c r="DQ121" s="112"/>
      <c r="DR121" s="112"/>
      <c r="DS121" s="112"/>
      <c r="DT121" s="112"/>
      <c r="DU121" s="112"/>
      <c r="DV121" s="112"/>
      <c r="DW121" s="112"/>
      <c r="DX121" s="112"/>
      <c r="DY121" s="112"/>
      <c r="DZ121" s="112"/>
      <c r="EA121" s="112"/>
      <c r="EB121" s="112"/>
      <c r="EC121" s="112"/>
      <c r="ED121" s="112"/>
      <c r="EE121" s="112"/>
      <c r="EF121" s="112"/>
      <c r="EG121" s="112"/>
      <c r="EH121" s="112"/>
      <c r="EI121" s="112"/>
      <c r="EJ121" s="112"/>
      <c r="EK121" s="112"/>
      <c r="EL121" s="112"/>
      <c r="EM121" s="112"/>
      <c r="EN121" s="112"/>
      <c r="EO121" s="112"/>
      <c r="EP121" s="112"/>
      <c r="EQ121" s="112"/>
      <c r="ER121" s="112"/>
      <c r="ES121" s="112"/>
      <c r="ET121" s="112"/>
      <c r="EU121" s="112"/>
      <c r="EV121" s="112"/>
      <c r="EW121" s="112"/>
      <c r="EX121" s="112"/>
      <c r="EY121" s="112"/>
      <c r="EZ121" s="112"/>
      <c r="FA121" s="112"/>
      <c r="FB121" s="112"/>
      <c r="FC121" s="112"/>
      <c r="FD121" s="112"/>
      <c r="FE121" s="112"/>
      <c r="FF121" s="112"/>
      <c r="FG121" s="112"/>
      <c r="FH121" s="112"/>
      <c r="FI121" s="112"/>
      <c r="FJ121" s="112"/>
      <c r="FK121" s="112"/>
      <c r="FL121" s="112"/>
      <c r="FM121" s="112"/>
      <c r="FN121" s="112"/>
      <c r="FO121" s="112"/>
      <c r="FP121" s="112"/>
      <c r="FQ121" s="112"/>
      <c r="FR121" s="112"/>
      <c r="FS121" s="114"/>
      <c r="FT121" s="16" t="str">
        <f t="shared" si="3"/>
        <v>コピーが上手くできていません。</v>
      </c>
      <c r="FU121" s="116"/>
    </row>
    <row r="122" spans="1:177" ht="24.95" customHeight="1">
      <c r="A122" s="21" t="s">
        <v>557</v>
      </c>
      <c r="B122" s="14" t="s">
        <v>1659</v>
      </c>
      <c r="C122" s="14" t="s">
        <v>1660</v>
      </c>
      <c r="D122" s="14">
        <v>1</v>
      </c>
      <c r="E122" s="14" t="s">
        <v>1661</v>
      </c>
      <c r="F122" s="14" t="s">
        <v>1662</v>
      </c>
      <c r="G122" s="14" t="s">
        <v>1663</v>
      </c>
      <c r="H122" s="14">
        <v>2362290930</v>
      </c>
      <c r="I122" s="14" t="s">
        <v>1666</v>
      </c>
      <c r="J122" s="14" t="s">
        <v>1665</v>
      </c>
      <c r="K122" s="14" t="s">
        <v>1667</v>
      </c>
      <c r="L122" s="15">
        <v>45200</v>
      </c>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t="s">
        <v>933</v>
      </c>
      <c r="AM122" s="54"/>
      <c r="AN122" s="110" t="s">
        <v>1650</v>
      </c>
      <c r="AO122" s="151"/>
      <c r="AP122" s="151"/>
      <c r="AQ122" s="152"/>
      <c r="AR122" s="151"/>
      <c r="AS122" s="156"/>
      <c r="AT122" s="156"/>
      <c r="AU122" s="148"/>
      <c r="AW122" s="150" t="s">
        <v>1248</v>
      </c>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c r="CP122" s="112"/>
      <c r="CQ122" s="112"/>
      <c r="CR122" s="112"/>
      <c r="CS122" s="113"/>
      <c r="CT122" s="112"/>
      <c r="CU122" s="112"/>
      <c r="CV122" s="112"/>
      <c r="CW122" s="112"/>
      <c r="CX122" s="112"/>
      <c r="CY122" s="112"/>
      <c r="CZ122" s="112"/>
      <c r="DA122" s="112"/>
      <c r="DB122" s="112"/>
      <c r="DC122" s="112"/>
      <c r="DD122" s="112"/>
      <c r="DE122" s="112"/>
      <c r="DF122" s="112"/>
      <c r="DG122" s="112"/>
      <c r="DH122" s="112"/>
      <c r="DI122" s="112"/>
      <c r="DJ122" s="112"/>
      <c r="DK122" s="112"/>
      <c r="DL122" s="112"/>
      <c r="DM122" s="112"/>
      <c r="DN122" s="112"/>
      <c r="DO122" s="112"/>
      <c r="DP122" s="112"/>
      <c r="DQ122" s="112"/>
      <c r="DR122" s="112"/>
      <c r="DS122" s="112"/>
      <c r="DT122" s="112"/>
      <c r="DU122" s="112"/>
      <c r="DV122" s="112"/>
      <c r="DW122" s="112"/>
      <c r="DX122" s="112"/>
      <c r="DY122" s="112"/>
      <c r="DZ122" s="112"/>
      <c r="EA122" s="112"/>
      <c r="EB122" s="112"/>
      <c r="EC122" s="112"/>
      <c r="ED122" s="112"/>
      <c r="EE122" s="112"/>
      <c r="EF122" s="112"/>
      <c r="EG122" s="112"/>
      <c r="EH122" s="112"/>
      <c r="EI122" s="112"/>
      <c r="EJ122" s="112"/>
      <c r="EK122" s="112"/>
      <c r="EL122" s="112"/>
      <c r="EM122" s="112"/>
      <c r="EN122" s="112"/>
      <c r="EO122" s="112"/>
      <c r="EP122" s="112"/>
      <c r="EQ122" s="112"/>
      <c r="ER122" s="112"/>
      <c r="ES122" s="112"/>
      <c r="ET122" s="112"/>
      <c r="EU122" s="112"/>
      <c r="EV122" s="112"/>
      <c r="EW122" s="112"/>
      <c r="EX122" s="112"/>
      <c r="EY122" s="112"/>
      <c r="EZ122" s="112"/>
      <c r="FA122" s="112"/>
      <c r="FB122" s="112"/>
      <c r="FC122" s="112"/>
      <c r="FD122" s="112"/>
      <c r="FE122" s="112"/>
      <c r="FF122" s="112"/>
      <c r="FG122" s="112"/>
      <c r="FH122" s="112"/>
      <c r="FI122" s="112"/>
      <c r="FJ122" s="112"/>
      <c r="FK122" s="112"/>
      <c r="FL122" s="112"/>
      <c r="FM122" s="112"/>
      <c r="FN122" s="112"/>
      <c r="FO122" s="112"/>
      <c r="FP122" s="112"/>
      <c r="FQ122" s="112"/>
      <c r="FR122" s="112"/>
      <c r="FS122" s="114"/>
      <c r="FT122" s="16" t="str">
        <f t="shared" ref="FT122" si="5">IF(OR(ISBLANK(AW122),ISBLANK(AY122),ISBLANK(BA122),ISBLANK(BC122),ISBLANK(BD122),ISBLANK(BE122),ISBLANK(BG122),ISBLANK(BI122),ISBLANK(BJ122),ISBLANK(CI122),ISBLANK(CJ122),ISBLANK(CU122),ISBLANK(CV122),ISBLANK(CX122),ISBLANK(CZ122),ISBLANK(DA122),ISBLANK(DB122),ISBLANK(DD122),ISBLANK(DF122),ISBLANK(DG122),ISBLANK(DH122),ISBLANK(DI122),ISBLANK(DK122),ISBLANK(DM122),ISBLANK(DN122),ISBLANK(DO122),ISBLANK(FH122),ISBLANK(FS122)),"コピーが上手くできていません。",IF(B122=AW122,"問題なし","貼り付ける法人が間違っています。"))</f>
        <v>コピーが上手くできていません。</v>
      </c>
      <c r="FU122" s="116"/>
    </row>
    <row r="123" spans="1:177" ht="24.95" customHeight="1">
      <c r="A123" s="21" t="s">
        <v>557</v>
      </c>
      <c r="B123" s="14" t="s">
        <v>1601</v>
      </c>
      <c r="C123" s="14" t="s">
        <v>663</v>
      </c>
      <c r="D123" s="14">
        <v>1</v>
      </c>
      <c r="E123" s="14" t="s">
        <v>498</v>
      </c>
      <c r="F123" s="14" t="s">
        <v>499</v>
      </c>
      <c r="G123" s="14" t="s">
        <v>500</v>
      </c>
      <c r="H123" s="14">
        <v>2372205977</v>
      </c>
      <c r="I123" s="14" t="s">
        <v>498</v>
      </c>
      <c r="J123" s="14" t="s">
        <v>499</v>
      </c>
      <c r="K123" s="14" t="s">
        <v>12</v>
      </c>
      <c r="L123" s="15">
        <v>44531</v>
      </c>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t="s">
        <v>934</v>
      </c>
      <c r="AM123" s="54"/>
      <c r="AN123" s="110" t="s">
        <v>1650</v>
      </c>
      <c r="AO123" s="151"/>
      <c r="AP123" s="151"/>
      <c r="AQ123" s="152"/>
      <c r="AR123" s="151"/>
      <c r="AS123" s="156"/>
      <c r="AT123" s="156"/>
      <c r="AU123" s="148"/>
      <c r="AW123" s="150" t="s">
        <v>1248</v>
      </c>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c r="CQ123" s="112"/>
      <c r="CR123" s="112"/>
      <c r="CS123" s="113"/>
      <c r="CT123" s="112"/>
      <c r="CU123" s="112"/>
      <c r="CV123" s="112"/>
      <c r="CW123" s="112"/>
      <c r="CX123" s="112"/>
      <c r="CY123" s="112"/>
      <c r="CZ123" s="112"/>
      <c r="DA123" s="112"/>
      <c r="DB123" s="112"/>
      <c r="DC123" s="112"/>
      <c r="DD123" s="112"/>
      <c r="DE123" s="112"/>
      <c r="DF123" s="112"/>
      <c r="DG123" s="112"/>
      <c r="DH123" s="112"/>
      <c r="DI123" s="112"/>
      <c r="DJ123" s="112"/>
      <c r="DK123" s="112"/>
      <c r="DL123" s="112"/>
      <c r="DM123" s="112"/>
      <c r="DN123" s="112"/>
      <c r="DO123" s="112"/>
      <c r="DP123" s="112"/>
      <c r="DQ123" s="112"/>
      <c r="DR123" s="112"/>
      <c r="DS123" s="112"/>
      <c r="DT123" s="112"/>
      <c r="DU123" s="112"/>
      <c r="DV123" s="112"/>
      <c r="DW123" s="112"/>
      <c r="DX123" s="112"/>
      <c r="DY123" s="112"/>
      <c r="DZ123" s="112"/>
      <c r="EA123" s="112"/>
      <c r="EB123" s="112"/>
      <c r="EC123" s="112"/>
      <c r="ED123" s="112"/>
      <c r="EE123" s="112"/>
      <c r="EF123" s="112"/>
      <c r="EG123" s="112"/>
      <c r="EH123" s="112"/>
      <c r="EI123" s="112"/>
      <c r="EJ123" s="112"/>
      <c r="EK123" s="112"/>
      <c r="EL123" s="112"/>
      <c r="EM123" s="112"/>
      <c r="EN123" s="112"/>
      <c r="EO123" s="112"/>
      <c r="EP123" s="112"/>
      <c r="EQ123" s="112"/>
      <c r="ER123" s="112"/>
      <c r="ES123" s="112"/>
      <c r="ET123" s="112"/>
      <c r="EU123" s="112"/>
      <c r="EV123" s="112"/>
      <c r="EW123" s="112"/>
      <c r="EX123" s="112"/>
      <c r="EY123" s="112"/>
      <c r="EZ123" s="112"/>
      <c r="FA123" s="112"/>
      <c r="FB123" s="112"/>
      <c r="FC123" s="112"/>
      <c r="FD123" s="112"/>
      <c r="FE123" s="112"/>
      <c r="FF123" s="112"/>
      <c r="FG123" s="112"/>
      <c r="FH123" s="112"/>
      <c r="FI123" s="112"/>
      <c r="FJ123" s="112"/>
      <c r="FK123" s="112"/>
      <c r="FL123" s="112"/>
      <c r="FM123" s="112"/>
      <c r="FN123" s="112"/>
      <c r="FO123" s="112"/>
      <c r="FP123" s="112"/>
      <c r="FQ123" s="112"/>
      <c r="FR123" s="112"/>
      <c r="FS123" s="114"/>
      <c r="FT123" s="16" t="str">
        <f t="shared" si="3"/>
        <v>コピーが上手くできていません。</v>
      </c>
      <c r="FU123" s="116"/>
    </row>
    <row r="124" spans="1:177" ht="24.95" customHeight="1">
      <c r="A124" s="21" t="s">
        <v>557</v>
      </c>
      <c r="B124" s="14" t="s">
        <v>501</v>
      </c>
      <c r="C124" s="14" t="s">
        <v>669</v>
      </c>
      <c r="D124" s="14">
        <v>1</v>
      </c>
      <c r="E124" s="14" t="s">
        <v>233</v>
      </c>
      <c r="F124" s="14" t="s">
        <v>502</v>
      </c>
      <c r="G124" s="14" t="s">
        <v>503</v>
      </c>
      <c r="H124" s="14">
        <v>2372205985</v>
      </c>
      <c r="I124" s="14" t="s">
        <v>1664</v>
      </c>
      <c r="J124" s="14" t="s">
        <v>504</v>
      </c>
      <c r="K124" s="14" t="s">
        <v>12</v>
      </c>
      <c r="L124" s="15">
        <v>44531</v>
      </c>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t="s">
        <v>935</v>
      </c>
      <c r="AM124" s="54"/>
      <c r="AN124" s="110" t="s">
        <v>1650</v>
      </c>
      <c r="AO124" s="151"/>
      <c r="AP124" s="151"/>
      <c r="AQ124" s="152"/>
      <c r="AR124" s="151"/>
      <c r="AS124" s="156"/>
      <c r="AT124" s="156"/>
      <c r="AU124" s="148"/>
      <c r="AW124" s="150" t="s">
        <v>1248</v>
      </c>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3"/>
      <c r="CT124" s="112"/>
      <c r="CU124" s="112"/>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c r="DT124" s="112"/>
      <c r="DU124" s="112"/>
      <c r="DV124" s="112"/>
      <c r="DW124" s="112"/>
      <c r="DX124" s="112"/>
      <c r="DY124" s="112"/>
      <c r="DZ124" s="112"/>
      <c r="EA124" s="112"/>
      <c r="EB124" s="112"/>
      <c r="EC124" s="112"/>
      <c r="ED124" s="112"/>
      <c r="EE124" s="112"/>
      <c r="EF124" s="112"/>
      <c r="EG124" s="112"/>
      <c r="EH124" s="112"/>
      <c r="EI124" s="112"/>
      <c r="EJ124" s="112"/>
      <c r="EK124" s="112"/>
      <c r="EL124" s="112"/>
      <c r="EM124" s="112"/>
      <c r="EN124" s="112"/>
      <c r="EO124" s="112"/>
      <c r="EP124" s="112"/>
      <c r="EQ124" s="112"/>
      <c r="ER124" s="112"/>
      <c r="ES124" s="112"/>
      <c r="ET124" s="112"/>
      <c r="EU124" s="112"/>
      <c r="EV124" s="112"/>
      <c r="EW124" s="112"/>
      <c r="EX124" s="112"/>
      <c r="EY124" s="112"/>
      <c r="EZ124" s="112"/>
      <c r="FA124" s="112"/>
      <c r="FB124" s="112"/>
      <c r="FC124" s="112"/>
      <c r="FD124" s="112"/>
      <c r="FE124" s="112"/>
      <c r="FF124" s="112"/>
      <c r="FG124" s="112"/>
      <c r="FH124" s="112"/>
      <c r="FI124" s="112"/>
      <c r="FJ124" s="112"/>
      <c r="FK124" s="112"/>
      <c r="FL124" s="112"/>
      <c r="FM124" s="112"/>
      <c r="FN124" s="112"/>
      <c r="FO124" s="112"/>
      <c r="FP124" s="112"/>
      <c r="FQ124" s="112"/>
      <c r="FR124" s="112"/>
      <c r="FS124" s="114"/>
      <c r="FT124" s="16" t="str">
        <f t="shared" si="3"/>
        <v>コピーが上手くできていません。</v>
      </c>
      <c r="FU124" s="116"/>
    </row>
    <row r="125" spans="1:177" ht="24.95" customHeight="1">
      <c r="A125" s="21" t="s">
        <v>557</v>
      </c>
      <c r="B125" s="14" t="s">
        <v>400</v>
      </c>
      <c r="C125" s="14" t="s">
        <v>670</v>
      </c>
      <c r="D125" s="14">
        <v>1</v>
      </c>
      <c r="E125" s="14" t="s">
        <v>257</v>
      </c>
      <c r="F125" s="14" t="s">
        <v>1505</v>
      </c>
      <c r="G125" s="14" t="s">
        <v>401</v>
      </c>
      <c r="H125" s="14">
        <v>2372204780</v>
      </c>
      <c r="I125" s="14" t="s">
        <v>257</v>
      </c>
      <c r="J125" s="14" t="s">
        <v>1505</v>
      </c>
      <c r="K125" s="14" t="s">
        <v>12</v>
      </c>
      <c r="L125" s="15">
        <v>42583</v>
      </c>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t="s">
        <v>936</v>
      </c>
      <c r="AM125" s="54"/>
      <c r="AN125" s="110" t="s">
        <v>1650</v>
      </c>
      <c r="AO125" s="151"/>
      <c r="AP125" s="151"/>
      <c r="AQ125" s="151"/>
      <c r="AR125" s="151"/>
      <c r="AS125" s="156"/>
      <c r="AT125" s="156"/>
      <c r="AU125" s="148"/>
      <c r="AW125" s="150" t="s">
        <v>1248</v>
      </c>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c r="CQ125" s="112"/>
      <c r="CR125" s="112"/>
      <c r="CS125" s="113"/>
      <c r="CT125" s="112"/>
      <c r="CU125" s="112"/>
      <c r="CV125" s="112"/>
      <c r="CW125" s="112"/>
      <c r="CX125" s="112"/>
      <c r="CY125" s="112"/>
      <c r="CZ125" s="112"/>
      <c r="DA125" s="112"/>
      <c r="DB125" s="112"/>
      <c r="DC125" s="112"/>
      <c r="DD125" s="112"/>
      <c r="DE125" s="112"/>
      <c r="DF125" s="112"/>
      <c r="DG125" s="112"/>
      <c r="DH125" s="112"/>
      <c r="DI125" s="112"/>
      <c r="DJ125" s="112"/>
      <c r="DK125" s="112"/>
      <c r="DL125" s="112"/>
      <c r="DM125" s="112"/>
      <c r="DN125" s="112"/>
      <c r="DO125" s="112"/>
      <c r="DP125" s="112"/>
      <c r="DQ125" s="112"/>
      <c r="DR125" s="112"/>
      <c r="DS125" s="112"/>
      <c r="DT125" s="112"/>
      <c r="DU125" s="112"/>
      <c r="DV125" s="112"/>
      <c r="DW125" s="112"/>
      <c r="DX125" s="112"/>
      <c r="DY125" s="112"/>
      <c r="DZ125" s="112"/>
      <c r="EA125" s="112"/>
      <c r="EB125" s="112"/>
      <c r="EC125" s="112"/>
      <c r="ED125" s="112"/>
      <c r="EE125" s="112"/>
      <c r="EF125" s="112"/>
      <c r="EG125" s="112"/>
      <c r="EH125" s="112"/>
      <c r="EI125" s="112"/>
      <c r="EJ125" s="112"/>
      <c r="EK125" s="112"/>
      <c r="EL125" s="112"/>
      <c r="EM125" s="112"/>
      <c r="EN125" s="112"/>
      <c r="EO125" s="112"/>
      <c r="EP125" s="112"/>
      <c r="EQ125" s="112"/>
      <c r="ER125" s="112"/>
      <c r="ES125" s="112"/>
      <c r="ET125" s="112"/>
      <c r="EU125" s="112"/>
      <c r="EV125" s="112"/>
      <c r="EW125" s="112"/>
      <c r="EX125" s="112"/>
      <c r="EY125" s="112"/>
      <c r="EZ125" s="112"/>
      <c r="FA125" s="112"/>
      <c r="FB125" s="112"/>
      <c r="FC125" s="112"/>
      <c r="FD125" s="112"/>
      <c r="FE125" s="112"/>
      <c r="FF125" s="112"/>
      <c r="FG125" s="112"/>
      <c r="FH125" s="112"/>
      <c r="FI125" s="112"/>
      <c r="FJ125" s="112"/>
      <c r="FK125" s="112"/>
      <c r="FL125" s="112"/>
      <c r="FM125" s="112"/>
      <c r="FN125" s="112"/>
      <c r="FO125" s="112"/>
      <c r="FP125" s="112"/>
      <c r="FQ125" s="112"/>
      <c r="FR125" s="112"/>
      <c r="FS125" s="114"/>
      <c r="FT125" s="16" t="str">
        <f t="shared" si="3"/>
        <v>コピーが上手くできていません。</v>
      </c>
      <c r="FU125" s="116"/>
    </row>
    <row r="126" spans="1:177" ht="24.95" customHeight="1">
      <c r="A126" s="21" t="s">
        <v>557</v>
      </c>
      <c r="B126" s="14" t="s">
        <v>1602</v>
      </c>
      <c r="C126" s="14" t="s">
        <v>664</v>
      </c>
      <c r="D126" s="14">
        <v>1</v>
      </c>
      <c r="E126" s="14" t="s">
        <v>122</v>
      </c>
      <c r="F126" s="14" t="s">
        <v>1528</v>
      </c>
      <c r="G126" s="14" t="s">
        <v>765</v>
      </c>
      <c r="H126" s="14" t="s">
        <v>1407</v>
      </c>
      <c r="I126" s="14" t="s">
        <v>122</v>
      </c>
      <c r="J126" s="19" t="s">
        <v>1528</v>
      </c>
      <c r="K126" s="14" t="s">
        <v>731</v>
      </c>
      <c r="L126" s="15" t="s">
        <v>1408</v>
      </c>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t="s">
        <v>1635</v>
      </c>
      <c r="AM126" s="54"/>
      <c r="AN126" s="110" t="s">
        <v>1650</v>
      </c>
      <c r="AO126" s="151"/>
      <c r="AP126" s="151"/>
      <c r="AQ126" s="152"/>
      <c r="AR126" s="151"/>
      <c r="AS126" s="156"/>
      <c r="AT126" s="156"/>
      <c r="AU126" s="148"/>
      <c r="AW126" s="150" t="s">
        <v>1248</v>
      </c>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2"/>
      <c r="CE126" s="112"/>
      <c r="CF126" s="112"/>
      <c r="CG126" s="112"/>
      <c r="CH126" s="112"/>
      <c r="CI126" s="112"/>
      <c r="CJ126" s="112"/>
      <c r="CK126" s="112"/>
      <c r="CL126" s="112"/>
      <c r="CM126" s="112"/>
      <c r="CN126" s="112"/>
      <c r="CO126" s="112"/>
      <c r="CP126" s="112"/>
      <c r="CQ126" s="112"/>
      <c r="CR126" s="112"/>
      <c r="CS126" s="113"/>
      <c r="CT126" s="112"/>
      <c r="CU126" s="112"/>
      <c r="CV126" s="112"/>
      <c r="CW126" s="112"/>
      <c r="CX126" s="112"/>
      <c r="CY126" s="112"/>
      <c r="CZ126" s="112"/>
      <c r="DA126" s="112"/>
      <c r="DB126" s="112"/>
      <c r="DC126" s="112"/>
      <c r="DD126" s="112"/>
      <c r="DE126" s="112"/>
      <c r="DF126" s="112"/>
      <c r="DG126" s="112"/>
      <c r="DH126" s="112"/>
      <c r="DI126" s="112"/>
      <c r="DJ126" s="112"/>
      <c r="DK126" s="112"/>
      <c r="DL126" s="112"/>
      <c r="DM126" s="112"/>
      <c r="DN126" s="112"/>
      <c r="DO126" s="112"/>
      <c r="DP126" s="112"/>
      <c r="DQ126" s="112"/>
      <c r="DR126" s="112"/>
      <c r="DS126" s="112"/>
      <c r="DT126" s="112"/>
      <c r="DU126" s="112"/>
      <c r="DV126" s="112"/>
      <c r="DW126" s="112"/>
      <c r="DX126" s="112"/>
      <c r="DY126" s="112"/>
      <c r="DZ126" s="112"/>
      <c r="EA126" s="112"/>
      <c r="EB126" s="112"/>
      <c r="EC126" s="112"/>
      <c r="ED126" s="112"/>
      <c r="EE126" s="112"/>
      <c r="EF126" s="112"/>
      <c r="EG126" s="112"/>
      <c r="EH126" s="112"/>
      <c r="EI126" s="112"/>
      <c r="EJ126" s="112"/>
      <c r="EK126" s="112"/>
      <c r="EL126" s="112"/>
      <c r="EM126" s="112"/>
      <c r="EN126" s="112"/>
      <c r="EO126" s="112"/>
      <c r="EP126" s="112"/>
      <c r="EQ126" s="112"/>
      <c r="ER126" s="112"/>
      <c r="ES126" s="112"/>
      <c r="ET126" s="112"/>
      <c r="EU126" s="112"/>
      <c r="EV126" s="112"/>
      <c r="EW126" s="112"/>
      <c r="EX126" s="112"/>
      <c r="EY126" s="112"/>
      <c r="EZ126" s="112"/>
      <c r="FA126" s="112"/>
      <c r="FB126" s="112"/>
      <c r="FC126" s="112"/>
      <c r="FD126" s="112"/>
      <c r="FE126" s="112"/>
      <c r="FF126" s="112"/>
      <c r="FG126" s="112"/>
      <c r="FH126" s="112"/>
      <c r="FI126" s="112"/>
      <c r="FJ126" s="112"/>
      <c r="FK126" s="112"/>
      <c r="FL126" s="112"/>
      <c r="FM126" s="112"/>
      <c r="FN126" s="112"/>
      <c r="FO126" s="112"/>
      <c r="FP126" s="112"/>
      <c r="FQ126" s="112"/>
      <c r="FR126" s="112"/>
      <c r="FS126" s="114"/>
      <c r="FT126" s="16" t="str">
        <f t="shared" si="3"/>
        <v>コピーが上手くできていません。</v>
      </c>
      <c r="FU126" s="116"/>
    </row>
    <row r="127" spans="1:177" ht="24.95" customHeight="1">
      <c r="A127" s="21" t="s">
        <v>1251</v>
      </c>
      <c r="B127" s="14" t="s">
        <v>1250</v>
      </c>
      <c r="C127" s="14" t="s">
        <v>1252</v>
      </c>
      <c r="D127" s="14">
        <v>1</v>
      </c>
      <c r="E127" s="14" t="s">
        <v>1253</v>
      </c>
      <c r="F127" s="14" t="s">
        <v>1471</v>
      </c>
      <c r="G127" s="14" t="s">
        <v>1249</v>
      </c>
      <c r="H127" s="14">
        <v>2372206199</v>
      </c>
      <c r="I127" s="14" t="s">
        <v>1254</v>
      </c>
      <c r="J127" s="19" t="s">
        <v>1255</v>
      </c>
      <c r="K127" s="14" t="s">
        <v>1164</v>
      </c>
      <c r="L127" s="15">
        <v>44866</v>
      </c>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t="s">
        <v>1326</v>
      </c>
      <c r="AM127" s="54"/>
      <c r="AN127" s="110" t="s">
        <v>1650</v>
      </c>
      <c r="AO127" s="153"/>
      <c r="AP127" s="110"/>
      <c r="AQ127" s="110"/>
      <c r="AR127" s="110"/>
      <c r="AS127" s="156"/>
      <c r="AT127" s="156"/>
      <c r="AU127" s="154"/>
      <c r="AW127" s="150" t="s">
        <v>1248</v>
      </c>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c r="CH127" s="112"/>
      <c r="CI127" s="112"/>
      <c r="CJ127" s="112"/>
      <c r="CK127" s="112"/>
      <c r="CL127" s="112"/>
      <c r="CM127" s="112"/>
      <c r="CN127" s="112"/>
      <c r="CO127" s="112"/>
      <c r="CP127" s="112"/>
      <c r="CQ127" s="112"/>
      <c r="CR127" s="112"/>
      <c r="CS127" s="113"/>
      <c r="CT127" s="112"/>
      <c r="CU127" s="112"/>
      <c r="CV127" s="112"/>
      <c r="CW127" s="112"/>
      <c r="CX127" s="112"/>
      <c r="CY127" s="112"/>
      <c r="CZ127" s="112"/>
      <c r="DA127" s="112"/>
      <c r="DB127" s="112"/>
      <c r="DC127" s="112"/>
      <c r="DD127" s="112"/>
      <c r="DE127" s="112"/>
      <c r="DF127" s="112"/>
      <c r="DG127" s="112"/>
      <c r="DH127" s="112"/>
      <c r="DI127" s="112"/>
      <c r="DJ127" s="112"/>
      <c r="DK127" s="112"/>
      <c r="DL127" s="112"/>
      <c r="DM127" s="112"/>
      <c r="DN127" s="112"/>
      <c r="DO127" s="112"/>
      <c r="DP127" s="112"/>
      <c r="DQ127" s="112"/>
      <c r="DR127" s="112"/>
      <c r="DS127" s="112"/>
      <c r="DT127" s="112"/>
      <c r="DU127" s="112"/>
      <c r="DV127" s="112"/>
      <c r="DW127" s="112"/>
      <c r="DX127" s="112"/>
      <c r="DY127" s="112"/>
      <c r="DZ127" s="112"/>
      <c r="EA127" s="112"/>
      <c r="EB127" s="112"/>
      <c r="EC127" s="112"/>
      <c r="ED127" s="112"/>
      <c r="EE127" s="112"/>
      <c r="EF127" s="112"/>
      <c r="EG127" s="112"/>
      <c r="EH127" s="112"/>
      <c r="EI127" s="112"/>
      <c r="EJ127" s="112"/>
      <c r="EK127" s="112"/>
      <c r="EL127" s="112"/>
      <c r="EM127" s="112"/>
      <c r="EN127" s="112"/>
      <c r="EO127" s="112"/>
      <c r="EP127" s="112"/>
      <c r="EQ127" s="112"/>
      <c r="ER127" s="112"/>
      <c r="ES127" s="112"/>
      <c r="ET127" s="112"/>
      <c r="EU127" s="112"/>
      <c r="EV127" s="112"/>
      <c r="EW127" s="112"/>
      <c r="EX127" s="112"/>
      <c r="EY127" s="112"/>
      <c r="EZ127" s="112"/>
      <c r="FA127" s="112"/>
      <c r="FB127" s="112"/>
      <c r="FC127" s="112"/>
      <c r="FD127" s="112"/>
      <c r="FE127" s="112"/>
      <c r="FF127" s="112"/>
      <c r="FG127" s="112"/>
      <c r="FH127" s="112"/>
      <c r="FI127" s="112"/>
      <c r="FJ127" s="112"/>
      <c r="FK127" s="112"/>
      <c r="FL127" s="112"/>
      <c r="FM127" s="112"/>
      <c r="FN127" s="112"/>
      <c r="FO127" s="112"/>
      <c r="FP127" s="112"/>
      <c r="FQ127" s="112"/>
      <c r="FR127" s="112"/>
      <c r="FS127" s="114"/>
      <c r="FT127" s="16" t="str">
        <f t="shared" si="3"/>
        <v>コピーが上手くできていません。</v>
      </c>
      <c r="FU127" s="116"/>
    </row>
    <row r="128" spans="1:177" ht="24.95" customHeight="1">
      <c r="A128" s="21" t="s">
        <v>818</v>
      </c>
      <c r="B128" s="14" t="s">
        <v>1311</v>
      </c>
      <c r="C128" s="14" t="s">
        <v>1312</v>
      </c>
      <c r="D128" s="14">
        <v>1</v>
      </c>
      <c r="E128" s="14" t="s">
        <v>1313</v>
      </c>
      <c r="F128" s="14" t="s">
        <v>1314</v>
      </c>
      <c r="G128" s="14" t="s">
        <v>1316</v>
      </c>
      <c r="H128" s="14">
        <v>2372206405</v>
      </c>
      <c r="I128" s="14" t="s">
        <v>202</v>
      </c>
      <c r="J128" s="14" t="s">
        <v>1315</v>
      </c>
      <c r="K128" s="14" t="s">
        <v>12</v>
      </c>
      <c r="L128" s="15">
        <v>45108</v>
      </c>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t="s">
        <v>1327</v>
      </c>
      <c r="AM128" s="54"/>
      <c r="AN128" s="110" t="s">
        <v>1650</v>
      </c>
      <c r="AO128" s="151"/>
      <c r="AP128" s="151"/>
      <c r="AQ128" s="152"/>
      <c r="AR128" s="151"/>
      <c r="AS128" s="156"/>
      <c r="AT128" s="156"/>
      <c r="AU128" s="148"/>
      <c r="AW128" s="150" t="s">
        <v>1248</v>
      </c>
      <c r="AX128" s="112"/>
      <c r="AY128" s="112"/>
      <c r="AZ128" s="112"/>
      <c r="BA128" s="112"/>
      <c r="BB128" s="112"/>
      <c r="BC128" s="112"/>
      <c r="BD128" s="112"/>
      <c r="BE128" s="112"/>
      <c r="BF128" s="112"/>
      <c r="BG128" s="112"/>
      <c r="BH128" s="112"/>
      <c r="BI128" s="112"/>
      <c r="BJ128" s="112"/>
      <c r="BK128" s="112"/>
      <c r="BL128" s="112"/>
      <c r="BM128" s="112"/>
      <c r="BN128" s="112"/>
      <c r="BO128" s="112"/>
      <c r="BP128" s="112"/>
      <c r="BQ128" s="112"/>
      <c r="BR128" s="112"/>
      <c r="BS128" s="112"/>
      <c r="BT128" s="112"/>
      <c r="BU128" s="112"/>
      <c r="BV128" s="112"/>
      <c r="BW128" s="112"/>
      <c r="BX128" s="112"/>
      <c r="BY128" s="112"/>
      <c r="BZ128" s="112"/>
      <c r="CA128" s="112"/>
      <c r="CB128" s="112"/>
      <c r="CC128" s="112"/>
      <c r="CD128" s="112"/>
      <c r="CE128" s="112"/>
      <c r="CF128" s="112"/>
      <c r="CG128" s="112"/>
      <c r="CH128" s="112"/>
      <c r="CI128" s="112"/>
      <c r="CJ128" s="112"/>
      <c r="CK128" s="112"/>
      <c r="CL128" s="112"/>
      <c r="CM128" s="112"/>
      <c r="CN128" s="112"/>
      <c r="CO128" s="112"/>
      <c r="CP128" s="112"/>
      <c r="CQ128" s="112"/>
      <c r="CR128" s="112"/>
      <c r="CS128" s="113"/>
      <c r="CT128" s="112"/>
      <c r="CU128" s="112"/>
      <c r="CV128" s="112"/>
      <c r="CW128" s="112"/>
      <c r="CX128" s="112"/>
      <c r="CY128" s="112"/>
      <c r="CZ128" s="112"/>
      <c r="DA128" s="112"/>
      <c r="DB128" s="112"/>
      <c r="DC128" s="112"/>
      <c r="DD128" s="112"/>
      <c r="DE128" s="112"/>
      <c r="DF128" s="112"/>
      <c r="DG128" s="112"/>
      <c r="DH128" s="112"/>
      <c r="DI128" s="112"/>
      <c r="DJ128" s="112"/>
      <c r="DK128" s="112"/>
      <c r="DL128" s="112"/>
      <c r="DM128" s="112"/>
      <c r="DN128" s="112"/>
      <c r="DO128" s="112"/>
      <c r="DP128" s="112"/>
      <c r="DQ128" s="112"/>
      <c r="DR128" s="112"/>
      <c r="DS128" s="112"/>
      <c r="DT128" s="112"/>
      <c r="DU128" s="112"/>
      <c r="DV128" s="112"/>
      <c r="DW128" s="112"/>
      <c r="DX128" s="112"/>
      <c r="DY128" s="112"/>
      <c r="DZ128" s="112"/>
      <c r="EA128" s="112"/>
      <c r="EB128" s="112"/>
      <c r="EC128" s="112"/>
      <c r="ED128" s="112"/>
      <c r="EE128" s="112"/>
      <c r="EF128" s="112"/>
      <c r="EG128" s="112"/>
      <c r="EH128" s="112"/>
      <c r="EI128" s="112"/>
      <c r="EJ128" s="112"/>
      <c r="EK128" s="112"/>
      <c r="EL128" s="112"/>
      <c r="EM128" s="112"/>
      <c r="EN128" s="112"/>
      <c r="EO128" s="112"/>
      <c r="EP128" s="112"/>
      <c r="EQ128" s="112"/>
      <c r="ER128" s="112"/>
      <c r="ES128" s="112"/>
      <c r="ET128" s="112"/>
      <c r="EU128" s="112"/>
      <c r="EV128" s="112"/>
      <c r="EW128" s="112"/>
      <c r="EX128" s="112"/>
      <c r="EY128" s="112"/>
      <c r="EZ128" s="112"/>
      <c r="FA128" s="112"/>
      <c r="FB128" s="112"/>
      <c r="FC128" s="112"/>
      <c r="FD128" s="112"/>
      <c r="FE128" s="112"/>
      <c r="FF128" s="112"/>
      <c r="FG128" s="112"/>
      <c r="FH128" s="112"/>
      <c r="FI128" s="112"/>
      <c r="FJ128" s="112"/>
      <c r="FK128" s="112"/>
      <c r="FL128" s="112"/>
      <c r="FM128" s="112"/>
      <c r="FN128" s="112"/>
      <c r="FO128" s="112"/>
      <c r="FP128" s="112"/>
      <c r="FQ128" s="112"/>
      <c r="FR128" s="112"/>
      <c r="FS128" s="114"/>
      <c r="FT128" s="16" t="str">
        <f t="shared" si="3"/>
        <v>コピーが上手くできていません。</v>
      </c>
      <c r="FU128" s="116"/>
    </row>
    <row r="129" spans="1:177" ht="24.95" customHeight="1">
      <c r="A129" s="21" t="s">
        <v>818</v>
      </c>
      <c r="B129" s="14" t="s">
        <v>1303</v>
      </c>
      <c r="C129" s="14" t="s">
        <v>1304</v>
      </c>
      <c r="D129" s="14">
        <v>1</v>
      </c>
      <c r="E129" s="14" t="s">
        <v>137</v>
      </c>
      <c r="F129" s="14" t="s">
        <v>1302</v>
      </c>
      <c r="G129" s="14" t="s">
        <v>497</v>
      </c>
      <c r="H129" s="14">
        <v>2372206371</v>
      </c>
      <c r="I129" s="14" t="s">
        <v>137</v>
      </c>
      <c r="J129" s="14" t="s">
        <v>1302</v>
      </c>
      <c r="K129" s="14" t="s">
        <v>12</v>
      </c>
      <c r="L129" s="15">
        <v>45078</v>
      </c>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t="s">
        <v>1328</v>
      </c>
      <c r="AM129" s="54"/>
      <c r="AN129" s="110" t="s">
        <v>1650</v>
      </c>
      <c r="AO129" s="151"/>
      <c r="AP129" s="151"/>
      <c r="AQ129" s="152"/>
      <c r="AR129" s="151"/>
      <c r="AS129" s="156"/>
      <c r="AT129" s="156"/>
      <c r="AU129" s="148"/>
      <c r="AW129" s="150" t="s">
        <v>1248</v>
      </c>
      <c r="AX129" s="112"/>
      <c r="AY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BY129" s="112"/>
      <c r="BZ129" s="112"/>
      <c r="CA129" s="112"/>
      <c r="CB129" s="112"/>
      <c r="CC129" s="112"/>
      <c r="CD129" s="112"/>
      <c r="CE129" s="112"/>
      <c r="CF129" s="112"/>
      <c r="CG129" s="112"/>
      <c r="CH129" s="112"/>
      <c r="CI129" s="112"/>
      <c r="CJ129" s="112"/>
      <c r="CK129" s="112"/>
      <c r="CL129" s="112"/>
      <c r="CM129" s="112"/>
      <c r="CN129" s="112"/>
      <c r="CO129" s="112"/>
      <c r="CP129" s="112"/>
      <c r="CQ129" s="112"/>
      <c r="CR129" s="112"/>
      <c r="CS129" s="113"/>
      <c r="CT129" s="112"/>
      <c r="CU129" s="112"/>
      <c r="CV129" s="112"/>
      <c r="CW129" s="112"/>
      <c r="CX129" s="112"/>
      <c r="CY129" s="112"/>
      <c r="CZ129" s="112"/>
      <c r="DA129" s="112"/>
      <c r="DB129" s="112"/>
      <c r="DC129" s="112"/>
      <c r="DD129" s="112"/>
      <c r="DE129" s="112"/>
      <c r="DF129" s="112"/>
      <c r="DG129" s="112"/>
      <c r="DH129" s="112"/>
      <c r="DI129" s="112"/>
      <c r="DJ129" s="112"/>
      <c r="DK129" s="112"/>
      <c r="DL129" s="112"/>
      <c r="DM129" s="112"/>
      <c r="DN129" s="112"/>
      <c r="DO129" s="112"/>
      <c r="DP129" s="112"/>
      <c r="DQ129" s="112"/>
      <c r="DR129" s="112"/>
      <c r="DS129" s="112"/>
      <c r="DT129" s="112"/>
      <c r="DU129" s="112"/>
      <c r="DV129" s="112"/>
      <c r="DW129" s="112"/>
      <c r="DX129" s="112"/>
      <c r="DY129" s="112"/>
      <c r="DZ129" s="112"/>
      <c r="EA129" s="112"/>
      <c r="EB129" s="112"/>
      <c r="EC129" s="112"/>
      <c r="ED129" s="112"/>
      <c r="EE129" s="112"/>
      <c r="EF129" s="112"/>
      <c r="EG129" s="112"/>
      <c r="EH129" s="112"/>
      <c r="EI129" s="112"/>
      <c r="EJ129" s="112"/>
      <c r="EK129" s="112"/>
      <c r="EL129" s="112"/>
      <c r="EM129" s="112"/>
      <c r="EN129" s="112"/>
      <c r="EO129" s="112"/>
      <c r="EP129" s="112"/>
      <c r="EQ129" s="112"/>
      <c r="ER129" s="112"/>
      <c r="ES129" s="112"/>
      <c r="ET129" s="112"/>
      <c r="EU129" s="112"/>
      <c r="EV129" s="112"/>
      <c r="EW129" s="112"/>
      <c r="EX129" s="112"/>
      <c r="EY129" s="112"/>
      <c r="EZ129" s="112"/>
      <c r="FA129" s="112"/>
      <c r="FB129" s="112"/>
      <c r="FC129" s="112"/>
      <c r="FD129" s="112"/>
      <c r="FE129" s="112"/>
      <c r="FF129" s="112"/>
      <c r="FG129" s="112"/>
      <c r="FH129" s="112"/>
      <c r="FI129" s="112"/>
      <c r="FJ129" s="112"/>
      <c r="FK129" s="112"/>
      <c r="FL129" s="112"/>
      <c r="FM129" s="112"/>
      <c r="FN129" s="112"/>
      <c r="FO129" s="112"/>
      <c r="FP129" s="112"/>
      <c r="FQ129" s="112"/>
      <c r="FR129" s="112"/>
      <c r="FS129" s="114"/>
      <c r="FT129" s="16" t="str">
        <f t="shared" si="3"/>
        <v>コピーが上手くできていません。</v>
      </c>
      <c r="FU129" s="116"/>
    </row>
    <row r="130" spans="1:177" ht="24.95" customHeight="1">
      <c r="A130" s="21" t="s">
        <v>557</v>
      </c>
      <c r="B130" s="14" t="s">
        <v>421</v>
      </c>
      <c r="C130" s="14" t="s">
        <v>671</v>
      </c>
      <c r="D130" s="14">
        <v>1</v>
      </c>
      <c r="E130" s="14" t="s">
        <v>143</v>
      </c>
      <c r="F130" s="14" t="s">
        <v>422</v>
      </c>
      <c r="G130" s="14" t="s">
        <v>423</v>
      </c>
      <c r="H130" s="14">
        <v>2372205175</v>
      </c>
      <c r="I130" s="14" t="s">
        <v>143</v>
      </c>
      <c r="J130" s="14" t="s">
        <v>422</v>
      </c>
      <c r="K130" s="14" t="s">
        <v>25</v>
      </c>
      <c r="L130" s="15">
        <v>43160</v>
      </c>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t="s">
        <v>937</v>
      </c>
      <c r="AM130" s="54"/>
      <c r="AN130" s="110" t="s">
        <v>1650</v>
      </c>
      <c r="AO130" s="151"/>
      <c r="AP130" s="151"/>
      <c r="AQ130" s="152"/>
      <c r="AR130" s="151"/>
      <c r="AS130" s="156"/>
      <c r="AT130" s="156"/>
      <c r="AU130" s="148"/>
      <c r="AW130" s="150" t="s">
        <v>1248</v>
      </c>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2"/>
      <c r="BW130" s="112"/>
      <c r="BX130" s="112"/>
      <c r="BY130" s="112"/>
      <c r="BZ130" s="112"/>
      <c r="CA130" s="112"/>
      <c r="CB130" s="112"/>
      <c r="CC130" s="112"/>
      <c r="CD130" s="112"/>
      <c r="CE130" s="112"/>
      <c r="CF130" s="112"/>
      <c r="CG130" s="112"/>
      <c r="CH130" s="112"/>
      <c r="CI130" s="112"/>
      <c r="CJ130" s="112"/>
      <c r="CK130" s="112"/>
      <c r="CL130" s="112"/>
      <c r="CM130" s="112"/>
      <c r="CN130" s="112"/>
      <c r="CO130" s="112"/>
      <c r="CP130" s="112"/>
      <c r="CQ130" s="112"/>
      <c r="CR130" s="112"/>
      <c r="CS130" s="113"/>
      <c r="CT130" s="112"/>
      <c r="CU130" s="112"/>
      <c r="CV130" s="112"/>
      <c r="CW130" s="112"/>
      <c r="CX130" s="112"/>
      <c r="CY130" s="112"/>
      <c r="CZ130" s="112"/>
      <c r="DA130" s="112"/>
      <c r="DB130" s="112"/>
      <c r="DC130" s="112"/>
      <c r="DD130" s="112"/>
      <c r="DE130" s="112"/>
      <c r="DF130" s="112"/>
      <c r="DG130" s="112"/>
      <c r="DH130" s="112"/>
      <c r="DI130" s="112"/>
      <c r="DJ130" s="112"/>
      <c r="DK130" s="112"/>
      <c r="DL130" s="112"/>
      <c r="DM130" s="112"/>
      <c r="DN130" s="112"/>
      <c r="DO130" s="112"/>
      <c r="DP130" s="112"/>
      <c r="DQ130" s="112"/>
      <c r="DR130" s="112"/>
      <c r="DS130" s="112"/>
      <c r="DT130" s="112"/>
      <c r="DU130" s="112"/>
      <c r="DV130" s="112"/>
      <c r="DW130" s="112"/>
      <c r="DX130" s="112"/>
      <c r="DY130" s="112"/>
      <c r="DZ130" s="112"/>
      <c r="EA130" s="112"/>
      <c r="EB130" s="112"/>
      <c r="EC130" s="112"/>
      <c r="ED130" s="112"/>
      <c r="EE130" s="112"/>
      <c r="EF130" s="112"/>
      <c r="EG130" s="112"/>
      <c r="EH130" s="112"/>
      <c r="EI130" s="112"/>
      <c r="EJ130" s="112"/>
      <c r="EK130" s="112"/>
      <c r="EL130" s="112"/>
      <c r="EM130" s="112"/>
      <c r="EN130" s="112"/>
      <c r="EO130" s="112"/>
      <c r="EP130" s="112"/>
      <c r="EQ130" s="112"/>
      <c r="ER130" s="112"/>
      <c r="ES130" s="112"/>
      <c r="ET130" s="112"/>
      <c r="EU130" s="112"/>
      <c r="EV130" s="112"/>
      <c r="EW130" s="112"/>
      <c r="EX130" s="112"/>
      <c r="EY130" s="112"/>
      <c r="EZ130" s="112"/>
      <c r="FA130" s="112"/>
      <c r="FB130" s="112"/>
      <c r="FC130" s="112"/>
      <c r="FD130" s="112"/>
      <c r="FE130" s="112"/>
      <c r="FF130" s="112"/>
      <c r="FG130" s="112"/>
      <c r="FH130" s="112"/>
      <c r="FI130" s="112"/>
      <c r="FJ130" s="112"/>
      <c r="FK130" s="112"/>
      <c r="FL130" s="112"/>
      <c r="FM130" s="112"/>
      <c r="FN130" s="112"/>
      <c r="FO130" s="112"/>
      <c r="FP130" s="112"/>
      <c r="FQ130" s="112"/>
      <c r="FR130" s="112"/>
      <c r="FS130" s="114"/>
      <c r="FT130" s="16" t="str">
        <f t="shared" si="3"/>
        <v>コピーが上手くできていません。</v>
      </c>
      <c r="FU130" s="116"/>
    </row>
    <row r="131" spans="1:177" ht="24.95" customHeight="1">
      <c r="A131" s="21" t="s">
        <v>557</v>
      </c>
      <c r="B131" s="14" t="s">
        <v>128</v>
      </c>
      <c r="C131" s="14" t="s">
        <v>662</v>
      </c>
      <c r="D131" s="14">
        <v>1</v>
      </c>
      <c r="E131" s="14" t="s">
        <v>107</v>
      </c>
      <c r="F131" s="14" t="s">
        <v>129</v>
      </c>
      <c r="G131" s="14" t="s">
        <v>130</v>
      </c>
      <c r="H131" s="14">
        <v>2362290401</v>
      </c>
      <c r="I131" s="14" t="s">
        <v>107</v>
      </c>
      <c r="J131" s="14" t="s">
        <v>129</v>
      </c>
      <c r="K131" s="14" t="s">
        <v>44</v>
      </c>
      <c r="L131" s="15">
        <v>42614</v>
      </c>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t="s">
        <v>938</v>
      </c>
      <c r="AM131" s="54"/>
      <c r="AN131" s="110" t="s">
        <v>1650</v>
      </c>
      <c r="AO131" s="153"/>
      <c r="AP131" s="110"/>
      <c r="AQ131" s="110"/>
      <c r="AR131" s="110"/>
      <c r="AS131" s="156"/>
      <c r="AT131" s="156"/>
      <c r="AU131" s="148"/>
      <c r="AW131" s="150" t="s">
        <v>1248</v>
      </c>
      <c r="AX131" s="112"/>
      <c r="AY131" s="112"/>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c r="BY131" s="112"/>
      <c r="BZ131" s="112"/>
      <c r="CA131" s="112"/>
      <c r="CB131" s="112"/>
      <c r="CC131" s="112"/>
      <c r="CD131" s="112"/>
      <c r="CE131" s="112"/>
      <c r="CF131" s="112"/>
      <c r="CG131" s="112"/>
      <c r="CH131" s="112"/>
      <c r="CI131" s="112"/>
      <c r="CJ131" s="112"/>
      <c r="CK131" s="112"/>
      <c r="CL131" s="112"/>
      <c r="CM131" s="112"/>
      <c r="CN131" s="112"/>
      <c r="CO131" s="112"/>
      <c r="CP131" s="112"/>
      <c r="CQ131" s="112"/>
      <c r="CR131" s="112"/>
      <c r="CS131" s="113"/>
      <c r="CT131" s="112"/>
      <c r="CU131" s="112"/>
      <c r="CV131" s="112"/>
      <c r="CW131" s="112"/>
      <c r="CX131" s="112"/>
      <c r="CY131" s="112"/>
      <c r="CZ131" s="112"/>
      <c r="DA131" s="112"/>
      <c r="DB131" s="112"/>
      <c r="DC131" s="112"/>
      <c r="DD131" s="112"/>
      <c r="DE131" s="112"/>
      <c r="DF131" s="112"/>
      <c r="DG131" s="112"/>
      <c r="DH131" s="112"/>
      <c r="DI131" s="112"/>
      <c r="DJ131" s="112"/>
      <c r="DK131" s="112"/>
      <c r="DL131" s="112"/>
      <c r="DM131" s="112"/>
      <c r="DN131" s="112"/>
      <c r="DO131" s="112"/>
      <c r="DP131" s="112"/>
      <c r="DQ131" s="112"/>
      <c r="DR131" s="112"/>
      <c r="DS131" s="112"/>
      <c r="DT131" s="112"/>
      <c r="DU131" s="112"/>
      <c r="DV131" s="112"/>
      <c r="DW131" s="112"/>
      <c r="DX131" s="112"/>
      <c r="DY131" s="112"/>
      <c r="DZ131" s="112"/>
      <c r="EA131" s="112"/>
      <c r="EB131" s="112"/>
      <c r="EC131" s="112"/>
      <c r="ED131" s="112"/>
      <c r="EE131" s="112"/>
      <c r="EF131" s="112"/>
      <c r="EG131" s="112"/>
      <c r="EH131" s="112"/>
      <c r="EI131" s="112"/>
      <c r="EJ131" s="112"/>
      <c r="EK131" s="112"/>
      <c r="EL131" s="112"/>
      <c r="EM131" s="112"/>
      <c r="EN131" s="112"/>
      <c r="EO131" s="112"/>
      <c r="EP131" s="112"/>
      <c r="EQ131" s="112"/>
      <c r="ER131" s="112"/>
      <c r="ES131" s="112"/>
      <c r="ET131" s="112"/>
      <c r="EU131" s="112"/>
      <c r="EV131" s="112"/>
      <c r="EW131" s="112"/>
      <c r="EX131" s="112"/>
      <c r="EY131" s="112"/>
      <c r="EZ131" s="112"/>
      <c r="FA131" s="112"/>
      <c r="FB131" s="112"/>
      <c r="FC131" s="112"/>
      <c r="FD131" s="112"/>
      <c r="FE131" s="112"/>
      <c r="FF131" s="112"/>
      <c r="FG131" s="112"/>
      <c r="FH131" s="112"/>
      <c r="FI131" s="112"/>
      <c r="FJ131" s="112"/>
      <c r="FK131" s="112"/>
      <c r="FL131" s="112"/>
      <c r="FM131" s="112"/>
      <c r="FN131" s="112"/>
      <c r="FO131" s="112"/>
      <c r="FP131" s="112"/>
      <c r="FQ131" s="112"/>
      <c r="FR131" s="112"/>
      <c r="FS131" s="114"/>
      <c r="FT131" s="16" t="str">
        <f t="shared" si="3"/>
        <v>コピーが上手くできていません。</v>
      </c>
      <c r="FU131" s="116"/>
    </row>
    <row r="132" spans="1:177" ht="24.95" customHeight="1">
      <c r="A132" s="21" t="s">
        <v>557</v>
      </c>
      <c r="B132" s="14" t="s">
        <v>521</v>
      </c>
      <c r="C132" s="14" t="s">
        <v>1230</v>
      </c>
      <c r="D132" s="14">
        <v>1</v>
      </c>
      <c r="E132" s="14" t="s">
        <v>36</v>
      </c>
      <c r="F132" s="14" t="s">
        <v>522</v>
      </c>
      <c r="G132" s="14" t="s">
        <v>766</v>
      </c>
      <c r="H132" s="14" t="s">
        <v>1409</v>
      </c>
      <c r="I132" s="14" t="s">
        <v>88</v>
      </c>
      <c r="J132" s="19" t="s">
        <v>523</v>
      </c>
      <c r="K132" s="14" t="s">
        <v>753</v>
      </c>
      <c r="L132" s="15" t="s">
        <v>1410</v>
      </c>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t="s">
        <v>939</v>
      </c>
      <c r="AM132" s="54"/>
      <c r="AN132" s="110" t="s">
        <v>1650</v>
      </c>
      <c r="AO132" s="151"/>
      <c r="AP132" s="151"/>
      <c r="AQ132" s="151"/>
      <c r="AR132" s="151"/>
      <c r="AS132" s="156"/>
      <c r="AT132" s="156"/>
      <c r="AU132" s="148"/>
      <c r="AW132" s="150" t="s">
        <v>1248</v>
      </c>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3"/>
      <c r="CT132" s="112"/>
      <c r="CU132" s="112"/>
      <c r="CV132" s="112"/>
      <c r="CW132" s="112"/>
      <c r="CX132" s="112"/>
      <c r="CY132" s="112"/>
      <c r="CZ132" s="112"/>
      <c r="DA132" s="112"/>
      <c r="DB132" s="112"/>
      <c r="DC132" s="112"/>
      <c r="DD132" s="112"/>
      <c r="DE132" s="112"/>
      <c r="DF132" s="112"/>
      <c r="DG132" s="112"/>
      <c r="DH132" s="112"/>
      <c r="DI132" s="112"/>
      <c r="DJ132" s="112"/>
      <c r="DK132" s="112"/>
      <c r="DL132" s="112"/>
      <c r="DM132" s="112"/>
      <c r="DN132" s="112"/>
      <c r="DO132" s="112"/>
      <c r="DP132" s="112"/>
      <c r="DQ132" s="112"/>
      <c r="DR132" s="112"/>
      <c r="DS132" s="112"/>
      <c r="DT132" s="112"/>
      <c r="DU132" s="112"/>
      <c r="DV132" s="112"/>
      <c r="DW132" s="112"/>
      <c r="DX132" s="112"/>
      <c r="DY132" s="112"/>
      <c r="DZ132" s="112"/>
      <c r="EA132" s="112"/>
      <c r="EB132" s="112"/>
      <c r="EC132" s="112"/>
      <c r="ED132" s="112"/>
      <c r="EE132" s="112"/>
      <c r="EF132" s="112"/>
      <c r="EG132" s="112"/>
      <c r="EH132" s="112"/>
      <c r="EI132" s="112"/>
      <c r="EJ132" s="112"/>
      <c r="EK132" s="112"/>
      <c r="EL132" s="112"/>
      <c r="EM132" s="112"/>
      <c r="EN132" s="112"/>
      <c r="EO132" s="112"/>
      <c r="EP132" s="112"/>
      <c r="EQ132" s="112"/>
      <c r="ER132" s="112"/>
      <c r="ES132" s="112"/>
      <c r="ET132" s="112"/>
      <c r="EU132" s="112"/>
      <c r="EV132" s="112"/>
      <c r="EW132" s="112"/>
      <c r="EX132" s="112"/>
      <c r="EY132" s="112"/>
      <c r="EZ132" s="112"/>
      <c r="FA132" s="112"/>
      <c r="FB132" s="112"/>
      <c r="FC132" s="112"/>
      <c r="FD132" s="112"/>
      <c r="FE132" s="112"/>
      <c r="FF132" s="112"/>
      <c r="FG132" s="112"/>
      <c r="FH132" s="112"/>
      <c r="FI132" s="112"/>
      <c r="FJ132" s="112"/>
      <c r="FK132" s="112"/>
      <c r="FL132" s="112"/>
      <c r="FM132" s="112"/>
      <c r="FN132" s="112"/>
      <c r="FO132" s="112"/>
      <c r="FP132" s="112"/>
      <c r="FQ132" s="112"/>
      <c r="FR132" s="112"/>
      <c r="FS132" s="114"/>
      <c r="FT132" s="16" t="str">
        <f t="shared" si="3"/>
        <v>コピーが上手くできていません。</v>
      </c>
      <c r="FU132" s="116"/>
    </row>
    <row r="133" spans="1:177" ht="24.95" customHeight="1">
      <c r="A133" s="21" t="s">
        <v>557</v>
      </c>
      <c r="B133" s="14" t="s">
        <v>1603</v>
      </c>
      <c r="C133" s="14" t="s">
        <v>661</v>
      </c>
      <c r="D133" s="14">
        <v>1</v>
      </c>
      <c r="E133" s="14" t="s">
        <v>60</v>
      </c>
      <c r="F133" s="14" t="s">
        <v>528</v>
      </c>
      <c r="G133" s="14" t="s">
        <v>767</v>
      </c>
      <c r="H133" s="14" t="s">
        <v>1411</v>
      </c>
      <c r="I133" s="14" t="s">
        <v>133</v>
      </c>
      <c r="J133" s="19" t="s">
        <v>536</v>
      </c>
      <c r="K133" s="14" t="s">
        <v>745</v>
      </c>
      <c r="L133" s="15" t="s">
        <v>1412</v>
      </c>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t="s">
        <v>940</v>
      </c>
      <c r="AM133" s="54"/>
      <c r="AN133" s="110" t="s">
        <v>1650</v>
      </c>
      <c r="AO133" s="151"/>
      <c r="AP133" s="151"/>
      <c r="AQ133" s="152"/>
      <c r="AR133" s="151"/>
      <c r="AS133" s="156"/>
      <c r="AT133" s="156"/>
      <c r="AU133" s="148"/>
      <c r="AW133" s="150" t="s">
        <v>1248</v>
      </c>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2"/>
      <c r="CS133" s="113"/>
      <c r="CT133" s="112"/>
      <c r="CU133" s="112"/>
      <c r="CV133" s="112"/>
      <c r="CW133" s="112"/>
      <c r="CX133" s="112"/>
      <c r="CY133" s="112"/>
      <c r="CZ133" s="112"/>
      <c r="DA133" s="112"/>
      <c r="DB133" s="112"/>
      <c r="DC133" s="112"/>
      <c r="DD133" s="112"/>
      <c r="DE133" s="112"/>
      <c r="DF133" s="112"/>
      <c r="DG133" s="112"/>
      <c r="DH133" s="112"/>
      <c r="DI133" s="112"/>
      <c r="DJ133" s="112"/>
      <c r="DK133" s="112"/>
      <c r="DL133" s="112"/>
      <c r="DM133" s="112"/>
      <c r="DN133" s="112"/>
      <c r="DO133" s="112"/>
      <c r="DP133" s="112"/>
      <c r="DQ133" s="112"/>
      <c r="DR133" s="112"/>
      <c r="DS133" s="112"/>
      <c r="DT133" s="112"/>
      <c r="DU133" s="112"/>
      <c r="DV133" s="112"/>
      <c r="DW133" s="112"/>
      <c r="DX133" s="112"/>
      <c r="DY133" s="112"/>
      <c r="DZ133" s="112"/>
      <c r="EA133" s="112"/>
      <c r="EB133" s="112"/>
      <c r="EC133" s="112"/>
      <c r="ED133" s="112"/>
      <c r="EE133" s="112"/>
      <c r="EF133" s="112"/>
      <c r="EG133" s="112"/>
      <c r="EH133" s="112"/>
      <c r="EI133" s="112"/>
      <c r="EJ133" s="112"/>
      <c r="EK133" s="112"/>
      <c r="EL133" s="112"/>
      <c r="EM133" s="112"/>
      <c r="EN133" s="112"/>
      <c r="EO133" s="112"/>
      <c r="EP133" s="112"/>
      <c r="EQ133" s="112"/>
      <c r="ER133" s="112"/>
      <c r="ES133" s="112"/>
      <c r="ET133" s="112"/>
      <c r="EU133" s="112"/>
      <c r="EV133" s="112"/>
      <c r="EW133" s="112"/>
      <c r="EX133" s="112"/>
      <c r="EY133" s="112"/>
      <c r="EZ133" s="112"/>
      <c r="FA133" s="112"/>
      <c r="FB133" s="112"/>
      <c r="FC133" s="112"/>
      <c r="FD133" s="112"/>
      <c r="FE133" s="112"/>
      <c r="FF133" s="112"/>
      <c r="FG133" s="112"/>
      <c r="FH133" s="112"/>
      <c r="FI133" s="112"/>
      <c r="FJ133" s="112"/>
      <c r="FK133" s="112"/>
      <c r="FL133" s="112"/>
      <c r="FM133" s="112"/>
      <c r="FN133" s="112"/>
      <c r="FO133" s="112"/>
      <c r="FP133" s="112"/>
      <c r="FQ133" s="112"/>
      <c r="FR133" s="112"/>
      <c r="FS133" s="114"/>
      <c r="FT133" s="16" t="str">
        <f t="shared" si="3"/>
        <v>コピーが上手くできていません。</v>
      </c>
      <c r="FU133" s="116"/>
    </row>
    <row r="134" spans="1:177" ht="24.95" customHeight="1">
      <c r="A134" s="22" t="s">
        <v>560</v>
      </c>
      <c r="B134" s="14" t="s">
        <v>35</v>
      </c>
      <c r="C134" s="14" t="s">
        <v>672</v>
      </c>
      <c r="D134" s="14">
        <v>5</v>
      </c>
      <c r="E134" s="14" t="s">
        <v>36</v>
      </c>
      <c r="F134" s="14" t="s">
        <v>1472</v>
      </c>
      <c r="G134" s="14" t="s">
        <v>768</v>
      </c>
      <c r="H134" s="14" t="s">
        <v>1413</v>
      </c>
      <c r="I134" s="14" t="s">
        <v>36</v>
      </c>
      <c r="J134" s="19" t="s">
        <v>1473</v>
      </c>
      <c r="K134" s="14" t="s">
        <v>753</v>
      </c>
      <c r="L134" s="15" t="s">
        <v>1414</v>
      </c>
      <c r="M134" s="14" t="s">
        <v>37</v>
      </c>
      <c r="N134" s="14">
        <v>2372205373</v>
      </c>
      <c r="O134" s="14" t="s">
        <v>36</v>
      </c>
      <c r="P134" s="14" t="s">
        <v>432</v>
      </c>
      <c r="Q134" s="14" t="s">
        <v>9</v>
      </c>
      <c r="R134" s="15">
        <v>43647</v>
      </c>
      <c r="S134" s="14" t="s">
        <v>53</v>
      </c>
      <c r="T134" s="14">
        <v>2362290310</v>
      </c>
      <c r="U134" s="14" t="s">
        <v>36</v>
      </c>
      <c r="V134" s="14" t="s">
        <v>545</v>
      </c>
      <c r="W134" s="14" t="s">
        <v>44</v>
      </c>
      <c r="X134" s="15">
        <v>42005</v>
      </c>
      <c r="Y134" s="14" t="s">
        <v>383</v>
      </c>
      <c r="Z134" s="14">
        <v>2372204491</v>
      </c>
      <c r="AA134" s="14" t="s">
        <v>122</v>
      </c>
      <c r="AB134" s="14" t="s">
        <v>1552</v>
      </c>
      <c r="AC134" s="14" t="s">
        <v>12</v>
      </c>
      <c r="AD134" s="15">
        <v>42217</v>
      </c>
      <c r="AE134" s="14" t="s">
        <v>1668</v>
      </c>
      <c r="AF134" s="14" t="s">
        <v>1669</v>
      </c>
      <c r="AG134" s="14" t="s">
        <v>127</v>
      </c>
      <c r="AH134" s="19" t="s">
        <v>1281</v>
      </c>
      <c r="AI134" s="14" t="s">
        <v>1670</v>
      </c>
      <c r="AJ134" s="15" t="s">
        <v>1671</v>
      </c>
      <c r="AK134" s="16" t="s">
        <v>941</v>
      </c>
      <c r="AM134" s="54"/>
      <c r="AN134" s="110" t="s">
        <v>1650</v>
      </c>
      <c r="AO134" s="151"/>
      <c r="AP134" s="151"/>
      <c r="AQ134" s="151"/>
      <c r="AR134" s="151"/>
      <c r="AS134" s="156"/>
      <c r="AT134" s="156"/>
      <c r="AU134" s="178"/>
      <c r="AW134" s="150" t="s">
        <v>1248</v>
      </c>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3"/>
      <c r="CT134" s="112"/>
      <c r="CU134" s="112"/>
      <c r="CV134" s="112"/>
      <c r="CW134" s="112"/>
      <c r="CX134" s="112"/>
      <c r="CY134" s="112"/>
      <c r="CZ134" s="112"/>
      <c r="DA134" s="112"/>
      <c r="DB134" s="112"/>
      <c r="DC134" s="112"/>
      <c r="DD134" s="112"/>
      <c r="DE134" s="112"/>
      <c r="DF134" s="112"/>
      <c r="DG134" s="112"/>
      <c r="DH134" s="112"/>
      <c r="DI134" s="112"/>
      <c r="DJ134" s="112"/>
      <c r="DK134" s="112"/>
      <c r="DL134" s="112"/>
      <c r="DM134" s="112"/>
      <c r="DN134" s="112"/>
      <c r="DO134" s="112"/>
      <c r="DP134" s="112"/>
      <c r="DQ134" s="112"/>
      <c r="DR134" s="112"/>
      <c r="DS134" s="112"/>
      <c r="DT134" s="112"/>
      <c r="DU134" s="112"/>
      <c r="DV134" s="112"/>
      <c r="DW134" s="112"/>
      <c r="DX134" s="112"/>
      <c r="DY134" s="112"/>
      <c r="DZ134" s="112"/>
      <c r="EA134" s="112"/>
      <c r="EB134" s="112"/>
      <c r="EC134" s="112"/>
      <c r="ED134" s="112"/>
      <c r="EE134" s="112"/>
      <c r="EF134" s="112"/>
      <c r="EG134" s="112"/>
      <c r="EH134" s="112"/>
      <c r="EI134" s="112"/>
      <c r="EJ134" s="112"/>
      <c r="EK134" s="112"/>
      <c r="EL134" s="112"/>
      <c r="EM134" s="112"/>
      <c r="EN134" s="112"/>
      <c r="EO134" s="112"/>
      <c r="EP134" s="112"/>
      <c r="EQ134" s="112"/>
      <c r="ER134" s="112"/>
      <c r="ES134" s="112"/>
      <c r="ET134" s="112"/>
      <c r="EU134" s="112"/>
      <c r="EV134" s="112"/>
      <c r="EW134" s="112"/>
      <c r="EX134" s="112"/>
      <c r="EY134" s="112"/>
      <c r="EZ134" s="112"/>
      <c r="FA134" s="112"/>
      <c r="FB134" s="112"/>
      <c r="FC134" s="112"/>
      <c r="FD134" s="112"/>
      <c r="FE134" s="112"/>
      <c r="FF134" s="112"/>
      <c r="FG134" s="112"/>
      <c r="FH134" s="112"/>
      <c r="FI134" s="112"/>
      <c r="FJ134" s="112"/>
      <c r="FK134" s="112"/>
      <c r="FL134" s="112"/>
      <c r="FM134" s="112"/>
      <c r="FN134" s="112"/>
      <c r="FO134" s="112"/>
      <c r="FP134" s="112"/>
      <c r="FQ134" s="112"/>
      <c r="FR134" s="112"/>
      <c r="FS134" s="114"/>
      <c r="FT134" s="16" t="str">
        <f>IF(OR(ISBLANK(AW134),ISBLANK(AY134),ISBLANK(BA134),ISBLANK(BC134),ISBLANK(BD134),ISBLANK(BE134),ISBLANK(BG134),ISBLANK(BI134),ISBLANK(BJ134),ISBLANK(CI134),ISBLANK(CJ134),ISBLANK(CU134),ISBLANK(CV134),ISBLANK(CX134),ISBLANK(CZ134),ISBLANK(DA134),ISBLANK(DB134),ISBLANK(DD134),ISBLANK(DF134),ISBLANK(DG134),ISBLANK(DH134),ISBLANK(DI134),ISBLANK(DK134),ISBLANK(DM134),ISBLANK(DN134),ISBLANK(DO134),ISBLANK(FH134),ISBLANK(FS134)),"コピーが上手くできていません。",IF(B134=AW134,"問題なし","貼り付ける法人が間違っています。"))</f>
        <v>コピーが上手くできていません。</v>
      </c>
      <c r="FU134" s="116"/>
    </row>
    <row r="135" spans="1:177" ht="24.95" customHeight="1">
      <c r="A135" s="22" t="s">
        <v>560</v>
      </c>
      <c r="B135" s="14" t="s">
        <v>30</v>
      </c>
      <c r="C135" s="14" t="s">
        <v>673</v>
      </c>
      <c r="D135" s="14">
        <v>2</v>
      </c>
      <c r="E135" s="14" t="s">
        <v>31</v>
      </c>
      <c r="F135" s="14" t="s">
        <v>1580</v>
      </c>
      <c r="G135" s="14" t="s">
        <v>64</v>
      </c>
      <c r="H135" s="14">
        <v>2362290021</v>
      </c>
      <c r="I135" s="14" t="s">
        <v>31</v>
      </c>
      <c r="J135" s="14" t="s">
        <v>65</v>
      </c>
      <c r="K135" s="14" t="s">
        <v>44</v>
      </c>
      <c r="L135" s="15">
        <v>36617</v>
      </c>
      <c r="M135" s="14" t="s">
        <v>769</v>
      </c>
      <c r="N135" s="14" t="s">
        <v>1415</v>
      </c>
      <c r="O135" s="14" t="s">
        <v>32</v>
      </c>
      <c r="P135" s="19" t="s">
        <v>442</v>
      </c>
      <c r="Q135" s="14" t="s">
        <v>770</v>
      </c>
      <c r="R135" s="15" t="s">
        <v>1416</v>
      </c>
      <c r="S135" s="16"/>
      <c r="T135" s="16"/>
      <c r="U135" s="16"/>
      <c r="V135" s="16"/>
      <c r="W135" s="16"/>
      <c r="X135" s="16"/>
      <c r="Y135" s="16"/>
      <c r="Z135" s="16"/>
      <c r="AA135" s="16"/>
      <c r="AB135" s="16"/>
      <c r="AC135" s="16"/>
      <c r="AD135" s="16"/>
      <c r="AE135" s="16"/>
      <c r="AF135" s="16"/>
      <c r="AG135" s="16"/>
      <c r="AH135" s="16"/>
      <c r="AI135" s="16"/>
      <c r="AJ135" s="16"/>
      <c r="AK135" s="16" t="s">
        <v>942</v>
      </c>
      <c r="AM135" s="54"/>
      <c r="AN135" s="110" t="s">
        <v>1650</v>
      </c>
      <c r="AO135" s="151"/>
      <c r="AP135" s="151"/>
      <c r="AQ135" s="152"/>
      <c r="AR135" s="151"/>
      <c r="AS135" s="156"/>
      <c r="AT135" s="156"/>
      <c r="AU135" s="148"/>
      <c r="AW135" s="150" t="s">
        <v>1248</v>
      </c>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3"/>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c r="DO135" s="112"/>
      <c r="DP135" s="112"/>
      <c r="DQ135" s="112"/>
      <c r="DR135" s="112"/>
      <c r="DS135" s="112"/>
      <c r="DT135" s="112"/>
      <c r="DU135" s="112"/>
      <c r="DV135" s="112"/>
      <c r="DW135" s="112"/>
      <c r="DX135" s="112"/>
      <c r="DY135" s="112"/>
      <c r="DZ135" s="112"/>
      <c r="EA135" s="112"/>
      <c r="EB135" s="112"/>
      <c r="EC135" s="112"/>
      <c r="ED135" s="112"/>
      <c r="EE135" s="112"/>
      <c r="EF135" s="112"/>
      <c r="EG135" s="112"/>
      <c r="EH135" s="112"/>
      <c r="EI135" s="112"/>
      <c r="EJ135" s="112"/>
      <c r="EK135" s="112"/>
      <c r="EL135" s="112"/>
      <c r="EM135" s="112"/>
      <c r="EN135" s="112"/>
      <c r="EO135" s="112"/>
      <c r="EP135" s="112"/>
      <c r="EQ135" s="112"/>
      <c r="ER135" s="112"/>
      <c r="ES135" s="112"/>
      <c r="ET135" s="112"/>
      <c r="EU135" s="112"/>
      <c r="EV135" s="112"/>
      <c r="EW135" s="112"/>
      <c r="EX135" s="112"/>
      <c r="EY135" s="112"/>
      <c r="EZ135" s="112"/>
      <c r="FA135" s="112"/>
      <c r="FB135" s="112"/>
      <c r="FC135" s="112"/>
      <c r="FD135" s="112"/>
      <c r="FE135" s="112"/>
      <c r="FF135" s="112"/>
      <c r="FG135" s="112"/>
      <c r="FH135" s="112"/>
      <c r="FI135" s="112"/>
      <c r="FJ135" s="112"/>
      <c r="FK135" s="112"/>
      <c r="FL135" s="112"/>
      <c r="FM135" s="112"/>
      <c r="FN135" s="112"/>
      <c r="FO135" s="112"/>
      <c r="FP135" s="112"/>
      <c r="FQ135" s="112"/>
      <c r="FR135" s="112"/>
      <c r="FS135" s="114"/>
      <c r="FT135" s="16" t="str">
        <f t="shared" si="3"/>
        <v>コピーが上手くできていません。</v>
      </c>
      <c r="FU135" s="116"/>
    </row>
    <row r="136" spans="1:177" ht="24.95" customHeight="1">
      <c r="A136" s="23" t="s">
        <v>559</v>
      </c>
      <c r="B136" s="14" t="s">
        <v>232</v>
      </c>
      <c r="C136" s="14" t="s">
        <v>676</v>
      </c>
      <c r="D136" s="14">
        <v>1</v>
      </c>
      <c r="E136" s="14" t="s">
        <v>233</v>
      </c>
      <c r="F136" s="14" t="s">
        <v>297</v>
      </c>
      <c r="G136" s="14" t="s">
        <v>298</v>
      </c>
      <c r="H136" s="14">
        <v>2372201919</v>
      </c>
      <c r="I136" s="14" t="s">
        <v>233</v>
      </c>
      <c r="J136" s="14" t="s">
        <v>297</v>
      </c>
      <c r="K136" s="14" t="s">
        <v>12</v>
      </c>
      <c r="L136" s="15">
        <v>38473</v>
      </c>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t="s">
        <v>943</v>
      </c>
      <c r="AM136" s="54"/>
      <c r="AN136" s="110" t="s">
        <v>1650</v>
      </c>
      <c r="AO136" s="151"/>
      <c r="AP136" s="151"/>
      <c r="AQ136" s="152"/>
      <c r="AR136" s="151"/>
      <c r="AS136" s="156"/>
      <c r="AT136" s="156"/>
      <c r="AU136" s="148"/>
      <c r="AW136" s="150" t="s">
        <v>1248</v>
      </c>
      <c r="AX136" s="112"/>
      <c r="AY136" s="112"/>
      <c r="AZ136" s="112"/>
      <c r="BA136" s="112"/>
      <c r="BB136" s="112"/>
      <c r="BC136" s="112"/>
      <c r="BD136" s="112"/>
      <c r="BE136" s="112"/>
      <c r="BF136" s="112"/>
      <c r="BG136" s="112"/>
      <c r="BH136" s="112"/>
      <c r="BI136" s="112"/>
      <c r="BJ136" s="112"/>
      <c r="BK136" s="112"/>
      <c r="BL136" s="112"/>
      <c r="BM136" s="112"/>
      <c r="BN136" s="112"/>
      <c r="BO136" s="112"/>
      <c r="BP136" s="112"/>
      <c r="BQ136" s="112"/>
      <c r="BR136" s="112"/>
      <c r="BS136" s="112"/>
      <c r="BT136" s="112"/>
      <c r="BU136" s="112"/>
      <c r="BV136" s="112"/>
      <c r="BW136" s="112"/>
      <c r="BX136" s="112"/>
      <c r="BY136" s="112"/>
      <c r="BZ136" s="112"/>
      <c r="CA136" s="112"/>
      <c r="CB136" s="112"/>
      <c r="CC136" s="112"/>
      <c r="CD136" s="112"/>
      <c r="CE136" s="112"/>
      <c r="CF136" s="112"/>
      <c r="CG136" s="112"/>
      <c r="CH136" s="112"/>
      <c r="CI136" s="112"/>
      <c r="CJ136" s="112"/>
      <c r="CK136" s="112"/>
      <c r="CL136" s="112"/>
      <c r="CM136" s="112"/>
      <c r="CN136" s="112"/>
      <c r="CO136" s="112"/>
      <c r="CP136" s="112"/>
      <c r="CQ136" s="112"/>
      <c r="CR136" s="112"/>
      <c r="CS136" s="113"/>
      <c r="CT136" s="112"/>
      <c r="CU136" s="112"/>
      <c r="CV136" s="112"/>
      <c r="CW136" s="112"/>
      <c r="CX136" s="112"/>
      <c r="CY136" s="112"/>
      <c r="CZ136" s="112"/>
      <c r="DA136" s="112"/>
      <c r="DB136" s="112"/>
      <c r="DC136" s="112"/>
      <c r="DD136" s="112"/>
      <c r="DE136" s="112"/>
      <c r="DF136" s="112"/>
      <c r="DG136" s="112"/>
      <c r="DH136" s="112"/>
      <c r="DI136" s="112"/>
      <c r="DJ136" s="112"/>
      <c r="DK136" s="112"/>
      <c r="DL136" s="112"/>
      <c r="DM136" s="112"/>
      <c r="DN136" s="112"/>
      <c r="DO136" s="112"/>
      <c r="DP136" s="112"/>
      <c r="DQ136" s="112"/>
      <c r="DR136" s="112"/>
      <c r="DS136" s="112"/>
      <c r="DT136" s="112"/>
      <c r="DU136" s="112"/>
      <c r="DV136" s="112"/>
      <c r="DW136" s="112"/>
      <c r="DX136" s="112"/>
      <c r="DY136" s="112"/>
      <c r="DZ136" s="112"/>
      <c r="EA136" s="112"/>
      <c r="EB136" s="112"/>
      <c r="EC136" s="112"/>
      <c r="ED136" s="112"/>
      <c r="EE136" s="112"/>
      <c r="EF136" s="112"/>
      <c r="EG136" s="112"/>
      <c r="EH136" s="112"/>
      <c r="EI136" s="112"/>
      <c r="EJ136" s="112"/>
      <c r="EK136" s="112"/>
      <c r="EL136" s="112"/>
      <c r="EM136" s="112"/>
      <c r="EN136" s="112"/>
      <c r="EO136" s="112"/>
      <c r="EP136" s="112"/>
      <c r="EQ136" s="112"/>
      <c r="ER136" s="112"/>
      <c r="ES136" s="112"/>
      <c r="ET136" s="112"/>
      <c r="EU136" s="112"/>
      <c r="EV136" s="112"/>
      <c r="EW136" s="112"/>
      <c r="EX136" s="112"/>
      <c r="EY136" s="112"/>
      <c r="EZ136" s="112"/>
      <c r="FA136" s="112"/>
      <c r="FB136" s="112"/>
      <c r="FC136" s="112"/>
      <c r="FD136" s="112"/>
      <c r="FE136" s="112"/>
      <c r="FF136" s="112"/>
      <c r="FG136" s="112"/>
      <c r="FH136" s="112"/>
      <c r="FI136" s="112"/>
      <c r="FJ136" s="112"/>
      <c r="FK136" s="112"/>
      <c r="FL136" s="112"/>
      <c r="FM136" s="112"/>
      <c r="FN136" s="112"/>
      <c r="FO136" s="112"/>
      <c r="FP136" s="112"/>
      <c r="FQ136" s="112"/>
      <c r="FR136" s="112"/>
      <c r="FS136" s="114"/>
      <c r="FT136" s="16" t="str">
        <f t="shared" si="3"/>
        <v>コピーが上手くできていません。</v>
      </c>
      <c r="FU136" s="116"/>
    </row>
    <row r="137" spans="1:177" ht="24.95" customHeight="1">
      <c r="A137" s="23" t="s">
        <v>559</v>
      </c>
      <c r="B137" s="14" t="s">
        <v>207</v>
      </c>
      <c r="C137" s="14" t="s">
        <v>677</v>
      </c>
      <c r="D137" s="14">
        <v>1</v>
      </c>
      <c r="E137" s="14" t="s">
        <v>190</v>
      </c>
      <c r="F137" s="14" t="s">
        <v>1566</v>
      </c>
      <c r="G137" s="14" t="s">
        <v>216</v>
      </c>
      <c r="H137" s="14">
        <v>2372200168</v>
      </c>
      <c r="I137" s="14" t="s">
        <v>52</v>
      </c>
      <c r="J137" s="14" t="s">
        <v>217</v>
      </c>
      <c r="K137" s="14" t="s">
        <v>12</v>
      </c>
      <c r="L137" s="15">
        <v>36431</v>
      </c>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t="s">
        <v>944</v>
      </c>
      <c r="AM137" s="54"/>
      <c r="AN137" s="110" t="s">
        <v>1650</v>
      </c>
      <c r="AO137" s="153"/>
      <c r="AP137" s="110"/>
      <c r="AQ137" s="110"/>
      <c r="AR137" s="110"/>
      <c r="AS137" s="156"/>
      <c r="AT137" s="156"/>
      <c r="AU137" s="148"/>
      <c r="AW137" s="150" t="s">
        <v>1248</v>
      </c>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2"/>
      <c r="CS137" s="113"/>
      <c r="CT137" s="112"/>
      <c r="CU137" s="112"/>
      <c r="CV137" s="112"/>
      <c r="CW137" s="112"/>
      <c r="CX137" s="112"/>
      <c r="CY137" s="112"/>
      <c r="CZ137" s="112"/>
      <c r="DA137" s="112"/>
      <c r="DB137" s="112"/>
      <c r="DC137" s="112"/>
      <c r="DD137" s="112"/>
      <c r="DE137" s="112"/>
      <c r="DF137" s="112"/>
      <c r="DG137" s="112"/>
      <c r="DH137" s="112"/>
      <c r="DI137" s="112"/>
      <c r="DJ137" s="112"/>
      <c r="DK137" s="112"/>
      <c r="DL137" s="112"/>
      <c r="DM137" s="112"/>
      <c r="DN137" s="112"/>
      <c r="DO137" s="112"/>
      <c r="DP137" s="112"/>
      <c r="DQ137" s="112"/>
      <c r="DR137" s="112"/>
      <c r="DS137" s="112"/>
      <c r="DT137" s="112"/>
      <c r="DU137" s="112"/>
      <c r="DV137" s="112"/>
      <c r="DW137" s="112"/>
      <c r="DX137" s="112"/>
      <c r="DY137" s="112"/>
      <c r="DZ137" s="112"/>
      <c r="EA137" s="112"/>
      <c r="EB137" s="112"/>
      <c r="EC137" s="112"/>
      <c r="ED137" s="112"/>
      <c r="EE137" s="112"/>
      <c r="EF137" s="112"/>
      <c r="EG137" s="112"/>
      <c r="EH137" s="112"/>
      <c r="EI137" s="112"/>
      <c r="EJ137" s="112"/>
      <c r="EK137" s="112"/>
      <c r="EL137" s="112"/>
      <c r="EM137" s="112"/>
      <c r="EN137" s="112"/>
      <c r="EO137" s="112"/>
      <c r="EP137" s="112"/>
      <c r="EQ137" s="112"/>
      <c r="ER137" s="112"/>
      <c r="ES137" s="112"/>
      <c r="ET137" s="112"/>
      <c r="EU137" s="112"/>
      <c r="EV137" s="112"/>
      <c r="EW137" s="112"/>
      <c r="EX137" s="112"/>
      <c r="EY137" s="112"/>
      <c r="EZ137" s="112"/>
      <c r="FA137" s="112"/>
      <c r="FB137" s="112"/>
      <c r="FC137" s="112"/>
      <c r="FD137" s="112"/>
      <c r="FE137" s="112"/>
      <c r="FF137" s="112"/>
      <c r="FG137" s="112"/>
      <c r="FH137" s="112"/>
      <c r="FI137" s="112"/>
      <c r="FJ137" s="112"/>
      <c r="FK137" s="112"/>
      <c r="FL137" s="112"/>
      <c r="FM137" s="112"/>
      <c r="FN137" s="112"/>
      <c r="FO137" s="112"/>
      <c r="FP137" s="112"/>
      <c r="FQ137" s="112"/>
      <c r="FR137" s="112"/>
      <c r="FS137" s="114"/>
      <c r="FT137" s="16" t="str">
        <f t="shared" si="3"/>
        <v>コピーが上手くできていません。</v>
      </c>
      <c r="FU137" s="116"/>
    </row>
    <row r="138" spans="1:177" ht="24.95" customHeight="1">
      <c r="A138" s="23" t="s">
        <v>559</v>
      </c>
      <c r="B138" s="14" t="s">
        <v>116</v>
      </c>
      <c r="C138" s="14" t="s">
        <v>678</v>
      </c>
      <c r="D138" s="14">
        <v>5</v>
      </c>
      <c r="E138" s="14" t="s">
        <v>117</v>
      </c>
      <c r="F138" s="14" t="s">
        <v>1474</v>
      </c>
      <c r="G138" s="14" t="s">
        <v>118</v>
      </c>
      <c r="H138" s="14">
        <v>2362290294</v>
      </c>
      <c r="I138" s="14" t="s">
        <v>119</v>
      </c>
      <c r="J138" s="14" t="s">
        <v>1417</v>
      </c>
      <c r="K138" s="14" t="s">
        <v>44</v>
      </c>
      <c r="L138" s="15">
        <v>41944</v>
      </c>
      <c r="M138" s="14" t="s">
        <v>1258</v>
      </c>
      <c r="N138" s="14">
        <v>2372200044</v>
      </c>
      <c r="O138" s="14" t="s">
        <v>208</v>
      </c>
      <c r="P138" s="19" t="s">
        <v>1475</v>
      </c>
      <c r="Q138" s="14" t="s">
        <v>1260</v>
      </c>
      <c r="R138" s="15">
        <v>36371</v>
      </c>
      <c r="S138" s="14" t="s">
        <v>245</v>
      </c>
      <c r="T138" s="14">
        <v>2372200788</v>
      </c>
      <c r="U138" s="14" t="s">
        <v>234</v>
      </c>
      <c r="V138" s="14" t="s">
        <v>1536</v>
      </c>
      <c r="W138" s="14" t="s">
        <v>12</v>
      </c>
      <c r="X138" s="15">
        <v>36980</v>
      </c>
      <c r="Y138" s="14" t="s">
        <v>771</v>
      </c>
      <c r="Z138" s="14" t="s">
        <v>1418</v>
      </c>
      <c r="AA138" s="14" t="s">
        <v>117</v>
      </c>
      <c r="AB138" s="19" t="s">
        <v>1474</v>
      </c>
      <c r="AC138" s="14" t="s">
        <v>736</v>
      </c>
      <c r="AD138" s="15" t="s">
        <v>1419</v>
      </c>
      <c r="AE138" s="16" t="s">
        <v>1259</v>
      </c>
      <c r="AF138" s="16">
        <v>2372200127</v>
      </c>
      <c r="AG138" s="16" t="s">
        <v>208</v>
      </c>
      <c r="AH138" s="16" t="s">
        <v>1476</v>
      </c>
      <c r="AI138" s="16" t="s">
        <v>1261</v>
      </c>
      <c r="AJ138" s="155">
        <v>36431</v>
      </c>
      <c r="AK138" s="16" t="s">
        <v>945</v>
      </c>
      <c r="AM138" s="54"/>
      <c r="AN138" s="110" t="s">
        <v>1650</v>
      </c>
      <c r="AO138" s="151"/>
      <c r="AP138" s="151"/>
      <c r="AQ138" s="151"/>
      <c r="AR138" s="151"/>
      <c r="AS138" s="156"/>
      <c r="AT138" s="156"/>
      <c r="AU138" s="148"/>
      <c r="AW138" s="150" t="s">
        <v>1248</v>
      </c>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2"/>
      <c r="CS138" s="113"/>
      <c r="CT138" s="112"/>
      <c r="CU138" s="112"/>
      <c r="CV138" s="112"/>
      <c r="CW138" s="112"/>
      <c r="CX138" s="112"/>
      <c r="CY138" s="112"/>
      <c r="CZ138" s="112"/>
      <c r="DA138" s="112"/>
      <c r="DB138" s="112"/>
      <c r="DC138" s="112"/>
      <c r="DD138" s="112"/>
      <c r="DE138" s="112"/>
      <c r="DF138" s="112"/>
      <c r="DG138" s="112"/>
      <c r="DH138" s="112"/>
      <c r="DI138" s="112"/>
      <c r="DJ138" s="112"/>
      <c r="DK138" s="112"/>
      <c r="DL138" s="112"/>
      <c r="DM138" s="112"/>
      <c r="DN138" s="112"/>
      <c r="DO138" s="112"/>
      <c r="DP138" s="112"/>
      <c r="DQ138" s="112"/>
      <c r="DR138" s="112"/>
      <c r="DS138" s="112"/>
      <c r="DT138" s="112"/>
      <c r="DU138" s="112"/>
      <c r="DV138" s="112"/>
      <c r="DW138" s="112"/>
      <c r="DX138" s="112"/>
      <c r="DY138" s="112"/>
      <c r="DZ138" s="112"/>
      <c r="EA138" s="112"/>
      <c r="EB138" s="112"/>
      <c r="EC138" s="112"/>
      <c r="ED138" s="112"/>
      <c r="EE138" s="112"/>
      <c r="EF138" s="112"/>
      <c r="EG138" s="112"/>
      <c r="EH138" s="112"/>
      <c r="EI138" s="112"/>
      <c r="EJ138" s="112"/>
      <c r="EK138" s="112"/>
      <c r="EL138" s="112"/>
      <c r="EM138" s="112"/>
      <c r="EN138" s="112"/>
      <c r="EO138" s="112"/>
      <c r="EP138" s="112"/>
      <c r="EQ138" s="112"/>
      <c r="ER138" s="112"/>
      <c r="ES138" s="112"/>
      <c r="ET138" s="112"/>
      <c r="EU138" s="112"/>
      <c r="EV138" s="112"/>
      <c r="EW138" s="112"/>
      <c r="EX138" s="112"/>
      <c r="EY138" s="112"/>
      <c r="EZ138" s="112"/>
      <c r="FA138" s="112"/>
      <c r="FB138" s="112"/>
      <c r="FC138" s="112"/>
      <c r="FD138" s="112"/>
      <c r="FE138" s="112"/>
      <c r="FF138" s="112"/>
      <c r="FG138" s="112"/>
      <c r="FH138" s="112"/>
      <c r="FI138" s="112"/>
      <c r="FJ138" s="112"/>
      <c r="FK138" s="112"/>
      <c r="FL138" s="112"/>
      <c r="FM138" s="112"/>
      <c r="FN138" s="112"/>
      <c r="FO138" s="112"/>
      <c r="FP138" s="112"/>
      <c r="FQ138" s="112"/>
      <c r="FR138" s="112"/>
      <c r="FS138" s="114"/>
      <c r="FT138" s="16" t="str">
        <f t="shared" si="3"/>
        <v>コピーが上手くできていません。</v>
      </c>
      <c r="FU138" s="116"/>
    </row>
    <row r="139" spans="1:177" ht="24.95" customHeight="1">
      <c r="A139" s="23" t="s">
        <v>559</v>
      </c>
      <c r="B139" s="14" t="s">
        <v>470</v>
      </c>
      <c r="C139" s="14" t="s">
        <v>685</v>
      </c>
      <c r="D139" s="14">
        <v>1</v>
      </c>
      <c r="E139" s="14" t="s">
        <v>471</v>
      </c>
      <c r="F139" s="14" t="s">
        <v>1477</v>
      </c>
      <c r="G139" s="14" t="s">
        <v>472</v>
      </c>
      <c r="H139" s="14">
        <v>2373700083</v>
      </c>
      <c r="I139" s="14" t="s">
        <v>471</v>
      </c>
      <c r="J139" s="14" t="s">
        <v>1477</v>
      </c>
      <c r="K139" s="14" t="s">
        <v>12</v>
      </c>
      <c r="L139" s="15">
        <v>36494</v>
      </c>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t="s">
        <v>946</v>
      </c>
      <c r="AM139" s="54"/>
      <c r="AN139" s="110" t="s">
        <v>1650</v>
      </c>
      <c r="AO139" s="153"/>
      <c r="AP139" s="110"/>
      <c r="AQ139" s="110"/>
      <c r="AR139" s="110"/>
      <c r="AS139" s="156"/>
      <c r="AT139" s="156"/>
      <c r="AU139" s="148"/>
      <c r="AW139" s="150" t="s">
        <v>1248</v>
      </c>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2"/>
      <c r="CS139" s="113"/>
      <c r="CT139" s="112"/>
      <c r="CU139" s="112"/>
      <c r="CV139" s="112"/>
      <c r="CW139" s="112"/>
      <c r="CX139" s="112"/>
      <c r="CY139" s="112"/>
      <c r="CZ139" s="112"/>
      <c r="DA139" s="112"/>
      <c r="DB139" s="112"/>
      <c r="DC139" s="112"/>
      <c r="DD139" s="112"/>
      <c r="DE139" s="112"/>
      <c r="DF139" s="112"/>
      <c r="DG139" s="112"/>
      <c r="DH139" s="112"/>
      <c r="DI139" s="112"/>
      <c r="DJ139" s="112"/>
      <c r="DK139" s="112"/>
      <c r="DL139" s="112"/>
      <c r="DM139" s="112"/>
      <c r="DN139" s="112"/>
      <c r="DO139" s="112"/>
      <c r="DP139" s="112"/>
      <c r="DQ139" s="112"/>
      <c r="DR139" s="112"/>
      <c r="DS139" s="112"/>
      <c r="DT139" s="112"/>
      <c r="DU139" s="112"/>
      <c r="DV139" s="112"/>
      <c r="DW139" s="112"/>
      <c r="DX139" s="112"/>
      <c r="DY139" s="112"/>
      <c r="DZ139" s="112"/>
      <c r="EA139" s="112"/>
      <c r="EB139" s="112"/>
      <c r="EC139" s="112"/>
      <c r="ED139" s="112"/>
      <c r="EE139" s="112"/>
      <c r="EF139" s="112"/>
      <c r="EG139" s="112"/>
      <c r="EH139" s="112"/>
      <c r="EI139" s="112"/>
      <c r="EJ139" s="112"/>
      <c r="EK139" s="112"/>
      <c r="EL139" s="112"/>
      <c r="EM139" s="112"/>
      <c r="EN139" s="112"/>
      <c r="EO139" s="112"/>
      <c r="EP139" s="112"/>
      <c r="EQ139" s="112"/>
      <c r="ER139" s="112"/>
      <c r="ES139" s="112"/>
      <c r="ET139" s="112"/>
      <c r="EU139" s="112"/>
      <c r="EV139" s="112"/>
      <c r="EW139" s="112"/>
      <c r="EX139" s="112"/>
      <c r="EY139" s="112"/>
      <c r="EZ139" s="112"/>
      <c r="FA139" s="112"/>
      <c r="FB139" s="112"/>
      <c r="FC139" s="112"/>
      <c r="FD139" s="112"/>
      <c r="FE139" s="112"/>
      <c r="FF139" s="112"/>
      <c r="FG139" s="112"/>
      <c r="FH139" s="112"/>
      <c r="FI139" s="112"/>
      <c r="FJ139" s="112"/>
      <c r="FK139" s="112"/>
      <c r="FL139" s="112"/>
      <c r="FM139" s="112"/>
      <c r="FN139" s="112"/>
      <c r="FO139" s="112"/>
      <c r="FP139" s="112"/>
      <c r="FQ139" s="112"/>
      <c r="FR139" s="112"/>
      <c r="FS139" s="114"/>
      <c r="FT139" s="16" t="str">
        <f t="shared" ref="FT139:FT174" si="6">IF(OR(ISBLANK(AW139),ISBLANK(AY139),ISBLANK(BA139),ISBLANK(BC139),ISBLANK(BD139),ISBLANK(BE139),ISBLANK(BG139),ISBLANK(BI139),ISBLANK(BJ139),ISBLANK(CI139),ISBLANK(CJ139),ISBLANK(CU139),ISBLANK(CV139),ISBLANK(CX139),ISBLANK(CZ139),ISBLANK(DA139),ISBLANK(DB139),ISBLANK(DD139),ISBLANK(DF139),ISBLANK(DG139),ISBLANK(DH139),ISBLANK(DI139),ISBLANK(DK139),ISBLANK(DM139),ISBLANK(DN139),ISBLANK(DO139),ISBLANK(FH139),ISBLANK(FS139)),"コピーが上手くできていません。",IF(B139=AW139,"問題なし","貼り付ける法人が間違っています。"))</f>
        <v>コピーが上手くできていません。</v>
      </c>
      <c r="FU139" s="116"/>
    </row>
    <row r="140" spans="1:177" ht="24.95" customHeight="1">
      <c r="A140" s="23" t="s">
        <v>559</v>
      </c>
      <c r="B140" s="14" t="s">
        <v>209</v>
      </c>
      <c r="C140" s="14" t="s">
        <v>979</v>
      </c>
      <c r="D140" s="14">
        <v>1</v>
      </c>
      <c r="E140" s="14" t="s">
        <v>50</v>
      </c>
      <c r="F140" s="14" t="s">
        <v>210</v>
      </c>
      <c r="G140" s="14" t="s">
        <v>772</v>
      </c>
      <c r="H140" s="14" t="s">
        <v>1420</v>
      </c>
      <c r="I140" s="14" t="s">
        <v>1643</v>
      </c>
      <c r="J140" s="19" t="s">
        <v>211</v>
      </c>
      <c r="K140" s="14" t="s">
        <v>740</v>
      </c>
      <c r="L140" s="15" t="s">
        <v>1421</v>
      </c>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t="s">
        <v>947</v>
      </c>
      <c r="AM140" s="54"/>
      <c r="AN140" s="110" t="s">
        <v>1650</v>
      </c>
      <c r="AO140" s="151"/>
      <c r="AP140" s="151"/>
      <c r="AQ140" s="152"/>
      <c r="AR140" s="151"/>
      <c r="AS140" s="156"/>
      <c r="AT140" s="156"/>
      <c r="AU140" s="148"/>
      <c r="AW140" s="150" t="s">
        <v>1248</v>
      </c>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2"/>
      <c r="CS140" s="113"/>
      <c r="CT140" s="112"/>
      <c r="CU140" s="112"/>
      <c r="CV140" s="112"/>
      <c r="CW140" s="112"/>
      <c r="CX140" s="112"/>
      <c r="CY140" s="112"/>
      <c r="CZ140" s="112"/>
      <c r="DA140" s="112"/>
      <c r="DB140" s="112"/>
      <c r="DC140" s="112"/>
      <c r="DD140" s="112"/>
      <c r="DE140" s="112"/>
      <c r="DF140" s="112"/>
      <c r="DG140" s="112"/>
      <c r="DH140" s="112"/>
      <c r="DI140" s="112"/>
      <c r="DJ140" s="112"/>
      <c r="DK140" s="112"/>
      <c r="DL140" s="112"/>
      <c r="DM140" s="112"/>
      <c r="DN140" s="112"/>
      <c r="DO140" s="112"/>
      <c r="DP140" s="112"/>
      <c r="DQ140" s="112"/>
      <c r="DR140" s="112"/>
      <c r="DS140" s="112"/>
      <c r="DT140" s="112"/>
      <c r="DU140" s="112"/>
      <c r="DV140" s="112"/>
      <c r="DW140" s="112"/>
      <c r="DX140" s="112"/>
      <c r="DY140" s="112"/>
      <c r="DZ140" s="112"/>
      <c r="EA140" s="112"/>
      <c r="EB140" s="112"/>
      <c r="EC140" s="112"/>
      <c r="ED140" s="112"/>
      <c r="EE140" s="112"/>
      <c r="EF140" s="112"/>
      <c r="EG140" s="112"/>
      <c r="EH140" s="112"/>
      <c r="EI140" s="112"/>
      <c r="EJ140" s="112"/>
      <c r="EK140" s="112"/>
      <c r="EL140" s="112"/>
      <c r="EM140" s="112"/>
      <c r="EN140" s="112"/>
      <c r="EO140" s="112"/>
      <c r="EP140" s="112"/>
      <c r="EQ140" s="112"/>
      <c r="ER140" s="112"/>
      <c r="ES140" s="112"/>
      <c r="ET140" s="112"/>
      <c r="EU140" s="112"/>
      <c r="EV140" s="112"/>
      <c r="EW140" s="112"/>
      <c r="EX140" s="112"/>
      <c r="EY140" s="112"/>
      <c r="EZ140" s="112"/>
      <c r="FA140" s="112"/>
      <c r="FB140" s="112"/>
      <c r="FC140" s="112"/>
      <c r="FD140" s="112"/>
      <c r="FE140" s="112"/>
      <c r="FF140" s="112"/>
      <c r="FG140" s="112"/>
      <c r="FH140" s="112"/>
      <c r="FI140" s="112"/>
      <c r="FJ140" s="112"/>
      <c r="FK140" s="112"/>
      <c r="FL140" s="112"/>
      <c r="FM140" s="112"/>
      <c r="FN140" s="112"/>
      <c r="FO140" s="112"/>
      <c r="FP140" s="112"/>
      <c r="FQ140" s="112"/>
      <c r="FR140" s="112"/>
      <c r="FS140" s="114"/>
      <c r="FT140" s="16" t="str">
        <f t="shared" si="6"/>
        <v>コピーが上手くできていません。</v>
      </c>
      <c r="FU140" s="116"/>
    </row>
    <row r="141" spans="1:177" ht="24.95" customHeight="1">
      <c r="A141" s="23" t="s">
        <v>559</v>
      </c>
      <c r="B141" s="14" t="s">
        <v>1305</v>
      </c>
      <c r="C141" s="14" t="s">
        <v>1306</v>
      </c>
      <c r="D141" s="14">
        <v>1</v>
      </c>
      <c r="E141" s="14" t="s">
        <v>20</v>
      </c>
      <c r="F141" s="14" t="s">
        <v>1307</v>
      </c>
      <c r="G141" s="14" t="s">
        <v>1310</v>
      </c>
      <c r="H141" s="14" t="s">
        <v>1422</v>
      </c>
      <c r="I141" s="14" t="s">
        <v>20</v>
      </c>
      <c r="J141" s="14" t="s">
        <v>1308</v>
      </c>
      <c r="K141" s="14" t="s">
        <v>1309</v>
      </c>
      <c r="L141" s="15">
        <v>45108</v>
      </c>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t="s">
        <v>948</v>
      </c>
      <c r="AM141" s="54"/>
      <c r="AN141" s="110" t="s">
        <v>1650</v>
      </c>
      <c r="AO141" s="151"/>
      <c r="AP141" s="151"/>
      <c r="AQ141" s="152"/>
      <c r="AR141" s="151"/>
      <c r="AS141" s="156"/>
      <c r="AT141" s="156"/>
      <c r="AU141" s="148"/>
      <c r="AW141" s="150" t="s">
        <v>1248</v>
      </c>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2"/>
      <c r="CS141" s="113"/>
      <c r="CT141" s="112"/>
      <c r="CU141" s="112"/>
      <c r="CV141" s="112"/>
      <c r="CW141" s="112"/>
      <c r="CX141" s="112"/>
      <c r="CY141" s="112"/>
      <c r="CZ141" s="112"/>
      <c r="DA141" s="112"/>
      <c r="DB141" s="112"/>
      <c r="DC141" s="112"/>
      <c r="DD141" s="112"/>
      <c r="DE141" s="112"/>
      <c r="DF141" s="112"/>
      <c r="DG141" s="112"/>
      <c r="DH141" s="112"/>
      <c r="DI141" s="112"/>
      <c r="DJ141" s="112"/>
      <c r="DK141" s="112"/>
      <c r="DL141" s="112"/>
      <c r="DM141" s="112"/>
      <c r="DN141" s="112"/>
      <c r="DO141" s="112"/>
      <c r="DP141" s="112"/>
      <c r="DQ141" s="112"/>
      <c r="DR141" s="112"/>
      <c r="DS141" s="112"/>
      <c r="DT141" s="112"/>
      <c r="DU141" s="112"/>
      <c r="DV141" s="112"/>
      <c r="DW141" s="112"/>
      <c r="DX141" s="112"/>
      <c r="DY141" s="112"/>
      <c r="DZ141" s="112"/>
      <c r="EA141" s="112"/>
      <c r="EB141" s="112"/>
      <c r="EC141" s="112"/>
      <c r="ED141" s="112"/>
      <c r="EE141" s="112"/>
      <c r="EF141" s="112"/>
      <c r="EG141" s="112"/>
      <c r="EH141" s="112"/>
      <c r="EI141" s="112"/>
      <c r="EJ141" s="112"/>
      <c r="EK141" s="112"/>
      <c r="EL141" s="112"/>
      <c r="EM141" s="112"/>
      <c r="EN141" s="112"/>
      <c r="EO141" s="112"/>
      <c r="EP141" s="112"/>
      <c r="EQ141" s="112"/>
      <c r="ER141" s="112"/>
      <c r="ES141" s="112"/>
      <c r="ET141" s="112"/>
      <c r="EU141" s="112"/>
      <c r="EV141" s="112"/>
      <c r="EW141" s="112"/>
      <c r="EX141" s="112"/>
      <c r="EY141" s="112"/>
      <c r="EZ141" s="112"/>
      <c r="FA141" s="112"/>
      <c r="FB141" s="112"/>
      <c r="FC141" s="112"/>
      <c r="FD141" s="112"/>
      <c r="FE141" s="112"/>
      <c r="FF141" s="112"/>
      <c r="FG141" s="112"/>
      <c r="FH141" s="112"/>
      <c r="FI141" s="112"/>
      <c r="FJ141" s="112"/>
      <c r="FK141" s="112"/>
      <c r="FL141" s="112"/>
      <c r="FM141" s="112"/>
      <c r="FN141" s="112"/>
      <c r="FO141" s="112"/>
      <c r="FP141" s="112"/>
      <c r="FQ141" s="112"/>
      <c r="FR141" s="112"/>
      <c r="FS141" s="114"/>
      <c r="FT141" s="16" t="str">
        <f t="shared" si="6"/>
        <v>コピーが上手くできていません。</v>
      </c>
      <c r="FU141" s="116"/>
    </row>
    <row r="142" spans="1:177" ht="24.95" customHeight="1">
      <c r="A142" s="23" t="s">
        <v>559</v>
      </c>
      <c r="B142" s="14" t="s">
        <v>307</v>
      </c>
      <c r="C142" s="14" t="s">
        <v>680</v>
      </c>
      <c r="D142" s="14">
        <v>1</v>
      </c>
      <c r="E142" s="14" t="s">
        <v>262</v>
      </c>
      <c r="F142" s="14" t="s">
        <v>308</v>
      </c>
      <c r="G142" s="14" t="s">
        <v>309</v>
      </c>
      <c r="H142" s="14">
        <v>2372202099</v>
      </c>
      <c r="I142" s="14" t="s">
        <v>262</v>
      </c>
      <c r="J142" s="14" t="s">
        <v>308</v>
      </c>
      <c r="K142" s="14" t="s">
        <v>12</v>
      </c>
      <c r="L142" s="15">
        <v>38626</v>
      </c>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t="s">
        <v>949</v>
      </c>
      <c r="AM142" s="54"/>
      <c r="AN142" s="110" t="s">
        <v>1650</v>
      </c>
      <c r="AO142" s="153"/>
      <c r="AP142" s="110"/>
      <c r="AQ142" s="110"/>
      <c r="AR142" s="110"/>
      <c r="AS142" s="156"/>
      <c r="AT142" s="156"/>
      <c r="AU142" s="148"/>
      <c r="AW142" s="150" t="s">
        <v>1248</v>
      </c>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2"/>
      <c r="CS142" s="113"/>
      <c r="CT142" s="112"/>
      <c r="CU142" s="112"/>
      <c r="CV142" s="112"/>
      <c r="CW142" s="112"/>
      <c r="CX142" s="112"/>
      <c r="CY142" s="112"/>
      <c r="CZ142" s="112"/>
      <c r="DA142" s="112"/>
      <c r="DB142" s="112"/>
      <c r="DC142" s="112"/>
      <c r="DD142" s="112"/>
      <c r="DE142" s="112"/>
      <c r="DF142" s="112"/>
      <c r="DG142" s="112"/>
      <c r="DH142" s="112"/>
      <c r="DI142" s="112"/>
      <c r="DJ142" s="112"/>
      <c r="DK142" s="112"/>
      <c r="DL142" s="112"/>
      <c r="DM142" s="112"/>
      <c r="DN142" s="112"/>
      <c r="DO142" s="112"/>
      <c r="DP142" s="112"/>
      <c r="DQ142" s="112"/>
      <c r="DR142" s="112"/>
      <c r="DS142" s="112"/>
      <c r="DT142" s="112"/>
      <c r="DU142" s="112"/>
      <c r="DV142" s="112"/>
      <c r="DW142" s="112"/>
      <c r="DX142" s="112"/>
      <c r="DY142" s="112"/>
      <c r="DZ142" s="112"/>
      <c r="EA142" s="112"/>
      <c r="EB142" s="112"/>
      <c r="EC142" s="112"/>
      <c r="ED142" s="112"/>
      <c r="EE142" s="112"/>
      <c r="EF142" s="112"/>
      <c r="EG142" s="112"/>
      <c r="EH142" s="112"/>
      <c r="EI142" s="112"/>
      <c r="EJ142" s="112"/>
      <c r="EK142" s="112"/>
      <c r="EL142" s="112"/>
      <c r="EM142" s="112"/>
      <c r="EN142" s="112"/>
      <c r="EO142" s="112"/>
      <c r="EP142" s="112"/>
      <c r="EQ142" s="112"/>
      <c r="ER142" s="112"/>
      <c r="ES142" s="112"/>
      <c r="ET142" s="112"/>
      <c r="EU142" s="112"/>
      <c r="EV142" s="112"/>
      <c r="EW142" s="112"/>
      <c r="EX142" s="112"/>
      <c r="EY142" s="112"/>
      <c r="EZ142" s="112"/>
      <c r="FA142" s="112"/>
      <c r="FB142" s="112"/>
      <c r="FC142" s="112"/>
      <c r="FD142" s="112"/>
      <c r="FE142" s="112"/>
      <c r="FF142" s="112"/>
      <c r="FG142" s="112"/>
      <c r="FH142" s="112"/>
      <c r="FI142" s="112"/>
      <c r="FJ142" s="112"/>
      <c r="FK142" s="112"/>
      <c r="FL142" s="112"/>
      <c r="FM142" s="112"/>
      <c r="FN142" s="112"/>
      <c r="FO142" s="112"/>
      <c r="FP142" s="112"/>
      <c r="FQ142" s="112"/>
      <c r="FR142" s="112"/>
      <c r="FS142" s="114"/>
      <c r="FT142" s="16" t="str">
        <f t="shared" si="6"/>
        <v>コピーが上手くできていません。</v>
      </c>
      <c r="FU142" s="116"/>
    </row>
    <row r="143" spans="1:177" ht="24.95" customHeight="1">
      <c r="A143" s="23" t="s">
        <v>559</v>
      </c>
      <c r="B143" s="14" t="s">
        <v>221</v>
      </c>
      <c r="C143" s="14" t="s">
        <v>674</v>
      </c>
      <c r="D143" s="14">
        <v>1</v>
      </c>
      <c r="E143" s="14" t="s">
        <v>122</v>
      </c>
      <c r="F143" s="14" t="s">
        <v>1340</v>
      </c>
      <c r="G143" s="14" t="s">
        <v>1269</v>
      </c>
      <c r="H143" s="14" t="s">
        <v>1423</v>
      </c>
      <c r="I143" s="14" t="s">
        <v>122</v>
      </c>
      <c r="J143" s="14" t="s">
        <v>1493</v>
      </c>
      <c r="K143" s="14" t="s">
        <v>1226</v>
      </c>
      <c r="L143" s="15" t="s">
        <v>1424</v>
      </c>
      <c r="M143" s="14"/>
      <c r="N143" s="14"/>
      <c r="O143" s="14"/>
      <c r="P143" s="14"/>
      <c r="Q143" s="14"/>
      <c r="R143" s="15"/>
      <c r="S143" s="16"/>
      <c r="T143" s="16"/>
      <c r="U143" s="16"/>
      <c r="V143" s="16"/>
      <c r="W143" s="16"/>
      <c r="X143" s="16"/>
      <c r="Y143" s="16"/>
      <c r="Z143" s="16"/>
      <c r="AA143" s="16"/>
      <c r="AB143" s="16"/>
      <c r="AC143" s="16"/>
      <c r="AD143" s="16"/>
      <c r="AE143" s="16"/>
      <c r="AF143" s="16"/>
      <c r="AG143" s="16"/>
      <c r="AH143" s="16"/>
      <c r="AI143" s="16"/>
      <c r="AJ143" s="16"/>
      <c r="AK143" s="16" t="s">
        <v>950</v>
      </c>
      <c r="AM143" s="54"/>
      <c r="AN143" s="110" t="s">
        <v>1650</v>
      </c>
      <c r="AO143" s="151"/>
      <c r="AP143" s="151"/>
      <c r="AQ143" s="152"/>
      <c r="AR143" s="151"/>
      <c r="AS143" s="156"/>
      <c r="AT143" s="156"/>
      <c r="AU143" s="148"/>
      <c r="AW143" s="150" t="s">
        <v>1248</v>
      </c>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2"/>
      <c r="CS143" s="113"/>
      <c r="CT143" s="112"/>
      <c r="CU143" s="112"/>
      <c r="CV143" s="112"/>
      <c r="CW143" s="112"/>
      <c r="CX143" s="112"/>
      <c r="CY143" s="112"/>
      <c r="CZ143" s="112"/>
      <c r="DA143" s="112"/>
      <c r="DB143" s="112"/>
      <c r="DC143" s="112"/>
      <c r="DD143" s="112"/>
      <c r="DE143" s="112"/>
      <c r="DF143" s="112"/>
      <c r="DG143" s="112"/>
      <c r="DH143" s="112"/>
      <c r="DI143" s="112"/>
      <c r="DJ143" s="112"/>
      <c r="DK143" s="112"/>
      <c r="DL143" s="112"/>
      <c r="DM143" s="112"/>
      <c r="DN143" s="112"/>
      <c r="DO143" s="112"/>
      <c r="DP143" s="112"/>
      <c r="DQ143" s="112"/>
      <c r="DR143" s="112"/>
      <c r="DS143" s="112"/>
      <c r="DT143" s="112"/>
      <c r="DU143" s="112"/>
      <c r="DV143" s="112"/>
      <c r="DW143" s="112"/>
      <c r="DX143" s="112"/>
      <c r="DY143" s="112"/>
      <c r="DZ143" s="112"/>
      <c r="EA143" s="112"/>
      <c r="EB143" s="112"/>
      <c r="EC143" s="112"/>
      <c r="ED143" s="112"/>
      <c r="EE143" s="112"/>
      <c r="EF143" s="112"/>
      <c r="EG143" s="112"/>
      <c r="EH143" s="112"/>
      <c r="EI143" s="112"/>
      <c r="EJ143" s="112"/>
      <c r="EK143" s="112"/>
      <c r="EL143" s="112"/>
      <c r="EM143" s="112"/>
      <c r="EN143" s="112"/>
      <c r="EO143" s="112"/>
      <c r="EP143" s="112"/>
      <c r="EQ143" s="112"/>
      <c r="ER143" s="112"/>
      <c r="ES143" s="112"/>
      <c r="ET143" s="112"/>
      <c r="EU143" s="112"/>
      <c r="EV143" s="112"/>
      <c r="EW143" s="112"/>
      <c r="EX143" s="112"/>
      <c r="EY143" s="112"/>
      <c r="EZ143" s="112"/>
      <c r="FA143" s="112"/>
      <c r="FB143" s="112"/>
      <c r="FC143" s="112"/>
      <c r="FD143" s="112"/>
      <c r="FE143" s="112"/>
      <c r="FF143" s="112"/>
      <c r="FG143" s="112"/>
      <c r="FH143" s="112"/>
      <c r="FI143" s="112"/>
      <c r="FJ143" s="112"/>
      <c r="FK143" s="112"/>
      <c r="FL143" s="112"/>
      <c r="FM143" s="112"/>
      <c r="FN143" s="112"/>
      <c r="FO143" s="112"/>
      <c r="FP143" s="112"/>
      <c r="FQ143" s="112"/>
      <c r="FR143" s="112"/>
      <c r="FS143" s="114"/>
      <c r="FT143" s="16" t="str">
        <f t="shared" si="6"/>
        <v>コピーが上手くできていません。</v>
      </c>
      <c r="FU143" s="116"/>
    </row>
    <row r="144" spans="1:177" ht="24.95" customHeight="1">
      <c r="A144" s="23" t="s">
        <v>559</v>
      </c>
      <c r="B144" s="14" t="s">
        <v>219</v>
      </c>
      <c r="C144" s="14" t="s">
        <v>681</v>
      </c>
      <c r="D144" s="14">
        <v>3</v>
      </c>
      <c r="E144" s="14" t="s">
        <v>32</v>
      </c>
      <c r="F144" s="14" t="s">
        <v>220</v>
      </c>
      <c r="G144" s="14" t="s">
        <v>226</v>
      </c>
      <c r="H144" s="14">
        <v>2372200325</v>
      </c>
      <c r="I144" s="14" t="s">
        <v>32</v>
      </c>
      <c r="J144" s="14" t="s">
        <v>1494</v>
      </c>
      <c r="K144" s="14" t="s">
        <v>12</v>
      </c>
      <c r="L144" s="15">
        <v>36494</v>
      </c>
      <c r="M144" s="14" t="s">
        <v>475</v>
      </c>
      <c r="N144" s="14">
        <v>2375400013</v>
      </c>
      <c r="O144" s="14" t="s">
        <v>19</v>
      </c>
      <c r="P144" s="14" t="s">
        <v>476</v>
      </c>
      <c r="Q144" s="14" t="s">
        <v>12</v>
      </c>
      <c r="R144" s="15">
        <v>36462</v>
      </c>
      <c r="S144" s="14" t="s">
        <v>332</v>
      </c>
      <c r="T144" s="14">
        <v>2372202867</v>
      </c>
      <c r="U144" s="14" t="s">
        <v>88</v>
      </c>
      <c r="V144" s="14" t="s">
        <v>1537</v>
      </c>
      <c r="W144" s="14" t="s">
        <v>12</v>
      </c>
      <c r="X144" s="15">
        <v>39904</v>
      </c>
      <c r="Y144" s="16"/>
      <c r="Z144" s="16"/>
      <c r="AA144" s="16"/>
      <c r="AB144" s="16"/>
      <c r="AC144" s="16"/>
      <c r="AD144" s="16"/>
      <c r="AE144" s="16"/>
      <c r="AF144" s="16"/>
      <c r="AG144" s="16"/>
      <c r="AH144" s="16"/>
      <c r="AI144" s="16"/>
      <c r="AJ144" s="16"/>
      <c r="AK144" s="16" t="s">
        <v>951</v>
      </c>
      <c r="AM144" s="54"/>
      <c r="AN144" s="110" t="s">
        <v>1650</v>
      </c>
      <c r="AO144" s="151"/>
      <c r="AP144" s="151"/>
      <c r="AQ144" s="152"/>
      <c r="AR144" s="151"/>
      <c r="AS144" s="156"/>
      <c r="AT144" s="156"/>
      <c r="AU144" s="148"/>
      <c r="AW144" s="150" t="s">
        <v>1248</v>
      </c>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2"/>
      <c r="CS144" s="113"/>
      <c r="CT144" s="112"/>
      <c r="CU144" s="112"/>
      <c r="CV144" s="112"/>
      <c r="CW144" s="112"/>
      <c r="CX144" s="112"/>
      <c r="CY144" s="112"/>
      <c r="CZ144" s="112"/>
      <c r="DA144" s="112"/>
      <c r="DB144" s="112"/>
      <c r="DC144" s="112"/>
      <c r="DD144" s="112"/>
      <c r="DE144" s="112"/>
      <c r="DF144" s="112"/>
      <c r="DG144" s="112"/>
      <c r="DH144" s="112"/>
      <c r="DI144" s="112"/>
      <c r="DJ144" s="112"/>
      <c r="DK144" s="112"/>
      <c r="DL144" s="112"/>
      <c r="DM144" s="112"/>
      <c r="DN144" s="112"/>
      <c r="DO144" s="112"/>
      <c r="DP144" s="112"/>
      <c r="DQ144" s="112"/>
      <c r="DR144" s="112"/>
      <c r="DS144" s="112"/>
      <c r="DT144" s="112"/>
      <c r="DU144" s="112"/>
      <c r="DV144" s="112"/>
      <c r="DW144" s="112"/>
      <c r="DX144" s="112"/>
      <c r="DY144" s="112"/>
      <c r="DZ144" s="112"/>
      <c r="EA144" s="112"/>
      <c r="EB144" s="112"/>
      <c r="EC144" s="112"/>
      <c r="ED144" s="112"/>
      <c r="EE144" s="112"/>
      <c r="EF144" s="112"/>
      <c r="EG144" s="112"/>
      <c r="EH144" s="112"/>
      <c r="EI144" s="112"/>
      <c r="EJ144" s="112"/>
      <c r="EK144" s="112"/>
      <c r="EL144" s="112"/>
      <c r="EM144" s="112"/>
      <c r="EN144" s="112"/>
      <c r="EO144" s="112"/>
      <c r="EP144" s="112"/>
      <c r="EQ144" s="112"/>
      <c r="ER144" s="112"/>
      <c r="ES144" s="112"/>
      <c r="ET144" s="112"/>
      <c r="EU144" s="112"/>
      <c r="EV144" s="112"/>
      <c r="EW144" s="112"/>
      <c r="EX144" s="112"/>
      <c r="EY144" s="112"/>
      <c r="EZ144" s="112"/>
      <c r="FA144" s="112"/>
      <c r="FB144" s="112"/>
      <c r="FC144" s="112"/>
      <c r="FD144" s="112"/>
      <c r="FE144" s="112"/>
      <c r="FF144" s="112"/>
      <c r="FG144" s="112"/>
      <c r="FH144" s="112"/>
      <c r="FI144" s="112"/>
      <c r="FJ144" s="112"/>
      <c r="FK144" s="112"/>
      <c r="FL144" s="112"/>
      <c r="FM144" s="112"/>
      <c r="FN144" s="112"/>
      <c r="FO144" s="112"/>
      <c r="FP144" s="112"/>
      <c r="FQ144" s="112"/>
      <c r="FR144" s="112"/>
      <c r="FS144" s="114"/>
      <c r="FT144" s="16" t="str">
        <f t="shared" si="6"/>
        <v>コピーが上手くできていません。</v>
      </c>
      <c r="FU144" s="116"/>
    </row>
    <row r="145" spans="1:177" ht="24.95" customHeight="1">
      <c r="A145" s="23" t="s">
        <v>559</v>
      </c>
      <c r="B145" s="14" t="s">
        <v>320</v>
      </c>
      <c r="C145" s="14" t="s">
        <v>683</v>
      </c>
      <c r="D145" s="14">
        <v>1</v>
      </c>
      <c r="E145" s="14" t="s">
        <v>321</v>
      </c>
      <c r="F145" s="14" t="s">
        <v>1567</v>
      </c>
      <c r="G145" s="14" t="s">
        <v>477</v>
      </c>
      <c r="H145" s="14">
        <v>2375400104</v>
      </c>
      <c r="I145" s="14" t="s">
        <v>321</v>
      </c>
      <c r="J145" s="14" t="s">
        <v>1567</v>
      </c>
      <c r="K145" s="14" t="s">
        <v>12</v>
      </c>
      <c r="L145" s="15">
        <v>37708</v>
      </c>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t="s">
        <v>952</v>
      </c>
      <c r="AM145" s="54"/>
      <c r="AN145" s="110" t="s">
        <v>1650</v>
      </c>
      <c r="AO145" s="151"/>
      <c r="AP145" s="151"/>
      <c r="AQ145" s="152"/>
      <c r="AR145" s="151"/>
      <c r="AS145" s="156"/>
      <c r="AT145" s="156"/>
      <c r="AU145" s="148"/>
      <c r="AW145" s="150" t="s">
        <v>1248</v>
      </c>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2"/>
      <c r="CS145" s="113"/>
      <c r="CT145" s="112"/>
      <c r="CU145" s="112"/>
      <c r="CV145" s="112"/>
      <c r="CW145" s="112"/>
      <c r="CX145" s="112"/>
      <c r="CY145" s="112"/>
      <c r="CZ145" s="112"/>
      <c r="DA145" s="112"/>
      <c r="DB145" s="112"/>
      <c r="DC145" s="112"/>
      <c r="DD145" s="112"/>
      <c r="DE145" s="112"/>
      <c r="DF145" s="112"/>
      <c r="DG145" s="112"/>
      <c r="DH145" s="112"/>
      <c r="DI145" s="112"/>
      <c r="DJ145" s="112"/>
      <c r="DK145" s="112"/>
      <c r="DL145" s="112"/>
      <c r="DM145" s="112"/>
      <c r="DN145" s="112"/>
      <c r="DO145" s="112"/>
      <c r="DP145" s="112"/>
      <c r="DQ145" s="112"/>
      <c r="DR145" s="112"/>
      <c r="DS145" s="112"/>
      <c r="DT145" s="112"/>
      <c r="DU145" s="112"/>
      <c r="DV145" s="112"/>
      <c r="DW145" s="112"/>
      <c r="DX145" s="112"/>
      <c r="DY145" s="112"/>
      <c r="DZ145" s="112"/>
      <c r="EA145" s="112"/>
      <c r="EB145" s="112"/>
      <c r="EC145" s="112"/>
      <c r="ED145" s="112"/>
      <c r="EE145" s="112"/>
      <c r="EF145" s="112"/>
      <c r="EG145" s="112"/>
      <c r="EH145" s="112"/>
      <c r="EI145" s="112"/>
      <c r="EJ145" s="112"/>
      <c r="EK145" s="112"/>
      <c r="EL145" s="112"/>
      <c r="EM145" s="112"/>
      <c r="EN145" s="112"/>
      <c r="EO145" s="112"/>
      <c r="EP145" s="112"/>
      <c r="EQ145" s="112"/>
      <c r="ER145" s="112"/>
      <c r="ES145" s="112"/>
      <c r="ET145" s="112"/>
      <c r="EU145" s="112"/>
      <c r="EV145" s="112"/>
      <c r="EW145" s="112"/>
      <c r="EX145" s="112"/>
      <c r="EY145" s="112"/>
      <c r="EZ145" s="112"/>
      <c r="FA145" s="112"/>
      <c r="FB145" s="112"/>
      <c r="FC145" s="112"/>
      <c r="FD145" s="112"/>
      <c r="FE145" s="112"/>
      <c r="FF145" s="112"/>
      <c r="FG145" s="112"/>
      <c r="FH145" s="112"/>
      <c r="FI145" s="112"/>
      <c r="FJ145" s="112"/>
      <c r="FK145" s="112"/>
      <c r="FL145" s="112"/>
      <c r="FM145" s="112"/>
      <c r="FN145" s="112"/>
      <c r="FO145" s="112"/>
      <c r="FP145" s="112"/>
      <c r="FQ145" s="112"/>
      <c r="FR145" s="112"/>
      <c r="FS145" s="114"/>
      <c r="FT145" s="16" t="str">
        <f t="shared" si="6"/>
        <v>コピーが上手くできていません。</v>
      </c>
      <c r="FU145" s="116"/>
    </row>
    <row r="146" spans="1:177" ht="24.95" customHeight="1">
      <c r="A146" s="23" t="s">
        <v>559</v>
      </c>
      <c r="B146" s="14" t="s">
        <v>292</v>
      </c>
      <c r="C146" s="14" t="s">
        <v>675</v>
      </c>
      <c r="D146" s="14">
        <v>4</v>
      </c>
      <c r="E146" s="14" t="s">
        <v>139</v>
      </c>
      <c r="F146" s="14" t="s">
        <v>1495</v>
      </c>
      <c r="G146" s="14" t="s">
        <v>411</v>
      </c>
      <c r="H146" s="14">
        <v>2372205027</v>
      </c>
      <c r="I146" s="14" t="s">
        <v>268</v>
      </c>
      <c r="J146" s="14" t="s">
        <v>1496</v>
      </c>
      <c r="K146" s="14" t="s">
        <v>23</v>
      </c>
      <c r="L146" s="15">
        <v>42917</v>
      </c>
      <c r="M146" s="14" t="s">
        <v>409</v>
      </c>
      <c r="N146" s="14">
        <v>2372204970</v>
      </c>
      <c r="O146" s="14" t="s">
        <v>268</v>
      </c>
      <c r="P146" s="14" t="s">
        <v>408</v>
      </c>
      <c r="Q146" s="14" t="s">
        <v>12</v>
      </c>
      <c r="R146" s="15">
        <v>42826</v>
      </c>
      <c r="S146" s="14" t="s">
        <v>295</v>
      </c>
      <c r="T146" s="14">
        <v>2372201810</v>
      </c>
      <c r="U146" s="14" t="s">
        <v>139</v>
      </c>
      <c r="V146" s="14" t="s">
        <v>296</v>
      </c>
      <c r="W146" s="14" t="s">
        <v>12</v>
      </c>
      <c r="X146" s="15">
        <v>38443</v>
      </c>
      <c r="Y146" s="14" t="s">
        <v>359</v>
      </c>
      <c r="Z146" s="14">
        <v>2372203758</v>
      </c>
      <c r="AA146" s="14" t="s">
        <v>304</v>
      </c>
      <c r="AB146" s="14" t="s">
        <v>352</v>
      </c>
      <c r="AC146" s="14" t="s">
        <v>12</v>
      </c>
      <c r="AD146" s="15">
        <v>41365</v>
      </c>
      <c r="AE146" s="16"/>
      <c r="AF146" s="16"/>
      <c r="AG146" s="16"/>
      <c r="AH146" s="16"/>
      <c r="AI146" s="16"/>
      <c r="AJ146" s="16"/>
      <c r="AK146" s="16" t="s">
        <v>953</v>
      </c>
      <c r="AM146" s="54"/>
      <c r="AN146" s="110" t="s">
        <v>1650</v>
      </c>
      <c r="AO146" s="151"/>
      <c r="AP146" s="151"/>
      <c r="AQ146" s="152"/>
      <c r="AR146" s="151"/>
      <c r="AS146" s="156"/>
      <c r="AT146" s="156"/>
      <c r="AU146" s="148"/>
      <c r="AW146" s="150" t="s">
        <v>1248</v>
      </c>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2"/>
      <c r="CS146" s="113"/>
      <c r="CT146" s="112"/>
      <c r="CU146" s="112"/>
      <c r="CV146" s="112"/>
      <c r="CW146" s="112"/>
      <c r="CX146" s="112"/>
      <c r="CY146" s="112"/>
      <c r="CZ146" s="112"/>
      <c r="DA146" s="112"/>
      <c r="DB146" s="112"/>
      <c r="DC146" s="112"/>
      <c r="DD146" s="112"/>
      <c r="DE146" s="112"/>
      <c r="DF146" s="112"/>
      <c r="DG146" s="112"/>
      <c r="DH146" s="112"/>
      <c r="DI146" s="112"/>
      <c r="DJ146" s="112"/>
      <c r="DK146" s="112"/>
      <c r="DL146" s="112"/>
      <c r="DM146" s="112"/>
      <c r="DN146" s="112"/>
      <c r="DO146" s="112"/>
      <c r="DP146" s="112"/>
      <c r="DQ146" s="112"/>
      <c r="DR146" s="112"/>
      <c r="DS146" s="112"/>
      <c r="DT146" s="112"/>
      <c r="DU146" s="112"/>
      <c r="DV146" s="112"/>
      <c r="DW146" s="112"/>
      <c r="DX146" s="112"/>
      <c r="DY146" s="112"/>
      <c r="DZ146" s="112"/>
      <c r="EA146" s="112"/>
      <c r="EB146" s="112"/>
      <c r="EC146" s="112"/>
      <c r="ED146" s="112"/>
      <c r="EE146" s="112"/>
      <c r="EF146" s="112"/>
      <c r="EG146" s="112"/>
      <c r="EH146" s="112"/>
      <c r="EI146" s="112"/>
      <c r="EJ146" s="112"/>
      <c r="EK146" s="112"/>
      <c r="EL146" s="112"/>
      <c r="EM146" s="112"/>
      <c r="EN146" s="112"/>
      <c r="EO146" s="112"/>
      <c r="EP146" s="112"/>
      <c r="EQ146" s="112"/>
      <c r="ER146" s="112"/>
      <c r="ES146" s="112"/>
      <c r="ET146" s="112"/>
      <c r="EU146" s="112"/>
      <c r="EV146" s="112"/>
      <c r="EW146" s="112"/>
      <c r="EX146" s="112"/>
      <c r="EY146" s="112"/>
      <c r="EZ146" s="112"/>
      <c r="FA146" s="112"/>
      <c r="FB146" s="112"/>
      <c r="FC146" s="112"/>
      <c r="FD146" s="112"/>
      <c r="FE146" s="112"/>
      <c r="FF146" s="112"/>
      <c r="FG146" s="112"/>
      <c r="FH146" s="112"/>
      <c r="FI146" s="112"/>
      <c r="FJ146" s="112"/>
      <c r="FK146" s="112"/>
      <c r="FL146" s="112"/>
      <c r="FM146" s="112"/>
      <c r="FN146" s="112"/>
      <c r="FO146" s="112"/>
      <c r="FP146" s="112"/>
      <c r="FQ146" s="112"/>
      <c r="FR146" s="112"/>
      <c r="FS146" s="114"/>
      <c r="FT146" s="16" t="str">
        <f t="shared" si="6"/>
        <v>コピーが上手くできていません。</v>
      </c>
      <c r="FU146" s="116"/>
    </row>
    <row r="147" spans="1:177" ht="24.95" customHeight="1">
      <c r="A147" s="23" t="s">
        <v>559</v>
      </c>
      <c r="B147" s="14" t="s">
        <v>318</v>
      </c>
      <c r="C147" s="14" t="s">
        <v>682</v>
      </c>
      <c r="D147" s="14">
        <v>1</v>
      </c>
      <c r="E147" s="14" t="s">
        <v>69</v>
      </c>
      <c r="F147" s="14" t="s">
        <v>319</v>
      </c>
      <c r="G147" s="14" t="s">
        <v>322</v>
      </c>
      <c r="H147" s="14">
        <v>2372202784</v>
      </c>
      <c r="I147" s="14" t="s">
        <v>69</v>
      </c>
      <c r="J147" s="14" t="s">
        <v>319</v>
      </c>
      <c r="K147" s="14" t="s">
        <v>12</v>
      </c>
      <c r="L147" s="15">
        <v>39845</v>
      </c>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t="s">
        <v>954</v>
      </c>
      <c r="AM147" s="54"/>
      <c r="AN147" s="110" t="s">
        <v>1650</v>
      </c>
      <c r="AO147" s="151"/>
      <c r="AP147" s="151"/>
      <c r="AQ147" s="152"/>
      <c r="AR147" s="151"/>
      <c r="AS147" s="156"/>
      <c r="AT147" s="156"/>
      <c r="AU147" s="148"/>
      <c r="AW147" s="150" t="s">
        <v>1248</v>
      </c>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2"/>
      <c r="CS147" s="113"/>
      <c r="CT147" s="112"/>
      <c r="CU147" s="112"/>
      <c r="CV147" s="112"/>
      <c r="CW147" s="112"/>
      <c r="CX147" s="112"/>
      <c r="CY147" s="112"/>
      <c r="CZ147" s="112"/>
      <c r="DA147" s="112"/>
      <c r="DB147" s="112"/>
      <c r="DC147" s="112"/>
      <c r="DD147" s="112"/>
      <c r="DE147" s="112"/>
      <c r="DF147" s="112"/>
      <c r="DG147" s="112"/>
      <c r="DH147" s="112"/>
      <c r="DI147" s="112"/>
      <c r="DJ147" s="112"/>
      <c r="DK147" s="112"/>
      <c r="DL147" s="112"/>
      <c r="DM147" s="112"/>
      <c r="DN147" s="112"/>
      <c r="DO147" s="112"/>
      <c r="DP147" s="112"/>
      <c r="DQ147" s="112"/>
      <c r="DR147" s="112"/>
      <c r="DS147" s="112"/>
      <c r="DT147" s="112"/>
      <c r="DU147" s="112"/>
      <c r="DV147" s="112"/>
      <c r="DW147" s="112"/>
      <c r="DX147" s="112"/>
      <c r="DY147" s="112"/>
      <c r="DZ147" s="112"/>
      <c r="EA147" s="112"/>
      <c r="EB147" s="112"/>
      <c r="EC147" s="112"/>
      <c r="ED147" s="112"/>
      <c r="EE147" s="112"/>
      <c r="EF147" s="112"/>
      <c r="EG147" s="112"/>
      <c r="EH147" s="112"/>
      <c r="EI147" s="112"/>
      <c r="EJ147" s="112"/>
      <c r="EK147" s="112"/>
      <c r="EL147" s="112"/>
      <c r="EM147" s="112"/>
      <c r="EN147" s="112"/>
      <c r="EO147" s="112"/>
      <c r="EP147" s="112"/>
      <c r="EQ147" s="112"/>
      <c r="ER147" s="112"/>
      <c r="ES147" s="112"/>
      <c r="ET147" s="112"/>
      <c r="EU147" s="112"/>
      <c r="EV147" s="112"/>
      <c r="EW147" s="112"/>
      <c r="EX147" s="112"/>
      <c r="EY147" s="112"/>
      <c r="EZ147" s="112"/>
      <c r="FA147" s="112"/>
      <c r="FB147" s="112"/>
      <c r="FC147" s="112"/>
      <c r="FD147" s="112"/>
      <c r="FE147" s="112"/>
      <c r="FF147" s="112"/>
      <c r="FG147" s="112"/>
      <c r="FH147" s="112"/>
      <c r="FI147" s="112"/>
      <c r="FJ147" s="112"/>
      <c r="FK147" s="112"/>
      <c r="FL147" s="112"/>
      <c r="FM147" s="112"/>
      <c r="FN147" s="112"/>
      <c r="FO147" s="112"/>
      <c r="FP147" s="112"/>
      <c r="FQ147" s="112"/>
      <c r="FR147" s="112"/>
      <c r="FS147" s="114"/>
      <c r="FT147" s="16" t="str">
        <f t="shared" si="6"/>
        <v>コピーが上手くできていません。</v>
      </c>
      <c r="FU147" s="116"/>
    </row>
    <row r="148" spans="1:177" ht="24.95" customHeight="1">
      <c r="A148" s="23" t="s">
        <v>559</v>
      </c>
      <c r="B148" s="14" t="s">
        <v>253</v>
      </c>
      <c r="C148" s="14" t="s">
        <v>684</v>
      </c>
      <c r="D148" s="14">
        <v>1</v>
      </c>
      <c r="E148" s="14" t="s">
        <v>254</v>
      </c>
      <c r="F148" s="14" t="s">
        <v>255</v>
      </c>
      <c r="G148" s="14" t="s">
        <v>314</v>
      </c>
      <c r="H148" s="14">
        <v>2372202321</v>
      </c>
      <c r="I148" s="14" t="s">
        <v>254</v>
      </c>
      <c r="J148" s="14" t="s">
        <v>315</v>
      </c>
      <c r="K148" s="14" t="s">
        <v>12</v>
      </c>
      <c r="L148" s="15">
        <v>38838</v>
      </c>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t="s">
        <v>955</v>
      </c>
      <c r="AM148" s="54"/>
      <c r="AN148" s="110" t="s">
        <v>1650</v>
      </c>
      <c r="AO148" s="151"/>
      <c r="AP148" s="151"/>
      <c r="AQ148" s="152"/>
      <c r="AR148" s="151"/>
      <c r="AS148" s="156"/>
      <c r="AT148" s="156"/>
      <c r="AU148" s="148"/>
      <c r="AW148" s="150" t="s">
        <v>1248</v>
      </c>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2"/>
      <c r="CS148" s="113"/>
      <c r="CT148" s="112"/>
      <c r="CU148" s="112"/>
      <c r="CV148" s="112"/>
      <c r="CW148" s="112"/>
      <c r="CX148" s="112"/>
      <c r="CY148" s="112"/>
      <c r="CZ148" s="112"/>
      <c r="DA148" s="112"/>
      <c r="DB148" s="112"/>
      <c r="DC148" s="112"/>
      <c r="DD148" s="112"/>
      <c r="DE148" s="112"/>
      <c r="DF148" s="112"/>
      <c r="DG148" s="112"/>
      <c r="DH148" s="112"/>
      <c r="DI148" s="112"/>
      <c r="DJ148" s="112"/>
      <c r="DK148" s="112"/>
      <c r="DL148" s="112"/>
      <c r="DM148" s="112"/>
      <c r="DN148" s="112"/>
      <c r="DO148" s="112"/>
      <c r="DP148" s="112"/>
      <c r="DQ148" s="112"/>
      <c r="DR148" s="112"/>
      <c r="DS148" s="112"/>
      <c r="DT148" s="112"/>
      <c r="DU148" s="112"/>
      <c r="DV148" s="112"/>
      <c r="DW148" s="112"/>
      <c r="DX148" s="112"/>
      <c r="DY148" s="112"/>
      <c r="DZ148" s="112"/>
      <c r="EA148" s="112"/>
      <c r="EB148" s="112"/>
      <c r="EC148" s="112"/>
      <c r="ED148" s="112"/>
      <c r="EE148" s="112"/>
      <c r="EF148" s="112"/>
      <c r="EG148" s="112"/>
      <c r="EH148" s="112"/>
      <c r="EI148" s="112"/>
      <c r="EJ148" s="112"/>
      <c r="EK148" s="112"/>
      <c r="EL148" s="112"/>
      <c r="EM148" s="112"/>
      <c r="EN148" s="112"/>
      <c r="EO148" s="112"/>
      <c r="EP148" s="112"/>
      <c r="EQ148" s="112"/>
      <c r="ER148" s="112"/>
      <c r="ES148" s="112"/>
      <c r="ET148" s="112"/>
      <c r="EU148" s="112"/>
      <c r="EV148" s="112"/>
      <c r="EW148" s="112"/>
      <c r="EX148" s="112"/>
      <c r="EY148" s="112"/>
      <c r="EZ148" s="112"/>
      <c r="FA148" s="112"/>
      <c r="FB148" s="112"/>
      <c r="FC148" s="112"/>
      <c r="FD148" s="112"/>
      <c r="FE148" s="112"/>
      <c r="FF148" s="112"/>
      <c r="FG148" s="112"/>
      <c r="FH148" s="112"/>
      <c r="FI148" s="112"/>
      <c r="FJ148" s="112"/>
      <c r="FK148" s="112"/>
      <c r="FL148" s="112"/>
      <c r="FM148" s="112"/>
      <c r="FN148" s="112"/>
      <c r="FO148" s="112"/>
      <c r="FP148" s="112"/>
      <c r="FQ148" s="112"/>
      <c r="FR148" s="112"/>
      <c r="FS148" s="114"/>
      <c r="FT148" s="16" t="str">
        <f t="shared" si="6"/>
        <v>コピーが上手くできていません。</v>
      </c>
      <c r="FU148" s="116"/>
    </row>
    <row r="149" spans="1:177" ht="24.95" customHeight="1">
      <c r="A149" s="23" t="s">
        <v>559</v>
      </c>
      <c r="B149" s="14" t="s">
        <v>389</v>
      </c>
      <c r="C149" s="14" t="s">
        <v>686</v>
      </c>
      <c r="D149" s="14">
        <v>1</v>
      </c>
      <c r="E149" s="14" t="s">
        <v>390</v>
      </c>
      <c r="F149" s="14" t="s">
        <v>1478</v>
      </c>
      <c r="G149" s="14" t="s">
        <v>391</v>
      </c>
      <c r="H149" s="14">
        <v>2372204657</v>
      </c>
      <c r="I149" s="14" t="s">
        <v>110</v>
      </c>
      <c r="J149" s="14" t="s">
        <v>392</v>
      </c>
      <c r="K149" s="14" t="s">
        <v>12</v>
      </c>
      <c r="L149" s="15">
        <v>42461</v>
      </c>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t="s">
        <v>956</v>
      </c>
      <c r="AM149" s="54"/>
      <c r="AN149" s="110" t="s">
        <v>1650</v>
      </c>
      <c r="AO149" s="151"/>
      <c r="AP149" s="151"/>
      <c r="AQ149" s="152"/>
      <c r="AR149" s="151"/>
      <c r="AS149" s="156"/>
      <c r="AT149" s="156"/>
      <c r="AU149" s="148"/>
      <c r="AW149" s="150" t="s">
        <v>1248</v>
      </c>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2"/>
      <c r="CS149" s="113"/>
      <c r="CT149" s="112"/>
      <c r="CU149" s="112"/>
      <c r="CV149" s="112"/>
      <c r="CW149" s="112"/>
      <c r="CX149" s="112"/>
      <c r="CY149" s="112"/>
      <c r="CZ149" s="112"/>
      <c r="DA149" s="112"/>
      <c r="DB149" s="112"/>
      <c r="DC149" s="112"/>
      <c r="DD149" s="112"/>
      <c r="DE149" s="112"/>
      <c r="DF149" s="112"/>
      <c r="DG149" s="112"/>
      <c r="DH149" s="112"/>
      <c r="DI149" s="112"/>
      <c r="DJ149" s="112"/>
      <c r="DK149" s="112"/>
      <c r="DL149" s="112"/>
      <c r="DM149" s="112"/>
      <c r="DN149" s="112"/>
      <c r="DO149" s="112"/>
      <c r="DP149" s="112"/>
      <c r="DQ149" s="112"/>
      <c r="DR149" s="112"/>
      <c r="DS149" s="112"/>
      <c r="DT149" s="112"/>
      <c r="DU149" s="112"/>
      <c r="DV149" s="112"/>
      <c r="DW149" s="112"/>
      <c r="DX149" s="112"/>
      <c r="DY149" s="112"/>
      <c r="DZ149" s="112"/>
      <c r="EA149" s="112"/>
      <c r="EB149" s="112"/>
      <c r="EC149" s="112"/>
      <c r="ED149" s="112"/>
      <c r="EE149" s="112"/>
      <c r="EF149" s="112"/>
      <c r="EG149" s="112"/>
      <c r="EH149" s="112"/>
      <c r="EI149" s="112"/>
      <c r="EJ149" s="112"/>
      <c r="EK149" s="112"/>
      <c r="EL149" s="112"/>
      <c r="EM149" s="112"/>
      <c r="EN149" s="112"/>
      <c r="EO149" s="112"/>
      <c r="EP149" s="112"/>
      <c r="EQ149" s="112"/>
      <c r="ER149" s="112"/>
      <c r="ES149" s="112"/>
      <c r="ET149" s="112"/>
      <c r="EU149" s="112"/>
      <c r="EV149" s="112"/>
      <c r="EW149" s="112"/>
      <c r="EX149" s="112"/>
      <c r="EY149" s="112"/>
      <c r="EZ149" s="112"/>
      <c r="FA149" s="112"/>
      <c r="FB149" s="112"/>
      <c r="FC149" s="112"/>
      <c r="FD149" s="112"/>
      <c r="FE149" s="112"/>
      <c r="FF149" s="112"/>
      <c r="FG149" s="112"/>
      <c r="FH149" s="112"/>
      <c r="FI149" s="112"/>
      <c r="FJ149" s="112"/>
      <c r="FK149" s="112"/>
      <c r="FL149" s="112"/>
      <c r="FM149" s="112"/>
      <c r="FN149" s="112"/>
      <c r="FO149" s="112"/>
      <c r="FP149" s="112"/>
      <c r="FQ149" s="112"/>
      <c r="FR149" s="112"/>
      <c r="FS149" s="114"/>
      <c r="FT149" s="16" t="str">
        <f t="shared" si="6"/>
        <v>コピーが上手くできていません。</v>
      </c>
      <c r="FU149" s="116"/>
    </row>
    <row r="150" spans="1:177" ht="24.95" customHeight="1">
      <c r="A150" s="23" t="s">
        <v>559</v>
      </c>
      <c r="B150" s="14" t="s">
        <v>260</v>
      </c>
      <c r="C150" s="14" t="s">
        <v>687</v>
      </c>
      <c r="D150" s="14">
        <v>2</v>
      </c>
      <c r="E150" s="14" t="s">
        <v>80</v>
      </c>
      <c r="F150" s="14" t="s">
        <v>261</v>
      </c>
      <c r="G150" s="14" t="s">
        <v>415</v>
      </c>
      <c r="H150" s="14">
        <v>2372205092</v>
      </c>
      <c r="I150" s="14" t="s">
        <v>278</v>
      </c>
      <c r="J150" s="14" t="s">
        <v>1479</v>
      </c>
      <c r="K150" s="14" t="s">
        <v>12</v>
      </c>
      <c r="L150" s="15">
        <v>43009</v>
      </c>
      <c r="M150" s="14" t="s">
        <v>293</v>
      </c>
      <c r="N150" s="14">
        <v>2372201802</v>
      </c>
      <c r="O150" s="14" t="s">
        <v>80</v>
      </c>
      <c r="P150" s="14" t="s">
        <v>294</v>
      </c>
      <c r="Q150" s="14" t="s">
        <v>12</v>
      </c>
      <c r="R150" s="15">
        <v>38443</v>
      </c>
      <c r="S150" s="16"/>
      <c r="T150" s="16"/>
      <c r="U150" s="16"/>
      <c r="V150" s="16"/>
      <c r="W150" s="16"/>
      <c r="X150" s="16"/>
      <c r="Y150" s="16"/>
      <c r="Z150" s="16"/>
      <c r="AA150" s="16"/>
      <c r="AB150" s="16"/>
      <c r="AC150" s="16"/>
      <c r="AD150" s="16"/>
      <c r="AE150" s="16"/>
      <c r="AF150" s="16"/>
      <c r="AG150" s="16"/>
      <c r="AH150" s="16"/>
      <c r="AI150" s="16"/>
      <c r="AJ150" s="16"/>
      <c r="AK150" s="16" t="s">
        <v>1329</v>
      </c>
      <c r="AM150" s="54"/>
      <c r="AN150" s="110" t="s">
        <v>1650</v>
      </c>
      <c r="AO150" s="151"/>
      <c r="AP150" s="151"/>
      <c r="AQ150" s="152"/>
      <c r="AR150" s="151"/>
      <c r="AS150" s="156"/>
      <c r="AT150" s="156"/>
      <c r="AU150" s="148"/>
      <c r="AW150" s="150" t="s">
        <v>1248</v>
      </c>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3"/>
      <c r="CT150" s="112"/>
      <c r="CU150" s="112"/>
      <c r="CV150" s="112"/>
      <c r="CW150" s="112"/>
      <c r="CX150" s="112"/>
      <c r="CY150" s="112"/>
      <c r="CZ150" s="112"/>
      <c r="DA150" s="112"/>
      <c r="DB150" s="112"/>
      <c r="DC150" s="112"/>
      <c r="DD150" s="112"/>
      <c r="DE150" s="112"/>
      <c r="DF150" s="112"/>
      <c r="DG150" s="112"/>
      <c r="DH150" s="112"/>
      <c r="DI150" s="112"/>
      <c r="DJ150" s="112"/>
      <c r="DK150" s="112"/>
      <c r="DL150" s="112"/>
      <c r="DM150" s="112"/>
      <c r="DN150" s="112"/>
      <c r="DO150" s="112"/>
      <c r="DP150" s="112"/>
      <c r="DQ150" s="112"/>
      <c r="DR150" s="112"/>
      <c r="DS150" s="112"/>
      <c r="DT150" s="112"/>
      <c r="DU150" s="112"/>
      <c r="DV150" s="112"/>
      <c r="DW150" s="112"/>
      <c r="DX150" s="112"/>
      <c r="DY150" s="112"/>
      <c r="DZ150" s="112"/>
      <c r="EA150" s="112"/>
      <c r="EB150" s="112"/>
      <c r="EC150" s="112"/>
      <c r="ED150" s="112"/>
      <c r="EE150" s="112"/>
      <c r="EF150" s="112"/>
      <c r="EG150" s="112"/>
      <c r="EH150" s="112"/>
      <c r="EI150" s="112"/>
      <c r="EJ150" s="112"/>
      <c r="EK150" s="112"/>
      <c r="EL150" s="112"/>
      <c r="EM150" s="112"/>
      <c r="EN150" s="112"/>
      <c r="EO150" s="112"/>
      <c r="EP150" s="112"/>
      <c r="EQ150" s="112"/>
      <c r="ER150" s="112"/>
      <c r="ES150" s="112"/>
      <c r="ET150" s="112"/>
      <c r="EU150" s="112"/>
      <c r="EV150" s="112"/>
      <c r="EW150" s="112"/>
      <c r="EX150" s="112"/>
      <c r="EY150" s="112"/>
      <c r="EZ150" s="112"/>
      <c r="FA150" s="112"/>
      <c r="FB150" s="112"/>
      <c r="FC150" s="112"/>
      <c r="FD150" s="112"/>
      <c r="FE150" s="112"/>
      <c r="FF150" s="112"/>
      <c r="FG150" s="112"/>
      <c r="FH150" s="112"/>
      <c r="FI150" s="112"/>
      <c r="FJ150" s="112"/>
      <c r="FK150" s="112"/>
      <c r="FL150" s="112"/>
      <c r="FM150" s="112"/>
      <c r="FN150" s="112"/>
      <c r="FO150" s="112"/>
      <c r="FP150" s="112"/>
      <c r="FQ150" s="112"/>
      <c r="FR150" s="112"/>
      <c r="FS150" s="114"/>
      <c r="FT150" s="16" t="str">
        <f t="shared" si="6"/>
        <v>コピーが上手くできていません。</v>
      </c>
      <c r="FU150" s="116"/>
    </row>
    <row r="151" spans="1:177" ht="24.95" customHeight="1">
      <c r="A151" s="24" t="s">
        <v>679</v>
      </c>
      <c r="B151" s="14" t="s">
        <v>563</v>
      </c>
      <c r="C151" s="14" t="s">
        <v>703</v>
      </c>
      <c r="D151" s="14">
        <v>1</v>
      </c>
      <c r="E151" s="14" t="s">
        <v>49</v>
      </c>
      <c r="F151" s="14" t="s">
        <v>1538</v>
      </c>
      <c r="G151" s="14" t="s">
        <v>416</v>
      </c>
      <c r="H151" s="14">
        <v>2372205118</v>
      </c>
      <c r="I151" s="14" t="s">
        <v>117</v>
      </c>
      <c r="J151" s="14" t="s">
        <v>285</v>
      </c>
      <c r="K151" s="14" t="s">
        <v>12</v>
      </c>
      <c r="L151" s="15">
        <v>43040</v>
      </c>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t="s">
        <v>957</v>
      </c>
      <c r="AM151" s="54"/>
      <c r="AN151" s="110" t="s">
        <v>1650</v>
      </c>
      <c r="AO151" s="151"/>
      <c r="AP151" s="151"/>
      <c r="AQ151" s="152"/>
      <c r="AR151" s="151"/>
      <c r="AS151" s="156"/>
      <c r="AT151" s="156"/>
      <c r="AU151" s="148"/>
      <c r="AW151" s="150" t="s">
        <v>1248</v>
      </c>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3"/>
      <c r="CT151" s="112"/>
      <c r="CU151" s="112"/>
      <c r="CV151" s="112"/>
      <c r="CW151" s="112"/>
      <c r="CX151" s="112"/>
      <c r="CY151" s="112"/>
      <c r="CZ151" s="112"/>
      <c r="DA151" s="112"/>
      <c r="DB151" s="112"/>
      <c r="DC151" s="112"/>
      <c r="DD151" s="112"/>
      <c r="DE151" s="112"/>
      <c r="DF151" s="112"/>
      <c r="DG151" s="112"/>
      <c r="DH151" s="112"/>
      <c r="DI151" s="112"/>
      <c r="DJ151" s="112"/>
      <c r="DK151" s="112"/>
      <c r="DL151" s="112"/>
      <c r="DM151" s="112"/>
      <c r="DN151" s="112"/>
      <c r="DO151" s="112"/>
      <c r="DP151" s="112"/>
      <c r="DQ151" s="112"/>
      <c r="DR151" s="112"/>
      <c r="DS151" s="112"/>
      <c r="DT151" s="112"/>
      <c r="DU151" s="112"/>
      <c r="DV151" s="112"/>
      <c r="DW151" s="112"/>
      <c r="DX151" s="112"/>
      <c r="DY151" s="112"/>
      <c r="DZ151" s="112"/>
      <c r="EA151" s="112"/>
      <c r="EB151" s="112"/>
      <c r="EC151" s="112"/>
      <c r="ED151" s="112"/>
      <c r="EE151" s="112"/>
      <c r="EF151" s="112"/>
      <c r="EG151" s="112"/>
      <c r="EH151" s="112"/>
      <c r="EI151" s="112"/>
      <c r="EJ151" s="112"/>
      <c r="EK151" s="112"/>
      <c r="EL151" s="112"/>
      <c r="EM151" s="112"/>
      <c r="EN151" s="112"/>
      <c r="EO151" s="112"/>
      <c r="EP151" s="112"/>
      <c r="EQ151" s="112"/>
      <c r="ER151" s="112"/>
      <c r="ES151" s="112"/>
      <c r="ET151" s="112"/>
      <c r="EU151" s="112"/>
      <c r="EV151" s="112"/>
      <c r="EW151" s="112"/>
      <c r="EX151" s="112"/>
      <c r="EY151" s="112"/>
      <c r="EZ151" s="112"/>
      <c r="FA151" s="112"/>
      <c r="FB151" s="112"/>
      <c r="FC151" s="112"/>
      <c r="FD151" s="112"/>
      <c r="FE151" s="112"/>
      <c r="FF151" s="112"/>
      <c r="FG151" s="112"/>
      <c r="FH151" s="112"/>
      <c r="FI151" s="112"/>
      <c r="FJ151" s="112"/>
      <c r="FK151" s="112"/>
      <c r="FL151" s="112"/>
      <c r="FM151" s="112"/>
      <c r="FN151" s="112"/>
      <c r="FO151" s="112"/>
      <c r="FP151" s="112"/>
      <c r="FQ151" s="112"/>
      <c r="FR151" s="112"/>
      <c r="FS151" s="114"/>
      <c r="FT151" s="16" t="str">
        <f t="shared" si="6"/>
        <v>コピーが上手くできていません。</v>
      </c>
      <c r="FU151" s="116"/>
    </row>
    <row r="152" spans="1:177" ht="24.95" customHeight="1">
      <c r="A152" s="25" t="s">
        <v>558</v>
      </c>
      <c r="B152" s="14" t="s">
        <v>361</v>
      </c>
      <c r="C152" s="14" t="s">
        <v>689</v>
      </c>
      <c r="D152" s="14">
        <v>1</v>
      </c>
      <c r="E152" s="14" t="s">
        <v>120</v>
      </c>
      <c r="F152" s="14" t="s">
        <v>1518</v>
      </c>
      <c r="G152" s="14" t="s">
        <v>362</v>
      </c>
      <c r="H152" s="14">
        <v>2372203816</v>
      </c>
      <c r="I152" s="14" t="s">
        <v>120</v>
      </c>
      <c r="J152" s="14" t="s">
        <v>1518</v>
      </c>
      <c r="K152" s="14" t="s">
        <v>12</v>
      </c>
      <c r="L152" s="15">
        <v>41426</v>
      </c>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t="s">
        <v>958</v>
      </c>
      <c r="AM152" s="54"/>
      <c r="AN152" s="110" t="s">
        <v>1650</v>
      </c>
      <c r="AO152" s="153"/>
      <c r="AP152" s="110"/>
      <c r="AQ152" s="110"/>
      <c r="AR152" s="110"/>
      <c r="AS152" s="156"/>
      <c r="AT152" s="156"/>
      <c r="AU152" s="148"/>
      <c r="AW152" s="150" t="s">
        <v>1248</v>
      </c>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2"/>
      <c r="CS152" s="113"/>
      <c r="CT152" s="112"/>
      <c r="CU152" s="112"/>
      <c r="CV152" s="112"/>
      <c r="CW152" s="112"/>
      <c r="CX152" s="112"/>
      <c r="CY152" s="112"/>
      <c r="CZ152" s="112"/>
      <c r="DA152" s="112"/>
      <c r="DB152" s="112"/>
      <c r="DC152" s="112"/>
      <c r="DD152" s="112"/>
      <c r="DE152" s="112"/>
      <c r="DF152" s="112"/>
      <c r="DG152" s="112"/>
      <c r="DH152" s="112"/>
      <c r="DI152" s="112"/>
      <c r="DJ152" s="112"/>
      <c r="DK152" s="112"/>
      <c r="DL152" s="112"/>
      <c r="DM152" s="112"/>
      <c r="DN152" s="112"/>
      <c r="DO152" s="112"/>
      <c r="DP152" s="112"/>
      <c r="DQ152" s="112"/>
      <c r="DR152" s="112"/>
      <c r="DS152" s="112"/>
      <c r="DT152" s="112"/>
      <c r="DU152" s="112"/>
      <c r="DV152" s="112"/>
      <c r="DW152" s="112"/>
      <c r="DX152" s="112"/>
      <c r="DY152" s="112"/>
      <c r="DZ152" s="112"/>
      <c r="EA152" s="112"/>
      <c r="EB152" s="112"/>
      <c r="EC152" s="112"/>
      <c r="ED152" s="112"/>
      <c r="EE152" s="112"/>
      <c r="EF152" s="112"/>
      <c r="EG152" s="112"/>
      <c r="EH152" s="112"/>
      <c r="EI152" s="112"/>
      <c r="EJ152" s="112"/>
      <c r="EK152" s="112"/>
      <c r="EL152" s="112"/>
      <c r="EM152" s="112"/>
      <c r="EN152" s="112"/>
      <c r="EO152" s="112"/>
      <c r="EP152" s="112"/>
      <c r="EQ152" s="112"/>
      <c r="ER152" s="112"/>
      <c r="ES152" s="112"/>
      <c r="ET152" s="112"/>
      <c r="EU152" s="112"/>
      <c r="EV152" s="112"/>
      <c r="EW152" s="112"/>
      <c r="EX152" s="112"/>
      <c r="EY152" s="112"/>
      <c r="EZ152" s="112"/>
      <c r="FA152" s="112"/>
      <c r="FB152" s="112"/>
      <c r="FC152" s="112"/>
      <c r="FD152" s="112"/>
      <c r="FE152" s="112"/>
      <c r="FF152" s="112"/>
      <c r="FG152" s="112"/>
      <c r="FH152" s="112"/>
      <c r="FI152" s="112"/>
      <c r="FJ152" s="112"/>
      <c r="FK152" s="112"/>
      <c r="FL152" s="112"/>
      <c r="FM152" s="112"/>
      <c r="FN152" s="112"/>
      <c r="FO152" s="112"/>
      <c r="FP152" s="112"/>
      <c r="FQ152" s="112"/>
      <c r="FR152" s="112"/>
      <c r="FS152" s="114"/>
      <c r="FT152" s="16" t="str">
        <f t="shared" si="6"/>
        <v>コピーが上手くできていません。</v>
      </c>
      <c r="FU152" s="116"/>
    </row>
    <row r="153" spans="1:177" ht="24.95" customHeight="1">
      <c r="A153" s="25" t="s">
        <v>558</v>
      </c>
      <c r="B153" s="14" t="s">
        <v>163</v>
      </c>
      <c r="C153" s="14" t="s">
        <v>688</v>
      </c>
      <c r="D153" s="14">
        <v>2</v>
      </c>
      <c r="E153" s="14" t="s">
        <v>78</v>
      </c>
      <c r="F153" s="14" t="s">
        <v>1581</v>
      </c>
      <c r="G153" s="14" t="s">
        <v>773</v>
      </c>
      <c r="H153" s="14" t="s">
        <v>1425</v>
      </c>
      <c r="I153" s="14" t="s">
        <v>78</v>
      </c>
      <c r="J153" s="19" t="s">
        <v>1582</v>
      </c>
      <c r="K153" s="14" t="s">
        <v>774</v>
      </c>
      <c r="L153" s="15" t="s">
        <v>1426</v>
      </c>
      <c r="M153" s="16" t="s">
        <v>1639</v>
      </c>
      <c r="N153" s="16" t="s">
        <v>1640</v>
      </c>
      <c r="O153" s="16" t="s">
        <v>14</v>
      </c>
      <c r="P153" s="16" t="s">
        <v>1641</v>
      </c>
      <c r="Q153" s="16" t="s">
        <v>1642</v>
      </c>
      <c r="R153" s="155">
        <v>44896</v>
      </c>
      <c r="S153" s="16"/>
      <c r="T153" s="16"/>
      <c r="U153" s="16"/>
      <c r="V153" s="16"/>
      <c r="W153" s="16"/>
      <c r="X153" s="16"/>
      <c r="Y153" s="16"/>
      <c r="Z153" s="16"/>
      <c r="AA153" s="16"/>
      <c r="AB153" s="16"/>
      <c r="AC153" s="16"/>
      <c r="AD153" s="16"/>
      <c r="AE153" s="16"/>
      <c r="AF153" s="16"/>
      <c r="AG153" s="16"/>
      <c r="AH153" s="16"/>
      <c r="AI153" s="16"/>
      <c r="AJ153" s="16"/>
      <c r="AK153" s="16" t="s">
        <v>959</v>
      </c>
      <c r="AM153" s="54"/>
      <c r="AN153" s="110" t="s">
        <v>1650</v>
      </c>
      <c r="AO153" s="151"/>
      <c r="AP153" s="151"/>
      <c r="AQ153" s="152"/>
      <c r="AR153" s="151"/>
      <c r="AS153" s="156"/>
      <c r="AT153" s="156"/>
      <c r="AU153" s="148"/>
      <c r="AW153" s="150" t="s">
        <v>1248</v>
      </c>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2"/>
      <c r="CS153" s="113"/>
      <c r="CT153" s="112"/>
      <c r="CU153" s="112"/>
      <c r="CV153" s="112"/>
      <c r="CW153" s="112"/>
      <c r="CX153" s="112"/>
      <c r="CY153" s="112"/>
      <c r="CZ153" s="112"/>
      <c r="DA153" s="112"/>
      <c r="DB153" s="112"/>
      <c r="DC153" s="112"/>
      <c r="DD153" s="112"/>
      <c r="DE153" s="112"/>
      <c r="DF153" s="112"/>
      <c r="DG153" s="112"/>
      <c r="DH153" s="112"/>
      <c r="DI153" s="112"/>
      <c r="DJ153" s="112"/>
      <c r="DK153" s="112"/>
      <c r="DL153" s="112"/>
      <c r="DM153" s="112"/>
      <c r="DN153" s="112"/>
      <c r="DO153" s="112"/>
      <c r="DP153" s="112"/>
      <c r="DQ153" s="112"/>
      <c r="DR153" s="112"/>
      <c r="DS153" s="112"/>
      <c r="DT153" s="112"/>
      <c r="DU153" s="112"/>
      <c r="DV153" s="112"/>
      <c r="DW153" s="112"/>
      <c r="DX153" s="112"/>
      <c r="DY153" s="112"/>
      <c r="DZ153" s="112"/>
      <c r="EA153" s="112"/>
      <c r="EB153" s="112"/>
      <c r="EC153" s="112"/>
      <c r="ED153" s="112"/>
      <c r="EE153" s="112"/>
      <c r="EF153" s="112"/>
      <c r="EG153" s="112"/>
      <c r="EH153" s="112"/>
      <c r="EI153" s="112"/>
      <c r="EJ153" s="112"/>
      <c r="EK153" s="112"/>
      <c r="EL153" s="112"/>
      <c r="EM153" s="112"/>
      <c r="EN153" s="112"/>
      <c r="EO153" s="112"/>
      <c r="EP153" s="112"/>
      <c r="EQ153" s="112"/>
      <c r="ER153" s="112"/>
      <c r="ES153" s="112"/>
      <c r="ET153" s="112"/>
      <c r="EU153" s="112"/>
      <c r="EV153" s="112"/>
      <c r="EW153" s="112"/>
      <c r="EX153" s="112"/>
      <c r="EY153" s="112"/>
      <c r="EZ153" s="112"/>
      <c r="FA153" s="112"/>
      <c r="FB153" s="112"/>
      <c r="FC153" s="112"/>
      <c r="FD153" s="112"/>
      <c r="FE153" s="112"/>
      <c r="FF153" s="112"/>
      <c r="FG153" s="112"/>
      <c r="FH153" s="112"/>
      <c r="FI153" s="112"/>
      <c r="FJ153" s="112"/>
      <c r="FK153" s="112"/>
      <c r="FL153" s="112"/>
      <c r="FM153" s="112"/>
      <c r="FN153" s="112"/>
      <c r="FO153" s="112"/>
      <c r="FP153" s="112"/>
      <c r="FQ153" s="112"/>
      <c r="FR153" s="112"/>
      <c r="FS153" s="114"/>
      <c r="FT153" s="16" t="str">
        <f t="shared" si="6"/>
        <v>コピーが上手くできていません。</v>
      </c>
      <c r="FU153" s="116"/>
    </row>
    <row r="154" spans="1:177" ht="24.95" customHeight="1">
      <c r="A154" s="25" t="s">
        <v>558</v>
      </c>
      <c r="B154" s="14" t="s">
        <v>1584</v>
      </c>
      <c r="C154" s="14" t="s">
        <v>690</v>
      </c>
      <c r="D154" s="14">
        <v>1</v>
      </c>
      <c r="E154" s="14" t="s">
        <v>310</v>
      </c>
      <c r="F154" s="14" t="s">
        <v>514</v>
      </c>
      <c r="G154" s="14" t="s">
        <v>515</v>
      </c>
      <c r="H154" s="14">
        <v>2392200693</v>
      </c>
      <c r="I154" s="14" t="s">
        <v>19</v>
      </c>
      <c r="J154" s="14" t="s">
        <v>516</v>
      </c>
      <c r="K154" s="14" t="s">
        <v>479</v>
      </c>
      <c r="L154" s="15">
        <v>44562</v>
      </c>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t="s">
        <v>960</v>
      </c>
      <c r="AM154" s="54"/>
      <c r="AN154" s="110" t="s">
        <v>1650</v>
      </c>
      <c r="AO154" s="151"/>
      <c r="AP154" s="151"/>
      <c r="AQ154" s="152"/>
      <c r="AR154" s="151"/>
      <c r="AS154" s="156"/>
      <c r="AT154" s="156"/>
      <c r="AU154" s="148"/>
      <c r="AW154" s="150" t="s">
        <v>1248</v>
      </c>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3"/>
      <c r="CT154" s="112"/>
      <c r="CU154" s="112"/>
      <c r="CV154" s="112"/>
      <c r="CW154" s="112"/>
      <c r="CX154" s="112"/>
      <c r="CY154" s="112"/>
      <c r="CZ154" s="112"/>
      <c r="DA154" s="112"/>
      <c r="DB154" s="112"/>
      <c r="DC154" s="112"/>
      <c r="DD154" s="112"/>
      <c r="DE154" s="112"/>
      <c r="DF154" s="112"/>
      <c r="DG154" s="112"/>
      <c r="DH154" s="112"/>
      <c r="DI154" s="112"/>
      <c r="DJ154" s="112"/>
      <c r="DK154" s="112"/>
      <c r="DL154" s="112"/>
      <c r="DM154" s="112"/>
      <c r="DN154" s="112"/>
      <c r="DO154" s="112"/>
      <c r="DP154" s="112"/>
      <c r="DQ154" s="112"/>
      <c r="DR154" s="112"/>
      <c r="DS154" s="112"/>
      <c r="DT154" s="112"/>
      <c r="DU154" s="112"/>
      <c r="DV154" s="112"/>
      <c r="DW154" s="112"/>
      <c r="DX154" s="112"/>
      <c r="DY154" s="112"/>
      <c r="DZ154" s="112"/>
      <c r="EA154" s="112"/>
      <c r="EB154" s="112"/>
      <c r="EC154" s="112"/>
      <c r="ED154" s="112"/>
      <c r="EE154" s="112"/>
      <c r="EF154" s="112"/>
      <c r="EG154" s="112"/>
      <c r="EH154" s="112"/>
      <c r="EI154" s="112"/>
      <c r="EJ154" s="112"/>
      <c r="EK154" s="112"/>
      <c r="EL154" s="112"/>
      <c r="EM154" s="112"/>
      <c r="EN154" s="112"/>
      <c r="EO154" s="112"/>
      <c r="EP154" s="112"/>
      <c r="EQ154" s="112"/>
      <c r="ER154" s="112"/>
      <c r="ES154" s="112"/>
      <c r="ET154" s="112"/>
      <c r="EU154" s="112"/>
      <c r="EV154" s="112"/>
      <c r="EW154" s="112"/>
      <c r="EX154" s="112"/>
      <c r="EY154" s="112"/>
      <c r="EZ154" s="112"/>
      <c r="FA154" s="112"/>
      <c r="FB154" s="112"/>
      <c r="FC154" s="112"/>
      <c r="FD154" s="112"/>
      <c r="FE154" s="112"/>
      <c r="FF154" s="112"/>
      <c r="FG154" s="112"/>
      <c r="FH154" s="112"/>
      <c r="FI154" s="112"/>
      <c r="FJ154" s="112"/>
      <c r="FK154" s="112"/>
      <c r="FL154" s="112"/>
      <c r="FM154" s="112"/>
      <c r="FN154" s="112"/>
      <c r="FO154" s="112"/>
      <c r="FP154" s="112"/>
      <c r="FQ154" s="112"/>
      <c r="FR154" s="112"/>
      <c r="FS154" s="114"/>
      <c r="FT154" s="16" t="str">
        <f t="shared" si="6"/>
        <v>コピーが上手くできていません。</v>
      </c>
      <c r="FU154" s="116"/>
    </row>
    <row r="155" spans="1:177" ht="24.95" customHeight="1">
      <c r="A155" s="25" t="s">
        <v>558</v>
      </c>
      <c r="B155" s="14" t="s">
        <v>227</v>
      </c>
      <c r="C155" s="14" t="s">
        <v>692</v>
      </c>
      <c r="D155" s="14">
        <v>1</v>
      </c>
      <c r="E155" s="14" t="s">
        <v>70</v>
      </c>
      <c r="F155" s="14" t="s">
        <v>229</v>
      </c>
      <c r="G155" s="14" t="s">
        <v>228</v>
      </c>
      <c r="H155" s="14">
        <v>2372200358</v>
      </c>
      <c r="I155" s="14" t="s">
        <v>70</v>
      </c>
      <c r="J155" s="14" t="s">
        <v>229</v>
      </c>
      <c r="K155" s="14" t="s">
        <v>12</v>
      </c>
      <c r="L155" s="15">
        <v>36494</v>
      </c>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t="s">
        <v>961</v>
      </c>
      <c r="AM155" s="54"/>
      <c r="AN155" s="110" t="s">
        <v>1650</v>
      </c>
      <c r="AO155" s="151"/>
      <c r="AP155" s="151"/>
      <c r="AQ155" s="152"/>
      <c r="AR155" s="151"/>
      <c r="AS155" s="156"/>
      <c r="AT155" s="156"/>
      <c r="AU155" s="148"/>
      <c r="AW155" s="150" t="s">
        <v>1248</v>
      </c>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3"/>
      <c r="CT155" s="112"/>
      <c r="CU155" s="112"/>
      <c r="CV155" s="112"/>
      <c r="CW155" s="112"/>
      <c r="CX155" s="112"/>
      <c r="CY155" s="112"/>
      <c r="CZ155" s="112"/>
      <c r="DA155" s="112"/>
      <c r="DB155" s="112"/>
      <c r="DC155" s="112"/>
      <c r="DD155" s="112"/>
      <c r="DE155" s="112"/>
      <c r="DF155" s="112"/>
      <c r="DG155" s="112"/>
      <c r="DH155" s="112"/>
      <c r="DI155" s="112"/>
      <c r="DJ155" s="112"/>
      <c r="DK155" s="112"/>
      <c r="DL155" s="112"/>
      <c r="DM155" s="112"/>
      <c r="DN155" s="112"/>
      <c r="DO155" s="112"/>
      <c r="DP155" s="112"/>
      <c r="DQ155" s="112"/>
      <c r="DR155" s="112"/>
      <c r="DS155" s="112"/>
      <c r="DT155" s="112"/>
      <c r="DU155" s="112"/>
      <c r="DV155" s="112"/>
      <c r="DW155" s="112"/>
      <c r="DX155" s="112"/>
      <c r="DY155" s="112"/>
      <c r="DZ155" s="112"/>
      <c r="EA155" s="112"/>
      <c r="EB155" s="112"/>
      <c r="EC155" s="112"/>
      <c r="ED155" s="112"/>
      <c r="EE155" s="112"/>
      <c r="EF155" s="112"/>
      <c r="EG155" s="112"/>
      <c r="EH155" s="112"/>
      <c r="EI155" s="112"/>
      <c r="EJ155" s="112"/>
      <c r="EK155" s="112"/>
      <c r="EL155" s="112"/>
      <c r="EM155" s="112"/>
      <c r="EN155" s="112"/>
      <c r="EO155" s="112"/>
      <c r="EP155" s="112"/>
      <c r="EQ155" s="112"/>
      <c r="ER155" s="112"/>
      <c r="ES155" s="112"/>
      <c r="ET155" s="112"/>
      <c r="EU155" s="112"/>
      <c r="EV155" s="112"/>
      <c r="EW155" s="112"/>
      <c r="EX155" s="112"/>
      <c r="EY155" s="112"/>
      <c r="EZ155" s="112"/>
      <c r="FA155" s="112"/>
      <c r="FB155" s="112"/>
      <c r="FC155" s="112"/>
      <c r="FD155" s="112"/>
      <c r="FE155" s="112"/>
      <c r="FF155" s="112"/>
      <c r="FG155" s="112"/>
      <c r="FH155" s="112"/>
      <c r="FI155" s="112"/>
      <c r="FJ155" s="112"/>
      <c r="FK155" s="112"/>
      <c r="FL155" s="112"/>
      <c r="FM155" s="112"/>
      <c r="FN155" s="112"/>
      <c r="FO155" s="112"/>
      <c r="FP155" s="112"/>
      <c r="FQ155" s="112"/>
      <c r="FR155" s="112"/>
      <c r="FS155" s="114"/>
      <c r="FT155" s="16" t="str">
        <f t="shared" si="6"/>
        <v>コピーが上手くできていません。</v>
      </c>
      <c r="FU155" s="116"/>
    </row>
    <row r="156" spans="1:177" ht="24.95" customHeight="1">
      <c r="A156" s="25" t="s">
        <v>558</v>
      </c>
      <c r="B156" s="14" t="s">
        <v>1292</v>
      </c>
      <c r="C156" s="14" t="s">
        <v>1291</v>
      </c>
      <c r="D156" s="14">
        <v>1</v>
      </c>
      <c r="E156" s="14" t="s">
        <v>1289</v>
      </c>
      <c r="F156" s="14" t="s">
        <v>1290</v>
      </c>
      <c r="G156" s="14" t="s">
        <v>1295</v>
      </c>
      <c r="H156" s="14" t="s">
        <v>1427</v>
      </c>
      <c r="I156" s="14" t="s">
        <v>18</v>
      </c>
      <c r="J156" s="19" t="s">
        <v>1293</v>
      </c>
      <c r="K156" s="14" t="s">
        <v>1294</v>
      </c>
      <c r="L156" s="15">
        <v>45047</v>
      </c>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t="s">
        <v>962</v>
      </c>
      <c r="AM156" s="54"/>
      <c r="AN156" s="110" t="s">
        <v>1650</v>
      </c>
      <c r="AO156" s="151"/>
      <c r="AP156" s="151"/>
      <c r="AQ156" s="152"/>
      <c r="AR156" s="151"/>
      <c r="AS156" s="156"/>
      <c r="AT156" s="156"/>
      <c r="AU156" s="148"/>
      <c r="AW156" s="150" t="s">
        <v>1248</v>
      </c>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3"/>
      <c r="CT156" s="112"/>
      <c r="CU156" s="112"/>
      <c r="CV156" s="112"/>
      <c r="CW156" s="112"/>
      <c r="CX156" s="112"/>
      <c r="CY156" s="112"/>
      <c r="CZ156" s="112"/>
      <c r="DA156" s="112"/>
      <c r="DB156" s="112"/>
      <c r="DC156" s="112"/>
      <c r="DD156" s="112"/>
      <c r="DE156" s="112"/>
      <c r="DF156" s="112"/>
      <c r="DG156" s="112"/>
      <c r="DH156" s="112"/>
      <c r="DI156" s="112"/>
      <c r="DJ156" s="112"/>
      <c r="DK156" s="112"/>
      <c r="DL156" s="112"/>
      <c r="DM156" s="112"/>
      <c r="DN156" s="112"/>
      <c r="DO156" s="112"/>
      <c r="DP156" s="112"/>
      <c r="DQ156" s="112"/>
      <c r="DR156" s="112"/>
      <c r="DS156" s="112"/>
      <c r="DT156" s="112"/>
      <c r="DU156" s="112"/>
      <c r="DV156" s="112"/>
      <c r="DW156" s="112"/>
      <c r="DX156" s="112"/>
      <c r="DY156" s="112"/>
      <c r="DZ156" s="112"/>
      <c r="EA156" s="112"/>
      <c r="EB156" s="112"/>
      <c r="EC156" s="112"/>
      <c r="ED156" s="112"/>
      <c r="EE156" s="112"/>
      <c r="EF156" s="112"/>
      <c r="EG156" s="112"/>
      <c r="EH156" s="112"/>
      <c r="EI156" s="112"/>
      <c r="EJ156" s="112"/>
      <c r="EK156" s="112"/>
      <c r="EL156" s="112"/>
      <c r="EM156" s="112"/>
      <c r="EN156" s="112"/>
      <c r="EO156" s="112"/>
      <c r="EP156" s="112"/>
      <c r="EQ156" s="112"/>
      <c r="ER156" s="112"/>
      <c r="ES156" s="112"/>
      <c r="ET156" s="112"/>
      <c r="EU156" s="112"/>
      <c r="EV156" s="112"/>
      <c r="EW156" s="112"/>
      <c r="EX156" s="112"/>
      <c r="EY156" s="112"/>
      <c r="EZ156" s="112"/>
      <c r="FA156" s="112"/>
      <c r="FB156" s="112"/>
      <c r="FC156" s="112"/>
      <c r="FD156" s="112"/>
      <c r="FE156" s="112"/>
      <c r="FF156" s="112"/>
      <c r="FG156" s="112"/>
      <c r="FH156" s="112"/>
      <c r="FI156" s="112"/>
      <c r="FJ156" s="112"/>
      <c r="FK156" s="112"/>
      <c r="FL156" s="112"/>
      <c r="FM156" s="112"/>
      <c r="FN156" s="112"/>
      <c r="FO156" s="112"/>
      <c r="FP156" s="112"/>
      <c r="FQ156" s="112"/>
      <c r="FR156" s="112"/>
      <c r="FS156" s="114"/>
      <c r="FT156" s="16" t="str">
        <f t="shared" si="6"/>
        <v>コピーが上手くできていません。</v>
      </c>
      <c r="FU156" s="116"/>
    </row>
    <row r="157" spans="1:177" ht="24.95" customHeight="1">
      <c r="A157" s="25" t="s">
        <v>558</v>
      </c>
      <c r="B157" s="14" t="s">
        <v>230</v>
      </c>
      <c r="C157" s="14" t="s">
        <v>693</v>
      </c>
      <c r="D157" s="14">
        <v>1</v>
      </c>
      <c r="E157" s="14" t="s">
        <v>202</v>
      </c>
      <c r="F157" s="14" t="s">
        <v>1539</v>
      </c>
      <c r="G157" s="14" t="s">
        <v>775</v>
      </c>
      <c r="H157" s="14" t="s">
        <v>1428</v>
      </c>
      <c r="I157" s="14" t="s">
        <v>202</v>
      </c>
      <c r="J157" s="19" t="s">
        <v>1540</v>
      </c>
      <c r="K157" s="14" t="s">
        <v>736</v>
      </c>
      <c r="L157" s="15">
        <v>36522</v>
      </c>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t="s">
        <v>963</v>
      </c>
      <c r="AM157" s="54"/>
      <c r="AN157" s="110" t="s">
        <v>1650</v>
      </c>
      <c r="AO157" s="151"/>
      <c r="AP157" s="151"/>
      <c r="AQ157" s="152"/>
      <c r="AR157" s="151"/>
      <c r="AS157" s="156"/>
      <c r="AT157" s="156"/>
      <c r="AU157" s="148"/>
      <c r="AW157" s="150" t="s">
        <v>1248</v>
      </c>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c r="BY157" s="112"/>
      <c r="BZ157" s="112"/>
      <c r="CA157" s="112"/>
      <c r="CB157" s="112"/>
      <c r="CC157" s="112"/>
      <c r="CD157" s="112"/>
      <c r="CE157" s="112"/>
      <c r="CF157" s="112"/>
      <c r="CG157" s="112"/>
      <c r="CH157" s="112"/>
      <c r="CI157" s="112"/>
      <c r="CJ157" s="112"/>
      <c r="CK157" s="112"/>
      <c r="CL157" s="112"/>
      <c r="CM157" s="112"/>
      <c r="CN157" s="112"/>
      <c r="CO157" s="112"/>
      <c r="CP157" s="112"/>
      <c r="CQ157" s="112"/>
      <c r="CR157" s="112"/>
      <c r="CS157" s="113"/>
      <c r="CT157" s="112"/>
      <c r="CU157" s="112"/>
      <c r="CV157" s="112"/>
      <c r="CW157" s="112"/>
      <c r="CX157" s="112"/>
      <c r="CY157" s="112"/>
      <c r="CZ157" s="112"/>
      <c r="DA157" s="112"/>
      <c r="DB157" s="112"/>
      <c r="DC157" s="112"/>
      <c r="DD157" s="112"/>
      <c r="DE157" s="112"/>
      <c r="DF157" s="112"/>
      <c r="DG157" s="112"/>
      <c r="DH157" s="112"/>
      <c r="DI157" s="112"/>
      <c r="DJ157" s="112"/>
      <c r="DK157" s="112"/>
      <c r="DL157" s="112"/>
      <c r="DM157" s="112"/>
      <c r="DN157" s="112"/>
      <c r="DO157" s="112"/>
      <c r="DP157" s="112"/>
      <c r="DQ157" s="112"/>
      <c r="DR157" s="112"/>
      <c r="DS157" s="112"/>
      <c r="DT157" s="112"/>
      <c r="DU157" s="112"/>
      <c r="DV157" s="112"/>
      <c r="DW157" s="112"/>
      <c r="DX157" s="112"/>
      <c r="DY157" s="112"/>
      <c r="DZ157" s="112"/>
      <c r="EA157" s="112"/>
      <c r="EB157" s="112"/>
      <c r="EC157" s="112"/>
      <c r="ED157" s="112"/>
      <c r="EE157" s="112"/>
      <c r="EF157" s="112"/>
      <c r="EG157" s="112"/>
      <c r="EH157" s="112"/>
      <c r="EI157" s="112"/>
      <c r="EJ157" s="112"/>
      <c r="EK157" s="112"/>
      <c r="EL157" s="112"/>
      <c r="EM157" s="112"/>
      <c r="EN157" s="112"/>
      <c r="EO157" s="112"/>
      <c r="EP157" s="112"/>
      <c r="EQ157" s="112"/>
      <c r="ER157" s="112"/>
      <c r="ES157" s="112"/>
      <c r="ET157" s="112"/>
      <c r="EU157" s="112"/>
      <c r="EV157" s="112"/>
      <c r="EW157" s="112"/>
      <c r="EX157" s="112"/>
      <c r="EY157" s="112"/>
      <c r="EZ157" s="112"/>
      <c r="FA157" s="112"/>
      <c r="FB157" s="112"/>
      <c r="FC157" s="112"/>
      <c r="FD157" s="112"/>
      <c r="FE157" s="112"/>
      <c r="FF157" s="112"/>
      <c r="FG157" s="112"/>
      <c r="FH157" s="112"/>
      <c r="FI157" s="112"/>
      <c r="FJ157" s="112"/>
      <c r="FK157" s="112"/>
      <c r="FL157" s="112"/>
      <c r="FM157" s="112"/>
      <c r="FN157" s="112"/>
      <c r="FO157" s="112"/>
      <c r="FP157" s="112"/>
      <c r="FQ157" s="112"/>
      <c r="FR157" s="112"/>
      <c r="FS157" s="114"/>
      <c r="FT157" s="16" t="str">
        <f t="shared" si="6"/>
        <v>コピーが上手くできていません。</v>
      </c>
      <c r="FU157" s="116"/>
    </row>
    <row r="158" spans="1:177" ht="24.95" customHeight="1">
      <c r="A158" s="25" t="s">
        <v>558</v>
      </c>
      <c r="B158" s="14" t="s">
        <v>109</v>
      </c>
      <c r="C158" s="14" t="s">
        <v>694</v>
      </c>
      <c r="D158" s="14">
        <v>1</v>
      </c>
      <c r="E158" s="14" t="s">
        <v>110</v>
      </c>
      <c r="F158" s="14" t="s">
        <v>111</v>
      </c>
      <c r="G158" s="14" t="s">
        <v>112</v>
      </c>
      <c r="H158" s="14">
        <v>2362290278</v>
      </c>
      <c r="I158" s="14" t="s">
        <v>110</v>
      </c>
      <c r="J158" s="14" t="s">
        <v>111</v>
      </c>
      <c r="K158" s="14" t="s">
        <v>44</v>
      </c>
      <c r="L158" s="15">
        <v>41852</v>
      </c>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t="s">
        <v>1330</v>
      </c>
      <c r="AM158" s="54"/>
      <c r="AN158" s="110" t="s">
        <v>1650</v>
      </c>
      <c r="AO158" s="153"/>
      <c r="AP158" s="110"/>
      <c r="AQ158" s="110"/>
      <c r="AR158" s="110"/>
      <c r="AS158" s="156"/>
      <c r="AT158" s="156"/>
      <c r="AU158" s="148"/>
      <c r="AW158" s="150" t="s">
        <v>1248</v>
      </c>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c r="BV158" s="112"/>
      <c r="BW158" s="112"/>
      <c r="BX158" s="112"/>
      <c r="BY158" s="112"/>
      <c r="BZ158" s="112"/>
      <c r="CA158" s="112"/>
      <c r="CB158" s="112"/>
      <c r="CC158" s="112"/>
      <c r="CD158" s="112"/>
      <c r="CE158" s="112"/>
      <c r="CF158" s="112"/>
      <c r="CG158" s="112"/>
      <c r="CH158" s="112"/>
      <c r="CI158" s="112"/>
      <c r="CJ158" s="112"/>
      <c r="CK158" s="112"/>
      <c r="CL158" s="112"/>
      <c r="CM158" s="112"/>
      <c r="CN158" s="112"/>
      <c r="CO158" s="112"/>
      <c r="CP158" s="112"/>
      <c r="CQ158" s="112"/>
      <c r="CR158" s="112"/>
      <c r="CS158" s="113"/>
      <c r="CT158" s="112"/>
      <c r="CU158" s="112"/>
      <c r="CV158" s="112"/>
      <c r="CW158" s="112"/>
      <c r="CX158" s="112"/>
      <c r="CY158" s="112"/>
      <c r="CZ158" s="112"/>
      <c r="DA158" s="112"/>
      <c r="DB158" s="112"/>
      <c r="DC158" s="112"/>
      <c r="DD158" s="112"/>
      <c r="DE158" s="112"/>
      <c r="DF158" s="112"/>
      <c r="DG158" s="112"/>
      <c r="DH158" s="112"/>
      <c r="DI158" s="112"/>
      <c r="DJ158" s="112"/>
      <c r="DK158" s="112"/>
      <c r="DL158" s="112"/>
      <c r="DM158" s="112"/>
      <c r="DN158" s="112"/>
      <c r="DO158" s="112"/>
      <c r="DP158" s="112"/>
      <c r="DQ158" s="112"/>
      <c r="DR158" s="112"/>
      <c r="DS158" s="112"/>
      <c r="DT158" s="112"/>
      <c r="DU158" s="112"/>
      <c r="DV158" s="112"/>
      <c r="DW158" s="112"/>
      <c r="DX158" s="112"/>
      <c r="DY158" s="112"/>
      <c r="DZ158" s="112"/>
      <c r="EA158" s="112"/>
      <c r="EB158" s="112"/>
      <c r="EC158" s="112"/>
      <c r="ED158" s="112"/>
      <c r="EE158" s="112"/>
      <c r="EF158" s="112"/>
      <c r="EG158" s="112"/>
      <c r="EH158" s="112"/>
      <c r="EI158" s="112"/>
      <c r="EJ158" s="112"/>
      <c r="EK158" s="112"/>
      <c r="EL158" s="112"/>
      <c r="EM158" s="112"/>
      <c r="EN158" s="112"/>
      <c r="EO158" s="112"/>
      <c r="EP158" s="112"/>
      <c r="EQ158" s="112"/>
      <c r="ER158" s="112"/>
      <c r="ES158" s="112"/>
      <c r="ET158" s="112"/>
      <c r="EU158" s="112"/>
      <c r="EV158" s="112"/>
      <c r="EW158" s="112"/>
      <c r="EX158" s="112"/>
      <c r="EY158" s="112"/>
      <c r="EZ158" s="112"/>
      <c r="FA158" s="112"/>
      <c r="FB158" s="112"/>
      <c r="FC158" s="112"/>
      <c r="FD158" s="112"/>
      <c r="FE158" s="112"/>
      <c r="FF158" s="112"/>
      <c r="FG158" s="112"/>
      <c r="FH158" s="112"/>
      <c r="FI158" s="112"/>
      <c r="FJ158" s="112"/>
      <c r="FK158" s="112"/>
      <c r="FL158" s="112"/>
      <c r="FM158" s="112"/>
      <c r="FN158" s="112"/>
      <c r="FO158" s="112"/>
      <c r="FP158" s="112"/>
      <c r="FQ158" s="112"/>
      <c r="FR158" s="112"/>
      <c r="FS158" s="114"/>
      <c r="FT158" s="16" t="str">
        <f t="shared" si="6"/>
        <v>コピーが上手くできていません。</v>
      </c>
      <c r="FU158" s="116"/>
    </row>
    <row r="159" spans="1:177" ht="24.95" customHeight="1">
      <c r="A159" s="25" t="s">
        <v>558</v>
      </c>
      <c r="B159" s="14" t="s">
        <v>291</v>
      </c>
      <c r="C159" s="14" t="s">
        <v>701</v>
      </c>
      <c r="D159" s="14">
        <v>1</v>
      </c>
      <c r="E159" s="14" t="s">
        <v>41</v>
      </c>
      <c r="F159" s="14" t="s">
        <v>1553</v>
      </c>
      <c r="G159" s="14" t="s">
        <v>291</v>
      </c>
      <c r="H159" s="14">
        <v>2372201737</v>
      </c>
      <c r="I159" s="14" t="s">
        <v>41</v>
      </c>
      <c r="J159" s="14" t="s">
        <v>1554</v>
      </c>
      <c r="K159" s="14" t="s">
        <v>25</v>
      </c>
      <c r="L159" s="15">
        <v>38306</v>
      </c>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t="s">
        <v>964</v>
      </c>
      <c r="AM159" s="54"/>
      <c r="AN159" s="110" t="s">
        <v>1650</v>
      </c>
      <c r="AO159" s="151"/>
      <c r="AP159" s="151"/>
      <c r="AQ159" s="152"/>
      <c r="AR159" s="151"/>
      <c r="AS159" s="156"/>
      <c r="AT159" s="156"/>
      <c r="AU159" s="148"/>
      <c r="AW159" s="150" t="s">
        <v>1248</v>
      </c>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112"/>
      <c r="CB159" s="112"/>
      <c r="CC159" s="112"/>
      <c r="CD159" s="112"/>
      <c r="CE159" s="112"/>
      <c r="CF159" s="112"/>
      <c r="CG159" s="112"/>
      <c r="CH159" s="112"/>
      <c r="CI159" s="112"/>
      <c r="CJ159" s="112"/>
      <c r="CK159" s="112"/>
      <c r="CL159" s="112"/>
      <c r="CM159" s="112"/>
      <c r="CN159" s="112"/>
      <c r="CO159" s="112"/>
      <c r="CP159" s="112"/>
      <c r="CQ159" s="112"/>
      <c r="CR159" s="112"/>
      <c r="CS159" s="113"/>
      <c r="CT159" s="112"/>
      <c r="CU159" s="112"/>
      <c r="CV159" s="112"/>
      <c r="CW159" s="112"/>
      <c r="CX159" s="112"/>
      <c r="CY159" s="112"/>
      <c r="CZ159" s="112"/>
      <c r="DA159" s="112"/>
      <c r="DB159" s="112"/>
      <c r="DC159" s="112"/>
      <c r="DD159" s="112"/>
      <c r="DE159" s="112"/>
      <c r="DF159" s="112"/>
      <c r="DG159" s="112"/>
      <c r="DH159" s="112"/>
      <c r="DI159" s="112"/>
      <c r="DJ159" s="112"/>
      <c r="DK159" s="112"/>
      <c r="DL159" s="112"/>
      <c r="DM159" s="112"/>
      <c r="DN159" s="112"/>
      <c r="DO159" s="112"/>
      <c r="DP159" s="112"/>
      <c r="DQ159" s="112"/>
      <c r="DR159" s="112"/>
      <c r="DS159" s="112"/>
      <c r="DT159" s="112"/>
      <c r="DU159" s="112"/>
      <c r="DV159" s="112"/>
      <c r="DW159" s="112"/>
      <c r="DX159" s="112"/>
      <c r="DY159" s="112"/>
      <c r="DZ159" s="112"/>
      <c r="EA159" s="112"/>
      <c r="EB159" s="112"/>
      <c r="EC159" s="112"/>
      <c r="ED159" s="112"/>
      <c r="EE159" s="112"/>
      <c r="EF159" s="112"/>
      <c r="EG159" s="112"/>
      <c r="EH159" s="112"/>
      <c r="EI159" s="112"/>
      <c r="EJ159" s="112"/>
      <c r="EK159" s="112"/>
      <c r="EL159" s="112"/>
      <c r="EM159" s="112"/>
      <c r="EN159" s="112"/>
      <c r="EO159" s="112"/>
      <c r="EP159" s="112"/>
      <c r="EQ159" s="112"/>
      <c r="ER159" s="112"/>
      <c r="ES159" s="112"/>
      <c r="ET159" s="112"/>
      <c r="EU159" s="112"/>
      <c r="EV159" s="112"/>
      <c r="EW159" s="112"/>
      <c r="EX159" s="112"/>
      <c r="EY159" s="112"/>
      <c r="EZ159" s="112"/>
      <c r="FA159" s="112"/>
      <c r="FB159" s="112"/>
      <c r="FC159" s="112"/>
      <c r="FD159" s="112"/>
      <c r="FE159" s="112"/>
      <c r="FF159" s="112"/>
      <c r="FG159" s="112"/>
      <c r="FH159" s="112"/>
      <c r="FI159" s="112"/>
      <c r="FJ159" s="112"/>
      <c r="FK159" s="112"/>
      <c r="FL159" s="112"/>
      <c r="FM159" s="112"/>
      <c r="FN159" s="112"/>
      <c r="FO159" s="112"/>
      <c r="FP159" s="112"/>
      <c r="FQ159" s="112"/>
      <c r="FR159" s="112"/>
      <c r="FS159" s="114"/>
      <c r="FT159" s="16" t="str">
        <f t="shared" si="6"/>
        <v>コピーが上手くできていません。</v>
      </c>
      <c r="FU159" s="116"/>
    </row>
    <row r="160" spans="1:177" ht="24.95" customHeight="1">
      <c r="A160" s="25" t="s">
        <v>558</v>
      </c>
      <c r="B160" s="14" t="s">
        <v>282</v>
      </c>
      <c r="C160" s="14" t="s">
        <v>695</v>
      </c>
      <c r="D160" s="14">
        <v>1</v>
      </c>
      <c r="E160" s="14" t="s">
        <v>283</v>
      </c>
      <c r="F160" s="14" t="s">
        <v>337</v>
      </c>
      <c r="G160" s="14" t="s">
        <v>338</v>
      </c>
      <c r="H160" s="14">
        <v>2372202941</v>
      </c>
      <c r="I160" s="14" t="s">
        <v>284</v>
      </c>
      <c r="J160" s="14" t="s">
        <v>1555</v>
      </c>
      <c r="K160" s="14" t="s">
        <v>12</v>
      </c>
      <c r="L160" s="15">
        <v>40087</v>
      </c>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t="s">
        <v>965</v>
      </c>
      <c r="AM160" s="54"/>
      <c r="AN160" s="110" t="s">
        <v>1650</v>
      </c>
      <c r="AO160" s="151"/>
      <c r="AP160" s="151"/>
      <c r="AQ160" s="151"/>
      <c r="AR160" s="151"/>
      <c r="AS160" s="156"/>
      <c r="AT160" s="156"/>
      <c r="AU160" s="148"/>
      <c r="AW160" s="150" t="s">
        <v>1248</v>
      </c>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12"/>
      <c r="BX160" s="112"/>
      <c r="BY160" s="112"/>
      <c r="BZ160" s="112"/>
      <c r="CA160" s="112"/>
      <c r="CB160" s="112"/>
      <c r="CC160" s="112"/>
      <c r="CD160" s="112"/>
      <c r="CE160" s="112"/>
      <c r="CF160" s="112"/>
      <c r="CG160" s="112"/>
      <c r="CH160" s="112"/>
      <c r="CI160" s="112"/>
      <c r="CJ160" s="112"/>
      <c r="CK160" s="112"/>
      <c r="CL160" s="112"/>
      <c r="CM160" s="112"/>
      <c r="CN160" s="112"/>
      <c r="CO160" s="112"/>
      <c r="CP160" s="112"/>
      <c r="CQ160" s="112"/>
      <c r="CR160" s="112"/>
      <c r="CS160" s="113"/>
      <c r="CT160" s="112"/>
      <c r="CU160" s="112"/>
      <c r="CV160" s="112"/>
      <c r="CW160" s="112"/>
      <c r="CX160" s="112"/>
      <c r="CY160" s="112"/>
      <c r="CZ160" s="112"/>
      <c r="DA160" s="112"/>
      <c r="DB160" s="112"/>
      <c r="DC160" s="112"/>
      <c r="DD160" s="112"/>
      <c r="DE160" s="112"/>
      <c r="DF160" s="112"/>
      <c r="DG160" s="112"/>
      <c r="DH160" s="112"/>
      <c r="DI160" s="112"/>
      <c r="DJ160" s="112"/>
      <c r="DK160" s="112"/>
      <c r="DL160" s="112"/>
      <c r="DM160" s="112"/>
      <c r="DN160" s="112"/>
      <c r="DO160" s="112"/>
      <c r="DP160" s="112"/>
      <c r="DQ160" s="112"/>
      <c r="DR160" s="112"/>
      <c r="DS160" s="112"/>
      <c r="DT160" s="112"/>
      <c r="DU160" s="112"/>
      <c r="DV160" s="112"/>
      <c r="DW160" s="112"/>
      <c r="DX160" s="112"/>
      <c r="DY160" s="112"/>
      <c r="DZ160" s="112"/>
      <c r="EA160" s="112"/>
      <c r="EB160" s="112"/>
      <c r="EC160" s="112"/>
      <c r="ED160" s="112"/>
      <c r="EE160" s="112"/>
      <c r="EF160" s="112"/>
      <c r="EG160" s="112"/>
      <c r="EH160" s="112"/>
      <c r="EI160" s="112"/>
      <c r="EJ160" s="112"/>
      <c r="EK160" s="112"/>
      <c r="EL160" s="112"/>
      <c r="EM160" s="112"/>
      <c r="EN160" s="112"/>
      <c r="EO160" s="112"/>
      <c r="EP160" s="112"/>
      <c r="EQ160" s="112"/>
      <c r="ER160" s="112"/>
      <c r="ES160" s="112"/>
      <c r="ET160" s="112"/>
      <c r="EU160" s="112"/>
      <c r="EV160" s="112"/>
      <c r="EW160" s="112"/>
      <c r="EX160" s="112"/>
      <c r="EY160" s="112"/>
      <c r="EZ160" s="112"/>
      <c r="FA160" s="112"/>
      <c r="FB160" s="112"/>
      <c r="FC160" s="112"/>
      <c r="FD160" s="112"/>
      <c r="FE160" s="112"/>
      <c r="FF160" s="112"/>
      <c r="FG160" s="112"/>
      <c r="FH160" s="112"/>
      <c r="FI160" s="112"/>
      <c r="FJ160" s="112"/>
      <c r="FK160" s="112"/>
      <c r="FL160" s="112"/>
      <c r="FM160" s="112"/>
      <c r="FN160" s="112"/>
      <c r="FO160" s="112"/>
      <c r="FP160" s="112"/>
      <c r="FQ160" s="112"/>
      <c r="FR160" s="112"/>
      <c r="FS160" s="114"/>
      <c r="FT160" s="16" t="str">
        <f t="shared" si="6"/>
        <v>コピーが上手くできていません。</v>
      </c>
      <c r="FU160" s="116"/>
    </row>
    <row r="161" spans="1:177" ht="27" customHeight="1">
      <c r="A161" s="25" t="s">
        <v>558</v>
      </c>
      <c r="B161" s="14" t="s">
        <v>376</v>
      </c>
      <c r="C161" s="14" t="s">
        <v>696</v>
      </c>
      <c r="D161" s="14">
        <v>1</v>
      </c>
      <c r="E161" s="14" t="s">
        <v>92</v>
      </c>
      <c r="F161" s="14" t="s">
        <v>1519</v>
      </c>
      <c r="G161" s="14" t="s">
        <v>473</v>
      </c>
      <c r="H161" s="14">
        <v>2373700158</v>
      </c>
      <c r="I161" s="14" t="s">
        <v>92</v>
      </c>
      <c r="J161" s="14" t="s">
        <v>1262</v>
      </c>
      <c r="K161" s="14" t="s">
        <v>23</v>
      </c>
      <c r="L161" s="15">
        <v>36783</v>
      </c>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t="s">
        <v>966</v>
      </c>
      <c r="AM161" s="54"/>
      <c r="AN161" s="110" t="s">
        <v>1650</v>
      </c>
      <c r="AO161" s="151"/>
      <c r="AP161" s="151"/>
      <c r="AQ161" s="152"/>
      <c r="AR161" s="152"/>
      <c r="AS161" s="156"/>
      <c r="AT161" s="156"/>
      <c r="AU161" s="148"/>
      <c r="AW161" s="150" t="s">
        <v>1248</v>
      </c>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12"/>
      <c r="BX161" s="112"/>
      <c r="BY161" s="112"/>
      <c r="BZ161" s="112"/>
      <c r="CA161" s="112"/>
      <c r="CB161" s="112"/>
      <c r="CC161" s="112"/>
      <c r="CD161" s="112"/>
      <c r="CE161" s="112"/>
      <c r="CF161" s="112"/>
      <c r="CG161" s="112"/>
      <c r="CH161" s="112"/>
      <c r="CI161" s="112"/>
      <c r="CJ161" s="112"/>
      <c r="CK161" s="112"/>
      <c r="CL161" s="112"/>
      <c r="CM161" s="112"/>
      <c r="CN161" s="112"/>
      <c r="CO161" s="112"/>
      <c r="CP161" s="112"/>
      <c r="CQ161" s="112"/>
      <c r="CR161" s="112"/>
      <c r="CS161" s="113"/>
      <c r="CT161" s="112"/>
      <c r="CU161" s="112"/>
      <c r="CV161" s="112"/>
      <c r="CW161" s="112"/>
      <c r="CX161" s="112"/>
      <c r="CY161" s="112"/>
      <c r="CZ161" s="112"/>
      <c r="DA161" s="112"/>
      <c r="DB161" s="112"/>
      <c r="DC161" s="112"/>
      <c r="DD161" s="112"/>
      <c r="DE161" s="112"/>
      <c r="DF161" s="112"/>
      <c r="DG161" s="112"/>
      <c r="DH161" s="112"/>
      <c r="DI161" s="112"/>
      <c r="DJ161" s="112"/>
      <c r="DK161" s="112"/>
      <c r="DL161" s="112"/>
      <c r="DM161" s="112"/>
      <c r="DN161" s="112"/>
      <c r="DO161" s="112"/>
      <c r="DP161" s="112"/>
      <c r="DQ161" s="112"/>
      <c r="DR161" s="112"/>
      <c r="DS161" s="112"/>
      <c r="DT161" s="112"/>
      <c r="DU161" s="112"/>
      <c r="DV161" s="112"/>
      <c r="DW161" s="112"/>
      <c r="DX161" s="112"/>
      <c r="DY161" s="112"/>
      <c r="DZ161" s="112"/>
      <c r="EA161" s="112"/>
      <c r="EB161" s="112"/>
      <c r="EC161" s="112"/>
      <c r="ED161" s="112"/>
      <c r="EE161" s="112"/>
      <c r="EF161" s="112"/>
      <c r="EG161" s="112"/>
      <c r="EH161" s="112"/>
      <c r="EI161" s="112"/>
      <c r="EJ161" s="112"/>
      <c r="EK161" s="112"/>
      <c r="EL161" s="112"/>
      <c r="EM161" s="112"/>
      <c r="EN161" s="112"/>
      <c r="EO161" s="112"/>
      <c r="EP161" s="112"/>
      <c r="EQ161" s="112"/>
      <c r="ER161" s="112"/>
      <c r="ES161" s="112"/>
      <c r="ET161" s="112"/>
      <c r="EU161" s="112"/>
      <c r="EV161" s="112"/>
      <c r="EW161" s="112"/>
      <c r="EX161" s="112"/>
      <c r="EY161" s="112"/>
      <c r="EZ161" s="112"/>
      <c r="FA161" s="112"/>
      <c r="FB161" s="112"/>
      <c r="FC161" s="112"/>
      <c r="FD161" s="112"/>
      <c r="FE161" s="112"/>
      <c r="FF161" s="112"/>
      <c r="FG161" s="112"/>
      <c r="FH161" s="112"/>
      <c r="FI161" s="112"/>
      <c r="FJ161" s="112"/>
      <c r="FK161" s="112"/>
      <c r="FL161" s="112"/>
      <c r="FM161" s="112"/>
      <c r="FN161" s="112"/>
      <c r="FO161" s="112"/>
      <c r="FP161" s="112"/>
      <c r="FQ161" s="112"/>
      <c r="FR161" s="112"/>
      <c r="FS161" s="114"/>
      <c r="FT161" s="16" t="str">
        <f t="shared" si="6"/>
        <v>コピーが上手くできていません。</v>
      </c>
      <c r="FU161" s="116"/>
    </row>
    <row r="162" spans="1:177" ht="24.95" customHeight="1">
      <c r="A162" s="25" t="s">
        <v>558</v>
      </c>
      <c r="B162" s="14" t="s">
        <v>61</v>
      </c>
      <c r="C162" s="14" t="s">
        <v>697</v>
      </c>
      <c r="D162" s="14">
        <v>1</v>
      </c>
      <c r="E162" s="14" t="s">
        <v>34</v>
      </c>
      <c r="F162" s="14" t="s">
        <v>1506</v>
      </c>
      <c r="G162" s="14" t="s">
        <v>61</v>
      </c>
      <c r="H162" s="14">
        <v>2372201679</v>
      </c>
      <c r="I162" s="14" t="s">
        <v>34</v>
      </c>
      <c r="J162" s="14" t="s">
        <v>1506</v>
      </c>
      <c r="K162" s="14" t="s">
        <v>25</v>
      </c>
      <c r="L162" s="15">
        <v>38230</v>
      </c>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t="s">
        <v>967</v>
      </c>
      <c r="AM162" s="54"/>
      <c r="AN162" s="110" t="s">
        <v>1650</v>
      </c>
      <c r="AO162" s="151"/>
      <c r="AP162" s="151"/>
      <c r="AQ162" s="152"/>
      <c r="AR162" s="151"/>
      <c r="AS162" s="156"/>
      <c r="AT162" s="156"/>
      <c r="AU162" s="148"/>
      <c r="AW162" s="150" t="s">
        <v>1248</v>
      </c>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12"/>
      <c r="BX162" s="112"/>
      <c r="BY162" s="112"/>
      <c r="BZ162" s="112"/>
      <c r="CA162" s="112"/>
      <c r="CB162" s="112"/>
      <c r="CC162" s="112"/>
      <c r="CD162" s="112"/>
      <c r="CE162" s="112"/>
      <c r="CF162" s="112"/>
      <c r="CG162" s="112"/>
      <c r="CH162" s="112"/>
      <c r="CI162" s="112"/>
      <c r="CJ162" s="112"/>
      <c r="CK162" s="112"/>
      <c r="CL162" s="112"/>
      <c r="CM162" s="112"/>
      <c r="CN162" s="112"/>
      <c r="CO162" s="112"/>
      <c r="CP162" s="112"/>
      <c r="CQ162" s="112"/>
      <c r="CR162" s="112"/>
      <c r="CS162" s="113"/>
      <c r="CT162" s="112"/>
      <c r="CU162" s="112"/>
      <c r="CV162" s="112"/>
      <c r="CW162" s="112"/>
      <c r="CX162" s="112"/>
      <c r="CY162" s="112"/>
      <c r="CZ162" s="112"/>
      <c r="DA162" s="112"/>
      <c r="DB162" s="112"/>
      <c r="DC162" s="112"/>
      <c r="DD162" s="112"/>
      <c r="DE162" s="112"/>
      <c r="DF162" s="112"/>
      <c r="DG162" s="112"/>
      <c r="DH162" s="112"/>
      <c r="DI162" s="112"/>
      <c r="DJ162" s="112"/>
      <c r="DK162" s="112"/>
      <c r="DL162" s="112"/>
      <c r="DM162" s="112"/>
      <c r="DN162" s="112"/>
      <c r="DO162" s="112"/>
      <c r="DP162" s="112"/>
      <c r="DQ162" s="112"/>
      <c r="DR162" s="112"/>
      <c r="DS162" s="112"/>
      <c r="DT162" s="112"/>
      <c r="DU162" s="112"/>
      <c r="DV162" s="112"/>
      <c r="DW162" s="112"/>
      <c r="DX162" s="112"/>
      <c r="DY162" s="112"/>
      <c r="DZ162" s="112"/>
      <c r="EA162" s="112"/>
      <c r="EB162" s="112"/>
      <c r="EC162" s="112"/>
      <c r="ED162" s="112"/>
      <c r="EE162" s="112"/>
      <c r="EF162" s="112"/>
      <c r="EG162" s="112"/>
      <c r="EH162" s="112"/>
      <c r="EI162" s="112"/>
      <c r="EJ162" s="112"/>
      <c r="EK162" s="112"/>
      <c r="EL162" s="112"/>
      <c r="EM162" s="112"/>
      <c r="EN162" s="112"/>
      <c r="EO162" s="112"/>
      <c r="EP162" s="112"/>
      <c r="EQ162" s="112"/>
      <c r="ER162" s="112"/>
      <c r="ES162" s="112"/>
      <c r="ET162" s="112"/>
      <c r="EU162" s="112"/>
      <c r="EV162" s="112"/>
      <c r="EW162" s="112"/>
      <c r="EX162" s="112"/>
      <c r="EY162" s="112"/>
      <c r="EZ162" s="112"/>
      <c r="FA162" s="112"/>
      <c r="FB162" s="112"/>
      <c r="FC162" s="112"/>
      <c r="FD162" s="112"/>
      <c r="FE162" s="112"/>
      <c r="FF162" s="112"/>
      <c r="FG162" s="112"/>
      <c r="FH162" s="112"/>
      <c r="FI162" s="112"/>
      <c r="FJ162" s="112"/>
      <c r="FK162" s="112"/>
      <c r="FL162" s="112"/>
      <c r="FM162" s="112"/>
      <c r="FN162" s="112"/>
      <c r="FO162" s="112"/>
      <c r="FP162" s="112"/>
      <c r="FQ162" s="112"/>
      <c r="FR162" s="112"/>
      <c r="FS162" s="114"/>
      <c r="FT162" s="16" t="str">
        <f t="shared" si="6"/>
        <v>コピーが上手くできていません。</v>
      </c>
      <c r="FU162" s="116"/>
    </row>
    <row r="163" spans="1:177" ht="24.95" customHeight="1">
      <c r="A163" s="25" t="s">
        <v>558</v>
      </c>
      <c r="B163" s="14" t="s">
        <v>333</v>
      </c>
      <c r="C163" s="14" t="s">
        <v>698</v>
      </c>
      <c r="D163" s="14">
        <v>2</v>
      </c>
      <c r="E163" s="14" t="s">
        <v>98</v>
      </c>
      <c r="F163" s="14" t="s">
        <v>1529</v>
      </c>
      <c r="G163" s="14" t="s">
        <v>548</v>
      </c>
      <c r="H163" s="14">
        <v>2372206165</v>
      </c>
      <c r="I163" s="14" t="s">
        <v>171</v>
      </c>
      <c r="J163" s="14" t="s">
        <v>549</v>
      </c>
      <c r="K163" s="14" t="s">
        <v>23</v>
      </c>
      <c r="L163" s="15">
        <v>44835</v>
      </c>
      <c r="M163" s="14" t="s">
        <v>365</v>
      </c>
      <c r="N163" s="14">
        <v>2372204012</v>
      </c>
      <c r="O163" s="14" t="s">
        <v>334</v>
      </c>
      <c r="P163" s="14" t="s">
        <v>407</v>
      </c>
      <c r="Q163" s="14" t="s">
        <v>23</v>
      </c>
      <c r="R163" s="15">
        <v>41730</v>
      </c>
      <c r="S163" s="16"/>
      <c r="T163" s="16"/>
      <c r="U163" s="16"/>
      <c r="V163" s="16"/>
      <c r="W163" s="16"/>
      <c r="X163" s="16"/>
      <c r="Y163" s="16"/>
      <c r="Z163" s="16"/>
      <c r="AA163" s="16"/>
      <c r="AB163" s="16"/>
      <c r="AC163" s="16"/>
      <c r="AD163" s="16"/>
      <c r="AE163" s="16"/>
      <c r="AF163" s="16"/>
      <c r="AG163" s="16"/>
      <c r="AH163" s="16"/>
      <c r="AI163" s="16"/>
      <c r="AJ163" s="16"/>
      <c r="AK163" s="16" t="s">
        <v>968</v>
      </c>
      <c r="AM163" s="54"/>
      <c r="AN163" s="110" t="s">
        <v>1650</v>
      </c>
      <c r="AO163" s="151"/>
      <c r="AP163" s="151"/>
      <c r="AQ163" s="152"/>
      <c r="AR163" s="151"/>
      <c r="AS163" s="156"/>
      <c r="AT163" s="156"/>
      <c r="AU163" s="148"/>
      <c r="AW163" s="150" t="s">
        <v>1248</v>
      </c>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c r="CI163" s="112"/>
      <c r="CJ163" s="112"/>
      <c r="CK163" s="112"/>
      <c r="CL163" s="112"/>
      <c r="CM163" s="112"/>
      <c r="CN163" s="112"/>
      <c r="CO163" s="112"/>
      <c r="CP163" s="112"/>
      <c r="CQ163" s="112"/>
      <c r="CR163" s="112"/>
      <c r="CS163" s="113"/>
      <c r="CT163" s="112"/>
      <c r="CU163" s="112"/>
      <c r="CV163" s="112"/>
      <c r="CW163" s="112"/>
      <c r="CX163" s="112"/>
      <c r="CY163" s="112"/>
      <c r="CZ163" s="112"/>
      <c r="DA163" s="112"/>
      <c r="DB163" s="112"/>
      <c r="DC163" s="112"/>
      <c r="DD163" s="112"/>
      <c r="DE163" s="112"/>
      <c r="DF163" s="112"/>
      <c r="DG163" s="112"/>
      <c r="DH163" s="112"/>
      <c r="DI163" s="112"/>
      <c r="DJ163" s="112"/>
      <c r="DK163" s="112"/>
      <c r="DL163" s="112"/>
      <c r="DM163" s="112"/>
      <c r="DN163" s="112"/>
      <c r="DO163" s="112"/>
      <c r="DP163" s="112"/>
      <c r="DQ163" s="112"/>
      <c r="DR163" s="112"/>
      <c r="DS163" s="112"/>
      <c r="DT163" s="112"/>
      <c r="DU163" s="112"/>
      <c r="DV163" s="112"/>
      <c r="DW163" s="112"/>
      <c r="DX163" s="112"/>
      <c r="DY163" s="112"/>
      <c r="DZ163" s="112"/>
      <c r="EA163" s="112"/>
      <c r="EB163" s="112"/>
      <c r="EC163" s="112"/>
      <c r="ED163" s="112"/>
      <c r="EE163" s="112"/>
      <c r="EF163" s="112"/>
      <c r="EG163" s="112"/>
      <c r="EH163" s="112"/>
      <c r="EI163" s="112"/>
      <c r="EJ163" s="112"/>
      <c r="EK163" s="112"/>
      <c r="EL163" s="112"/>
      <c r="EM163" s="112"/>
      <c r="EN163" s="112"/>
      <c r="EO163" s="112"/>
      <c r="EP163" s="112"/>
      <c r="EQ163" s="112"/>
      <c r="ER163" s="112"/>
      <c r="ES163" s="112"/>
      <c r="ET163" s="112"/>
      <c r="EU163" s="112"/>
      <c r="EV163" s="112"/>
      <c r="EW163" s="112"/>
      <c r="EX163" s="112"/>
      <c r="EY163" s="112"/>
      <c r="EZ163" s="112"/>
      <c r="FA163" s="112"/>
      <c r="FB163" s="112"/>
      <c r="FC163" s="112"/>
      <c r="FD163" s="112"/>
      <c r="FE163" s="112"/>
      <c r="FF163" s="112"/>
      <c r="FG163" s="112"/>
      <c r="FH163" s="112"/>
      <c r="FI163" s="112"/>
      <c r="FJ163" s="112"/>
      <c r="FK163" s="112"/>
      <c r="FL163" s="112"/>
      <c r="FM163" s="112"/>
      <c r="FN163" s="112"/>
      <c r="FO163" s="112"/>
      <c r="FP163" s="112"/>
      <c r="FQ163" s="112"/>
      <c r="FR163" s="112"/>
      <c r="FS163" s="114"/>
      <c r="FT163" s="16" t="str">
        <f t="shared" si="6"/>
        <v>コピーが上手くできていません。</v>
      </c>
      <c r="FU163" s="116"/>
    </row>
    <row r="164" spans="1:177" ht="24.95" customHeight="1">
      <c r="A164" s="25" t="s">
        <v>558</v>
      </c>
      <c r="B164" s="14" t="s">
        <v>976</v>
      </c>
      <c r="C164" s="14" t="s">
        <v>977</v>
      </c>
      <c r="D164" s="14">
        <v>1</v>
      </c>
      <c r="E164" s="14" t="s">
        <v>88</v>
      </c>
      <c r="F164" s="14" t="s">
        <v>1520</v>
      </c>
      <c r="G164" s="14" t="s">
        <v>327</v>
      </c>
      <c r="H164" s="14" t="s">
        <v>1429</v>
      </c>
      <c r="I164" s="14" t="s">
        <v>88</v>
      </c>
      <c r="J164" s="19" t="s">
        <v>1520</v>
      </c>
      <c r="K164" s="14" t="s">
        <v>736</v>
      </c>
      <c r="L164" s="15">
        <v>39356</v>
      </c>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t="s">
        <v>969</v>
      </c>
      <c r="AM164" s="54"/>
      <c r="AN164" s="110" t="s">
        <v>1650</v>
      </c>
      <c r="AO164" s="151"/>
      <c r="AP164" s="151"/>
      <c r="AQ164" s="152"/>
      <c r="AR164" s="151"/>
      <c r="AS164" s="156"/>
      <c r="AT164" s="156"/>
      <c r="AU164" s="148"/>
      <c r="AW164" s="150" t="s">
        <v>1248</v>
      </c>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2"/>
      <c r="CR164" s="112"/>
      <c r="CS164" s="113"/>
      <c r="CT164" s="112"/>
      <c r="CU164" s="112"/>
      <c r="CV164" s="112"/>
      <c r="CW164" s="112"/>
      <c r="CX164" s="112"/>
      <c r="CY164" s="112"/>
      <c r="CZ164" s="112"/>
      <c r="DA164" s="112"/>
      <c r="DB164" s="112"/>
      <c r="DC164" s="112"/>
      <c r="DD164" s="112"/>
      <c r="DE164" s="112"/>
      <c r="DF164" s="112"/>
      <c r="DG164" s="112"/>
      <c r="DH164" s="112"/>
      <c r="DI164" s="112"/>
      <c r="DJ164" s="112"/>
      <c r="DK164" s="112"/>
      <c r="DL164" s="112"/>
      <c r="DM164" s="112"/>
      <c r="DN164" s="112"/>
      <c r="DO164" s="112"/>
      <c r="DP164" s="112"/>
      <c r="DQ164" s="112"/>
      <c r="DR164" s="112"/>
      <c r="DS164" s="112"/>
      <c r="DT164" s="112"/>
      <c r="DU164" s="112"/>
      <c r="DV164" s="112"/>
      <c r="DW164" s="112"/>
      <c r="DX164" s="112"/>
      <c r="DY164" s="112"/>
      <c r="DZ164" s="112"/>
      <c r="EA164" s="112"/>
      <c r="EB164" s="112"/>
      <c r="EC164" s="112"/>
      <c r="ED164" s="112"/>
      <c r="EE164" s="112"/>
      <c r="EF164" s="112"/>
      <c r="EG164" s="112"/>
      <c r="EH164" s="112"/>
      <c r="EI164" s="112"/>
      <c r="EJ164" s="112"/>
      <c r="EK164" s="112"/>
      <c r="EL164" s="112"/>
      <c r="EM164" s="112"/>
      <c r="EN164" s="112"/>
      <c r="EO164" s="112"/>
      <c r="EP164" s="112"/>
      <c r="EQ164" s="112"/>
      <c r="ER164" s="112"/>
      <c r="ES164" s="112"/>
      <c r="ET164" s="112"/>
      <c r="EU164" s="112"/>
      <c r="EV164" s="112"/>
      <c r="EW164" s="112"/>
      <c r="EX164" s="112"/>
      <c r="EY164" s="112"/>
      <c r="EZ164" s="112"/>
      <c r="FA164" s="112"/>
      <c r="FB164" s="112"/>
      <c r="FC164" s="112"/>
      <c r="FD164" s="112"/>
      <c r="FE164" s="112"/>
      <c r="FF164" s="112"/>
      <c r="FG164" s="112"/>
      <c r="FH164" s="112"/>
      <c r="FI164" s="112"/>
      <c r="FJ164" s="112"/>
      <c r="FK164" s="112"/>
      <c r="FL164" s="112"/>
      <c r="FM164" s="112"/>
      <c r="FN164" s="112"/>
      <c r="FO164" s="112"/>
      <c r="FP164" s="112"/>
      <c r="FQ164" s="112"/>
      <c r="FR164" s="112"/>
      <c r="FS164" s="114"/>
      <c r="FT164" s="16" t="str">
        <f t="shared" si="6"/>
        <v>コピーが上手くできていません。</v>
      </c>
      <c r="FU164" s="116"/>
    </row>
    <row r="165" spans="1:177" ht="24.95" customHeight="1">
      <c r="A165" s="25" t="s">
        <v>558</v>
      </c>
      <c r="B165" s="14" t="s">
        <v>212</v>
      </c>
      <c r="C165" s="14" t="s">
        <v>699</v>
      </c>
      <c r="D165" s="14">
        <v>1</v>
      </c>
      <c r="E165" s="14" t="s">
        <v>87</v>
      </c>
      <c r="F165" s="14" t="s">
        <v>1521</v>
      </c>
      <c r="G165" s="14" t="s">
        <v>213</v>
      </c>
      <c r="H165" s="14">
        <v>2372200093</v>
      </c>
      <c r="I165" s="14" t="s">
        <v>87</v>
      </c>
      <c r="J165" s="19" t="s">
        <v>1521</v>
      </c>
      <c r="K165" s="14" t="s">
        <v>733</v>
      </c>
      <c r="L165" s="15" t="s">
        <v>1480</v>
      </c>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t="s">
        <v>970</v>
      </c>
      <c r="AM165" s="54"/>
      <c r="AN165" s="110" t="s">
        <v>1650</v>
      </c>
      <c r="AO165" s="151"/>
      <c r="AP165" s="151"/>
      <c r="AQ165" s="152"/>
      <c r="AR165" s="151"/>
      <c r="AS165" s="156"/>
      <c r="AT165" s="156"/>
      <c r="AU165" s="148"/>
      <c r="AW165" s="150" t="s">
        <v>1248</v>
      </c>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c r="CI165" s="112"/>
      <c r="CJ165" s="112"/>
      <c r="CK165" s="112"/>
      <c r="CL165" s="112"/>
      <c r="CM165" s="112"/>
      <c r="CN165" s="112"/>
      <c r="CO165" s="112"/>
      <c r="CP165" s="112"/>
      <c r="CQ165" s="112"/>
      <c r="CR165" s="112"/>
      <c r="CS165" s="113"/>
      <c r="CT165" s="112"/>
      <c r="CU165" s="112"/>
      <c r="CV165" s="112"/>
      <c r="CW165" s="112"/>
      <c r="CX165" s="112"/>
      <c r="CY165" s="112"/>
      <c r="CZ165" s="112"/>
      <c r="DA165" s="112"/>
      <c r="DB165" s="112"/>
      <c r="DC165" s="112"/>
      <c r="DD165" s="112"/>
      <c r="DE165" s="112"/>
      <c r="DF165" s="112"/>
      <c r="DG165" s="112"/>
      <c r="DH165" s="112"/>
      <c r="DI165" s="112"/>
      <c r="DJ165" s="112"/>
      <c r="DK165" s="112"/>
      <c r="DL165" s="112"/>
      <c r="DM165" s="112"/>
      <c r="DN165" s="112"/>
      <c r="DO165" s="112"/>
      <c r="DP165" s="112"/>
      <c r="DQ165" s="112"/>
      <c r="DR165" s="112"/>
      <c r="DS165" s="112"/>
      <c r="DT165" s="112"/>
      <c r="DU165" s="112"/>
      <c r="DV165" s="112"/>
      <c r="DW165" s="112"/>
      <c r="DX165" s="112"/>
      <c r="DY165" s="112"/>
      <c r="DZ165" s="112"/>
      <c r="EA165" s="112"/>
      <c r="EB165" s="112"/>
      <c r="EC165" s="112"/>
      <c r="ED165" s="112"/>
      <c r="EE165" s="112"/>
      <c r="EF165" s="112"/>
      <c r="EG165" s="112"/>
      <c r="EH165" s="112"/>
      <c r="EI165" s="112"/>
      <c r="EJ165" s="112"/>
      <c r="EK165" s="112"/>
      <c r="EL165" s="112"/>
      <c r="EM165" s="112"/>
      <c r="EN165" s="112"/>
      <c r="EO165" s="112"/>
      <c r="EP165" s="112"/>
      <c r="EQ165" s="112"/>
      <c r="ER165" s="112"/>
      <c r="ES165" s="112"/>
      <c r="ET165" s="112"/>
      <c r="EU165" s="112"/>
      <c r="EV165" s="112"/>
      <c r="EW165" s="112"/>
      <c r="EX165" s="112"/>
      <c r="EY165" s="112"/>
      <c r="EZ165" s="112"/>
      <c r="FA165" s="112"/>
      <c r="FB165" s="112"/>
      <c r="FC165" s="112"/>
      <c r="FD165" s="112"/>
      <c r="FE165" s="112"/>
      <c r="FF165" s="112"/>
      <c r="FG165" s="112"/>
      <c r="FH165" s="112"/>
      <c r="FI165" s="112"/>
      <c r="FJ165" s="112"/>
      <c r="FK165" s="112"/>
      <c r="FL165" s="112"/>
      <c r="FM165" s="112"/>
      <c r="FN165" s="112"/>
      <c r="FO165" s="112"/>
      <c r="FP165" s="112"/>
      <c r="FQ165" s="112"/>
      <c r="FR165" s="112"/>
      <c r="FS165" s="114"/>
      <c r="FT165" s="16" t="str">
        <f t="shared" si="6"/>
        <v>コピーが上手くできていません。</v>
      </c>
      <c r="FU165" s="116"/>
    </row>
    <row r="166" spans="1:177" ht="24.95" customHeight="1">
      <c r="A166" s="25" t="s">
        <v>558</v>
      </c>
      <c r="B166" s="14" t="s">
        <v>246</v>
      </c>
      <c r="C166" s="14" t="s">
        <v>700</v>
      </c>
      <c r="D166" s="14">
        <v>1</v>
      </c>
      <c r="E166" s="14" t="s">
        <v>36</v>
      </c>
      <c r="F166" s="14" t="s">
        <v>1556</v>
      </c>
      <c r="G166" s="14" t="s">
        <v>776</v>
      </c>
      <c r="H166" s="14" t="s">
        <v>1430</v>
      </c>
      <c r="I166" s="14" t="s">
        <v>24</v>
      </c>
      <c r="J166" s="19" t="s">
        <v>247</v>
      </c>
      <c r="K166" s="14" t="s">
        <v>777</v>
      </c>
      <c r="L166" s="15" t="s">
        <v>1431</v>
      </c>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t="s">
        <v>971</v>
      </c>
      <c r="AM166" s="54"/>
      <c r="AN166" s="110" t="s">
        <v>1650</v>
      </c>
      <c r="AO166" s="151"/>
      <c r="AP166" s="151"/>
      <c r="AQ166" s="152"/>
      <c r="AR166" s="151"/>
      <c r="AS166" s="156"/>
      <c r="AT166" s="156"/>
      <c r="AU166" s="148"/>
      <c r="AW166" s="150" t="s">
        <v>1248</v>
      </c>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c r="CI166" s="112"/>
      <c r="CJ166" s="112"/>
      <c r="CK166" s="112"/>
      <c r="CL166" s="112"/>
      <c r="CM166" s="112"/>
      <c r="CN166" s="112"/>
      <c r="CO166" s="112"/>
      <c r="CP166" s="112"/>
      <c r="CQ166" s="112"/>
      <c r="CR166" s="112"/>
      <c r="CS166" s="113"/>
      <c r="CT166" s="112"/>
      <c r="CU166" s="112"/>
      <c r="CV166" s="112"/>
      <c r="CW166" s="112"/>
      <c r="CX166" s="112"/>
      <c r="CY166" s="112"/>
      <c r="CZ166" s="112"/>
      <c r="DA166" s="112"/>
      <c r="DB166" s="112"/>
      <c r="DC166" s="112"/>
      <c r="DD166" s="112"/>
      <c r="DE166" s="112"/>
      <c r="DF166" s="112"/>
      <c r="DG166" s="112"/>
      <c r="DH166" s="112"/>
      <c r="DI166" s="112"/>
      <c r="DJ166" s="112"/>
      <c r="DK166" s="112"/>
      <c r="DL166" s="112"/>
      <c r="DM166" s="112"/>
      <c r="DN166" s="112"/>
      <c r="DO166" s="112"/>
      <c r="DP166" s="112"/>
      <c r="DQ166" s="112"/>
      <c r="DR166" s="112"/>
      <c r="DS166" s="112"/>
      <c r="DT166" s="112"/>
      <c r="DU166" s="112"/>
      <c r="DV166" s="112"/>
      <c r="DW166" s="112"/>
      <c r="DX166" s="112"/>
      <c r="DY166" s="112"/>
      <c r="DZ166" s="112"/>
      <c r="EA166" s="112"/>
      <c r="EB166" s="112"/>
      <c r="EC166" s="112"/>
      <c r="ED166" s="112"/>
      <c r="EE166" s="112"/>
      <c r="EF166" s="112"/>
      <c r="EG166" s="112"/>
      <c r="EH166" s="112"/>
      <c r="EI166" s="112"/>
      <c r="EJ166" s="112"/>
      <c r="EK166" s="112"/>
      <c r="EL166" s="112"/>
      <c r="EM166" s="112"/>
      <c r="EN166" s="112"/>
      <c r="EO166" s="112"/>
      <c r="EP166" s="112"/>
      <c r="EQ166" s="112"/>
      <c r="ER166" s="112"/>
      <c r="ES166" s="112"/>
      <c r="ET166" s="112"/>
      <c r="EU166" s="112"/>
      <c r="EV166" s="112"/>
      <c r="EW166" s="112"/>
      <c r="EX166" s="112"/>
      <c r="EY166" s="112"/>
      <c r="EZ166" s="112"/>
      <c r="FA166" s="112"/>
      <c r="FB166" s="112"/>
      <c r="FC166" s="112"/>
      <c r="FD166" s="112"/>
      <c r="FE166" s="112"/>
      <c r="FF166" s="112"/>
      <c r="FG166" s="112"/>
      <c r="FH166" s="112"/>
      <c r="FI166" s="112"/>
      <c r="FJ166" s="112"/>
      <c r="FK166" s="112"/>
      <c r="FL166" s="112"/>
      <c r="FM166" s="112"/>
      <c r="FN166" s="112"/>
      <c r="FO166" s="112"/>
      <c r="FP166" s="112"/>
      <c r="FQ166" s="112"/>
      <c r="FR166" s="112"/>
      <c r="FS166" s="114"/>
      <c r="FT166" s="16" t="str">
        <f t="shared" si="6"/>
        <v>コピーが上手くできていません。</v>
      </c>
      <c r="FU166" s="116"/>
    </row>
    <row r="167" spans="1:177" ht="24.95" customHeight="1">
      <c r="A167" s="25" t="s">
        <v>558</v>
      </c>
      <c r="B167" s="14" t="s">
        <v>95</v>
      </c>
      <c r="C167" s="14" t="s">
        <v>702</v>
      </c>
      <c r="D167" s="14">
        <v>1</v>
      </c>
      <c r="E167" s="14" t="s">
        <v>96</v>
      </c>
      <c r="F167" s="14" t="s">
        <v>97</v>
      </c>
      <c r="G167" s="14" t="s">
        <v>778</v>
      </c>
      <c r="H167" s="14" t="s">
        <v>1432</v>
      </c>
      <c r="I167" s="14" t="s">
        <v>98</v>
      </c>
      <c r="J167" s="19" t="s">
        <v>1568</v>
      </c>
      <c r="K167" s="14" t="s">
        <v>728</v>
      </c>
      <c r="L167" s="15" t="s">
        <v>1433</v>
      </c>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t="s">
        <v>972</v>
      </c>
      <c r="AM167" s="54"/>
      <c r="AN167" s="110" t="s">
        <v>1650</v>
      </c>
      <c r="AO167" s="151"/>
      <c r="AP167" s="151"/>
      <c r="AQ167" s="152"/>
      <c r="AR167" s="151"/>
      <c r="AS167" s="156"/>
      <c r="AT167" s="156"/>
      <c r="AU167" s="148"/>
      <c r="AW167" s="150" t="s">
        <v>1248</v>
      </c>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CB167" s="112"/>
      <c r="CC167" s="112"/>
      <c r="CD167" s="112"/>
      <c r="CE167" s="112"/>
      <c r="CF167" s="112"/>
      <c r="CG167" s="112"/>
      <c r="CH167" s="112"/>
      <c r="CI167" s="112"/>
      <c r="CJ167" s="112"/>
      <c r="CK167" s="112"/>
      <c r="CL167" s="112"/>
      <c r="CM167" s="112"/>
      <c r="CN167" s="112"/>
      <c r="CO167" s="112"/>
      <c r="CP167" s="112"/>
      <c r="CQ167" s="112"/>
      <c r="CR167" s="112"/>
      <c r="CS167" s="113"/>
      <c r="CT167" s="112"/>
      <c r="CU167" s="112"/>
      <c r="CV167" s="112"/>
      <c r="CW167" s="112"/>
      <c r="CX167" s="112"/>
      <c r="CY167" s="112"/>
      <c r="CZ167" s="112"/>
      <c r="DA167" s="112"/>
      <c r="DB167" s="112"/>
      <c r="DC167" s="112"/>
      <c r="DD167" s="112"/>
      <c r="DE167" s="112"/>
      <c r="DF167" s="112"/>
      <c r="DG167" s="112"/>
      <c r="DH167" s="112"/>
      <c r="DI167" s="112"/>
      <c r="DJ167" s="112"/>
      <c r="DK167" s="112"/>
      <c r="DL167" s="112"/>
      <c r="DM167" s="112"/>
      <c r="DN167" s="112"/>
      <c r="DO167" s="112"/>
      <c r="DP167" s="112"/>
      <c r="DQ167" s="112"/>
      <c r="DR167" s="112"/>
      <c r="DS167" s="112"/>
      <c r="DT167" s="112"/>
      <c r="DU167" s="112"/>
      <c r="DV167" s="112"/>
      <c r="DW167" s="112"/>
      <c r="DX167" s="112"/>
      <c r="DY167" s="112"/>
      <c r="DZ167" s="112"/>
      <c r="EA167" s="112"/>
      <c r="EB167" s="112"/>
      <c r="EC167" s="112"/>
      <c r="ED167" s="112"/>
      <c r="EE167" s="112"/>
      <c r="EF167" s="112"/>
      <c r="EG167" s="112"/>
      <c r="EH167" s="112"/>
      <c r="EI167" s="112"/>
      <c r="EJ167" s="112"/>
      <c r="EK167" s="112"/>
      <c r="EL167" s="112"/>
      <c r="EM167" s="112"/>
      <c r="EN167" s="112"/>
      <c r="EO167" s="112"/>
      <c r="EP167" s="112"/>
      <c r="EQ167" s="112"/>
      <c r="ER167" s="112"/>
      <c r="ES167" s="112"/>
      <c r="ET167" s="112"/>
      <c r="EU167" s="112"/>
      <c r="EV167" s="112"/>
      <c r="EW167" s="112"/>
      <c r="EX167" s="112"/>
      <c r="EY167" s="112"/>
      <c r="EZ167" s="112"/>
      <c r="FA167" s="112"/>
      <c r="FB167" s="112"/>
      <c r="FC167" s="112"/>
      <c r="FD167" s="112"/>
      <c r="FE167" s="112"/>
      <c r="FF167" s="112"/>
      <c r="FG167" s="112"/>
      <c r="FH167" s="112"/>
      <c r="FI167" s="112"/>
      <c r="FJ167" s="112"/>
      <c r="FK167" s="112"/>
      <c r="FL167" s="112"/>
      <c r="FM167" s="112"/>
      <c r="FN167" s="112"/>
      <c r="FO167" s="112"/>
      <c r="FP167" s="112"/>
      <c r="FQ167" s="112"/>
      <c r="FR167" s="112"/>
      <c r="FS167" s="114"/>
      <c r="FT167" s="16" t="str">
        <f t="shared" si="6"/>
        <v>コピーが上手くできていません。</v>
      </c>
      <c r="FU167" s="116"/>
    </row>
    <row r="168" spans="1:177" ht="24.95" customHeight="1">
      <c r="A168" s="25" t="s">
        <v>558</v>
      </c>
      <c r="B168" s="14" t="s">
        <v>286</v>
      </c>
      <c r="C168" s="14" t="s">
        <v>691</v>
      </c>
      <c r="D168" s="14">
        <v>1</v>
      </c>
      <c r="E168" s="14" t="s">
        <v>87</v>
      </c>
      <c r="F168" s="14" t="s">
        <v>287</v>
      </c>
      <c r="G168" s="14" t="s">
        <v>288</v>
      </c>
      <c r="H168" s="14">
        <v>2372201646</v>
      </c>
      <c r="I168" s="14" t="s">
        <v>289</v>
      </c>
      <c r="J168" s="14" t="s">
        <v>1481</v>
      </c>
      <c r="K168" s="14" t="s">
        <v>23</v>
      </c>
      <c r="L168" s="15">
        <v>38198</v>
      </c>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t="s">
        <v>973</v>
      </c>
      <c r="AM168" s="54"/>
      <c r="AN168" s="110" t="s">
        <v>1650</v>
      </c>
      <c r="AO168" s="153"/>
      <c r="AP168" s="110"/>
      <c r="AQ168" s="110"/>
      <c r="AR168" s="110"/>
      <c r="AS168" s="156"/>
      <c r="AT168" s="156"/>
      <c r="AU168" s="148"/>
      <c r="AW168" s="150" t="s">
        <v>1248</v>
      </c>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112"/>
      <c r="BY168" s="112"/>
      <c r="BZ168" s="112"/>
      <c r="CA168" s="112"/>
      <c r="CB168" s="112"/>
      <c r="CC168" s="112"/>
      <c r="CD168" s="112"/>
      <c r="CE168" s="112"/>
      <c r="CF168" s="112"/>
      <c r="CG168" s="112"/>
      <c r="CH168" s="112"/>
      <c r="CI168" s="112"/>
      <c r="CJ168" s="112"/>
      <c r="CK168" s="112"/>
      <c r="CL168" s="112"/>
      <c r="CM168" s="112"/>
      <c r="CN168" s="112"/>
      <c r="CO168" s="112"/>
      <c r="CP168" s="112"/>
      <c r="CQ168" s="112"/>
      <c r="CR168" s="112"/>
      <c r="CS168" s="113"/>
      <c r="CT168" s="112"/>
      <c r="CU168" s="112"/>
      <c r="CV168" s="112"/>
      <c r="CW168" s="112"/>
      <c r="CX168" s="112"/>
      <c r="CY168" s="112"/>
      <c r="CZ168" s="112"/>
      <c r="DA168" s="112"/>
      <c r="DB168" s="112"/>
      <c r="DC168" s="112"/>
      <c r="DD168" s="112"/>
      <c r="DE168" s="112"/>
      <c r="DF168" s="112"/>
      <c r="DG168" s="112"/>
      <c r="DH168" s="112"/>
      <c r="DI168" s="112"/>
      <c r="DJ168" s="112"/>
      <c r="DK168" s="112"/>
      <c r="DL168" s="112"/>
      <c r="DM168" s="112"/>
      <c r="DN168" s="112"/>
      <c r="DO168" s="112"/>
      <c r="DP168" s="112"/>
      <c r="DQ168" s="112"/>
      <c r="DR168" s="112"/>
      <c r="DS168" s="112"/>
      <c r="DT168" s="112"/>
      <c r="DU168" s="112"/>
      <c r="DV168" s="112"/>
      <c r="DW168" s="112"/>
      <c r="DX168" s="112"/>
      <c r="DY168" s="112"/>
      <c r="DZ168" s="112"/>
      <c r="EA168" s="112"/>
      <c r="EB168" s="112"/>
      <c r="EC168" s="112"/>
      <c r="ED168" s="112"/>
      <c r="EE168" s="112"/>
      <c r="EF168" s="112"/>
      <c r="EG168" s="112"/>
      <c r="EH168" s="112"/>
      <c r="EI168" s="112"/>
      <c r="EJ168" s="112"/>
      <c r="EK168" s="112"/>
      <c r="EL168" s="112"/>
      <c r="EM168" s="112"/>
      <c r="EN168" s="112"/>
      <c r="EO168" s="112"/>
      <c r="EP168" s="112"/>
      <c r="EQ168" s="112"/>
      <c r="ER168" s="112"/>
      <c r="ES168" s="112"/>
      <c r="ET168" s="112"/>
      <c r="EU168" s="112"/>
      <c r="EV168" s="112"/>
      <c r="EW168" s="112"/>
      <c r="EX168" s="112"/>
      <c r="EY168" s="112"/>
      <c r="EZ168" s="112"/>
      <c r="FA168" s="112"/>
      <c r="FB168" s="112"/>
      <c r="FC168" s="112"/>
      <c r="FD168" s="112"/>
      <c r="FE168" s="112"/>
      <c r="FF168" s="112"/>
      <c r="FG168" s="112"/>
      <c r="FH168" s="112"/>
      <c r="FI168" s="112"/>
      <c r="FJ168" s="112"/>
      <c r="FK168" s="112"/>
      <c r="FL168" s="112"/>
      <c r="FM168" s="112"/>
      <c r="FN168" s="112"/>
      <c r="FO168" s="112"/>
      <c r="FP168" s="112"/>
      <c r="FQ168" s="112"/>
      <c r="FR168" s="112"/>
      <c r="FS168" s="114"/>
      <c r="FT168" s="16" t="str">
        <f t="shared" si="6"/>
        <v>コピーが上手くできていません。</v>
      </c>
      <c r="FU168" s="116"/>
    </row>
    <row r="169" spans="1:177" ht="24.95" customHeight="1">
      <c r="A169" s="26" t="s">
        <v>565</v>
      </c>
      <c r="B169" s="14" t="s">
        <v>276</v>
      </c>
      <c r="C169" s="14" t="s">
        <v>704</v>
      </c>
      <c r="D169" s="14">
        <v>1</v>
      </c>
      <c r="E169" s="14" t="s">
        <v>14</v>
      </c>
      <c r="F169" s="14" t="s">
        <v>1507</v>
      </c>
      <c r="G169" s="14" t="s">
        <v>277</v>
      </c>
      <c r="H169" s="14">
        <v>2372201513</v>
      </c>
      <c r="I169" s="14" t="s">
        <v>14</v>
      </c>
      <c r="J169" s="14" t="s">
        <v>1507</v>
      </c>
      <c r="K169" s="14" t="s">
        <v>23</v>
      </c>
      <c r="L169" s="15">
        <v>38044</v>
      </c>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t="s">
        <v>974</v>
      </c>
      <c r="AM169" s="54"/>
      <c r="AN169" s="110" t="s">
        <v>1650</v>
      </c>
      <c r="AO169" s="151"/>
      <c r="AP169" s="151"/>
      <c r="AQ169" s="152"/>
      <c r="AR169" s="151"/>
      <c r="AS169" s="156"/>
      <c r="AT169" s="156"/>
      <c r="AU169" s="148"/>
      <c r="AW169" s="150" t="s">
        <v>1248</v>
      </c>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12"/>
      <c r="BX169" s="112"/>
      <c r="BY169" s="112"/>
      <c r="BZ169" s="112"/>
      <c r="CA169" s="112"/>
      <c r="CB169" s="112"/>
      <c r="CC169" s="112"/>
      <c r="CD169" s="112"/>
      <c r="CE169" s="112"/>
      <c r="CF169" s="112"/>
      <c r="CG169" s="112"/>
      <c r="CH169" s="112"/>
      <c r="CI169" s="112"/>
      <c r="CJ169" s="112"/>
      <c r="CK169" s="112"/>
      <c r="CL169" s="112"/>
      <c r="CM169" s="112"/>
      <c r="CN169" s="112"/>
      <c r="CO169" s="112"/>
      <c r="CP169" s="112"/>
      <c r="CQ169" s="112"/>
      <c r="CR169" s="112"/>
      <c r="CS169" s="113"/>
      <c r="CT169" s="112"/>
      <c r="CU169" s="112"/>
      <c r="CV169" s="112"/>
      <c r="CW169" s="112"/>
      <c r="CX169" s="112"/>
      <c r="CY169" s="112"/>
      <c r="CZ169" s="112"/>
      <c r="DA169" s="112"/>
      <c r="DB169" s="112"/>
      <c r="DC169" s="112"/>
      <c r="DD169" s="112"/>
      <c r="DE169" s="112"/>
      <c r="DF169" s="112"/>
      <c r="DG169" s="112"/>
      <c r="DH169" s="112"/>
      <c r="DI169" s="112"/>
      <c r="DJ169" s="112"/>
      <c r="DK169" s="112"/>
      <c r="DL169" s="112"/>
      <c r="DM169" s="112"/>
      <c r="DN169" s="112"/>
      <c r="DO169" s="112"/>
      <c r="DP169" s="112"/>
      <c r="DQ169" s="112"/>
      <c r="DR169" s="112"/>
      <c r="DS169" s="112"/>
      <c r="DT169" s="112"/>
      <c r="DU169" s="112"/>
      <c r="DV169" s="112"/>
      <c r="DW169" s="112"/>
      <c r="DX169" s="112"/>
      <c r="DY169" s="112"/>
      <c r="DZ169" s="112"/>
      <c r="EA169" s="112"/>
      <c r="EB169" s="112"/>
      <c r="EC169" s="112"/>
      <c r="ED169" s="112"/>
      <c r="EE169" s="112"/>
      <c r="EF169" s="112"/>
      <c r="EG169" s="112"/>
      <c r="EH169" s="112"/>
      <c r="EI169" s="112"/>
      <c r="EJ169" s="112"/>
      <c r="EK169" s="112"/>
      <c r="EL169" s="112"/>
      <c r="EM169" s="112"/>
      <c r="EN169" s="112"/>
      <c r="EO169" s="112"/>
      <c r="EP169" s="112"/>
      <c r="EQ169" s="112"/>
      <c r="ER169" s="112"/>
      <c r="ES169" s="112"/>
      <c r="ET169" s="112"/>
      <c r="EU169" s="112"/>
      <c r="EV169" s="112"/>
      <c r="EW169" s="112"/>
      <c r="EX169" s="112"/>
      <c r="EY169" s="112"/>
      <c r="EZ169" s="112"/>
      <c r="FA169" s="112"/>
      <c r="FB169" s="112"/>
      <c r="FC169" s="112"/>
      <c r="FD169" s="112"/>
      <c r="FE169" s="112"/>
      <c r="FF169" s="112"/>
      <c r="FG169" s="112"/>
      <c r="FH169" s="112"/>
      <c r="FI169" s="112"/>
      <c r="FJ169" s="112"/>
      <c r="FK169" s="112"/>
      <c r="FL169" s="112"/>
      <c r="FM169" s="112"/>
      <c r="FN169" s="112"/>
      <c r="FO169" s="112"/>
      <c r="FP169" s="112"/>
      <c r="FQ169" s="112"/>
      <c r="FR169" s="112"/>
      <c r="FS169" s="114"/>
      <c r="FT169" s="16" t="str">
        <f t="shared" si="6"/>
        <v>コピーが上手くできていません。</v>
      </c>
      <c r="FU169" s="116"/>
    </row>
    <row r="170" spans="1:177" ht="24.95" customHeight="1">
      <c r="A170" s="26" t="s">
        <v>565</v>
      </c>
      <c r="B170" s="14" t="s">
        <v>214</v>
      </c>
      <c r="C170" s="14" t="s">
        <v>706</v>
      </c>
      <c r="D170" s="14">
        <v>1</v>
      </c>
      <c r="E170" s="14" t="s">
        <v>215</v>
      </c>
      <c r="F170" s="14" t="s">
        <v>1541</v>
      </c>
      <c r="G170" s="14" t="s">
        <v>779</v>
      </c>
      <c r="H170" s="14" t="s">
        <v>1434</v>
      </c>
      <c r="I170" s="14" t="s">
        <v>215</v>
      </c>
      <c r="J170" s="19" t="s">
        <v>1542</v>
      </c>
      <c r="K170" s="14" t="s">
        <v>736</v>
      </c>
      <c r="L170" s="15" t="s">
        <v>1435</v>
      </c>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t="s">
        <v>975</v>
      </c>
      <c r="AM170" s="54"/>
      <c r="AN170" s="110" t="s">
        <v>1650</v>
      </c>
      <c r="AO170" s="151"/>
      <c r="AP170" s="151"/>
      <c r="AQ170" s="152"/>
      <c r="AR170" s="151"/>
      <c r="AS170" s="156"/>
      <c r="AT170" s="156"/>
      <c r="AU170" s="148"/>
      <c r="AW170" s="150" t="s">
        <v>1248</v>
      </c>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12"/>
      <c r="BX170" s="112"/>
      <c r="BY170" s="112"/>
      <c r="BZ170" s="112"/>
      <c r="CA170" s="112"/>
      <c r="CB170" s="112"/>
      <c r="CC170" s="112"/>
      <c r="CD170" s="112"/>
      <c r="CE170" s="112"/>
      <c r="CF170" s="112"/>
      <c r="CG170" s="112"/>
      <c r="CH170" s="112"/>
      <c r="CI170" s="112"/>
      <c r="CJ170" s="112"/>
      <c r="CK170" s="112"/>
      <c r="CL170" s="112"/>
      <c r="CM170" s="112"/>
      <c r="CN170" s="112"/>
      <c r="CO170" s="112"/>
      <c r="CP170" s="112"/>
      <c r="CQ170" s="112"/>
      <c r="CR170" s="112"/>
      <c r="CS170" s="113"/>
      <c r="CT170" s="112"/>
      <c r="CU170" s="112"/>
      <c r="CV170" s="112"/>
      <c r="CW170" s="112"/>
      <c r="CX170" s="112"/>
      <c r="CY170" s="112"/>
      <c r="CZ170" s="112"/>
      <c r="DA170" s="112"/>
      <c r="DB170" s="112"/>
      <c r="DC170" s="112"/>
      <c r="DD170" s="112"/>
      <c r="DE170" s="112"/>
      <c r="DF170" s="112"/>
      <c r="DG170" s="112"/>
      <c r="DH170" s="112"/>
      <c r="DI170" s="112"/>
      <c r="DJ170" s="112"/>
      <c r="DK170" s="112"/>
      <c r="DL170" s="112"/>
      <c r="DM170" s="112"/>
      <c r="DN170" s="112"/>
      <c r="DO170" s="112"/>
      <c r="DP170" s="112"/>
      <c r="DQ170" s="112"/>
      <c r="DR170" s="112"/>
      <c r="DS170" s="112"/>
      <c r="DT170" s="112"/>
      <c r="DU170" s="112"/>
      <c r="DV170" s="112"/>
      <c r="DW170" s="112"/>
      <c r="DX170" s="112"/>
      <c r="DY170" s="112"/>
      <c r="DZ170" s="112"/>
      <c r="EA170" s="112"/>
      <c r="EB170" s="112"/>
      <c r="EC170" s="112"/>
      <c r="ED170" s="112"/>
      <c r="EE170" s="112"/>
      <c r="EF170" s="112"/>
      <c r="EG170" s="112"/>
      <c r="EH170" s="112"/>
      <c r="EI170" s="112"/>
      <c r="EJ170" s="112"/>
      <c r="EK170" s="112"/>
      <c r="EL170" s="112"/>
      <c r="EM170" s="112"/>
      <c r="EN170" s="112"/>
      <c r="EO170" s="112"/>
      <c r="EP170" s="112"/>
      <c r="EQ170" s="112"/>
      <c r="ER170" s="112"/>
      <c r="ES170" s="112"/>
      <c r="ET170" s="112"/>
      <c r="EU170" s="112"/>
      <c r="EV170" s="112"/>
      <c r="EW170" s="112"/>
      <c r="EX170" s="112"/>
      <c r="EY170" s="112"/>
      <c r="EZ170" s="112"/>
      <c r="FA170" s="112"/>
      <c r="FB170" s="112"/>
      <c r="FC170" s="112"/>
      <c r="FD170" s="112"/>
      <c r="FE170" s="112"/>
      <c r="FF170" s="112"/>
      <c r="FG170" s="112"/>
      <c r="FH170" s="112"/>
      <c r="FI170" s="112"/>
      <c r="FJ170" s="112"/>
      <c r="FK170" s="112"/>
      <c r="FL170" s="112"/>
      <c r="FM170" s="112"/>
      <c r="FN170" s="112"/>
      <c r="FO170" s="112"/>
      <c r="FP170" s="112"/>
      <c r="FQ170" s="112"/>
      <c r="FR170" s="112"/>
      <c r="FS170" s="114"/>
      <c r="FT170" s="16" t="str">
        <f t="shared" si="6"/>
        <v>コピーが上手くできていません。</v>
      </c>
      <c r="FU170" s="116"/>
    </row>
    <row r="171" spans="1:177" ht="24.95" customHeight="1">
      <c r="A171" s="26" t="s">
        <v>565</v>
      </c>
      <c r="B171" s="14" t="s">
        <v>1231</v>
      </c>
      <c r="C171" s="14" t="s">
        <v>1338</v>
      </c>
      <c r="D171" s="14">
        <v>1</v>
      </c>
      <c r="E171" s="14" t="s">
        <v>89</v>
      </c>
      <c r="F171" s="14" t="s">
        <v>305</v>
      </c>
      <c r="G171" s="14" t="s">
        <v>306</v>
      </c>
      <c r="H171" s="14">
        <v>2372201992</v>
      </c>
      <c r="I171" s="14" t="s">
        <v>89</v>
      </c>
      <c r="J171" s="14" t="s">
        <v>305</v>
      </c>
      <c r="K171" s="14" t="s">
        <v>23</v>
      </c>
      <c r="L171" s="15">
        <v>38565</v>
      </c>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t="s">
        <v>1331</v>
      </c>
      <c r="AM171" s="54"/>
      <c r="AN171" s="110" t="s">
        <v>1650</v>
      </c>
      <c r="AO171" s="151"/>
      <c r="AP171" s="151"/>
      <c r="AQ171" s="152"/>
      <c r="AR171" s="151"/>
      <c r="AS171" s="156"/>
      <c r="AT171" s="156"/>
      <c r="AU171" s="148"/>
      <c r="AW171" s="150" t="s">
        <v>1248</v>
      </c>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12"/>
      <c r="BX171" s="112"/>
      <c r="BY171" s="112"/>
      <c r="BZ171" s="112"/>
      <c r="CA171" s="112"/>
      <c r="CB171" s="112"/>
      <c r="CC171" s="112"/>
      <c r="CD171" s="112"/>
      <c r="CE171" s="112"/>
      <c r="CF171" s="112"/>
      <c r="CG171" s="112"/>
      <c r="CH171" s="112"/>
      <c r="CI171" s="112"/>
      <c r="CJ171" s="112"/>
      <c r="CK171" s="112"/>
      <c r="CL171" s="112"/>
      <c r="CM171" s="112"/>
      <c r="CN171" s="112"/>
      <c r="CO171" s="112"/>
      <c r="CP171" s="112"/>
      <c r="CQ171" s="112"/>
      <c r="CR171" s="112"/>
      <c r="CS171" s="113"/>
      <c r="CT171" s="112"/>
      <c r="CU171" s="112"/>
      <c r="CV171" s="112"/>
      <c r="CW171" s="112"/>
      <c r="CX171" s="112"/>
      <c r="CY171" s="112"/>
      <c r="CZ171" s="112"/>
      <c r="DA171" s="112"/>
      <c r="DB171" s="112"/>
      <c r="DC171" s="112"/>
      <c r="DD171" s="112"/>
      <c r="DE171" s="112"/>
      <c r="DF171" s="112"/>
      <c r="DG171" s="112"/>
      <c r="DH171" s="112"/>
      <c r="DI171" s="112"/>
      <c r="DJ171" s="112"/>
      <c r="DK171" s="112"/>
      <c r="DL171" s="112"/>
      <c r="DM171" s="112"/>
      <c r="DN171" s="112"/>
      <c r="DO171" s="112"/>
      <c r="DP171" s="112"/>
      <c r="DQ171" s="112"/>
      <c r="DR171" s="112"/>
      <c r="DS171" s="112"/>
      <c r="DT171" s="112"/>
      <c r="DU171" s="112"/>
      <c r="DV171" s="112"/>
      <c r="DW171" s="112"/>
      <c r="DX171" s="112"/>
      <c r="DY171" s="112"/>
      <c r="DZ171" s="112"/>
      <c r="EA171" s="112"/>
      <c r="EB171" s="112"/>
      <c r="EC171" s="112"/>
      <c r="ED171" s="112"/>
      <c r="EE171" s="112"/>
      <c r="EF171" s="112"/>
      <c r="EG171" s="112"/>
      <c r="EH171" s="112"/>
      <c r="EI171" s="112"/>
      <c r="EJ171" s="112"/>
      <c r="EK171" s="112"/>
      <c r="EL171" s="112"/>
      <c r="EM171" s="112"/>
      <c r="EN171" s="112"/>
      <c r="EO171" s="112"/>
      <c r="EP171" s="112"/>
      <c r="EQ171" s="112"/>
      <c r="ER171" s="112"/>
      <c r="ES171" s="112"/>
      <c r="ET171" s="112"/>
      <c r="EU171" s="112"/>
      <c r="EV171" s="112"/>
      <c r="EW171" s="112"/>
      <c r="EX171" s="112"/>
      <c r="EY171" s="112"/>
      <c r="EZ171" s="112"/>
      <c r="FA171" s="112"/>
      <c r="FB171" s="112"/>
      <c r="FC171" s="112"/>
      <c r="FD171" s="112"/>
      <c r="FE171" s="112"/>
      <c r="FF171" s="112"/>
      <c r="FG171" s="112"/>
      <c r="FH171" s="112"/>
      <c r="FI171" s="112"/>
      <c r="FJ171" s="112"/>
      <c r="FK171" s="112"/>
      <c r="FL171" s="112"/>
      <c r="FM171" s="112"/>
      <c r="FN171" s="112"/>
      <c r="FO171" s="112"/>
      <c r="FP171" s="112"/>
      <c r="FQ171" s="112"/>
      <c r="FR171" s="112"/>
      <c r="FS171" s="114"/>
      <c r="FT171" s="16" t="str">
        <f t="shared" si="6"/>
        <v>コピーが上手くできていません。</v>
      </c>
      <c r="FU171" s="116"/>
    </row>
    <row r="172" spans="1:177" ht="24.95" customHeight="1">
      <c r="A172" s="26" t="s">
        <v>565</v>
      </c>
      <c r="B172" s="14" t="s">
        <v>263</v>
      </c>
      <c r="C172" s="14" t="s">
        <v>705</v>
      </c>
      <c r="D172" s="14">
        <v>1</v>
      </c>
      <c r="E172" s="14" t="s">
        <v>264</v>
      </c>
      <c r="F172" s="14" t="s">
        <v>1583</v>
      </c>
      <c r="G172" s="14" t="s">
        <v>279</v>
      </c>
      <c r="H172" s="14">
        <v>2372201562</v>
      </c>
      <c r="I172" s="14" t="s">
        <v>265</v>
      </c>
      <c r="J172" s="14" t="s">
        <v>266</v>
      </c>
      <c r="K172" s="14" t="s">
        <v>12</v>
      </c>
      <c r="L172" s="15">
        <v>38107</v>
      </c>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t="s">
        <v>1332</v>
      </c>
      <c r="AM172" s="54"/>
      <c r="AN172" s="110" t="s">
        <v>1650</v>
      </c>
      <c r="AO172" s="151"/>
      <c r="AP172" s="151"/>
      <c r="AQ172" s="152"/>
      <c r="AR172" s="151"/>
      <c r="AS172" s="156"/>
      <c r="AT172" s="156"/>
      <c r="AU172" s="148"/>
      <c r="AW172" s="150" t="s">
        <v>1248</v>
      </c>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c r="BW172" s="112"/>
      <c r="BX172" s="112"/>
      <c r="BY172" s="112"/>
      <c r="BZ172" s="112"/>
      <c r="CA172" s="112"/>
      <c r="CB172" s="112"/>
      <c r="CC172" s="112"/>
      <c r="CD172" s="112"/>
      <c r="CE172" s="112"/>
      <c r="CF172" s="112"/>
      <c r="CG172" s="112"/>
      <c r="CH172" s="112"/>
      <c r="CI172" s="112"/>
      <c r="CJ172" s="112"/>
      <c r="CK172" s="112"/>
      <c r="CL172" s="112"/>
      <c r="CM172" s="112"/>
      <c r="CN172" s="112"/>
      <c r="CO172" s="112"/>
      <c r="CP172" s="112"/>
      <c r="CQ172" s="112"/>
      <c r="CR172" s="112"/>
      <c r="CS172" s="113"/>
      <c r="CT172" s="112"/>
      <c r="CU172" s="112"/>
      <c r="CV172" s="112"/>
      <c r="CW172" s="112"/>
      <c r="CX172" s="112"/>
      <c r="CY172" s="112"/>
      <c r="CZ172" s="112"/>
      <c r="DA172" s="112"/>
      <c r="DB172" s="112"/>
      <c r="DC172" s="112"/>
      <c r="DD172" s="112"/>
      <c r="DE172" s="112"/>
      <c r="DF172" s="112"/>
      <c r="DG172" s="112"/>
      <c r="DH172" s="112"/>
      <c r="DI172" s="112"/>
      <c r="DJ172" s="112"/>
      <c r="DK172" s="112"/>
      <c r="DL172" s="112"/>
      <c r="DM172" s="112"/>
      <c r="DN172" s="112"/>
      <c r="DO172" s="112"/>
      <c r="DP172" s="112"/>
      <c r="DQ172" s="112"/>
      <c r="DR172" s="112"/>
      <c r="DS172" s="112"/>
      <c r="DT172" s="112"/>
      <c r="DU172" s="112"/>
      <c r="DV172" s="112"/>
      <c r="DW172" s="112"/>
      <c r="DX172" s="112"/>
      <c r="DY172" s="112"/>
      <c r="DZ172" s="112"/>
      <c r="EA172" s="112"/>
      <c r="EB172" s="112"/>
      <c r="EC172" s="112"/>
      <c r="ED172" s="112"/>
      <c r="EE172" s="112"/>
      <c r="EF172" s="112"/>
      <c r="EG172" s="112"/>
      <c r="EH172" s="112"/>
      <c r="EI172" s="112"/>
      <c r="EJ172" s="112"/>
      <c r="EK172" s="112"/>
      <c r="EL172" s="112"/>
      <c r="EM172" s="112"/>
      <c r="EN172" s="112"/>
      <c r="EO172" s="112"/>
      <c r="EP172" s="112"/>
      <c r="EQ172" s="112"/>
      <c r="ER172" s="112"/>
      <c r="ES172" s="112"/>
      <c r="ET172" s="112"/>
      <c r="EU172" s="112"/>
      <c r="EV172" s="112"/>
      <c r="EW172" s="112"/>
      <c r="EX172" s="112"/>
      <c r="EY172" s="112"/>
      <c r="EZ172" s="112"/>
      <c r="FA172" s="112"/>
      <c r="FB172" s="112"/>
      <c r="FC172" s="112"/>
      <c r="FD172" s="112"/>
      <c r="FE172" s="112"/>
      <c r="FF172" s="112"/>
      <c r="FG172" s="112"/>
      <c r="FH172" s="112"/>
      <c r="FI172" s="112"/>
      <c r="FJ172" s="112"/>
      <c r="FK172" s="112"/>
      <c r="FL172" s="112"/>
      <c r="FM172" s="112"/>
      <c r="FN172" s="112"/>
      <c r="FO172" s="112"/>
      <c r="FP172" s="112"/>
      <c r="FQ172" s="112"/>
      <c r="FR172" s="112"/>
      <c r="FS172" s="114"/>
      <c r="FT172" s="16" t="str">
        <f t="shared" si="6"/>
        <v>コピーが上手くできていません。</v>
      </c>
      <c r="FU172" s="116"/>
    </row>
    <row r="173" spans="1:177" ht="24.95" customHeight="1">
      <c r="A173" s="26" t="s">
        <v>565</v>
      </c>
      <c r="B173" s="14" t="s">
        <v>273</v>
      </c>
      <c r="C173" s="14" t="s">
        <v>707</v>
      </c>
      <c r="D173" s="14">
        <v>1</v>
      </c>
      <c r="E173" s="14" t="s">
        <v>233</v>
      </c>
      <c r="F173" s="14" t="s">
        <v>1543</v>
      </c>
      <c r="G173" s="14" t="s">
        <v>274</v>
      </c>
      <c r="H173" s="14">
        <v>2372201471</v>
      </c>
      <c r="I173" s="14" t="s">
        <v>233</v>
      </c>
      <c r="J173" s="14" t="s">
        <v>1543</v>
      </c>
      <c r="K173" s="14" t="s">
        <v>23</v>
      </c>
      <c r="L173" s="15">
        <v>37981</v>
      </c>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t="s">
        <v>1333</v>
      </c>
      <c r="AM173" s="54"/>
      <c r="AN173" s="110" t="s">
        <v>1650</v>
      </c>
      <c r="AO173" s="151"/>
      <c r="AP173" s="151"/>
      <c r="AQ173" s="152"/>
      <c r="AR173" s="151"/>
      <c r="AS173" s="156"/>
      <c r="AT173" s="156"/>
      <c r="AU173" s="148"/>
      <c r="AW173" s="150" t="s">
        <v>1248</v>
      </c>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c r="CK173" s="112"/>
      <c r="CL173" s="112"/>
      <c r="CM173" s="112"/>
      <c r="CN173" s="112"/>
      <c r="CO173" s="112"/>
      <c r="CP173" s="112"/>
      <c r="CQ173" s="112"/>
      <c r="CR173" s="112"/>
      <c r="CS173" s="113"/>
      <c r="CT173" s="112"/>
      <c r="CU173" s="112"/>
      <c r="CV173" s="112"/>
      <c r="CW173" s="112"/>
      <c r="CX173" s="112"/>
      <c r="CY173" s="112"/>
      <c r="CZ173" s="112"/>
      <c r="DA173" s="112"/>
      <c r="DB173" s="112"/>
      <c r="DC173" s="112"/>
      <c r="DD173" s="112"/>
      <c r="DE173" s="112"/>
      <c r="DF173" s="112"/>
      <c r="DG173" s="112"/>
      <c r="DH173" s="112"/>
      <c r="DI173" s="112"/>
      <c r="DJ173" s="112"/>
      <c r="DK173" s="112"/>
      <c r="DL173" s="112"/>
      <c r="DM173" s="112"/>
      <c r="DN173" s="112"/>
      <c r="DO173" s="112"/>
      <c r="DP173" s="112"/>
      <c r="DQ173" s="112"/>
      <c r="DR173" s="112"/>
      <c r="DS173" s="112"/>
      <c r="DT173" s="112"/>
      <c r="DU173" s="112"/>
      <c r="DV173" s="112"/>
      <c r="DW173" s="112"/>
      <c r="DX173" s="112"/>
      <c r="DY173" s="112"/>
      <c r="DZ173" s="112"/>
      <c r="EA173" s="112"/>
      <c r="EB173" s="112"/>
      <c r="EC173" s="112"/>
      <c r="ED173" s="112"/>
      <c r="EE173" s="112"/>
      <c r="EF173" s="112"/>
      <c r="EG173" s="112"/>
      <c r="EH173" s="112"/>
      <c r="EI173" s="112"/>
      <c r="EJ173" s="112"/>
      <c r="EK173" s="112"/>
      <c r="EL173" s="112"/>
      <c r="EM173" s="112"/>
      <c r="EN173" s="112"/>
      <c r="EO173" s="112"/>
      <c r="EP173" s="112"/>
      <c r="EQ173" s="112"/>
      <c r="ER173" s="112"/>
      <c r="ES173" s="112"/>
      <c r="ET173" s="112"/>
      <c r="EU173" s="112"/>
      <c r="EV173" s="112"/>
      <c r="EW173" s="112"/>
      <c r="EX173" s="112"/>
      <c r="EY173" s="112"/>
      <c r="EZ173" s="112"/>
      <c r="FA173" s="112"/>
      <c r="FB173" s="112"/>
      <c r="FC173" s="112"/>
      <c r="FD173" s="112"/>
      <c r="FE173" s="112"/>
      <c r="FF173" s="112"/>
      <c r="FG173" s="112"/>
      <c r="FH173" s="112"/>
      <c r="FI173" s="112"/>
      <c r="FJ173" s="112"/>
      <c r="FK173" s="112"/>
      <c r="FL173" s="112"/>
      <c r="FM173" s="112"/>
      <c r="FN173" s="112"/>
      <c r="FO173" s="112"/>
      <c r="FP173" s="112"/>
      <c r="FQ173" s="112"/>
      <c r="FR173" s="112"/>
      <c r="FS173" s="113"/>
      <c r="FT173" s="16" t="str">
        <f t="shared" si="6"/>
        <v>コピーが上手くできていません。</v>
      </c>
      <c r="FU173" s="116"/>
    </row>
    <row r="174" spans="1:177" ht="24.95" customHeight="1">
      <c r="A174" s="26" t="s">
        <v>565</v>
      </c>
      <c r="B174" s="14" t="s">
        <v>564</v>
      </c>
      <c r="C174" s="14" t="s">
        <v>708</v>
      </c>
      <c r="D174" s="14">
        <v>1</v>
      </c>
      <c r="E174" s="14" t="s">
        <v>158</v>
      </c>
      <c r="F174" s="14" t="s">
        <v>496</v>
      </c>
      <c r="G174" s="14" t="s">
        <v>336</v>
      </c>
      <c r="H174" s="14">
        <v>2372202933</v>
      </c>
      <c r="I174" s="14" t="s">
        <v>158</v>
      </c>
      <c r="J174" s="14" t="s">
        <v>496</v>
      </c>
      <c r="K174" s="14" t="s">
        <v>23</v>
      </c>
      <c r="L174" s="15">
        <v>40087</v>
      </c>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t="s">
        <v>1334</v>
      </c>
      <c r="AM174" s="55"/>
      <c r="AN174" s="110" t="s">
        <v>1650</v>
      </c>
      <c r="AO174" s="153"/>
      <c r="AP174" s="110"/>
      <c r="AQ174" s="110"/>
      <c r="AR174" s="110"/>
      <c r="AS174" s="156"/>
      <c r="AT174" s="156"/>
      <c r="AU174" s="148"/>
      <c r="AW174" s="111" t="s">
        <v>1248</v>
      </c>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c r="CI174" s="112"/>
      <c r="CJ174" s="112"/>
      <c r="CK174" s="112"/>
      <c r="CL174" s="112"/>
      <c r="CM174" s="112"/>
      <c r="CN174" s="112"/>
      <c r="CO174" s="112"/>
      <c r="CP174" s="112"/>
      <c r="CQ174" s="112"/>
      <c r="CR174" s="112"/>
      <c r="CS174" s="115"/>
      <c r="CT174" s="112"/>
      <c r="CU174" s="112"/>
      <c r="CV174" s="112"/>
      <c r="CW174" s="112"/>
      <c r="CX174" s="112"/>
      <c r="CY174" s="112"/>
      <c r="CZ174" s="112"/>
      <c r="DA174" s="112"/>
      <c r="DB174" s="112"/>
      <c r="DC174" s="112"/>
      <c r="DD174" s="112"/>
      <c r="DE174" s="112"/>
      <c r="DF174" s="112"/>
      <c r="DG174" s="112"/>
      <c r="DH174" s="112"/>
      <c r="DI174" s="112"/>
      <c r="DJ174" s="112"/>
      <c r="DK174" s="112"/>
      <c r="DL174" s="112"/>
      <c r="DM174" s="112"/>
      <c r="DN174" s="112"/>
      <c r="DO174" s="112"/>
      <c r="DP174" s="112"/>
      <c r="DQ174" s="112"/>
      <c r="DR174" s="112"/>
      <c r="DS174" s="112"/>
      <c r="DT174" s="112"/>
      <c r="DU174" s="112"/>
      <c r="DV174" s="112"/>
      <c r="DW174" s="112"/>
      <c r="DX174" s="112"/>
      <c r="DY174" s="112"/>
      <c r="DZ174" s="112"/>
      <c r="EA174" s="112"/>
      <c r="EB174" s="112"/>
      <c r="EC174" s="112"/>
      <c r="ED174" s="112"/>
      <c r="EE174" s="112"/>
      <c r="EF174" s="112"/>
      <c r="EG174" s="112"/>
      <c r="EH174" s="112"/>
      <c r="EI174" s="112"/>
      <c r="EJ174" s="112"/>
      <c r="EK174" s="112"/>
      <c r="EL174" s="112"/>
      <c r="EM174" s="112"/>
      <c r="EN174" s="112"/>
      <c r="EO174" s="112"/>
      <c r="EP174" s="112"/>
      <c r="EQ174" s="112"/>
      <c r="ER174" s="112"/>
      <c r="ES174" s="112"/>
      <c r="ET174" s="112"/>
      <c r="EU174" s="112"/>
      <c r="EV174" s="112"/>
      <c r="EW174" s="112"/>
      <c r="EX174" s="112"/>
      <c r="EY174" s="112"/>
      <c r="EZ174" s="112"/>
      <c r="FA174" s="112"/>
      <c r="FB174" s="112"/>
      <c r="FC174" s="112"/>
      <c r="FD174" s="112"/>
      <c r="FE174" s="112"/>
      <c r="FF174" s="112"/>
      <c r="FG174" s="112"/>
      <c r="FH174" s="112"/>
      <c r="FI174" s="112"/>
      <c r="FJ174" s="112"/>
      <c r="FK174" s="112"/>
      <c r="FL174" s="112"/>
      <c r="FM174" s="112"/>
      <c r="FN174" s="112"/>
      <c r="FO174" s="112"/>
      <c r="FP174" s="112"/>
      <c r="FQ174" s="112"/>
      <c r="FR174" s="112"/>
      <c r="FS174" s="115"/>
      <c r="FT174" s="16" t="str">
        <f t="shared" si="6"/>
        <v>コピーが上手くできていません。</v>
      </c>
      <c r="FU174" s="116"/>
    </row>
    <row r="175" spans="1:177" ht="24.95" customHeight="1">
      <c r="A175" s="27"/>
      <c r="B175" s="27"/>
      <c r="C175" s="27"/>
      <c r="D175" s="27"/>
      <c r="E175" s="27"/>
      <c r="F175" s="27"/>
      <c r="G175" s="27"/>
      <c r="H175" s="27"/>
      <c r="I175" s="27"/>
      <c r="J175" s="27"/>
      <c r="K175" s="27"/>
      <c r="L175" s="28"/>
    </row>
    <row r="176" spans="1:177" ht="24.95" customHeight="1">
      <c r="AM176" s="159" t="s">
        <v>1604</v>
      </c>
      <c r="AN176" s="160"/>
      <c r="AO176" s="160"/>
      <c r="AP176" s="161"/>
      <c r="AQ176" s="168" t="s">
        <v>1657</v>
      </c>
      <c r="AR176" s="169"/>
      <c r="AS176" s="169"/>
      <c r="AT176" s="170"/>
    </row>
    <row r="177" spans="39:46" ht="24.95" customHeight="1">
      <c r="AM177" s="162" t="s">
        <v>1245</v>
      </c>
      <c r="AN177" s="163"/>
      <c r="AO177" s="163"/>
      <c r="AP177" s="164"/>
      <c r="AQ177" s="171" t="s">
        <v>1654</v>
      </c>
      <c r="AR177" s="172"/>
      <c r="AS177" s="172"/>
      <c r="AT177" s="173"/>
    </row>
    <row r="178" spans="39:46" ht="24.95" customHeight="1">
      <c r="AM178" s="162" t="s">
        <v>1246</v>
      </c>
      <c r="AN178" s="163"/>
      <c r="AO178" s="163"/>
      <c r="AP178" s="164"/>
      <c r="AQ178" s="171" t="s">
        <v>1725</v>
      </c>
      <c r="AR178" s="172"/>
      <c r="AS178" s="172"/>
      <c r="AT178" s="173"/>
    </row>
    <row r="179" spans="39:46" ht="24.95" customHeight="1">
      <c r="AM179" s="162" t="s">
        <v>1247</v>
      </c>
      <c r="AN179" s="163"/>
      <c r="AO179" s="163"/>
      <c r="AP179" s="164"/>
      <c r="AQ179" s="171" t="s">
        <v>1726</v>
      </c>
      <c r="AR179" s="172"/>
      <c r="AS179" s="172"/>
      <c r="AT179" s="173"/>
    </row>
    <row r="180" spans="39:46" ht="24.95" customHeight="1">
      <c r="AM180" s="165" t="s">
        <v>1605</v>
      </c>
      <c r="AN180" s="166"/>
      <c r="AO180" s="166"/>
      <c r="AP180" s="167"/>
      <c r="AQ180" s="174" t="s">
        <v>1727</v>
      </c>
      <c r="AR180" s="175"/>
      <c r="AS180" s="175"/>
      <c r="AT180" s="176"/>
    </row>
    <row r="181" spans="39:46" ht="24.95" customHeight="1">
      <c r="AM181" s="149"/>
      <c r="AQ181" s="187" t="s">
        <v>1658</v>
      </c>
      <c r="AR181" s="188"/>
      <c r="AS181" s="188"/>
      <c r="AT181" s="189"/>
    </row>
    <row r="182" spans="39:46" ht="24.95" customHeight="1">
      <c r="AM182" s="149"/>
      <c r="AQ182" s="190" t="s">
        <v>1728</v>
      </c>
      <c r="AR182" s="191"/>
      <c r="AS182" s="191"/>
      <c r="AT182" s="192"/>
    </row>
    <row r="183" spans="39:46" ht="24.95" customHeight="1">
      <c r="AM183" s="149"/>
      <c r="AQ183" s="190" t="s">
        <v>1653</v>
      </c>
      <c r="AR183" s="191"/>
      <c r="AS183" s="191"/>
      <c r="AT183" s="192"/>
    </row>
    <row r="184" spans="39:46" ht="24.95" customHeight="1">
      <c r="AM184" s="149"/>
      <c r="AQ184" s="190" t="s">
        <v>1651</v>
      </c>
      <c r="AR184" s="191"/>
      <c r="AS184" s="191"/>
      <c r="AT184" s="192"/>
    </row>
    <row r="185" spans="39:46" ht="24.95" customHeight="1">
      <c r="AM185" s="149"/>
      <c r="AQ185" s="193" t="s">
        <v>1652</v>
      </c>
      <c r="AR185" s="194"/>
      <c r="AS185" s="194"/>
      <c r="AT185" s="195"/>
    </row>
    <row r="186" spans="39:46" ht="24.95" customHeight="1">
      <c r="AM186" s="149"/>
    </row>
    <row r="187" spans="39:46" ht="24.95" customHeight="1">
      <c r="AM187" s="149"/>
    </row>
    <row r="188" spans="39:46" ht="24.95" customHeight="1">
      <c r="AM188" s="149"/>
    </row>
    <row r="189" spans="39:46" ht="24.95" customHeight="1">
      <c r="AM189" s="149"/>
    </row>
    <row r="190" spans="39:46" ht="24.95" customHeight="1">
      <c r="AM190" s="149"/>
    </row>
  </sheetData>
  <sheetProtection sheet="1" formatCells="0" formatColumns="0" formatRows="0" insertColumns="0" insertRows="0" autoFilter="0"/>
  <autoFilter ref="A6:FT174"/>
  <customSheetViews>
    <customSheetView guid="{E3A65FB3-9AEA-490F-AC3D-267E47F987D6}" showAutoFilter="1" hiddenRows="1" hiddenColumns="1">
      <pane xSplit="2" ySplit="5" topLeftCell="AL6" activePane="bottomRight" state="frozen"/>
      <selection pane="bottomRight" activeCell="AR75" sqref="AR75"/>
      <pageMargins left="0.78740157480314965" right="0.78740157480314965" top="0.78740157480314965" bottom="0.59055118110236227" header="0.39370078740157483" footer="0.39370078740157483"/>
      <printOptions horizontalCentered="1"/>
      <pageSetup paperSize="9" scale="80" orientation="landscape" r:id="rId1"/>
      <headerFooter alignWithMargins="0"/>
      <autoFilter ref="A6:FT171"/>
    </customSheetView>
    <customSheetView guid="{C2780F30-53AC-48EC-A149-3ECB416482D7}" showAutoFilter="1" hiddenColumns="1">
      <pane xSplit="2" ySplit="4" topLeftCell="AU32" activePane="bottomRight" state="frozen"/>
      <selection pane="bottomRight" activeCell="AT3" sqref="AT3"/>
      <pageMargins left="0.78740157480314965" right="0.78740157480314965" top="0.78740157480314965" bottom="0.59055118110236227" header="0.39370078740157483" footer="0.39370078740157483"/>
      <printOptions horizontalCentered="1"/>
      <pageSetup paperSize="9" scale="80" orientation="landscape" r:id="rId2"/>
      <headerFooter alignWithMargins="0"/>
      <autoFilter ref="A5:FT171"/>
    </customSheetView>
    <customSheetView guid="{A526057D-26AA-4465-A8DA-A3DA252FDBB8}" showAutoFilter="1" hiddenColumns="1">
      <pane xSplit="2" ySplit="4" topLeftCell="AK56" activePane="bottomRight" state="frozen"/>
      <selection pane="bottomRight" activeCell="AQ62" sqref="AQ62"/>
      <pageMargins left="0.78740157480314965" right="0.78740157480314965" top="0.78740157480314965" bottom="0.59055118110236227" header="0.39370078740157483" footer="0.39370078740157483"/>
      <printOptions horizontalCentered="1"/>
      <pageSetup paperSize="9" scale="80" orientation="landscape" r:id="rId3"/>
      <headerFooter alignWithMargins="0"/>
      <autoFilter ref="A5:FT171"/>
    </customSheetView>
    <customSheetView guid="{66848195-5DA8-44A4-B951-4C26B1C2E40C}" showAutoFilter="1" hiddenColumns="1">
      <pane xSplit="2" ySplit="4" topLeftCell="AN104" activePane="bottomRight" state="frozen"/>
      <selection pane="bottomRight" activeCell="AR107" sqref="AR107"/>
      <pageMargins left="0.78740157480314965" right="0.78740157480314965" top="0.78740157480314965" bottom="0.59055118110236227" header="0.39370078740157483" footer="0.39370078740157483"/>
      <printOptions horizontalCentered="1"/>
      <pageSetup paperSize="9" scale="80" orientation="landscape" r:id="rId4"/>
      <headerFooter alignWithMargins="0"/>
      <autoFilter ref="A5:FT171"/>
    </customSheetView>
    <customSheetView guid="{B329BEA8-8A56-4454-B01E-E42DACA2E752}" showAutoFilter="1" hiddenColumns="1">
      <pane xSplit="2" ySplit="4" topLeftCell="AK151" activePane="bottomRight" state="frozen"/>
      <selection pane="bottomRight" activeCell="AS155" sqref="AS155"/>
      <pageMargins left="0.78740157480314965" right="0.78740157480314965" top="0.78740157480314965" bottom="0.59055118110236227" header="0.39370078740157483" footer="0.39370078740157483"/>
      <printOptions horizontalCentered="1"/>
      <pageSetup paperSize="9" scale="80" orientation="landscape" r:id="rId5"/>
      <headerFooter alignWithMargins="0"/>
      <autoFilter ref="A5:FT5"/>
    </customSheetView>
    <customSheetView guid="{1D3118FF-D3AE-48E8-A245-D5ABFC93C0FB}" showAutoFilter="1" hiddenRows="1" hiddenColumns="1">
      <pane xSplit="2" ySplit="5" topLeftCell="AN72" activePane="bottomRight" state="frozen"/>
      <selection pane="bottomRight" activeCell="AQ76" sqref="AQ76"/>
      <pageMargins left="0.78740157480314965" right="0.78740157480314965" top="0.78740157480314965" bottom="0.59055118110236227" header="0.39370078740157483" footer="0.39370078740157483"/>
      <printOptions horizontalCentered="1"/>
      <pageSetup paperSize="9" scale="80" orientation="landscape" r:id="rId6"/>
      <headerFooter alignWithMargins="0"/>
      <autoFilter ref="A6:FT171"/>
    </customSheetView>
    <customSheetView guid="{FFBCD6AB-D638-4FE6-A399-AB5518562CCE}" showAutoFilter="1" hiddenRows="1" hiddenColumns="1">
      <pane xSplit="2" ySplit="5" topLeftCell="AL132" activePane="bottomRight" state="frozen"/>
      <selection pane="bottomRight" activeCell="AR135" sqref="AR135"/>
      <pageMargins left="0.78740157480314965" right="0.78740157480314965" top="0.78740157480314965" bottom="0.59055118110236227" header="0.39370078740157483" footer="0.39370078740157483"/>
      <printOptions horizontalCentered="1"/>
      <pageSetup paperSize="9" scale="80" orientation="landscape" r:id="rId7"/>
      <headerFooter alignWithMargins="0"/>
      <autoFilter ref="A6:FT171"/>
    </customSheetView>
  </customSheetViews>
  <mergeCells count="7">
    <mergeCell ref="AK2:AK5"/>
    <mergeCell ref="A2:F5"/>
    <mergeCell ref="G2:L5"/>
    <mergeCell ref="M2:R5"/>
    <mergeCell ref="S2:X5"/>
    <mergeCell ref="Y2:AD5"/>
    <mergeCell ref="AE2:AJ5"/>
  </mergeCells>
  <phoneticPr fontId="1"/>
  <conditionalFormatting sqref="P6">
    <cfRule type="duplicateValues" dxfId="42" priority="66"/>
  </conditionalFormatting>
  <conditionalFormatting sqref="V6">
    <cfRule type="duplicateValues" dxfId="41" priority="65"/>
  </conditionalFormatting>
  <conditionalFormatting sqref="AB6">
    <cfRule type="duplicateValues" dxfId="40" priority="64"/>
  </conditionalFormatting>
  <conditionalFormatting sqref="AH6">
    <cfRule type="duplicateValues" dxfId="39" priority="63"/>
  </conditionalFormatting>
  <conditionalFormatting sqref="P163 P25 P150 AB146 V146 P146 V144 P143:P144 AB138 V138 P138 AH134 AB134 V134 P134:P135 V112:V113 P112:P115 P102 AB96 V96 P96 P87 P80 P70 AH64 AB64 V64 P64 P51 P47 V37 P37 P28:P30 V19 P19 P15:P17 P10 P8 V12 P12 J6:J13 J42:J43 J45:J52 J88:J111 J75:J80 J157:J1048576 J113:J120 J15:J25 J142:J155 J129:J140 J123:J127 J82:J84 J27:J40 J54:J60 J86 J62:J73">
    <cfRule type="duplicateValues" dxfId="38" priority="995"/>
  </conditionalFormatting>
  <conditionalFormatting sqref="FT123:FT174 FT7:FT52 FT86:FT121 FT62:FT84 FT54:FT60">
    <cfRule type="cellIs" dxfId="37" priority="60" operator="equal">
      <formula>"貼り付ける法人が間違っています。"</formula>
    </cfRule>
    <cfRule type="cellIs" dxfId="36" priority="61" operator="equal">
      <formula>"コピーが上手くできていません。"</formula>
    </cfRule>
  </conditionalFormatting>
  <conditionalFormatting sqref="J41">
    <cfRule type="duplicateValues" dxfId="35" priority="54"/>
  </conditionalFormatting>
  <conditionalFormatting sqref="B41">
    <cfRule type="duplicateValues" dxfId="34" priority="55"/>
  </conditionalFormatting>
  <conditionalFormatting sqref="V87">
    <cfRule type="duplicateValues" dxfId="33" priority="51"/>
  </conditionalFormatting>
  <conditionalFormatting sqref="J112">
    <cfRule type="duplicateValues" dxfId="32" priority="50"/>
  </conditionalFormatting>
  <conditionalFormatting sqref="J44">
    <cfRule type="duplicateValues" dxfId="31" priority="48"/>
  </conditionalFormatting>
  <conditionalFormatting sqref="B44">
    <cfRule type="duplicateValues" dxfId="30" priority="49"/>
  </conditionalFormatting>
  <conditionalFormatting sqref="J87">
    <cfRule type="duplicateValues" dxfId="29" priority="45"/>
  </conditionalFormatting>
  <conditionalFormatting sqref="J74">
    <cfRule type="duplicateValues" dxfId="28" priority="43"/>
  </conditionalFormatting>
  <conditionalFormatting sqref="B74">
    <cfRule type="duplicateValues" dxfId="27" priority="44"/>
  </conditionalFormatting>
  <conditionalFormatting sqref="J156">
    <cfRule type="duplicateValues" dxfId="26" priority="39"/>
  </conditionalFormatting>
  <conditionalFormatting sqref="B156">
    <cfRule type="duplicateValues" dxfId="25" priority="40"/>
  </conditionalFormatting>
  <conditionalFormatting sqref="J141">
    <cfRule type="duplicateValues" dxfId="24" priority="35"/>
  </conditionalFormatting>
  <conditionalFormatting sqref="B141">
    <cfRule type="duplicateValues" dxfId="23" priority="36"/>
  </conditionalFormatting>
  <conditionalFormatting sqref="J128">
    <cfRule type="duplicateValues" dxfId="22" priority="31"/>
  </conditionalFormatting>
  <conditionalFormatting sqref="B128">
    <cfRule type="duplicateValues" dxfId="21" priority="32"/>
  </conditionalFormatting>
  <conditionalFormatting sqref="J121">
    <cfRule type="duplicateValues" dxfId="20" priority="27"/>
  </conditionalFormatting>
  <conditionalFormatting sqref="B121">
    <cfRule type="duplicateValues" dxfId="19" priority="28"/>
  </conditionalFormatting>
  <conditionalFormatting sqref="J81">
    <cfRule type="duplicateValues" dxfId="18" priority="23"/>
  </conditionalFormatting>
  <conditionalFormatting sqref="B81">
    <cfRule type="duplicateValues" dxfId="17" priority="24"/>
  </conditionalFormatting>
  <conditionalFormatting sqref="B157:B174 B42:B43 B45:B52 B75:B80 B142:B155 B129:B140 B123:B127 B82:B84 B7:B25 B27:B40 B54:B60 B86:B120 B62:B73">
    <cfRule type="duplicateValues" dxfId="16" priority="2183"/>
  </conditionalFormatting>
  <conditionalFormatting sqref="B26">
    <cfRule type="duplicateValues" dxfId="15" priority="20"/>
  </conditionalFormatting>
  <conditionalFormatting sqref="J122">
    <cfRule type="duplicateValues" dxfId="14" priority="15"/>
  </conditionalFormatting>
  <conditionalFormatting sqref="FT122">
    <cfRule type="cellIs" dxfId="13" priority="13" operator="equal">
      <formula>"貼り付ける法人が間違っています。"</formula>
    </cfRule>
    <cfRule type="cellIs" dxfId="12" priority="14" operator="equal">
      <formula>"コピーが上手くできていません。"</formula>
    </cfRule>
  </conditionalFormatting>
  <conditionalFormatting sqref="B122">
    <cfRule type="duplicateValues" dxfId="11" priority="16"/>
  </conditionalFormatting>
  <conditionalFormatting sqref="FT53">
    <cfRule type="cellIs" dxfId="10" priority="9" operator="equal">
      <formula>"貼り付ける法人が間違っています。"</formula>
    </cfRule>
    <cfRule type="cellIs" dxfId="9" priority="10" operator="equal">
      <formula>"コピーが上手くできていません。"</formula>
    </cfRule>
  </conditionalFormatting>
  <conditionalFormatting sqref="B53">
    <cfRule type="duplicateValues" dxfId="8" priority="12"/>
  </conditionalFormatting>
  <conditionalFormatting sqref="J85">
    <cfRule type="duplicateValues" dxfId="7" priority="7"/>
  </conditionalFormatting>
  <conditionalFormatting sqref="FT85">
    <cfRule type="cellIs" dxfId="6" priority="5" operator="equal">
      <formula>"貼り付ける法人が間違っています。"</formula>
    </cfRule>
    <cfRule type="cellIs" dxfId="5" priority="6" operator="equal">
      <formula>"コピーが上手くできていません。"</formula>
    </cfRule>
  </conditionalFormatting>
  <conditionalFormatting sqref="B85">
    <cfRule type="duplicateValues" dxfId="4" priority="8"/>
  </conditionalFormatting>
  <conditionalFormatting sqref="J61">
    <cfRule type="duplicateValues" dxfId="3" priority="3"/>
  </conditionalFormatting>
  <conditionalFormatting sqref="FT61">
    <cfRule type="cellIs" dxfId="2" priority="1" operator="equal">
      <formula>"貼り付ける法人が間違っています。"</formula>
    </cfRule>
    <cfRule type="cellIs" dxfId="1" priority="2" operator="equal">
      <formula>"コピーが上手くできていません。"</formula>
    </cfRule>
  </conditionalFormatting>
  <conditionalFormatting sqref="B61">
    <cfRule type="duplicateValues" dxfId="0" priority="4"/>
  </conditionalFormatting>
  <dataValidations xWindow="441" yWindow="596" count="8">
    <dataValidation allowBlank="1" showInputMessage="1" showErrorMessage="1" prompt="交付決定通知書の差し込みに使用" sqref="AS6:AT6"/>
    <dataValidation allowBlank="1" showInputMessage="1" showErrorMessage="1" prompt="債権債務者管理データをコピーした際、当該セルに『法人名』が表示されていればOKです。" sqref="FS7:FS174"/>
    <dataValidation allowBlank="1" showInputMessage="1" showErrorMessage="1" prompt="債権債務者管理データをコピーする際には、左列の法人名をよく確認した上でこのセルに『貼り付け』をしてください。_x000a_債権債務者管理データをコピーした際、当該セルに『法人名』が表示されていればOKです。" sqref="AW7:AW174"/>
    <dataValidation allowBlank="1" showInputMessage="1" showErrorMessage="1" prompt="日付を入力し、自分の色でセルを色付けしてください。" sqref="AO7:AR174"/>
    <dataValidation allowBlank="1" showInputMessage="1" showErrorMessage="1" prompt="処理区分における特記事項などを記載してください。_x000a__x000a_【記載例】_x000a_・不達通知が来ていたため、不受理（11/22　伊藤）_x000a_・エラーメッセージが表示されている申請書が提出されたため、返却中（11/23　伊藤）" sqref="AU7:AU174"/>
    <dataValidation type="whole" allowBlank="1" showInputMessage="1" showErrorMessage="1" prompt="申請書の申請月を数字のみ入力してください。" sqref="AS7:AS174">
      <formula1>1</formula1>
      <formula2>12</formula2>
    </dataValidation>
    <dataValidation type="whole" allowBlank="1" showInputMessage="1" showErrorMessage="1" prompt="申請書の申請日を数字のみ入力してください。" sqref="AT7:AT174">
      <formula1>1</formula1>
      <formula2>31</formula2>
    </dataValidation>
    <dataValidation type="list" allowBlank="1" showInputMessage="1" showErrorMessage="1" prompt="『不受理＆新規申請待ち』を選択する場合は、当該セル右側以降のデータ（備考以外）は削除してください。（『未提出』と同じ状況に戻すイメージ）" sqref="AN7:AN174">
      <formula1>"未提出,処理中,不受理＆新規申請待ち,返却中,完了,申請不可"</formula1>
    </dataValidation>
  </dataValidations>
  <printOptions horizontalCentered="1"/>
  <pageMargins left="0.78740157480314965" right="0.78740157480314965" top="0.78740157480314965" bottom="0.59055118110236227" header="0.39370078740157483" footer="0.39370078740157483"/>
  <pageSetup paperSize="9" scale="80" orientation="landscape"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246"/>
  <sheetViews>
    <sheetView showGridLines="0" view="pageBreakPreview" zoomScale="106" zoomScaleNormal="100" zoomScaleSheetLayoutView="106" workbookViewId="0">
      <selection activeCell="B3" sqref="B3:BR4"/>
    </sheetView>
  </sheetViews>
  <sheetFormatPr defaultColWidth="1.25" defaultRowHeight="7.5" customHeight="1"/>
  <cols>
    <col min="1" max="16384" width="1.25" style="117"/>
  </cols>
  <sheetData>
    <row r="1" spans="2:74" s="121" customFormat="1" ht="7.5" customHeight="1"/>
    <row r="2" spans="2:74" ht="7.5" customHeight="1">
      <c r="BS2" s="118"/>
      <c r="BT2" s="118"/>
    </row>
    <row r="3" spans="2:74" ht="7.5" customHeight="1">
      <c r="B3" s="358" t="s">
        <v>1236</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60"/>
    </row>
    <row r="4" spans="2:74" ht="7.5" customHeight="1">
      <c r="B4" s="361"/>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3"/>
    </row>
    <row r="5" spans="2:74" ht="7.5" customHeight="1">
      <c r="B5" s="340">
        <v>1</v>
      </c>
      <c r="C5" s="341"/>
      <c r="D5" s="346" t="s">
        <v>1096</v>
      </c>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7"/>
      <c r="BS5" s="384"/>
      <c r="BT5" s="384"/>
    </row>
    <row r="6" spans="2:74" ht="7.5" customHeight="1">
      <c r="B6" s="340"/>
      <c r="C6" s="341"/>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7"/>
      <c r="BS6" s="385"/>
      <c r="BT6" s="385"/>
      <c r="BU6" s="120"/>
    </row>
    <row r="7" spans="2:74" ht="7.5" customHeight="1">
      <c r="B7" s="340">
        <v>2</v>
      </c>
      <c r="C7" s="341"/>
      <c r="D7" s="380" t="s">
        <v>1121</v>
      </c>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1"/>
      <c r="BS7" s="118"/>
      <c r="BT7" s="118"/>
      <c r="BU7" s="122"/>
    </row>
    <row r="8" spans="2:74" ht="7.5" customHeight="1">
      <c r="B8" s="340"/>
      <c r="C8" s="341"/>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1"/>
      <c r="BS8" s="118"/>
      <c r="BT8" s="118"/>
      <c r="BU8" s="122"/>
    </row>
    <row r="9" spans="2:74" ht="7.5" customHeight="1">
      <c r="B9" s="130"/>
      <c r="C9" s="118"/>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1"/>
      <c r="BS9" s="118"/>
      <c r="BT9" s="118"/>
      <c r="BU9" s="122"/>
    </row>
    <row r="10" spans="2:74" ht="7.5" customHeight="1">
      <c r="B10" s="131"/>
      <c r="C10" s="13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3"/>
      <c r="BS10" s="118"/>
      <c r="BT10" s="118"/>
      <c r="BU10" s="122"/>
    </row>
    <row r="11" spans="2:74" ht="7.5" customHeight="1">
      <c r="E11" s="123"/>
      <c r="F11" s="118"/>
      <c r="G11" s="118"/>
      <c r="H11" s="118"/>
      <c r="I11" s="118"/>
      <c r="J11" s="118"/>
      <c r="K11" s="375" t="s">
        <v>1097</v>
      </c>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7"/>
      <c r="BS11" s="118"/>
      <c r="BT11" s="118"/>
      <c r="BU11" s="370"/>
      <c r="BV11" s="371"/>
    </row>
    <row r="12" spans="2:74" ht="7.5" customHeight="1">
      <c r="E12" s="123"/>
      <c r="F12" s="118"/>
      <c r="G12" s="118"/>
      <c r="H12" s="118"/>
      <c r="I12" s="118"/>
      <c r="J12" s="118"/>
      <c r="K12" s="372"/>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4"/>
      <c r="BS12" s="118"/>
      <c r="BT12" s="118"/>
      <c r="BU12" s="370"/>
      <c r="BV12" s="371"/>
    </row>
    <row r="13" spans="2:74" ht="7.5" customHeight="1">
      <c r="E13" s="124"/>
      <c r="F13" s="125"/>
      <c r="G13" s="125"/>
      <c r="H13" s="125"/>
      <c r="I13" s="368"/>
      <c r="J13" s="368"/>
      <c r="K13" s="340">
        <v>3</v>
      </c>
      <c r="L13" s="341"/>
      <c r="M13" s="346" t="s">
        <v>1122</v>
      </c>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7"/>
      <c r="BS13" s="118"/>
      <c r="BT13" s="118"/>
      <c r="BU13" s="122"/>
    </row>
    <row r="14" spans="2:74" ht="7.5" customHeight="1">
      <c r="E14" s="126"/>
      <c r="F14" s="127"/>
      <c r="I14" s="369"/>
      <c r="J14" s="369"/>
      <c r="K14" s="340"/>
      <c r="L14" s="341"/>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7"/>
      <c r="BS14" s="118"/>
      <c r="BT14" s="118"/>
      <c r="BU14" s="122"/>
    </row>
    <row r="15" spans="2:74" ht="7.5" customHeight="1">
      <c r="E15" s="123"/>
      <c r="F15" s="118"/>
      <c r="K15" s="340">
        <v>4</v>
      </c>
      <c r="L15" s="341"/>
      <c r="M15" s="346" t="s">
        <v>1099</v>
      </c>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7"/>
      <c r="BS15" s="118"/>
      <c r="BT15" s="118"/>
      <c r="BU15" s="122"/>
    </row>
    <row r="16" spans="2:74" ht="7.5" customHeight="1">
      <c r="E16" s="123"/>
      <c r="F16" s="118"/>
      <c r="K16" s="340"/>
      <c r="L16" s="341"/>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7"/>
      <c r="BS16" s="118"/>
      <c r="BT16" s="118"/>
      <c r="BU16" s="122"/>
    </row>
    <row r="17" spans="2:75" ht="7.5" customHeight="1">
      <c r="E17" s="123"/>
      <c r="F17" s="118"/>
      <c r="K17" s="340">
        <v>5</v>
      </c>
      <c r="L17" s="341"/>
      <c r="M17" s="346" t="s">
        <v>1098</v>
      </c>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7"/>
      <c r="BS17" s="118"/>
      <c r="BT17" s="118"/>
      <c r="BU17" s="122"/>
    </row>
    <row r="18" spans="2:75" ht="7.5" customHeight="1">
      <c r="E18" s="123"/>
      <c r="F18" s="118"/>
      <c r="K18" s="340"/>
      <c r="L18" s="341"/>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7"/>
      <c r="BS18" s="118"/>
      <c r="BT18" s="118"/>
      <c r="BU18" s="122"/>
    </row>
    <row r="19" spans="2:75" ht="7.5" customHeight="1">
      <c r="D19" s="378"/>
      <c r="E19" s="379"/>
      <c r="F19" s="118"/>
      <c r="K19" s="340">
        <v>6</v>
      </c>
      <c r="L19" s="341"/>
      <c r="M19" s="346" t="s">
        <v>1139</v>
      </c>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7"/>
      <c r="BS19" s="125"/>
      <c r="BT19" s="125"/>
      <c r="BU19" s="128"/>
    </row>
    <row r="20" spans="2:75" ht="7.5" customHeight="1">
      <c r="D20" s="378"/>
      <c r="E20" s="379"/>
      <c r="F20" s="118"/>
      <c r="K20" s="340"/>
      <c r="L20" s="341"/>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7"/>
      <c r="BS20" s="127"/>
      <c r="BT20" s="127"/>
      <c r="BU20" s="120"/>
    </row>
    <row r="21" spans="2:75" ht="7.5" customHeight="1">
      <c r="B21" s="375" t="s">
        <v>1100</v>
      </c>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7"/>
      <c r="BS21" s="118"/>
      <c r="BT21" s="118"/>
      <c r="BU21" s="122"/>
    </row>
    <row r="22" spans="2:75" ht="7.5" customHeight="1">
      <c r="B22" s="372"/>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4"/>
      <c r="BS22" s="118"/>
      <c r="BT22" s="118"/>
      <c r="BU22" s="122"/>
    </row>
    <row r="23" spans="2:75" ht="7.5" customHeight="1">
      <c r="B23" s="340">
        <v>7</v>
      </c>
      <c r="C23" s="341"/>
      <c r="D23" s="342" t="s">
        <v>1240</v>
      </c>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3"/>
      <c r="BS23" s="118"/>
      <c r="BT23" s="118"/>
      <c r="BU23" s="122"/>
    </row>
    <row r="24" spans="2:75" ht="7.5" customHeight="1">
      <c r="B24" s="340"/>
      <c r="C24" s="341"/>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3"/>
      <c r="BS24" s="118"/>
      <c r="BT24" s="118"/>
      <c r="BU24" s="122"/>
    </row>
    <row r="25" spans="2:75" ht="7.5" customHeight="1">
      <c r="B25" s="130"/>
      <c r="C25" s="118"/>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3"/>
      <c r="BS25" s="118"/>
      <c r="BT25" s="118"/>
      <c r="BU25" s="122"/>
    </row>
    <row r="26" spans="2:75" ht="7.5" customHeight="1">
      <c r="B26" s="130"/>
      <c r="C26" s="118"/>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3"/>
      <c r="BS26" s="118"/>
      <c r="BT26" s="118"/>
      <c r="BU26" s="118"/>
      <c r="BV26" s="123"/>
    </row>
    <row r="27" spans="2:75" ht="7.5" customHeight="1">
      <c r="B27" s="340">
        <v>8</v>
      </c>
      <c r="C27" s="341"/>
      <c r="D27" s="346" t="s">
        <v>1105</v>
      </c>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7"/>
      <c r="BS27" s="118"/>
      <c r="BT27" s="118"/>
      <c r="BU27" s="370"/>
      <c r="BV27" s="371"/>
      <c r="BW27" s="118"/>
    </row>
    <row r="28" spans="2:75" ht="7.5" customHeight="1">
      <c r="B28" s="364"/>
      <c r="C28" s="365"/>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7"/>
      <c r="BS28" s="118"/>
      <c r="BT28" s="118"/>
      <c r="BU28" s="370"/>
      <c r="BV28" s="371"/>
      <c r="BW28" s="118"/>
    </row>
    <row r="29" spans="2:75" ht="7.5" customHeight="1">
      <c r="E29" s="123"/>
      <c r="F29" s="118"/>
      <c r="G29" s="118"/>
      <c r="H29" s="118"/>
      <c r="I29" s="118"/>
      <c r="J29" s="118"/>
      <c r="K29" s="375" t="s">
        <v>1235</v>
      </c>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7"/>
      <c r="BS29" s="118"/>
      <c r="BT29" s="118"/>
      <c r="BU29" s="118"/>
      <c r="BV29" s="123"/>
      <c r="BW29" s="118"/>
    </row>
    <row r="30" spans="2:75" s="121" customFormat="1" ht="7.5" customHeight="1">
      <c r="E30" s="123"/>
      <c r="F30" s="147"/>
      <c r="G30" s="147"/>
      <c r="H30" s="147"/>
      <c r="I30" s="147"/>
      <c r="J30" s="147"/>
      <c r="K30" s="372"/>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4"/>
      <c r="BS30" s="147"/>
      <c r="BT30" s="147"/>
      <c r="BU30" s="147"/>
      <c r="BV30" s="123"/>
      <c r="BW30" s="147"/>
    </row>
    <row r="31" spans="2:75" s="121" customFormat="1" ht="7.5" customHeight="1">
      <c r="E31" s="123"/>
      <c r="F31" s="147"/>
      <c r="G31" s="147"/>
      <c r="H31" s="147"/>
      <c r="I31" s="147"/>
      <c r="J31" s="147"/>
      <c r="K31" s="372"/>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4"/>
      <c r="BS31" s="147"/>
      <c r="BT31" s="147"/>
      <c r="BU31" s="147"/>
      <c r="BV31" s="123"/>
      <c r="BW31" s="147"/>
    </row>
    <row r="32" spans="2:75" ht="7.5" customHeight="1">
      <c r="E32" s="123"/>
      <c r="F32" s="118"/>
      <c r="G32" s="118"/>
      <c r="H32" s="118"/>
      <c r="I32" s="118"/>
      <c r="J32" s="118"/>
      <c r="K32" s="372"/>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4"/>
      <c r="BS32" s="118"/>
      <c r="BT32" s="118"/>
      <c r="BU32" s="118"/>
      <c r="BV32" s="123"/>
    </row>
    <row r="33" spans="2:74" ht="7.5" customHeight="1">
      <c r="E33" s="124"/>
      <c r="F33" s="125"/>
      <c r="G33" s="125"/>
      <c r="H33" s="125"/>
      <c r="I33" s="368"/>
      <c r="J33" s="368"/>
      <c r="K33" s="340">
        <v>9</v>
      </c>
      <c r="L33" s="341"/>
      <c r="M33" s="346" t="s">
        <v>1104</v>
      </c>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7"/>
      <c r="BS33" s="118"/>
      <c r="BT33" s="118"/>
      <c r="BU33" s="122"/>
    </row>
    <row r="34" spans="2:74" ht="7.5" customHeight="1">
      <c r="E34" s="126"/>
      <c r="F34" s="127"/>
      <c r="I34" s="369"/>
      <c r="J34" s="369"/>
      <c r="K34" s="340"/>
      <c r="L34" s="341"/>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7"/>
      <c r="BS34" s="118"/>
      <c r="BT34" s="118"/>
      <c r="BU34" s="122"/>
    </row>
    <row r="35" spans="2:74" ht="7.5" customHeight="1">
      <c r="E35" s="123"/>
      <c r="F35" s="118"/>
      <c r="K35" s="340">
        <v>10</v>
      </c>
      <c r="L35" s="341"/>
      <c r="M35" s="342" t="s">
        <v>1128</v>
      </c>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3"/>
      <c r="BS35" s="118"/>
      <c r="BT35" s="118"/>
      <c r="BU35" s="122"/>
    </row>
    <row r="36" spans="2:74" ht="7.5" customHeight="1">
      <c r="E36" s="123"/>
      <c r="F36" s="118"/>
      <c r="K36" s="340"/>
      <c r="L36" s="341"/>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3"/>
      <c r="BS36" s="118"/>
      <c r="BT36" s="118"/>
      <c r="BU36" s="122"/>
    </row>
    <row r="37" spans="2:74" ht="7.5" customHeight="1">
      <c r="E37" s="123"/>
      <c r="F37" s="118"/>
      <c r="K37" s="340" t="s">
        <v>1124</v>
      </c>
      <c r="L37" s="341"/>
      <c r="M37" s="342" t="s">
        <v>1123</v>
      </c>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3"/>
      <c r="BS37" s="118"/>
      <c r="BT37" s="118"/>
      <c r="BU37" s="122"/>
    </row>
    <row r="38" spans="2:74" ht="7.5" customHeight="1">
      <c r="E38" s="123"/>
      <c r="F38" s="118"/>
      <c r="K38" s="340"/>
      <c r="L38" s="341"/>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3"/>
      <c r="BS38" s="118"/>
      <c r="BT38" s="118"/>
      <c r="BU38" s="122"/>
    </row>
    <row r="39" spans="2:74" ht="7.5" customHeight="1">
      <c r="D39" s="378"/>
      <c r="E39" s="379"/>
      <c r="F39" s="118"/>
      <c r="K39" s="340" t="s">
        <v>1125</v>
      </c>
      <c r="L39" s="341"/>
      <c r="M39" s="346" t="s">
        <v>1139</v>
      </c>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7"/>
      <c r="BS39" s="125"/>
      <c r="BT39" s="125"/>
      <c r="BU39" s="128"/>
    </row>
    <row r="40" spans="2:74" ht="7.5" customHeight="1">
      <c r="D40" s="378"/>
      <c r="E40" s="379"/>
      <c r="F40" s="118"/>
      <c r="K40" s="340"/>
      <c r="L40" s="341"/>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7"/>
      <c r="BS40" s="127"/>
      <c r="BT40" s="127"/>
      <c r="BU40" s="120"/>
    </row>
    <row r="41" spans="2:74" ht="7.5" customHeight="1">
      <c r="B41" s="375" t="s">
        <v>1107</v>
      </c>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7"/>
      <c r="BS41" s="118"/>
      <c r="BT41" s="118"/>
      <c r="BU41" s="122"/>
    </row>
    <row r="42" spans="2:74" ht="7.5" customHeight="1">
      <c r="B42" s="372"/>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4"/>
      <c r="BS42" s="118"/>
      <c r="BT42" s="118"/>
      <c r="BU42" s="122"/>
    </row>
    <row r="43" spans="2:74" ht="7.5" customHeight="1">
      <c r="B43" s="340" t="s">
        <v>1126</v>
      </c>
      <c r="C43" s="341"/>
      <c r="D43" s="346" t="s">
        <v>1101</v>
      </c>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7"/>
      <c r="BS43" s="118"/>
      <c r="BT43" s="118"/>
      <c r="BU43" s="122"/>
    </row>
    <row r="44" spans="2:74" ht="7.5" customHeight="1">
      <c r="B44" s="364"/>
      <c r="C44" s="365"/>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7"/>
      <c r="BS44" s="118"/>
      <c r="BT44" s="118"/>
      <c r="BU44" s="122"/>
    </row>
    <row r="45" spans="2:74" ht="7.5" customHeight="1">
      <c r="E45" s="123"/>
      <c r="F45" s="118"/>
      <c r="G45" s="118"/>
      <c r="H45" s="118"/>
      <c r="I45" s="118"/>
      <c r="J45" s="118"/>
      <c r="K45" s="375" t="s">
        <v>1106</v>
      </c>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7"/>
      <c r="BS45" s="118"/>
      <c r="BT45" s="118"/>
      <c r="BU45" s="370"/>
      <c r="BV45" s="371"/>
    </row>
    <row r="46" spans="2:74" ht="7.5" customHeight="1">
      <c r="E46" s="123"/>
      <c r="F46" s="118"/>
      <c r="G46" s="118"/>
      <c r="H46" s="118"/>
      <c r="I46" s="118"/>
      <c r="J46" s="118"/>
      <c r="K46" s="372"/>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4"/>
      <c r="BS46" s="118"/>
      <c r="BT46" s="118"/>
      <c r="BU46" s="370"/>
      <c r="BV46" s="371"/>
    </row>
    <row r="47" spans="2:74" ht="7.5" customHeight="1">
      <c r="E47" s="124"/>
      <c r="F47" s="125"/>
      <c r="G47" s="125"/>
      <c r="H47" s="125"/>
      <c r="I47" s="368"/>
      <c r="J47" s="368"/>
      <c r="K47" s="340" t="s">
        <v>1127</v>
      </c>
      <c r="L47" s="341"/>
      <c r="M47" s="346" t="s">
        <v>1104</v>
      </c>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7"/>
      <c r="BS47" s="118"/>
      <c r="BT47" s="118"/>
      <c r="BU47" s="122"/>
    </row>
    <row r="48" spans="2:74" ht="7.5" customHeight="1">
      <c r="E48" s="126"/>
      <c r="F48" s="127"/>
      <c r="I48" s="369"/>
      <c r="J48" s="369"/>
      <c r="K48" s="340"/>
      <c r="L48" s="341"/>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7"/>
      <c r="BS48" s="118"/>
      <c r="BT48" s="118"/>
      <c r="BU48" s="122"/>
    </row>
    <row r="49" spans="2:73" ht="7.5" customHeight="1">
      <c r="E49" s="123"/>
      <c r="F49" s="118"/>
      <c r="K49" s="340" t="s">
        <v>1129</v>
      </c>
      <c r="L49" s="341"/>
      <c r="M49" s="342" t="s">
        <v>1239</v>
      </c>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3"/>
      <c r="BS49" s="118"/>
      <c r="BT49" s="118"/>
      <c r="BU49" s="122"/>
    </row>
    <row r="50" spans="2:73" ht="7.5" customHeight="1">
      <c r="E50" s="123"/>
      <c r="F50" s="118"/>
      <c r="K50" s="340"/>
      <c r="L50" s="341"/>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3"/>
      <c r="BS50" s="118"/>
      <c r="BT50" s="118"/>
      <c r="BU50" s="122"/>
    </row>
    <row r="51" spans="2:73" ht="7.5" customHeight="1">
      <c r="E51" s="123"/>
      <c r="F51" s="118"/>
      <c r="K51" s="340" t="s">
        <v>1130</v>
      </c>
      <c r="L51" s="341"/>
      <c r="M51" s="342" t="s">
        <v>1123</v>
      </c>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3"/>
      <c r="BS51" s="118"/>
      <c r="BT51" s="118"/>
      <c r="BU51" s="122"/>
    </row>
    <row r="52" spans="2:73" ht="7.5" customHeight="1">
      <c r="E52" s="123"/>
      <c r="F52" s="118"/>
      <c r="K52" s="340"/>
      <c r="L52" s="341"/>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3"/>
      <c r="BS52" s="118"/>
      <c r="BT52" s="118"/>
      <c r="BU52" s="122"/>
    </row>
    <row r="53" spans="2:73" ht="7.5" customHeight="1">
      <c r="D53" s="378"/>
      <c r="E53" s="379"/>
      <c r="F53" s="118"/>
      <c r="K53" s="340" t="s">
        <v>1131</v>
      </c>
      <c r="L53" s="341"/>
      <c r="M53" s="346" t="s">
        <v>1139</v>
      </c>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7"/>
      <c r="BS53" s="125"/>
      <c r="BT53" s="125"/>
      <c r="BU53" s="128"/>
    </row>
    <row r="54" spans="2:73" ht="7.5" customHeight="1">
      <c r="D54" s="378"/>
      <c r="E54" s="379"/>
      <c r="F54" s="118"/>
      <c r="K54" s="340"/>
      <c r="L54" s="341"/>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7"/>
      <c r="BS54" s="127"/>
      <c r="BT54" s="127"/>
      <c r="BU54" s="120"/>
    </row>
    <row r="55" spans="2:73" ht="7.5" customHeight="1">
      <c r="B55" s="375" t="s">
        <v>1102</v>
      </c>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7"/>
      <c r="BS55" s="118"/>
      <c r="BT55" s="118"/>
      <c r="BU55" s="122"/>
    </row>
    <row r="56" spans="2:73" ht="7.5" customHeight="1">
      <c r="B56" s="372"/>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4"/>
      <c r="BS56" s="118"/>
      <c r="BT56" s="118"/>
      <c r="BU56" s="122"/>
    </row>
    <row r="57" spans="2:73" ht="7.5" customHeight="1">
      <c r="B57" s="340" t="s">
        <v>1132</v>
      </c>
      <c r="C57" s="341"/>
      <c r="D57" s="346" t="s">
        <v>1103</v>
      </c>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7"/>
      <c r="BS57" s="118"/>
      <c r="BT57" s="118"/>
      <c r="BU57" s="122"/>
    </row>
    <row r="58" spans="2:73" ht="7.5" customHeight="1">
      <c r="B58" s="340"/>
      <c r="C58" s="341"/>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7"/>
      <c r="BS58" s="118"/>
      <c r="BT58" s="118"/>
      <c r="BU58" s="122"/>
    </row>
    <row r="59" spans="2:73" ht="7.5" customHeight="1">
      <c r="B59" s="340" t="s">
        <v>1133</v>
      </c>
      <c r="C59" s="341"/>
      <c r="D59" s="380" t="s">
        <v>1648</v>
      </c>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1"/>
      <c r="BS59" s="118"/>
      <c r="BT59" s="118"/>
      <c r="BU59" s="122"/>
    </row>
    <row r="60" spans="2:73" ht="7.5" customHeight="1">
      <c r="B60" s="340"/>
      <c r="C60" s="341"/>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1"/>
      <c r="BS60" s="118"/>
      <c r="BT60" s="118"/>
      <c r="BU60" s="122"/>
    </row>
    <row r="61" spans="2:73" s="121" customFormat="1" ht="7.5" customHeight="1">
      <c r="B61" s="133"/>
      <c r="C61" s="134"/>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0"/>
      <c r="BD61" s="380"/>
      <c r="BE61" s="380"/>
      <c r="BF61" s="380"/>
      <c r="BG61" s="380"/>
      <c r="BH61" s="380"/>
      <c r="BI61" s="380"/>
      <c r="BJ61" s="380"/>
      <c r="BK61" s="380"/>
      <c r="BL61" s="380"/>
      <c r="BM61" s="380"/>
      <c r="BN61" s="380"/>
      <c r="BO61" s="380"/>
      <c r="BP61" s="380"/>
      <c r="BQ61" s="380"/>
      <c r="BR61" s="381"/>
      <c r="BS61" s="118"/>
      <c r="BT61" s="118"/>
      <c r="BU61" s="122"/>
    </row>
    <row r="62" spans="2:73" ht="7.5" customHeight="1">
      <c r="B62" s="130"/>
      <c r="C62" s="118"/>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1"/>
      <c r="BS62" s="118"/>
      <c r="BT62" s="118"/>
      <c r="BU62" s="122"/>
    </row>
    <row r="63" spans="2:73" ht="7.5" customHeight="1">
      <c r="B63" s="131"/>
      <c r="C63" s="13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382"/>
      <c r="BK63" s="382"/>
      <c r="BL63" s="382"/>
      <c r="BM63" s="382"/>
      <c r="BN63" s="382"/>
      <c r="BO63" s="382"/>
      <c r="BP63" s="382"/>
      <c r="BQ63" s="382"/>
      <c r="BR63" s="383"/>
      <c r="BS63" s="118"/>
      <c r="BT63" s="118"/>
      <c r="BU63" s="122"/>
    </row>
    <row r="64" spans="2:73" ht="7.5" customHeight="1">
      <c r="BS64" s="118"/>
      <c r="BT64" s="118"/>
      <c r="BU64" s="122"/>
    </row>
    <row r="65" spans="2:74" ht="7.5" customHeight="1">
      <c r="BS65" s="118"/>
      <c r="BT65" s="118"/>
      <c r="BU65" s="122"/>
    </row>
    <row r="66" spans="2:74" ht="7.5" customHeight="1">
      <c r="B66" s="358" t="s">
        <v>1237</v>
      </c>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60"/>
      <c r="BS66" s="118"/>
      <c r="BT66" s="118"/>
      <c r="BU66" s="122"/>
    </row>
    <row r="67" spans="2:74" ht="7.5" customHeight="1">
      <c r="B67" s="361"/>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3"/>
      <c r="BS67" s="118"/>
      <c r="BT67" s="118"/>
      <c r="BU67" s="122"/>
    </row>
    <row r="68" spans="2:74" ht="7.5" customHeight="1">
      <c r="B68" s="340" t="s">
        <v>1110</v>
      </c>
      <c r="C68" s="341"/>
      <c r="D68" s="346" t="s">
        <v>1108</v>
      </c>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7"/>
      <c r="BS68" s="118"/>
      <c r="BT68" s="118"/>
      <c r="BU68" s="370"/>
      <c r="BV68" s="371"/>
    </row>
    <row r="69" spans="2:74" ht="7.5" customHeight="1">
      <c r="B69" s="364"/>
      <c r="C69" s="365"/>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6"/>
      <c r="BD69" s="366"/>
      <c r="BE69" s="366"/>
      <c r="BF69" s="366"/>
      <c r="BG69" s="366"/>
      <c r="BH69" s="366"/>
      <c r="BI69" s="366"/>
      <c r="BJ69" s="366"/>
      <c r="BK69" s="366"/>
      <c r="BL69" s="366"/>
      <c r="BM69" s="366"/>
      <c r="BN69" s="366"/>
      <c r="BO69" s="366"/>
      <c r="BP69" s="366"/>
      <c r="BQ69" s="366"/>
      <c r="BR69" s="367"/>
      <c r="BS69" s="118"/>
      <c r="BT69" s="118"/>
      <c r="BU69" s="370"/>
      <c r="BV69" s="371"/>
    </row>
    <row r="70" spans="2:74" ht="7.5" customHeight="1">
      <c r="E70" s="123"/>
      <c r="F70" s="118"/>
      <c r="G70" s="118"/>
      <c r="H70" s="118"/>
      <c r="I70" s="118"/>
      <c r="J70" s="118"/>
      <c r="K70" s="375" t="s">
        <v>1109</v>
      </c>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7"/>
      <c r="BS70" s="118"/>
      <c r="BT70" s="118"/>
      <c r="BU70" s="122"/>
    </row>
    <row r="71" spans="2:74" ht="7.5" customHeight="1">
      <c r="E71" s="123"/>
      <c r="F71" s="118"/>
      <c r="G71" s="118"/>
      <c r="H71" s="118"/>
      <c r="I71" s="118"/>
      <c r="J71" s="118"/>
      <c r="K71" s="372"/>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c r="BE71" s="373"/>
      <c r="BF71" s="373"/>
      <c r="BG71" s="373"/>
      <c r="BH71" s="373"/>
      <c r="BI71" s="373"/>
      <c r="BJ71" s="373"/>
      <c r="BK71" s="373"/>
      <c r="BL71" s="373"/>
      <c r="BM71" s="373"/>
      <c r="BN71" s="373"/>
      <c r="BO71" s="373"/>
      <c r="BP71" s="373"/>
      <c r="BQ71" s="373"/>
      <c r="BR71" s="374"/>
      <c r="BS71" s="118"/>
      <c r="BT71" s="118"/>
      <c r="BU71" s="122"/>
    </row>
    <row r="72" spans="2:74" ht="7.5" customHeight="1">
      <c r="E72" s="124"/>
      <c r="F72" s="125"/>
      <c r="G72" s="125"/>
      <c r="H72" s="125"/>
      <c r="I72" s="368"/>
      <c r="J72" s="368"/>
      <c r="K72" s="340" t="s">
        <v>1111</v>
      </c>
      <c r="L72" s="341"/>
      <c r="M72" s="346" t="s">
        <v>1142</v>
      </c>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347"/>
      <c r="BS72" s="118"/>
      <c r="BT72" s="118"/>
      <c r="BU72" s="122"/>
    </row>
    <row r="73" spans="2:74" ht="7.5" customHeight="1">
      <c r="E73" s="126"/>
      <c r="F73" s="127"/>
      <c r="I73" s="369"/>
      <c r="J73" s="369"/>
      <c r="K73" s="340"/>
      <c r="L73" s="341"/>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7"/>
      <c r="BS73" s="118"/>
      <c r="BT73" s="118"/>
      <c r="BU73" s="122"/>
    </row>
    <row r="74" spans="2:74" ht="7.5" customHeight="1">
      <c r="E74" s="123"/>
      <c r="F74" s="118"/>
      <c r="K74" s="340" t="s">
        <v>1136</v>
      </c>
      <c r="L74" s="341"/>
      <c r="M74" s="342" t="s">
        <v>1128</v>
      </c>
      <c r="N74" s="342"/>
      <c r="O74" s="342"/>
      <c r="P74" s="342"/>
      <c r="Q74" s="342"/>
      <c r="R74" s="342"/>
      <c r="S74" s="342"/>
      <c r="T74" s="342"/>
      <c r="U74" s="342"/>
      <c r="V74" s="342"/>
      <c r="W74" s="342"/>
      <c r="X74" s="342"/>
      <c r="Y74" s="342"/>
      <c r="Z74" s="342"/>
      <c r="AA74" s="342"/>
      <c r="AB74" s="342"/>
      <c r="AC74" s="342"/>
      <c r="AD74" s="342"/>
      <c r="AE74" s="342"/>
      <c r="AF74" s="342"/>
      <c r="AG74" s="342"/>
      <c r="AH74" s="342"/>
      <c r="AI74" s="342"/>
      <c r="AJ74" s="342"/>
      <c r="AK74" s="342"/>
      <c r="AL74" s="342"/>
      <c r="AM74" s="342"/>
      <c r="AN74" s="342"/>
      <c r="AO74" s="342"/>
      <c r="AP74" s="342"/>
      <c r="AQ74" s="342"/>
      <c r="AR74" s="342"/>
      <c r="AS74" s="342"/>
      <c r="AT74" s="342"/>
      <c r="AU74" s="342"/>
      <c r="AV74" s="342"/>
      <c r="AW74" s="342"/>
      <c r="AX74" s="342"/>
      <c r="AY74" s="342"/>
      <c r="AZ74" s="342"/>
      <c r="BA74" s="342"/>
      <c r="BB74" s="342"/>
      <c r="BC74" s="342"/>
      <c r="BD74" s="342"/>
      <c r="BE74" s="342"/>
      <c r="BF74" s="342"/>
      <c r="BG74" s="342"/>
      <c r="BH74" s="342"/>
      <c r="BI74" s="342"/>
      <c r="BJ74" s="342"/>
      <c r="BK74" s="342"/>
      <c r="BL74" s="342"/>
      <c r="BM74" s="342"/>
      <c r="BN74" s="342"/>
      <c r="BO74" s="342"/>
      <c r="BP74" s="342"/>
      <c r="BQ74" s="342"/>
      <c r="BR74" s="343"/>
      <c r="BS74" s="118"/>
      <c r="BT74" s="118"/>
      <c r="BU74" s="122"/>
    </row>
    <row r="75" spans="2:74" ht="7.5" customHeight="1">
      <c r="E75" s="123"/>
      <c r="F75" s="118"/>
      <c r="K75" s="340"/>
      <c r="L75" s="341"/>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2"/>
      <c r="BD75" s="342"/>
      <c r="BE75" s="342"/>
      <c r="BF75" s="342"/>
      <c r="BG75" s="342"/>
      <c r="BH75" s="342"/>
      <c r="BI75" s="342"/>
      <c r="BJ75" s="342"/>
      <c r="BK75" s="342"/>
      <c r="BL75" s="342"/>
      <c r="BM75" s="342"/>
      <c r="BN75" s="342"/>
      <c r="BO75" s="342"/>
      <c r="BP75" s="342"/>
      <c r="BQ75" s="342"/>
      <c r="BR75" s="343"/>
      <c r="BS75" s="118"/>
      <c r="BT75" s="118"/>
      <c r="BU75" s="122"/>
    </row>
    <row r="76" spans="2:74" ht="7.5" customHeight="1">
      <c r="E76" s="123"/>
      <c r="F76" s="118"/>
      <c r="K76" s="340" t="s">
        <v>1137</v>
      </c>
      <c r="L76" s="341"/>
      <c r="M76" s="342" t="s">
        <v>1123</v>
      </c>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2"/>
      <c r="AL76" s="342"/>
      <c r="AM76" s="342"/>
      <c r="AN76" s="342"/>
      <c r="AO76" s="342"/>
      <c r="AP76" s="342"/>
      <c r="AQ76" s="342"/>
      <c r="AR76" s="342"/>
      <c r="AS76" s="342"/>
      <c r="AT76" s="342"/>
      <c r="AU76" s="342"/>
      <c r="AV76" s="342"/>
      <c r="AW76" s="342"/>
      <c r="AX76" s="342"/>
      <c r="AY76" s="342"/>
      <c r="AZ76" s="342"/>
      <c r="BA76" s="342"/>
      <c r="BB76" s="342"/>
      <c r="BC76" s="342"/>
      <c r="BD76" s="342"/>
      <c r="BE76" s="342"/>
      <c r="BF76" s="342"/>
      <c r="BG76" s="342"/>
      <c r="BH76" s="342"/>
      <c r="BI76" s="342"/>
      <c r="BJ76" s="342"/>
      <c r="BK76" s="342"/>
      <c r="BL76" s="342"/>
      <c r="BM76" s="342"/>
      <c r="BN76" s="342"/>
      <c r="BO76" s="342"/>
      <c r="BP76" s="342"/>
      <c r="BQ76" s="342"/>
      <c r="BR76" s="343"/>
      <c r="BS76" s="118"/>
      <c r="BT76" s="118"/>
      <c r="BU76" s="122"/>
    </row>
    <row r="77" spans="2:74" ht="7.5" customHeight="1">
      <c r="E77" s="123"/>
      <c r="F77" s="118"/>
      <c r="K77" s="340"/>
      <c r="L77" s="341"/>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342"/>
      <c r="AN77" s="342"/>
      <c r="AO77" s="342"/>
      <c r="AP77" s="342"/>
      <c r="AQ77" s="342"/>
      <c r="AR77" s="342"/>
      <c r="AS77" s="342"/>
      <c r="AT77" s="342"/>
      <c r="AU77" s="342"/>
      <c r="AV77" s="342"/>
      <c r="AW77" s="342"/>
      <c r="AX77" s="342"/>
      <c r="AY77" s="342"/>
      <c r="AZ77" s="342"/>
      <c r="BA77" s="342"/>
      <c r="BB77" s="342"/>
      <c r="BC77" s="342"/>
      <c r="BD77" s="342"/>
      <c r="BE77" s="342"/>
      <c r="BF77" s="342"/>
      <c r="BG77" s="342"/>
      <c r="BH77" s="342"/>
      <c r="BI77" s="342"/>
      <c r="BJ77" s="342"/>
      <c r="BK77" s="342"/>
      <c r="BL77" s="342"/>
      <c r="BM77" s="342"/>
      <c r="BN77" s="342"/>
      <c r="BO77" s="342"/>
      <c r="BP77" s="342"/>
      <c r="BQ77" s="342"/>
      <c r="BR77" s="343"/>
      <c r="BS77" s="118"/>
      <c r="BT77" s="118"/>
      <c r="BU77" s="122"/>
    </row>
    <row r="78" spans="2:74" ht="7.5" customHeight="1">
      <c r="E78" s="123"/>
      <c r="F78" s="118"/>
      <c r="K78" s="340" t="s">
        <v>1115</v>
      </c>
      <c r="L78" s="341"/>
      <c r="M78" s="346" t="s">
        <v>1134</v>
      </c>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c r="BN78" s="346"/>
      <c r="BO78" s="346"/>
      <c r="BP78" s="346"/>
      <c r="BQ78" s="346"/>
      <c r="BR78" s="347"/>
      <c r="BT78" s="118"/>
      <c r="BU78" s="122"/>
    </row>
    <row r="79" spans="2:74" s="121" customFormat="1" ht="7.5" customHeight="1">
      <c r="E79" s="123"/>
      <c r="F79" s="118"/>
      <c r="K79" s="340"/>
      <c r="L79" s="341"/>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c r="BN79" s="346"/>
      <c r="BO79" s="346"/>
      <c r="BP79" s="346"/>
      <c r="BQ79" s="346"/>
      <c r="BR79" s="347"/>
      <c r="BS79" s="118"/>
      <c r="BT79" s="118"/>
      <c r="BU79" s="122"/>
    </row>
    <row r="80" spans="2:74" s="121" customFormat="1" ht="7.5" customHeight="1">
      <c r="E80" s="123"/>
      <c r="F80" s="118"/>
      <c r="K80" s="340" t="s">
        <v>1117</v>
      </c>
      <c r="L80" s="341"/>
      <c r="M80" s="346" t="s">
        <v>1140</v>
      </c>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6"/>
      <c r="BC80" s="346"/>
      <c r="BD80" s="346"/>
      <c r="BE80" s="346"/>
      <c r="BF80" s="346"/>
      <c r="BG80" s="346"/>
      <c r="BH80" s="346"/>
      <c r="BI80" s="346"/>
      <c r="BJ80" s="346"/>
      <c r="BK80" s="346"/>
      <c r="BL80" s="346"/>
      <c r="BM80" s="346"/>
      <c r="BN80" s="346"/>
      <c r="BO80" s="346"/>
      <c r="BP80" s="346"/>
      <c r="BQ80" s="346"/>
      <c r="BR80" s="347"/>
      <c r="BS80" s="118"/>
      <c r="BT80" s="118"/>
      <c r="BU80" s="122"/>
    </row>
    <row r="81" spans="2:73" s="121" customFormat="1" ht="7.5" customHeight="1">
      <c r="E81" s="123"/>
      <c r="F81" s="118"/>
      <c r="K81" s="340"/>
      <c r="L81" s="341"/>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c r="BN81" s="346"/>
      <c r="BO81" s="346"/>
      <c r="BP81" s="346"/>
      <c r="BQ81" s="346"/>
      <c r="BR81" s="347"/>
      <c r="BS81" s="125"/>
      <c r="BT81" s="125"/>
      <c r="BU81" s="128"/>
    </row>
    <row r="82" spans="2:73" s="121" customFormat="1" ht="7.5" customHeight="1">
      <c r="E82" s="123"/>
      <c r="F82" s="118"/>
      <c r="K82" s="133"/>
      <c r="L82" s="134"/>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7"/>
      <c r="BS82" s="127"/>
      <c r="BT82" s="127"/>
      <c r="BU82" s="120"/>
    </row>
    <row r="83" spans="2:73" ht="7.5" customHeight="1">
      <c r="E83" s="123"/>
      <c r="F83" s="118"/>
      <c r="K83" s="138"/>
      <c r="L83" s="139"/>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7"/>
      <c r="BS83" s="118"/>
      <c r="BT83" s="118"/>
      <c r="BU83" s="122"/>
    </row>
    <row r="84" spans="2:73" ht="7.5" customHeight="1">
      <c r="E84" s="123"/>
      <c r="K84" s="375" t="s">
        <v>1112</v>
      </c>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7"/>
      <c r="BS84" s="118"/>
      <c r="BT84" s="118"/>
      <c r="BU84" s="122"/>
    </row>
    <row r="85" spans="2:73" ht="7.5" customHeight="1">
      <c r="E85" s="123"/>
      <c r="K85" s="372"/>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3"/>
      <c r="BE85" s="373"/>
      <c r="BF85" s="373"/>
      <c r="BG85" s="373"/>
      <c r="BH85" s="373"/>
      <c r="BI85" s="373"/>
      <c r="BJ85" s="373"/>
      <c r="BK85" s="373"/>
      <c r="BL85" s="373"/>
      <c r="BM85" s="373"/>
      <c r="BN85" s="373"/>
      <c r="BO85" s="373"/>
      <c r="BP85" s="373"/>
      <c r="BQ85" s="373"/>
      <c r="BR85" s="374"/>
      <c r="BS85" s="118"/>
      <c r="BT85" s="118"/>
      <c r="BU85" s="122"/>
    </row>
    <row r="86" spans="2:73" ht="7.5" customHeight="1">
      <c r="E86" s="124"/>
      <c r="F86" s="125"/>
      <c r="G86" s="125"/>
      <c r="H86" s="125"/>
      <c r="I86" s="368"/>
      <c r="J86" s="368"/>
      <c r="K86" s="340" t="s">
        <v>1118</v>
      </c>
      <c r="L86" s="341"/>
      <c r="M86" s="346" t="s">
        <v>1113</v>
      </c>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7"/>
      <c r="BS86" s="118"/>
      <c r="BT86" s="118"/>
      <c r="BU86" s="122"/>
    </row>
    <row r="87" spans="2:73" ht="7.5" customHeight="1">
      <c r="E87" s="126"/>
      <c r="F87" s="127"/>
      <c r="I87" s="369"/>
      <c r="J87" s="369"/>
      <c r="K87" s="340"/>
      <c r="L87" s="341"/>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7"/>
      <c r="BS87" s="118"/>
      <c r="BT87" s="118"/>
      <c r="BU87" s="122"/>
    </row>
    <row r="88" spans="2:73" ht="7.5" customHeight="1">
      <c r="D88" s="378"/>
      <c r="E88" s="379"/>
      <c r="K88" s="340" t="s">
        <v>1119</v>
      </c>
      <c r="L88" s="341"/>
      <c r="M88" s="346" t="s">
        <v>1114</v>
      </c>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7"/>
      <c r="BS88" s="118"/>
      <c r="BT88" s="118"/>
      <c r="BU88" s="122"/>
    </row>
    <row r="89" spans="2:73" ht="7.5" customHeight="1">
      <c r="D89" s="378"/>
      <c r="E89" s="379"/>
      <c r="K89" s="340"/>
      <c r="L89" s="341"/>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7"/>
      <c r="BS89" s="118"/>
      <c r="BT89" s="118"/>
      <c r="BU89" s="122"/>
    </row>
    <row r="90" spans="2:73" ht="7.5" customHeight="1">
      <c r="B90" s="375" t="s">
        <v>1102</v>
      </c>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7"/>
      <c r="BS90" s="118"/>
      <c r="BT90" s="118"/>
      <c r="BU90" s="122"/>
    </row>
    <row r="91" spans="2:73" ht="7.5" customHeight="1">
      <c r="B91" s="372"/>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3"/>
      <c r="BN91" s="373"/>
      <c r="BO91" s="373"/>
      <c r="BP91" s="373"/>
      <c r="BQ91" s="373"/>
      <c r="BR91" s="374"/>
      <c r="BS91" s="118"/>
      <c r="BT91" s="118"/>
      <c r="BU91" s="122"/>
    </row>
    <row r="92" spans="2:73" ht="7.5" customHeight="1">
      <c r="B92" s="340" t="s">
        <v>1188</v>
      </c>
      <c r="C92" s="341"/>
      <c r="D92" s="346" t="s">
        <v>1116</v>
      </c>
      <c r="E92" s="346"/>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6"/>
      <c r="BK92" s="346"/>
      <c r="BL92" s="346"/>
      <c r="BM92" s="346"/>
      <c r="BN92" s="346"/>
      <c r="BO92" s="346"/>
      <c r="BP92" s="346"/>
      <c r="BQ92" s="346"/>
      <c r="BR92" s="347"/>
      <c r="BS92" s="118"/>
      <c r="BT92" s="118"/>
      <c r="BU92" s="122"/>
    </row>
    <row r="93" spans="2:73" ht="7.5" customHeight="1">
      <c r="B93" s="340"/>
      <c r="C93" s="341"/>
      <c r="D93" s="346"/>
      <c r="E93" s="346"/>
      <c r="F93" s="346"/>
      <c r="G93" s="346"/>
      <c r="H93" s="346"/>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46"/>
      <c r="AT93" s="346"/>
      <c r="AU93" s="346"/>
      <c r="AV93" s="346"/>
      <c r="AW93" s="346"/>
      <c r="AX93" s="346"/>
      <c r="AY93" s="346"/>
      <c r="AZ93" s="346"/>
      <c r="BA93" s="346"/>
      <c r="BB93" s="346"/>
      <c r="BC93" s="346"/>
      <c r="BD93" s="346"/>
      <c r="BE93" s="346"/>
      <c r="BF93" s="346"/>
      <c r="BG93" s="346"/>
      <c r="BH93" s="346"/>
      <c r="BI93" s="346"/>
      <c r="BJ93" s="346"/>
      <c r="BK93" s="346"/>
      <c r="BL93" s="346"/>
      <c r="BM93" s="346"/>
      <c r="BN93" s="346"/>
      <c r="BO93" s="346"/>
      <c r="BP93" s="346"/>
      <c r="BQ93" s="346"/>
      <c r="BR93" s="347"/>
      <c r="BS93" s="118"/>
      <c r="BT93" s="118"/>
      <c r="BU93" s="122"/>
    </row>
    <row r="94" spans="2:73" ht="7.5" customHeight="1">
      <c r="B94" s="340" t="s">
        <v>1189</v>
      </c>
      <c r="C94" s="341"/>
      <c r="D94" s="346" t="s">
        <v>1120</v>
      </c>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46"/>
      <c r="BP94" s="346"/>
      <c r="BQ94" s="346"/>
      <c r="BR94" s="347"/>
      <c r="BS94" s="118"/>
      <c r="BT94" s="118"/>
      <c r="BU94" s="122"/>
    </row>
    <row r="95" spans="2:73" ht="7.5" customHeight="1">
      <c r="B95" s="340"/>
      <c r="C95" s="341"/>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347"/>
      <c r="BS95" s="118"/>
      <c r="BT95" s="118"/>
      <c r="BU95" s="122"/>
    </row>
    <row r="96" spans="2:73" ht="7.5" customHeight="1">
      <c r="B96" s="340" t="s">
        <v>1190</v>
      </c>
      <c r="C96" s="341"/>
      <c r="D96" s="342" t="s">
        <v>1135</v>
      </c>
      <c r="E96" s="342"/>
      <c r="F96" s="342"/>
      <c r="G96" s="342"/>
      <c r="H96" s="342"/>
      <c r="I96" s="342"/>
      <c r="J96" s="342"/>
      <c r="K96" s="342"/>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342"/>
      <c r="BR96" s="343"/>
      <c r="BS96" s="119"/>
      <c r="BT96" s="118"/>
      <c r="BU96" s="122"/>
    </row>
    <row r="97" spans="2:73" ht="7.5" customHeight="1">
      <c r="B97" s="340"/>
      <c r="C97" s="341"/>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42"/>
      <c r="BR97" s="343"/>
      <c r="BS97" s="135"/>
      <c r="BT97" s="120"/>
      <c r="BU97" s="122"/>
    </row>
    <row r="98" spans="2:73" ht="7.5" customHeight="1">
      <c r="B98" s="136"/>
      <c r="C98" s="137"/>
      <c r="D98" s="342"/>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2"/>
      <c r="AY98" s="342"/>
      <c r="AZ98" s="342"/>
      <c r="BA98" s="342"/>
      <c r="BB98" s="342"/>
      <c r="BC98" s="342"/>
      <c r="BD98" s="342"/>
      <c r="BE98" s="342"/>
      <c r="BF98" s="342"/>
      <c r="BG98" s="342"/>
      <c r="BH98" s="342"/>
      <c r="BI98" s="342"/>
      <c r="BJ98" s="342"/>
      <c r="BK98" s="342"/>
      <c r="BL98" s="342"/>
      <c r="BM98" s="342"/>
      <c r="BN98" s="342"/>
      <c r="BO98" s="342"/>
      <c r="BP98" s="342"/>
      <c r="BQ98" s="342"/>
      <c r="BR98" s="343"/>
      <c r="BS98" s="118"/>
      <c r="BT98" s="122"/>
      <c r="BU98" s="122"/>
    </row>
    <row r="99" spans="2:73" ht="7.5" customHeight="1">
      <c r="B99" s="136"/>
      <c r="C99" s="137"/>
      <c r="D99" s="342"/>
      <c r="E99" s="342"/>
      <c r="F99" s="342"/>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c r="AY99" s="342"/>
      <c r="AZ99" s="342"/>
      <c r="BA99" s="342"/>
      <c r="BB99" s="342"/>
      <c r="BC99" s="342"/>
      <c r="BD99" s="342"/>
      <c r="BE99" s="342"/>
      <c r="BF99" s="342"/>
      <c r="BG99" s="342"/>
      <c r="BH99" s="342"/>
      <c r="BI99" s="342"/>
      <c r="BJ99" s="342"/>
      <c r="BK99" s="342"/>
      <c r="BL99" s="342"/>
      <c r="BM99" s="342"/>
      <c r="BN99" s="342"/>
      <c r="BO99" s="342"/>
      <c r="BP99" s="342"/>
      <c r="BQ99" s="342"/>
      <c r="BR99" s="343"/>
      <c r="BS99" s="118"/>
      <c r="BT99" s="122"/>
      <c r="BU99" s="122"/>
    </row>
    <row r="100" spans="2:73" ht="7.5" customHeight="1">
      <c r="B100" s="340" t="s">
        <v>1191</v>
      </c>
      <c r="C100" s="341"/>
      <c r="D100" s="342" t="s">
        <v>1176</v>
      </c>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c r="AY100" s="342"/>
      <c r="AZ100" s="342"/>
      <c r="BA100" s="342"/>
      <c r="BB100" s="342"/>
      <c r="BC100" s="342"/>
      <c r="BD100" s="342"/>
      <c r="BE100" s="342"/>
      <c r="BF100" s="342"/>
      <c r="BG100" s="342"/>
      <c r="BH100" s="342"/>
      <c r="BI100" s="342"/>
      <c r="BJ100" s="342"/>
      <c r="BK100" s="342"/>
      <c r="BL100" s="342"/>
      <c r="BM100" s="342"/>
      <c r="BN100" s="342"/>
      <c r="BO100" s="342"/>
      <c r="BP100" s="342"/>
      <c r="BQ100" s="342"/>
      <c r="BR100" s="343"/>
      <c r="BS100" s="118"/>
      <c r="BT100" s="122"/>
      <c r="BU100" s="122"/>
    </row>
    <row r="101" spans="2:73" ht="7.5" customHeight="1">
      <c r="B101" s="340"/>
      <c r="C101" s="341"/>
      <c r="D101" s="342"/>
      <c r="E101" s="342"/>
      <c r="F101" s="342"/>
      <c r="G101" s="342"/>
      <c r="H101" s="342"/>
      <c r="I101" s="342"/>
      <c r="J101" s="342"/>
      <c r="K101" s="342"/>
      <c r="L101" s="342"/>
      <c r="M101" s="342"/>
      <c r="N101" s="342"/>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X101" s="342"/>
      <c r="AY101" s="342"/>
      <c r="AZ101" s="342"/>
      <c r="BA101" s="342"/>
      <c r="BB101" s="342"/>
      <c r="BC101" s="342"/>
      <c r="BD101" s="342"/>
      <c r="BE101" s="342"/>
      <c r="BF101" s="342"/>
      <c r="BG101" s="342"/>
      <c r="BH101" s="342"/>
      <c r="BI101" s="342"/>
      <c r="BJ101" s="342"/>
      <c r="BK101" s="342"/>
      <c r="BL101" s="342"/>
      <c r="BM101" s="342"/>
      <c r="BN101" s="342"/>
      <c r="BO101" s="342"/>
      <c r="BP101" s="342"/>
      <c r="BQ101" s="342"/>
      <c r="BR101" s="343"/>
      <c r="BS101" s="118"/>
      <c r="BT101" s="122"/>
      <c r="BU101" s="122"/>
    </row>
    <row r="102" spans="2:73" ht="7.5" customHeight="1">
      <c r="B102" s="130"/>
      <c r="C102" s="118"/>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c r="AY102" s="342"/>
      <c r="AZ102" s="342"/>
      <c r="BA102" s="342"/>
      <c r="BB102" s="342"/>
      <c r="BC102" s="342"/>
      <c r="BD102" s="342"/>
      <c r="BE102" s="342"/>
      <c r="BF102" s="342"/>
      <c r="BG102" s="342"/>
      <c r="BH102" s="342"/>
      <c r="BI102" s="342"/>
      <c r="BJ102" s="342"/>
      <c r="BK102" s="342"/>
      <c r="BL102" s="342"/>
      <c r="BM102" s="342"/>
      <c r="BN102" s="342"/>
      <c r="BO102" s="342"/>
      <c r="BP102" s="342"/>
      <c r="BQ102" s="342"/>
      <c r="BR102" s="343"/>
      <c r="BS102" s="118"/>
      <c r="BT102" s="122"/>
      <c r="BU102" s="122"/>
    </row>
    <row r="103" spans="2:73" ht="7.5" customHeight="1">
      <c r="B103" s="130"/>
      <c r="C103" s="118"/>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42"/>
      <c r="BM103" s="342"/>
      <c r="BN103" s="342"/>
      <c r="BO103" s="342"/>
      <c r="BP103" s="342"/>
      <c r="BQ103" s="342"/>
      <c r="BR103" s="343"/>
      <c r="BS103" s="118"/>
      <c r="BT103" s="122"/>
      <c r="BU103" s="122"/>
    </row>
    <row r="104" spans="2:73" ht="7.5" customHeight="1">
      <c r="B104" s="340" t="s">
        <v>1192</v>
      </c>
      <c r="C104" s="341"/>
      <c r="D104" s="342" t="s">
        <v>1177</v>
      </c>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342"/>
      <c r="BN104" s="342"/>
      <c r="BO104" s="342"/>
      <c r="BP104" s="342"/>
      <c r="BQ104" s="342"/>
      <c r="BR104" s="343"/>
      <c r="BS104" s="118"/>
      <c r="BT104" s="122"/>
      <c r="BU104" s="122"/>
    </row>
    <row r="105" spans="2:73" ht="7.5" customHeight="1">
      <c r="B105" s="340"/>
      <c r="C105" s="341"/>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2"/>
      <c r="BF105" s="342"/>
      <c r="BG105" s="342"/>
      <c r="BH105" s="342"/>
      <c r="BI105" s="342"/>
      <c r="BJ105" s="342"/>
      <c r="BK105" s="342"/>
      <c r="BL105" s="342"/>
      <c r="BM105" s="342"/>
      <c r="BN105" s="342"/>
      <c r="BO105" s="342"/>
      <c r="BP105" s="342"/>
      <c r="BQ105" s="342"/>
      <c r="BR105" s="343"/>
      <c r="BS105" s="118"/>
      <c r="BT105" s="122"/>
      <c r="BU105" s="122"/>
    </row>
    <row r="106" spans="2:73" ht="7.5" customHeight="1">
      <c r="B106" s="130"/>
      <c r="C106" s="118"/>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2"/>
      <c r="AR106" s="342"/>
      <c r="AS106" s="342"/>
      <c r="AT106" s="342"/>
      <c r="AU106" s="342"/>
      <c r="AV106" s="342"/>
      <c r="AW106" s="342"/>
      <c r="AX106" s="342"/>
      <c r="AY106" s="342"/>
      <c r="AZ106" s="342"/>
      <c r="BA106" s="342"/>
      <c r="BB106" s="342"/>
      <c r="BC106" s="342"/>
      <c r="BD106" s="342"/>
      <c r="BE106" s="342"/>
      <c r="BF106" s="342"/>
      <c r="BG106" s="342"/>
      <c r="BH106" s="342"/>
      <c r="BI106" s="342"/>
      <c r="BJ106" s="342"/>
      <c r="BK106" s="342"/>
      <c r="BL106" s="342"/>
      <c r="BM106" s="342"/>
      <c r="BN106" s="342"/>
      <c r="BO106" s="342"/>
      <c r="BP106" s="342"/>
      <c r="BQ106" s="342"/>
      <c r="BR106" s="343"/>
      <c r="BS106" s="118"/>
      <c r="BT106" s="128"/>
      <c r="BU106" s="122"/>
    </row>
    <row r="107" spans="2:73" ht="7.5" customHeight="1">
      <c r="B107" s="130"/>
      <c r="C107" s="118"/>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2"/>
      <c r="AY107" s="342"/>
      <c r="AZ107" s="342"/>
      <c r="BA107" s="342"/>
      <c r="BB107" s="342"/>
      <c r="BC107" s="342"/>
      <c r="BD107" s="342"/>
      <c r="BE107" s="342"/>
      <c r="BF107" s="342"/>
      <c r="BG107" s="342"/>
      <c r="BH107" s="342"/>
      <c r="BI107" s="342"/>
      <c r="BJ107" s="342"/>
      <c r="BK107" s="342"/>
      <c r="BL107" s="342"/>
      <c r="BM107" s="342"/>
      <c r="BN107" s="342"/>
      <c r="BO107" s="342"/>
      <c r="BP107" s="342"/>
      <c r="BQ107" s="342"/>
      <c r="BR107" s="343"/>
      <c r="BS107" s="127"/>
      <c r="BT107" s="118"/>
      <c r="BU107" s="122"/>
    </row>
    <row r="108" spans="2:73" ht="7.5" customHeight="1">
      <c r="B108" s="340" t="s">
        <v>1193</v>
      </c>
      <c r="C108" s="341"/>
      <c r="D108" s="346" t="s">
        <v>1138</v>
      </c>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346"/>
      <c r="BP108" s="346"/>
      <c r="BQ108" s="346"/>
      <c r="BR108" s="347"/>
      <c r="BS108" s="118"/>
      <c r="BT108" s="118"/>
      <c r="BU108" s="122"/>
    </row>
    <row r="109" spans="2:73" ht="7.5" customHeight="1">
      <c r="B109" s="340"/>
      <c r="C109" s="341"/>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346"/>
      <c r="AR109" s="346"/>
      <c r="AS109" s="346"/>
      <c r="AT109" s="346"/>
      <c r="AU109" s="346"/>
      <c r="AV109" s="346"/>
      <c r="AW109" s="346"/>
      <c r="AX109" s="346"/>
      <c r="AY109" s="346"/>
      <c r="AZ109" s="346"/>
      <c r="BA109" s="346"/>
      <c r="BB109" s="346"/>
      <c r="BC109" s="346"/>
      <c r="BD109" s="346"/>
      <c r="BE109" s="346"/>
      <c r="BF109" s="346"/>
      <c r="BG109" s="346"/>
      <c r="BH109" s="346"/>
      <c r="BI109" s="346"/>
      <c r="BJ109" s="346"/>
      <c r="BK109" s="346"/>
      <c r="BL109" s="346"/>
      <c r="BM109" s="346"/>
      <c r="BN109" s="346"/>
      <c r="BO109" s="346"/>
      <c r="BP109" s="346"/>
      <c r="BQ109" s="346"/>
      <c r="BR109" s="347"/>
      <c r="BS109" s="118"/>
      <c r="BT109" s="118"/>
      <c r="BU109" s="122"/>
    </row>
    <row r="110" spans="2:73" ht="7.5" customHeight="1">
      <c r="B110" s="340" t="s">
        <v>1194</v>
      </c>
      <c r="C110" s="341"/>
      <c r="D110" s="350" t="s">
        <v>1147</v>
      </c>
      <c r="E110" s="350"/>
      <c r="F110" s="350"/>
      <c r="G110" s="350"/>
      <c r="H110" s="350"/>
      <c r="I110" s="350"/>
      <c r="J110" s="350"/>
      <c r="K110" s="350"/>
      <c r="L110" s="350"/>
      <c r="M110" s="350"/>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0"/>
      <c r="AR110" s="350"/>
      <c r="AS110" s="350"/>
      <c r="AT110" s="350"/>
      <c r="AU110" s="350"/>
      <c r="AV110" s="350"/>
      <c r="AW110" s="350"/>
      <c r="AX110" s="350"/>
      <c r="AY110" s="350"/>
      <c r="AZ110" s="350"/>
      <c r="BA110" s="350"/>
      <c r="BB110" s="350"/>
      <c r="BC110" s="350"/>
      <c r="BD110" s="350"/>
      <c r="BE110" s="350"/>
      <c r="BF110" s="350"/>
      <c r="BG110" s="350"/>
      <c r="BH110" s="350"/>
      <c r="BI110" s="350"/>
      <c r="BJ110" s="350"/>
      <c r="BK110" s="350"/>
      <c r="BL110" s="350"/>
      <c r="BM110" s="350"/>
      <c r="BN110" s="350"/>
      <c r="BO110" s="350"/>
      <c r="BP110" s="350"/>
      <c r="BQ110" s="350"/>
      <c r="BR110" s="351"/>
      <c r="BS110" s="118"/>
      <c r="BT110" s="118"/>
      <c r="BU110" s="122"/>
    </row>
    <row r="111" spans="2:73" ht="7.5" customHeight="1">
      <c r="B111" s="364"/>
      <c r="C111" s="365"/>
      <c r="D111" s="350"/>
      <c r="E111" s="350"/>
      <c r="F111" s="350"/>
      <c r="G111" s="350"/>
      <c r="H111" s="350"/>
      <c r="I111" s="350"/>
      <c r="J111" s="350"/>
      <c r="K111" s="350"/>
      <c r="L111" s="350"/>
      <c r="M111" s="350"/>
      <c r="N111" s="350"/>
      <c r="O111" s="350"/>
      <c r="P111" s="350"/>
      <c r="Q111" s="350"/>
      <c r="R111" s="350"/>
      <c r="S111" s="350"/>
      <c r="T111" s="350"/>
      <c r="U111" s="350"/>
      <c r="V111" s="350"/>
      <c r="W111" s="350"/>
      <c r="X111" s="350"/>
      <c r="Y111" s="350"/>
      <c r="Z111" s="350"/>
      <c r="AA111" s="350"/>
      <c r="AB111" s="350"/>
      <c r="AC111" s="350"/>
      <c r="AD111" s="350"/>
      <c r="AE111" s="350"/>
      <c r="AF111" s="350"/>
      <c r="AG111" s="350"/>
      <c r="AH111" s="350"/>
      <c r="AI111" s="350"/>
      <c r="AJ111" s="350"/>
      <c r="AK111" s="350"/>
      <c r="AL111" s="350"/>
      <c r="AM111" s="350"/>
      <c r="AN111" s="350"/>
      <c r="AO111" s="350"/>
      <c r="AP111" s="350"/>
      <c r="AQ111" s="350"/>
      <c r="AR111" s="350"/>
      <c r="AS111" s="350"/>
      <c r="AT111" s="350"/>
      <c r="AU111" s="350"/>
      <c r="AV111" s="350"/>
      <c r="AW111" s="350"/>
      <c r="AX111" s="350"/>
      <c r="AY111" s="350"/>
      <c r="AZ111" s="350"/>
      <c r="BA111" s="350"/>
      <c r="BB111" s="350"/>
      <c r="BC111" s="350"/>
      <c r="BD111" s="350"/>
      <c r="BE111" s="350"/>
      <c r="BF111" s="350"/>
      <c r="BG111" s="350"/>
      <c r="BH111" s="350"/>
      <c r="BI111" s="350"/>
      <c r="BJ111" s="350"/>
      <c r="BK111" s="350"/>
      <c r="BL111" s="350"/>
      <c r="BM111" s="350"/>
      <c r="BN111" s="350"/>
      <c r="BO111" s="350"/>
      <c r="BP111" s="350"/>
      <c r="BQ111" s="350"/>
      <c r="BR111" s="351"/>
      <c r="BS111" s="118"/>
      <c r="BT111" s="118"/>
      <c r="BU111" s="122"/>
    </row>
    <row r="112" spans="2:73" ht="7.5" customHeight="1">
      <c r="B112" s="130"/>
      <c r="C112" s="118"/>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50"/>
      <c r="AE112" s="350"/>
      <c r="AF112" s="350"/>
      <c r="AG112" s="350"/>
      <c r="AH112" s="350"/>
      <c r="AI112" s="350"/>
      <c r="AJ112" s="350"/>
      <c r="AK112" s="350"/>
      <c r="AL112" s="350"/>
      <c r="AM112" s="350"/>
      <c r="AN112" s="350"/>
      <c r="AO112" s="350"/>
      <c r="AP112" s="350"/>
      <c r="AQ112" s="350"/>
      <c r="AR112" s="350"/>
      <c r="AS112" s="350"/>
      <c r="AT112" s="350"/>
      <c r="AU112" s="350"/>
      <c r="AV112" s="350"/>
      <c r="AW112" s="350"/>
      <c r="AX112" s="350"/>
      <c r="AY112" s="350"/>
      <c r="AZ112" s="350"/>
      <c r="BA112" s="350"/>
      <c r="BB112" s="350"/>
      <c r="BC112" s="350"/>
      <c r="BD112" s="350"/>
      <c r="BE112" s="350"/>
      <c r="BF112" s="350"/>
      <c r="BG112" s="350"/>
      <c r="BH112" s="350"/>
      <c r="BI112" s="350"/>
      <c r="BJ112" s="350"/>
      <c r="BK112" s="350"/>
      <c r="BL112" s="350"/>
      <c r="BM112" s="350"/>
      <c r="BN112" s="350"/>
      <c r="BO112" s="350"/>
      <c r="BP112" s="350"/>
      <c r="BQ112" s="350"/>
      <c r="BR112" s="351"/>
      <c r="BS112" s="118"/>
      <c r="BT112" s="118"/>
      <c r="BU112" s="122"/>
    </row>
    <row r="113" spans="2:74" s="121" customFormat="1" ht="7.5" customHeight="1">
      <c r="B113" s="131"/>
      <c r="C113" s="132"/>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c r="BO113" s="352"/>
      <c r="BP113" s="352"/>
      <c r="BQ113" s="352"/>
      <c r="BR113" s="353"/>
      <c r="BS113" s="118"/>
      <c r="BT113" s="118"/>
      <c r="BU113" s="122"/>
    </row>
    <row r="114" spans="2:74" s="121" customFormat="1" ht="7.5" customHeight="1">
      <c r="BS114" s="118"/>
      <c r="BT114" s="118"/>
      <c r="BU114" s="122"/>
    </row>
    <row r="115" spans="2:74" ht="7.5" customHeight="1">
      <c r="BS115" s="118"/>
      <c r="BT115" s="118"/>
      <c r="BU115" s="122"/>
    </row>
    <row r="116" spans="2:74" ht="7.5" customHeight="1">
      <c r="B116" s="358" t="s">
        <v>1238</v>
      </c>
      <c r="C116" s="359"/>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60"/>
      <c r="BS116" s="118"/>
      <c r="BT116" s="118"/>
      <c r="BU116" s="122"/>
    </row>
    <row r="117" spans="2:74" ht="7.5" customHeight="1">
      <c r="B117" s="361"/>
      <c r="C117" s="362"/>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c r="AI117" s="362"/>
      <c r="AJ117" s="362"/>
      <c r="AK117" s="362"/>
      <c r="AL117" s="362"/>
      <c r="AM117" s="362"/>
      <c r="AN117" s="362"/>
      <c r="AO117" s="362"/>
      <c r="AP117" s="362"/>
      <c r="AQ117" s="362"/>
      <c r="AR117" s="362"/>
      <c r="AS117" s="362"/>
      <c r="AT117" s="362"/>
      <c r="AU117" s="362"/>
      <c r="AV117" s="362"/>
      <c r="AW117" s="362"/>
      <c r="AX117" s="362"/>
      <c r="AY117" s="362"/>
      <c r="AZ117" s="362"/>
      <c r="BA117" s="362"/>
      <c r="BB117" s="362"/>
      <c r="BC117" s="362"/>
      <c r="BD117" s="362"/>
      <c r="BE117" s="362"/>
      <c r="BF117" s="362"/>
      <c r="BG117" s="362"/>
      <c r="BH117" s="362"/>
      <c r="BI117" s="362"/>
      <c r="BJ117" s="362"/>
      <c r="BK117" s="362"/>
      <c r="BL117" s="362"/>
      <c r="BM117" s="362"/>
      <c r="BN117" s="362"/>
      <c r="BO117" s="362"/>
      <c r="BP117" s="362"/>
      <c r="BQ117" s="362"/>
      <c r="BR117" s="363"/>
      <c r="BS117" s="118"/>
      <c r="BT117" s="118"/>
      <c r="BU117" s="122"/>
    </row>
    <row r="118" spans="2:74" ht="7.5" customHeight="1">
      <c r="B118" s="340" t="s">
        <v>1195</v>
      </c>
      <c r="C118" s="341"/>
      <c r="D118" s="342" t="s">
        <v>1196</v>
      </c>
      <c r="E118" s="342"/>
      <c r="F118" s="342"/>
      <c r="G118" s="342"/>
      <c r="H118" s="342"/>
      <c r="I118" s="342"/>
      <c r="J118" s="342"/>
      <c r="K118" s="342"/>
      <c r="L118" s="342"/>
      <c r="M118" s="342"/>
      <c r="N118" s="342"/>
      <c r="O118" s="342"/>
      <c r="P118" s="342"/>
      <c r="Q118" s="342"/>
      <c r="R118" s="342"/>
      <c r="S118" s="342"/>
      <c r="T118" s="342"/>
      <c r="U118" s="342"/>
      <c r="V118" s="342"/>
      <c r="W118" s="342"/>
      <c r="X118" s="342"/>
      <c r="Y118" s="342"/>
      <c r="Z118" s="342"/>
      <c r="AA118" s="342"/>
      <c r="AB118" s="342"/>
      <c r="AC118" s="342"/>
      <c r="AD118" s="342"/>
      <c r="AE118" s="342"/>
      <c r="AF118" s="342"/>
      <c r="AG118" s="342"/>
      <c r="AH118" s="342"/>
      <c r="AI118" s="342"/>
      <c r="AJ118" s="342"/>
      <c r="AK118" s="342"/>
      <c r="AL118" s="342"/>
      <c r="AM118" s="342"/>
      <c r="AN118" s="342"/>
      <c r="AO118" s="342"/>
      <c r="AP118" s="342"/>
      <c r="AQ118" s="342"/>
      <c r="AR118" s="342"/>
      <c r="AS118" s="342"/>
      <c r="AT118" s="342"/>
      <c r="AU118" s="342"/>
      <c r="AV118" s="342"/>
      <c r="AW118" s="342"/>
      <c r="AX118" s="342"/>
      <c r="AY118" s="342"/>
      <c r="AZ118" s="342"/>
      <c r="BA118" s="342"/>
      <c r="BB118" s="342"/>
      <c r="BC118" s="342"/>
      <c r="BD118" s="342"/>
      <c r="BE118" s="342"/>
      <c r="BF118" s="342"/>
      <c r="BG118" s="342"/>
      <c r="BH118" s="342"/>
      <c r="BI118" s="342"/>
      <c r="BJ118" s="342"/>
      <c r="BK118" s="342"/>
      <c r="BL118" s="342"/>
      <c r="BM118" s="342"/>
      <c r="BN118" s="342"/>
      <c r="BO118" s="342"/>
      <c r="BP118" s="342"/>
      <c r="BQ118" s="342"/>
      <c r="BR118" s="343"/>
      <c r="BS118" s="118"/>
      <c r="BT118" s="118"/>
      <c r="BU118" s="122"/>
    </row>
    <row r="119" spans="2:74" ht="7.5" customHeight="1">
      <c r="B119" s="364"/>
      <c r="C119" s="365"/>
      <c r="D119" s="342"/>
      <c r="E119" s="342"/>
      <c r="F119" s="342"/>
      <c r="G119" s="342"/>
      <c r="H119" s="342"/>
      <c r="I119" s="342"/>
      <c r="J119" s="342"/>
      <c r="K119" s="342"/>
      <c r="L119" s="342"/>
      <c r="M119" s="342"/>
      <c r="N119" s="342"/>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c r="AY119" s="342"/>
      <c r="AZ119" s="342"/>
      <c r="BA119" s="342"/>
      <c r="BB119" s="342"/>
      <c r="BC119" s="342"/>
      <c r="BD119" s="342"/>
      <c r="BE119" s="342"/>
      <c r="BF119" s="342"/>
      <c r="BG119" s="342"/>
      <c r="BH119" s="342"/>
      <c r="BI119" s="342"/>
      <c r="BJ119" s="342"/>
      <c r="BK119" s="342"/>
      <c r="BL119" s="342"/>
      <c r="BM119" s="342"/>
      <c r="BN119" s="342"/>
      <c r="BO119" s="342"/>
      <c r="BP119" s="342"/>
      <c r="BQ119" s="342"/>
      <c r="BR119" s="343"/>
      <c r="BS119" s="118"/>
      <c r="BT119" s="118"/>
      <c r="BU119" s="122"/>
    </row>
    <row r="120" spans="2:74" ht="7.5" customHeight="1">
      <c r="B120" s="130"/>
      <c r="C120" s="118"/>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2"/>
      <c r="AM120" s="342"/>
      <c r="AN120" s="342"/>
      <c r="AO120" s="342"/>
      <c r="AP120" s="342"/>
      <c r="AQ120" s="342"/>
      <c r="AR120" s="342"/>
      <c r="AS120" s="342"/>
      <c r="AT120" s="342"/>
      <c r="AU120" s="342"/>
      <c r="AV120" s="342"/>
      <c r="AW120" s="342"/>
      <c r="AX120" s="342"/>
      <c r="AY120" s="342"/>
      <c r="AZ120" s="342"/>
      <c r="BA120" s="342"/>
      <c r="BB120" s="342"/>
      <c r="BC120" s="342"/>
      <c r="BD120" s="342"/>
      <c r="BE120" s="342"/>
      <c r="BF120" s="342"/>
      <c r="BG120" s="342"/>
      <c r="BH120" s="342"/>
      <c r="BI120" s="342"/>
      <c r="BJ120" s="342"/>
      <c r="BK120" s="342"/>
      <c r="BL120" s="342"/>
      <c r="BM120" s="342"/>
      <c r="BN120" s="342"/>
      <c r="BO120" s="342"/>
      <c r="BP120" s="342"/>
      <c r="BQ120" s="342"/>
      <c r="BR120" s="343"/>
      <c r="BS120" s="118"/>
      <c r="BT120" s="118"/>
      <c r="BU120" s="122"/>
    </row>
    <row r="121" spans="2:74" ht="7.5" customHeight="1">
      <c r="B121" s="130"/>
      <c r="C121" s="118"/>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42"/>
      <c r="BO121" s="342"/>
      <c r="BP121" s="342"/>
      <c r="BQ121" s="342"/>
      <c r="BR121" s="343"/>
      <c r="BS121" s="118"/>
      <c r="BT121" s="118"/>
      <c r="BU121" s="122"/>
    </row>
    <row r="122" spans="2:74" ht="7.5" customHeight="1">
      <c r="B122" s="131"/>
      <c r="C122" s="132"/>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8"/>
      <c r="AY122" s="348"/>
      <c r="AZ122" s="348"/>
      <c r="BA122" s="348"/>
      <c r="BB122" s="348"/>
      <c r="BC122" s="348"/>
      <c r="BD122" s="348"/>
      <c r="BE122" s="348"/>
      <c r="BF122" s="348"/>
      <c r="BG122" s="348"/>
      <c r="BH122" s="348"/>
      <c r="BI122" s="348"/>
      <c r="BJ122" s="348"/>
      <c r="BK122" s="348"/>
      <c r="BL122" s="348"/>
      <c r="BM122" s="348"/>
      <c r="BN122" s="348"/>
      <c r="BO122" s="348"/>
      <c r="BP122" s="348"/>
      <c r="BQ122" s="348"/>
      <c r="BR122" s="349"/>
      <c r="BS122" s="118"/>
      <c r="BT122" s="118"/>
      <c r="BU122" s="122"/>
    </row>
    <row r="123" spans="2:74" ht="7.5" customHeight="1">
      <c r="D123" s="121"/>
      <c r="E123" s="123"/>
      <c r="F123" s="118"/>
      <c r="G123" s="118"/>
      <c r="H123" s="118"/>
      <c r="I123" s="118"/>
      <c r="J123" s="118"/>
      <c r="K123" s="375" t="s">
        <v>1144</v>
      </c>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7"/>
      <c r="BS123" s="118"/>
      <c r="BT123" s="118"/>
      <c r="BU123" s="370"/>
      <c r="BV123" s="371"/>
    </row>
    <row r="124" spans="2:74" ht="7.5" customHeight="1">
      <c r="D124" s="121"/>
      <c r="E124" s="123"/>
      <c r="F124" s="118"/>
      <c r="G124" s="118"/>
      <c r="H124" s="118"/>
      <c r="I124" s="118"/>
      <c r="J124" s="118"/>
      <c r="K124" s="372"/>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G124" s="373"/>
      <c r="BH124" s="373"/>
      <c r="BI124" s="373"/>
      <c r="BJ124" s="373"/>
      <c r="BK124" s="373"/>
      <c r="BL124" s="373"/>
      <c r="BM124" s="373"/>
      <c r="BN124" s="373"/>
      <c r="BO124" s="373"/>
      <c r="BP124" s="373"/>
      <c r="BQ124" s="373"/>
      <c r="BR124" s="374"/>
      <c r="BS124" s="118"/>
      <c r="BT124" s="118"/>
      <c r="BU124" s="370"/>
      <c r="BV124" s="371"/>
    </row>
    <row r="125" spans="2:74" ht="7.5" customHeight="1">
      <c r="D125" s="121"/>
      <c r="E125" s="124"/>
      <c r="F125" s="125"/>
      <c r="G125" s="125"/>
      <c r="H125" s="125"/>
      <c r="I125" s="368"/>
      <c r="J125" s="368"/>
      <c r="K125" s="340" t="s">
        <v>1199</v>
      </c>
      <c r="L125" s="341"/>
      <c r="M125" s="346" t="s">
        <v>1141</v>
      </c>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c r="BR125" s="347"/>
      <c r="BS125" s="118"/>
      <c r="BT125" s="118"/>
      <c r="BU125" s="122"/>
    </row>
    <row r="126" spans="2:74" ht="7.5" customHeight="1">
      <c r="D126" s="121"/>
      <c r="E126" s="126"/>
      <c r="F126" s="127"/>
      <c r="G126" s="121"/>
      <c r="H126" s="121"/>
      <c r="I126" s="369"/>
      <c r="J126" s="369"/>
      <c r="K126" s="340"/>
      <c r="L126" s="341"/>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c r="BR126" s="347"/>
      <c r="BS126" s="118"/>
      <c r="BT126" s="118"/>
      <c r="BU126" s="122"/>
    </row>
    <row r="127" spans="2:74" ht="7.5" customHeight="1">
      <c r="D127" s="121"/>
      <c r="E127" s="123"/>
      <c r="F127" s="118"/>
      <c r="G127" s="121"/>
      <c r="H127" s="121"/>
      <c r="I127" s="121"/>
      <c r="J127" s="121"/>
      <c r="K127" s="340" t="s">
        <v>1200</v>
      </c>
      <c r="L127" s="341"/>
      <c r="M127" s="342" t="s">
        <v>1143</v>
      </c>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c r="AY127" s="342"/>
      <c r="AZ127" s="342"/>
      <c r="BA127" s="342"/>
      <c r="BB127" s="342"/>
      <c r="BC127" s="342"/>
      <c r="BD127" s="342"/>
      <c r="BE127" s="342"/>
      <c r="BF127" s="342"/>
      <c r="BG127" s="342"/>
      <c r="BH127" s="342"/>
      <c r="BI127" s="342"/>
      <c r="BJ127" s="342"/>
      <c r="BK127" s="342"/>
      <c r="BL127" s="342"/>
      <c r="BM127" s="342"/>
      <c r="BN127" s="342"/>
      <c r="BO127" s="342"/>
      <c r="BP127" s="342"/>
      <c r="BQ127" s="342"/>
      <c r="BR127" s="343"/>
      <c r="BS127" s="118"/>
      <c r="BT127" s="118"/>
      <c r="BU127" s="122"/>
    </row>
    <row r="128" spans="2:74" ht="7.5" customHeight="1">
      <c r="D128" s="121"/>
      <c r="E128" s="123"/>
      <c r="F128" s="118"/>
      <c r="G128" s="121"/>
      <c r="H128" s="121"/>
      <c r="I128" s="121"/>
      <c r="J128" s="121"/>
      <c r="K128" s="340"/>
      <c r="L128" s="341"/>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342"/>
      <c r="AX128" s="342"/>
      <c r="AY128" s="342"/>
      <c r="AZ128" s="342"/>
      <c r="BA128" s="342"/>
      <c r="BB128" s="342"/>
      <c r="BC128" s="342"/>
      <c r="BD128" s="342"/>
      <c r="BE128" s="342"/>
      <c r="BF128" s="342"/>
      <c r="BG128" s="342"/>
      <c r="BH128" s="342"/>
      <c r="BI128" s="342"/>
      <c r="BJ128" s="342"/>
      <c r="BK128" s="342"/>
      <c r="BL128" s="342"/>
      <c r="BM128" s="342"/>
      <c r="BN128" s="342"/>
      <c r="BO128" s="342"/>
      <c r="BP128" s="342"/>
      <c r="BQ128" s="342"/>
      <c r="BR128" s="343"/>
      <c r="BS128" s="118"/>
      <c r="BT128" s="118"/>
      <c r="BU128" s="122"/>
    </row>
    <row r="129" spans="2:73" ht="7.5" customHeight="1">
      <c r="D129" s="121"/>
      <c r="E129" s="123"/>
      <c r="F129" s="118"/>
      <c r="G129" s="121"/>
      <c r="H129" s="121"/>
      <c r="I129" s="121"/>
      <c r="J129" s="121"/>
      <c r="K129" s="340" t="s">
        <v>1201</v>
      </c>
      <c r="L129" s="341"/>
      <c r="M129" s="342" t="s">
        <v>1123</v>
      </c>
      <c r="N129" s="342"/>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342"/>
      <c r="AM129" s="342"/>
      <c r="AN129" s="342"/>
      <c r="AO129" s="342"/>
      <c r="AP129" s="342"/>
      <c r="AQ129" s="342"/>
      <c r="AR129" s="342"/>
      <c r="AS129" s="342"/>
      <c r="AT129" s="342"/>
      <c r="AU129" s="342"/>
      <c r="AV129" s="342"/>
      <c r="AW129" s="342"/>
      <c r="AX129" s="342"/>
      <c r="AY129" s="342"/>
      <c r="AZ129" s="342"/>
      <c r="BA129" s="342"/>
      <c r="BB129" s="342"/>
      <c r="BC129" s="342"/>
      <c r="BD129" s="342"/>
      <c r="BE129" s="342"/>
      <c r="BF129" s="342"/>
      <c r="BG129" s="342"/>
      <c r="BH129" s="342"/>
      <c r="BI129" s="342"/>
      <c r="BJ129" s="342"/>
      <c r="BK129" s="342"/>
      <c r="BL129" s="342"/>
      <c r="BM129" s="342"/>
      <c r="BN129" s="342"/>
      <c r="BO129" s="342"/>
      <c r="BP129" s="342"/>
      <c r="BQ129" s="342"/>
      <c r="BR129" s="343"/>
      <c r="BS129" s="118"/>
      <c r="BT129" s="118"/>
      <c r="BU129" s="122"/>
    </row>
    <row r="130" spans="2:73" ht="7.5" customHeight="1">
      <c r="D130" s="121"/>
      <c r="E130" s="123"/>
      <c r="F130" s="118"/>
      <c r="G130" s="121"/>
      <c r="H130" s="121"/>
      <c r="I130" s="121"/>
      <c r="J130" s="121"/>
      <c r="K130" s="340"/>
      <c r="L130" s="341"/>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2"/>
      <c r="AY130" s="342"/>
      <c r="AZ130" s="342"/>
      <c r="BA130" s="342"/>
      <c r="BB130" s="342"/>
      <c r="BC130" s="342"/>
      <c r="BD130" s="342"/>
      <c r="BE130" s="342"/>
      <c r="BF130" s="342"/>
      <c r="BG130" s="342"/>
      <c r="BH130" s="342"/>
      <c r="BI130" s="342"/>
      <c r="BJ130" s="342"/>
      <c r="BK130" s="342"/>
      <c r="BL130" s="342"/>
      <c r="BM130" s="342"/>
      <c r="BN130" s="342"/>
      <c r="BO130" s="342"/>
      <c r="BP130" s="342"/>
      <c r="BQ130" s="342"/>
      <c r="BR130" s="343"/>
      <c r="BS130" s="118"/>
      <c r="BT130" s="118"/>
      <c r="BU130" s="122"/>
    </row>
    <row r="131" spans="2:73" ht="7.5" customHeight="1">
      <c r="D131" s="121"/>
      <c r="E131" s="123"/>
      <c r="F131" s="118"/>
      <c r="G131" s="121"/>
      <c r="H131" s="121"/>
      <c r="I131" s="121"/>
      <c r="J131" s="121"/>
      <c r="K131" s="340" t="s">
        <v>1202</v>
      </c>
      <c r="L131" s="341"/>
      <c r="M131" s="346" t="s">
        <v>1134</v>
      </c>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6"/>
      <c r="AY131" s="346"/>
      <c r="AZ131" s="346"/>
      <c r="BA131" s="346"/>
      <c r="BB131" s="346"/>
      <c r="BC131" s="346"/>
      <c r="BD131" s="346"/>
      <c r="BE131" s="346"/>
      <c r="BF131" s="346"/>
      <c r="BG131" s="346"/>
      <c r="BH131" s="346"/>
      <c r="BI131" s="346"/>
      <c r="BJ131" s="346"/>
      <c r="BK131" s="346"/>
      <c r="BL131" s="346"/>
      <c r="BM131" s="346"/>
      <c r="BN131" s="346"/>
      <c r="BO131" s="346"/>
      <c r="BP131" s="346"/>
      <c r="BQ131" s="346"/>
      <c r="BR131" s="347"/>
      <c r="BS131" s="118"/>
      <c r="BT131" s="118"/>
      <c r="BU131" s="122"/>
    </row>
    <row r="132" spans="2:73" ht="7.5" customHeight="1">
      <c r="D132" s="121"/>
      <c r="E132" s="123"/>
      <c r="F132" s="118"/>
      <c r="G132" s="121"/>
      <c r="H132" s="121"/>
      <c r="I132" s="121"/>
      <c r="J132" s="121"/>
      <c r="K132" s="340"/>
      <c r="L132" s="341"/>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6"/>
      <c r="AY132" s="346"/>
      <c r="AZ132" s="346"/>
      <c r="BA132" s="346"/>
      <c r="BB132" s="346"/>
      <c r="BC132" s="346"/>
      <c r="BD132" s="346"/>
      <c r="BE132" s="346"/>
      <c r="BF132" s="346"/>
      <c r="BG132" s="346"/>
      <c r="BH132" s="346"/>
      <c r="BI132" s="346"/>
      <c r="BJ132" s="346"/>
      <c r="BK132" s="346"/>
      <c r="BL132" s="346"/>
      <c r="BM132" s="346"/>
      <c r="BN132" s="346"/>
      <c r="BO132" s="346"/>
      <c r="BP132" s="346"/>
      <c r="BQ132" s="346"/>
      <c r="BR132" s="347"/>
      <c r="BS132" s="118"/>
      <c r="BT132" s="118"/>
      <c r="BU132" s="122"/>
    </row>
    <row r="133" spans="2:73" ht="7.5" customHeight="1">
      <c r="D133" s="121"/>
      <c r="E133" s="123"/>
      <c r="F133" s="118"/>
      <c r="G133" s="121"/>
      <c r="H133" s="121"/>
      <c r="I133" s="121"/>
      <c r="J133" s="121"/>
      <c r="K133" s="340" t="s">
        <v>1203</v>
      </c>
      <c r="L133" s="341"/>
      <c r="M133" s="354" t="s">
        <v>1165</v>
      </c>
      <c r="N133" s="354"/>
      <c r="O133" s="354"/>
      <c r="P133" s="354"/>
      <c r="Q133" s="354"/>
      <c r="R133" s="354"/>
      <c r="S133" s="354"/>
      <c r="T133" s="354"/>
      <c r="U133" s="354"/>
      <c r="V133" s="354"/>
      <c r="W133" s="354"/>
      <c r="X133" s="354"/>
      <c r="Y133" s="354"/>
      <c r="Z133" s="354"/>
      <c r="AA133" s="354"/>
      <c r="AB133" s="354"/>
      <c r="AC133" s="354"/>
      <c r="AD133" s="354"/>
      <c r="AE133" s="354"/>
      <c r="AF133" s="354"/>
      <c r="AG133" s="354"/>
      <c r="AH133" s="354"/>
      <c r="AI133" s="354"/>
      <c r="AJ133" s="354"/>
      <c r="AK133" s="354"/>
      <c r="AL133" s="354"/>
      <c r="AM133" s="354"/>
      <c r="AN133" s="354"/>
      <c r="AO133" s="354"/>
      <c r="AP133" s="354"/>
      <c r="AQ133" s="354"/>
      <c r="AR133" s="354"/>
      <c r="AS133" s="354"/>
      <c r="AT133" s="354"/>
      <c r="AU133" s="354"/>
      <c r="AV133" s="354"/>
      <c r="AW133" s="354"/>
      <c r="AX133" s="354"/>
      <c r="AY133" s="354"/>
      <c r="AZ133" s="354"/>
      <c r="BA133" s="354"/>
      <c r="BB133" s="354"/>
      <c r="BC133" s="354"/>
      <c r="BD133" s="354"/>
      <c r="BE133" s="354"/>
      <c r="BF133" s="354"/>
      <c r="BG133" s="354"/>
      <c r="BH133" s="354"/>
      <c r="BI133" s="354"/>
      <c r="BJ133" s="354"/>
      <c r="BK133" s="354"/>
      <c r="BL133" s="354"/>
      <c r="BM133" s="354"/>
      <c r="BN133" s="354"/>
      <c r="BO133" s="354"/>
      <c r="BP133" s="354"/>
      <c r="BQ133" s="354"/>
      <c r="BR133" s="355"/>
      <c r="BS133" s="118"/>
      <c r="BT133" s="118"/>
      <c r="BU133" s="122"/>
    </row>
    <row r="134" spans="2:73" ht="7.5" customHeight="1">
      <c r="D134" s="121"/>
      <c r="E134" s="123"/>
      <c r="F134" s="118"/>
      <c r="G134" s="121"/>
      <c r="H134" s="121"/>
      <c r="I134" s="121"/>
      <c r="J134" s="121"/>
      <c r="K134" s="340"/>
      <c r="L134" s="341"/>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4"/>
      <c r="AY134" s="354"/>
      <c r="AZ134" s="354"/>
      <c r="BA134" s="354"/>
      <c r="BB134" s="354"/>
      <c r="BC134" s="354"/>
      <c r="BD134" s="354"/>
      <c r="BE134" s="354"/>
      <c r="BF134" s="354"/>
      <c r="BG134" s="354"/>
      <c r="BH134" s="354"/>
      <c r="BI134" s="354"/>
      <c r="BJ134" s="354"/>
      <c r="BK134" s="354"/>
      <c r="BL134" s="354"/>
      <c r="BM134" s="354"/>
      <c r="BN134" s="354"/>
      <c r="BO134" s="354"/>
      <c r="BP134" s="354"/>
      <c r="BQ134" s="354"/>
      <c r="BR134" s="355"/>
      <c r="BS134" s="125"/>
      <c r="BT134" s="125"/>
      <c r="BU134" s="128"/>
    </row>
    <row r="135" spans="2:73" ht="7.5" customHeight="1">
      <c r="D135" s="121"/>
      <c r="E135" s="123"/>
      <c r="F135" s="118"/>
      <c r="G135" s="121"/>
      <c r="H135" s="121"/>
      <c r="I135" s="121"/>
      <c r="J135" s="121"/>
      <c r="K135" s="133"/>
      <c r="L135" s="13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4"/>
      <c r="AY135" s="354"/>
      <c r="AZ135" s="354"/>
      <c r="BA135" s="354"/>
      <c r="BB135" s="354"/>
      <c r="BC135" s="354"/>
      <c r="BD135" s="354"/>
      <c r="BE135" s="354"/>
      <c r="BF135" s="354"/>
      <c r="BG135" s="354"/>
      <c r="BH135" s="354"/>
      <c r="BI135" s="354"/>
      <c r="BJ135" s="354"/>
      <c r="BK135" s="354"/>
      <c r="BL135" s="354"/>
      <c r="BM135" s="354"/>
      <c r="BN135" s="354"/>
      <c r="BO135" s="354"/>
      <c r="BP135" s="354"/>
      <c r="BQ135" s="354"/>
      <c r="BR135" s="355"/>
      <c r="BS135" s="127"/>
      <c r="BT135" s="127"/>
      <c r="BU135" s="120"/>
    </row>
    <row r="136" spans="2:73" s="121" customFormat="1" ht="7.5" customHeight="1">
      <c r="E136" s="123"/>
      <c r="F136" s="118"/>
      <c r="K136" s="133"/>
      <c r="L136" s="13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4"/>
      <c r="AW136" s="354"/>
      <c r="AX136" s="354"/>
      <c r="AY136" s="354"/>
      <c r="AZ136" s="354"/>
      <c r="BA136" s="354"/>
      <c r="BB136" s="354"/>
      <c r="BC136" s="354"/>
      <c r="BD136" s="354"/>
      <c r="BE136" s="354"/>
      <c r="BF136" s="354"/>
      <c r="BG136" s="354"/>
      <c r="BH136" s="354"/>
      <c r="BI136" s="354"/>
      <c r="BJ136" s="354"/>
      <c r="BK136" s="354"/>
      <c r="BL136" s="354"/>
      <c r="BM136" s="354"/>
      <c r="BN136" s="354"/>
      <c r="BO136" s="354"/>
      <c r="BP136" s="354"/>
      <c r="BQ136" s="354"/>
      <c r="BR136" s="355"/>
      <c r="BS136" s="118"/>
      <c r="BT136" s="118"/>
      <c r="BU136" s="122"/>
    </row>
    <row r="137" spans="2:73" ht="7.5" customHeight="1">
      <c r="D137" s="121"/>
      <c r="E137" s="123"/>
      <c r="F137" s="118"/>
      <c r="G137" s="121"/>
      <c r="H137" s="121"/>
      <c r="I137" s="121"/>
      <c r="J137" s="121"/>
      <c r="K137" s="138"/>
      <c r="L137" s="139"/>
      <c r="M137" s="356"/>
      <c r="N137" s="356"/>
      <c r="O137" s="356"/>
      <c r="P137" s="356"/>
      <c r="Q137" s="356"/>
      <c r="R137" s="356"/>
      <c r="S137" s="356"/>
      <c r="T137" s="356"/>
      <c r="U137" s="356"/>
      <c r="V137" s="356"/>
      <c r="W137" s="356"/>
      <c r="X137" s="356"/>
      <c r="Y137" s="356"/>
      <c r="Z137" s="356"/>
      <c r="AA137" s="356"/>
      <c r="AB137" s="356"/>
      <c r="AC137" s="356"/>
      <c r="AD137" s="356"/>
      <c r="AE137" s="356"/>
      <c r="AF137" s="356"/>
      <c r="AG137" s="356"/>
      <c r="AH137" s="356"/>
      <c r="AI137" s="356"/>
      <c r="AJ137" s="356"/>
      <c r="AK137" s="356"/>
      <c r="AL137" s="356"/>
      <c r="AM137" s="356"/>
      <c r="AN137" s="356"/>
      <c r="AO137" s="356"/>
      <c r="AP137" s="356"/>
      <c r="AQ137" s="356"/>
      <c r="AR137" s="356"/>
      <c r="AS137" s="356"/>
      <c r="AT137" s="356"/>
      <c r="AU137" s="356"/>
      <c r="AV137" s="356"/>
      <c r="AW137" s="356"/>
      <c r="AX137" s="356"/>
      <c r="AY137" s="356"/>
      <c r="AZ137" s="356"/>
      <c r="BA137" s="356"/>
      <c r="BB137" s="356"/>
      <c r="BC137" s="356"/>
      <c r="BD137" s="356"/>
      <c r="BE137" s="356"/>
      <c r="BF137" s="356"/>
      <c r="BG137" s="356"/>
      <c r="BH137" s="356"/>
      <c r="BI137" s="356"/>
      <c r="BJ137" s="356"/>
      <c r="BK137" s="356"/>
      <c r="BL137" s="356"/>
      <c r="BM137" s="356"/>
      <c r="BN137" s="356"/>
      <c r="BO137" s="356"/>
      <c r="BP137" s="356"/>
      <c r="BQ137" s="356"/>
      <c r="BR137" s="357"/>
      <c r="BS137" s="118"/>
      <c r="BT137" s="118"/>
      <c r="BU137" s="122"/>
    </row>
    <row r="138" spans="2:73" ht="7.5" customHeight="1">
      <c r="D138" s="121"/>
      <c r="E138" s="123"/>
      <c r="F138" s="121"/>
      <c r="G138" s="121"/>
      <c r="H138" s="121"/>
      <c r="I138" s="121"/>
      <c r="J138" s="121"/>
      <c r="K138" s="375" t="s">
        <v>1197</v>
      </c>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c r="BN138" s="376"/>
      <c r="BO138" s="376"/>
      <c r="BP138" s="376"/>
      <c r="BQ138" s="376"/>
      <c r="BR138" s="377"/>
      <c r="BS138" s="118"/>
      <c r="BT138" s="118"/>
      <c r="BU138" s="122"/>
    </row>
    <row r="139" spans="2:73" ht="7.5" customHeight="1">
      <c r="D139" s="121"/>
      <c r="E139" s="123"/>
      <c r="F139" s="121"/>
      <c r="G139" s="121"/>
      <c r="H139" s="121"/>
      <c r="I139" s="121"/>
      <c r="J139" s="121"/>
      <c r="K139" s="372"/>
      <c r="L139" s="373"/>
      <c r="M139" s="373"/>
      <c r="N139" s="373"/>
      <c r="O139" s="373"/>
      <c r="P139" s="373"/>
      <c r="Q139" s="373"/>
      <c r="R139" s="373"/>
      <c r="S139" s="373"/>
      <c r="T139" s="373"/>
      <c r="U139" s="373"/>
      <c r="V139" s="373"/>
      <c r="W139" s="373"/>
      <c r="X139" s="373"/>
      <c r="Y139" s="373"/>
      <c r="Z139" s="373"/>
      <c r="AA139" s="373"/>
      <c r="AB139" s="373"/>
      <c r="AC139" s="373"/>
      <c r="AD139" s="373"/>
      <c r="AE139" s="373"/>
      <c r="AF139" s="373"/>
      <c r="AG139" s="373"/>
      <c r="AH139" s="373"/>
      <c r="AI139" s="373"/>
      <c r="AJ139" s="373"/>
      <c r="AK139" s="373"/>
      <c r="AL139" s="373"/>
      <c r="AM139" s="373"/>
      <c r="AN139" s="373"/>
      <c r="AO139" s="373"/>
      <c r="AP139" s="373"/>
      <c r="AQ139" s="373"/>
      <c r="AR139" s="373"/>
      <c r="AS139" s="373"/>
      <c r="AT139" s="373"/>
      <c r="AU139" s="373"/>
      <c r="AV139" s="373"/>
      <c r="AW139" s="373"/>
      <c r="AX139" s="373"/>
      <c r="AY139" s="373"/>
      <c r="AZ139" s="373"/>
      <c r="BA139" s="373"/>
      <c r="BB139" s="373"/>
      <c r="BC139" s="373"/>
      <c r="BD139" s="373"/>
      <c r="BE139" s="373"/>
      <c r="BF139" s="373"/>
      <c r="BG139" s="373"/>
      <c r="BH139" s="373"/>
      <c r="BI139" s="373"/>
      <c r="BJ139" s="373"/>
      <c r="BK139" s="373"/>
      <c r="BL139" s="373"/>
      <c r="BM139" s="373"/>
      <c r="BN139" s="373"/>
      <c r="BO139" s="373"/>
      <c r="BP139" s="373"/>
      <c r="BQ139" s="373"/>
      <c r="BR139" s="374"/>
      <c r="BS139" s="118"/>
      <c r="BT139" s="118"/>
      <c r="BU139" s="122"/>
    </row>
    <row r="140" spans="2:73" ht="7.5" customHeight="1">
      <c r="D140" s="121"/>
      <c r="E140" s="124"/>
      <c r="F140" s="125"/>
      <c r="G140" s="125"/>
      <c r="H140" s="125"/>
      <c r="I140" s="368"/>
      <c r="J140" s="368"/>
      <c r="K140" s="340" t="s">
        <v>1204</v>
      </c>
      <c r="L140" s="341"/>
      <c r="M140" s="346" t="s">
        <v>1198</v>
      </c>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346"/>
      <c r="BP140" s="346"/>
      <c r="BQ140" s="346"/>
      <c r="BR140" s="347"/>
      <c r="BS140" s="118"/>
      <c r="BT140" s="118"/>
      <c r="BU140" s="122"/>
    </row>
    <row r="141" spans="2:73" ht="7.5" customHeight="1">
      <c r="D141" s="121"/>
      <c r="E141" s="126"/>
      <c r="F141" s="127"/>
      <c r="G141" s="121"/>
      <c r="H141" s="121"/>
      <c r="I141" s="369"/>
      <c r="J141" s="369"/>
      <c r="K141" s="340"/>
      <c r="L141" s="341"/>
      <c r="M141" s="346"/>
      <c r="N141" s="346"/>
      <c r="O141" s="346"/>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6"/>
      <c r="BM141" s="346"/>
      <c r="BN141" s="346"/>
      <c r="BO141" s="346"/>
      <c r="BP141" s="346"/>
      <c r="BQ141" s="346"/>
      <c r="BR141" s="347"/>
      <c r="BS141" s="118"/>
      <c r="BT141" s="118"/>
      <c r="BU141" s="122"/>
    </row>
    <row r="142" spans="2:73" ht="7.5" customHeight="1">
      <c r="D142" s="378"/>
      <c r="E142" s="379"/>
      <c r="F142" s="121"/>
      <c r="G142" s="121"/>
      <c r="H142" s="121"/>
      <c r="I142" s="121"/>
      <c r="J142" s="121"/>
      <c r="K142" s="340" t="s">
        <v>1205</v>
      </c>
      <c r="L142" s="341"/>
      <c r="M142" s="346" t="s">
        <v>1146</v>
      </c>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346"/>
      <c r="BM142" s="346"/>
      <c r="BN142" s="346"/>
      <c r="BO142" s="346"/>
      <c r="BP142" s="346"/>
      <c r="BQ142" s="346"/>
      <c r="BR142" s="347"/>
      <c r="BS142" s="118"/>
      <c r="BT142" s="118"/>
      <c r="BU142" s="122"/>
    </row>
    <row r="143" spans="2:73" ht="7.5" customHeight="1">
      <c r="D143" s="378"/>
      <c r="E143" s="379"/>
      <c r="F143" s="121"/>
      <c r="G143" s="121"/>
      <c r="H143" s="121"/>
      <c r="I143" s="121"/>
      <c r="J143" s="121"/>
      <c r="K143" s="340"/>
      <c r="L143" s="341"/>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6"/>
      <c r="BC143" s="346"/>
      <c r="BD143" s="346"/>
      <c r="BE143" s="346"/>
      <c r="BF143" s="346"/>
      <c r="BG143" s="346"/>
      <c r="BH143" s="346"/>
      <c r="BI143" s="346"/>
      <c r="BJ143" s="346"/>
      <c r="BK143" s="346"/>
      <c r="BL143" s="346"/>
      <c r="BM143" s="346"/>
      <c r="BN143" s="346"/>
      <c r="BO143" s="346"/>
      <c r="BP143" s="346"/>
      <c r="BQ143" s="346"/>
      <c r="BR143" s="347"/>
      <c r="BS143" s="118"/>
      <c r="BT143" s="118"/>
      <c r="BU143" s="122"/>
    </row>
    <row r="144" spans="2:73" ht="7.5" customHeight="1">
      <c r="B144" s="375" t="s">
        <v>1102</v>
      </c>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7"/>
      <c r="BS144" s="118"/>
      <c r="BT144" s="118"/>
      <c r="BU144" s="122"/>
    </row>
    <row r="145" spans="2:73" ht="7.5" customHeight="1">
      <c r="B145" s="372"/>
      <c r="C145" s="373"/>
      <c r="D145" s="373"/>
      <c r="E145" s="373"/>
      <c r="F145" s="373"/>
      <c r="G145" s="37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c r="AD145" s="373"/>
      <c r="AE145" s="373"/>
      <c r="AF145" s="373"/>
      <c r="AG145" s="373"/>
      <c r="AH145" s="373"/>
      <c r="AI145" s="373"/>
      <c r="AJ145" s="373"/>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G145" s="373"/>
      <c r="BH145" s="373"/>
      <c r="BI145" s="373"/>
      <c r="BJ145" s="373"/>
      <c r="BK145" s="373"/>
      <c r="BL145" s="373"/>
      <c r="BM145" s="373"/>
      <c r="BN145" s="373"/>
      <c r="BO145" s="373"/>
      <c r="BP145" s="373"/>
      <c r="BQ145" s="373"/>
      <c r="BR145" s="374"/>
      <c r="BS145" s="118"/>
      <c r="BT145" s="118"/>
      <c r="BU145" s="122"/>
    </row>
    <row r="146" spans="2:73" ht="7.5" customHeight="1">
      <c r="B146" s="340" t="s">
        <v>1206</v>
      </c>
      <c r="C146" s="341"/>
      <c r="D146" s="346" t="s">
        <v>1145</v>
      </c>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6"/>
      <c r="BM146" s="346"/>
      <c r="BN146" s="346"/>
      <c r="BO146" s="346"/>
      <c r="BP146" s="346"/>
      <c r="BQ146" s="346"/>
      <c r="BR146" s="347"/>
      <c r="BS146" s="118"/>
      <c r="BT146" s="118"/>
      <c r="BU146" s="122"/>
    </row>
    <row r="147" spans="2:73" ht="7.5" customHeight="1">
      <c r="B147" s="340"/>
      <c r="C147" s="341"/>
      <c r="D147" s="346"/>
      <c r="E147" s="346"/>
      <c r="F147" s="346"/>
      <c r="G147" s="346"/>
      <c r="H147" s="346"/>
      <c r="I147" s="346"/>
      <c r="J147" s="346"/>
      <c r="K147" s="346"/>
      <c r="L147" s="346"/>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6"/>
      <c r="AY147" s="346"/>
      <c r="AZ147" s="346"/>
      <c r="BA147" s="346"/>
      <c r="BB147" s="346"/>
      <c r="BC147" s="346"/>
      <c r="BD147" s="346"/>
      <c r="BE147" s="346"/>
      <c r="BF147" s="346"/>
      <c r="BG147" s="346"/>
      <c r="BH147" s="346"/>
      <c r="BI147" s="346"/>
      <c r="BJ147" s="346"/>
      <c r="BK147" s="346"/>
      <c r="BL147" s="346"/>
      <c r="BM147" s="346"/>
      <c r="BN147" s="346"/>
      <c r="BO147" s="346"/>
      <c r="BP147" s="346"/>
      <c r="BQ147" s="346"/>
      <c r="BR147" s="347"/>
      <c r="BS147" s="118"/>
      <c r="BT147" s="118"/>
      <c r="BU147" s="122"/>
    </row>
    <row r="148" spans="2:73" ht="7.5" customHeight="1">
      <c r="B148" s="340" t="s">
        <v>1207</v>
      </c>
      <c r="C148" s="341"/>
      <c r="D148" s="354" t="s">
        <v>1148</v>
      </c>
      <c r="E148" s="354"/>
      <c r="F148" s="354"/>
      <c r="G148" s="354"/>
      <c r="H148" s="354"/>
      <c r="I148" s="354"/>
      <c r="J148" s="354"/>
      <c r="K148" s="354"/>
      <c r="L148" s="354"/>
      <c r="M148" s="354"/>
      <c r="N148" s="354"/>
      <c r="O148" s="354"/>
      <c r="P148" s="354"/>
      <c r="Q148" s="354"/>
      <c r="R148" s="354"/>
      <c r="S148" s="354"/>
      <c r="T148" s="354"/>
      <c r="U148" s="354"/>
      <c r="V148" s="354"/>
      <c r="W148" s="354"/>
      <c r="X148" s="354"/>
      <c r="Y148" s="354"/>
      <c r="Z148" s="354"/>
      <c r="AA148" s="354"/>
      <c r="AB148" s="354"/>
      <c r="AC148" s="354"/>
      <c r="AD148" s="354"/>
      <c r="AE148" s="354"/>
      <c r="AF148" s="354"/>
      <c r="AG148" s="354"/>
      <c r="AH148" s="354"/>
      <c r="AI148" s="354"/>
      <c r="AJ148" s="354"/>
      <c r="AK148" s="354"/>
      <c r="AL148" s="354"/>
      <c r="AM148" s="354"/>
      <c r="AN148" s="354"/>
      <c r="AO148" s="354"/>
      <c r="AP148" s="354"/>
      <c r="AQ148" s="354"/>
      <c r="AR148" s="354"/>
      <c r="AS148" s="354"/>
      <c r="AT148" s="354"/>
      <c r="AU148" s="354"/>
      <c r="AV148" s="354"/>
      <c r="AW148" s="354"/>
      <c r="AX148" s="354"/>
      <c r="AY148" s="354"/>
      <c r="AZ148" s="354"/>
      <c r="BA148" s="354"/>
      <c r="BB148" s="354"/>
      <c r="BC148" s="354"/>
      <c r="BD148" s="354"/>
      <c r="BE148" s="354"/>
      <c r="BF148" s="354"/>
      <c r="BG148" s="354"/>
      <c r="BH148" s="354"/>
      <c r="BI148" s="354"/>
      <c r="BJ148" s="354"/>
      <c r="BK148" s="354"/>
      <c r="BL148" s="354"/>
      <c r="BM148" s="354"/>
      <c r="BN148" s="354"/>
      <c r="BO148" s="354"/>
      <c r="BP148" s="354"/>
      <c r="BQ148" s="354"/>
      <c r="BR148" s="355"/>
      <c r="BS148" s="118"/>
      <c r="BT148" s="118"/>
      <c r="BU148" s="122"/>
    </row>
    <row r="149" spans="2:73" ht="7.5" customHeight="1">
      <c r="B149" s="364"/>
      <c r="C149" s="365"/>
      <c r="D149" s="354"/>
      <c r="E149" s="354"/>
      <c r="F149" s="354"/>
      <c r="G149" s="354"/>
      <c r="H149" s="354"/>
      <c r="I149" s="354"/>
      <c r="J149" s="354"/>
      <c r="K149" s="354"/>
      <c r="L149" s="354"/>
      <c r="M149" s="354"/>
      <c r="N149" s="354"/>
      <c r="O149" s="354"/>
      <c r="P149" s="354"/>
      <c r="Q149" s="354"/>
      <c r="R149" s="354"/>
      <c r="S149" s="354"/>
      <c r="T149" s="354"/>
      <c r="U149" s="354"/>
      <c r="V149" s="354"/>
      <c r="W149" s="354"/>
      <c r="X149" s="354"/>
      <c r="Y149" s="354"/>
      <c r="Z149" s="354"/>
      <c r="AA149" s="354"/>
      <c r="AB149" s="354"/>
      <c r="AC149" s="354"/>
      <c r="AD149" s="354"/>
      <c r="AE149" s="354"/>
      <c r="AF149" s="354"/>
      <c r="AG149" s="354"/>
      <c r="AH149" s="354"/>
      <c r="AI149" s="354"/>
      <c r="AJ149" s="354"/>
      <c r="AK149" s="354"/>
      <c r="AL149" s="354"/>
      <c r="AM149" s="354"/>
      <c r="AN149" s="354"/>
      <c r="AO149" s="354"/>
      <c r="AP149" s="354"/>
      <c r="AQ149" s="354"/>
      <c r="AR149" s="354"/>
      <c r="AS149" s="354"/>
      <c r="AT149" s="354"/>
      <c r="AU149" s="354"/>
      <c r="AV149" s="354"/>
      <c r="AW149" s="354"/>
      <c r="AX149" s="354"/>
      <c r="AY149" s="354"/>
      <c r="AZ149" s="354"/>
      <c r="BA149" s="354"/>
      <c r="BB149" s="354"/>
      <c r="BC149" s="354"/>
      <c r="BD149" s="354"/>
      <c r="BE149" s="354"/>
      <c r="BF149" s="354"/>
      <c r="BG149" s="354"/>
      <c r="BH149" s="354"/>
      <c r="BI149" s="354"/>
      <c r="BJ149" s="354"/>
      <c r="BK149" s="354"/>
      <c r="BL149" s="354"/>
      <c r="BM149" s="354"/>
      <c r="BN149" s="354"/>
      <c r="BO149" s="354"/>
      <c r="BP149" s="354"/>
      <c r="BQ149" s="354"/>
      <c r="BR149" s="355"/>
      <c r="BS149" s="118"/>
      <c r="BT149" s="118"/>
      <c r="BU149" s="122"/>
    </row>
    <row r="150" spans="2:73" s="121" customFormat="1" ht="7.5" customHeight="1">
      <c r="B150" s="133"/>
      <c r="C150" s="134"/>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c r="Z150" s="354"/>
      <c r="AA150" s="354"/>
      <c r="AB150" s="354"/>
      <c r="AC150" s="354"/>
      <c r="AD150" s="354"/>
      <c r="AE150" s="354"/>
      <c r="AF150" s="354"/>
      <c r="AG150" s="354"/>
      <c r="AH150" s="354"/>
      <c r="AI150" s="354"/>
      <c r="AJ150" s="354"/>
      <c r="AK150" s="354"/>
      <c r="AL150" s="354"/>
      <c r="AM150" s="354"/>
      <c r="AN150" s="354"/>
      <c r="AO150" s="354"/>
      <c r="AP150" s="354"/>
      <c r="AQ150" s="354"/>
      <c r="AR150" s="354"/>
      <c r="AS150" s="354"/>
      <c r="AT150" s="354"/>
      <c r="AU150" s="354"/>
      <c r="AV150" s="354"/>
      <c r="AW150" s="354"/>
      <c r="AX150" s="354"/>
      <c r="AY150" s="354"/>
      <c r="AZ150" s="354"/>
      <c r="BA150" s="354"/>
      <c r="BB150" s="354"/>
      <c r="BC150" s="354"/>
      <c r="BD150" s="354"/>
      <c r="BE150" s="354"/>
      <c r="BF150" s="354"/>
      <c r="BG150" s="354"/>
      <c r="BH150" s="354"/>
      <c r="BI150" s="354"/>
      <c r="BJ150" s="354"/>
      <c r="BK150" s="354"/>
      <c r="BL150" s="354"/>
      <c r="BM150" s="354"/>
      <c r="BN150" s="354"/>
      <c r="BO150" s="354"/>
      <c r="BP150" s="354"/>
      <c r="BQ150" s="354"/>
      <c r="BR150" s="355"/>
      <c r="BS150" s="118"/>
      <c r="BT150" s="118"/>
      <c r="BU150" s="122"/>
    </row>
    <row r="151" spans="2:73" s="121" customFormat="1" ht="7.5" customHeight="1">
      <c r="B151" s="138"/>
      <c r="C151" s="139"/>
      <c r="D151" s="356"/>
      <c r="E151" s="356"/>
      <c r="F151" s="356"/>
      <c r="G151" s="356"/>
      <c r="H151" s="356"/>
      <c r="I151" s="356"/>
      <c r="J151" s="356"/>
      <c r="K151" s="356"/>
      <c r="L151" s="356"/>
      <c r="M151" s="356"/>
      <c r="N151" s="356"/>
      <c r="O151" s="356"/>
      <c r="P151" s="356"/>
      <c r="Q151" s="356"/>
      <c r="R151" s="356"/>
      <c r="S151" s="356"/>
      <c r="T151" s="356"/>
      <c r="U151" s="356"/>
      <c r="V151" s="356"/>
      <c r="W151" s="356"/>
      <c r="X151" s="356"/>
      <c r="Y151" s="356"/>
      <c r="Z151" s="356"/>
      <c r="AA151" s="356"/>
      <c r="AB151" s="356"/>
      <c r="AC151" s="356"/>
      <c r="AD151" s="356"/>
      <c r="AE151" s="356"/>
      <c r="AF151" s="356"/>
      <c r="AG151" s="356"/>
      <c r="AH151" s="356"/>
      <c r="AI151" s="356"/>
      <c r="AJ151" s="356"/>
      <c r="AK151" s="356"/>
      <c r="AL151" s="356"/>
      <c r="AM151" s="356"/>
      <c r="AN151" s="356"/>
      <c r="AO151" s="356"/>
      <c r="AP151" s="356"/>
      <c r="AQ151" s="356"/>
      <c r="AR151" s="356"/>
      <c r="AS151" s="356"/>
      <c r="AT151" s="356"/>
      <c r="AU151" s="356"/>
      <c r="AV151" s="356"/>
      <c r="AW151" s="356"/>
      <c r="AX151" s="356"/>
      <c r="AY151" s="356"/>
      <c r="AZ151" s="356"/>
      <c r="BA151" s="356"/>
      <c r="BB151" s="356"/>
      <c r="BC151" s="356"/>
      <c r="BD151" s="356"/>
      <c r="BE151" s="356"/>
      <c r="BF151" s="356"/>
      <c r="BG151" s="356"/>
      <c r="BH151" s="356"/>
      <c r="BI151" s="356"/>
      <c r="BJ151" s="356"/>
      <c r="BK151" s="356"/>
      <c r="BL151" s="356"/>
      <c r="BM151" s="356"/>
      <c r="BN151" s="356"/>
      <c r="BO151" s="356"/>
      <c r="BP151" s="356"/>
      <c r="BQ151" s="356"/>
      <c r="BR151" s="357"/>
      <c r="BS151" s="118"/>
      <c r="BT151" s="118"/>
      <c r="BU151" s="122"/>
    </row>
    <row r="152" spans="2:73" ht="7.5" customHeight="1">
      <c r="BS152" s="118"/>
      <c r="BT152" s="118"/>
      <c r="BU152" s="122"/>
    </row>
    <row r="153" spans="2:73" ht="7.5" customHeight="1">
      <c r="BS153" s="118"/>
      <c r="BT153" s="118"/>
      <c r="BU153" s="122"/>
    </row>
    <row r="154" spans="2:73" ht="7.5" customHeight="1">
      <c r="B154" s="358" t="s">
        <v>1153</v>
      </c>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60"/>
      <c r="BS154" s="118"/>
      <c r="BT154" s="118"/>
      <c r="BU154" s="122"/>
    </row>
    <row r="155" spans="2:73" ht="7.5" customHeight="1">
      <c r="B155" s="361"/>
      <c r="C155" s="362"/>
      <c r="D155" s="36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362"/>
      <c r="AV155" s="362"/>
      <c r="AW155" s="362"/>
      <c r="AX155" s="362"/>
      <c r="AY155" s="362"/>
      <c r="AZ155" s="362"/>
      <c r="BA155" s="362"/>
      <c r="BB155" s="362"/>
      <c r="BC155" s="362"/>
      <c r="BD155" s="362"/>
      <c r="BE155" s="362"/>
      <c r="BF155" s="362"/>
      <c r="BG155" s="362"/>
      <c r="BH155" s="362"/>
      <c r="BI155" s="362"/>
      <c r="BJ155" s="362"/>
      <c r="BK155" s="362"/>
      <c r="BL155" s="362"/>
      <c r="BM155" s="362"/>
      <c r="BN155" s="362"/>
      <c r="BO155" s="362"/>
      <c r="BP155" s="362"/>
      <c r="BQ155" s="362"/>
      <c r="BR155" s="363"/>
      <c r="BS155" s="118"/>
      <c r="BT155" s="118"/>
      <c r="BU155" s="122"/>
    </row>
    <row r="156" spans="2:73" ht="7.5" customHeight="1">
      <c r="B156" s="340" t="s">
        <v>1208</v>
      </c>
      <c r="C156" s="341"/>
      <c r="D156" s="342" t="s">
        <v>1149</v>
      </c>
      <c r="E156" s="342"/>
      <c r="F156" s="342"/>
      <c r="G156" s="342"/>
      <c r="H156" s="342"/>
      <c r="I156" s="342"/>
      <c r="J156" s="342"/>
      <c r="K156" s="342"/>
      <c r="L156" s="342"/>
      <c r="M156" s="342"/>
      <c r="N156" s="342"/>
      <c r="O156" s="342"/>
      <c r="P156" s="342"/>
      <c r="Q156" s="342"/>
      <c r="R156" s="342"/>
      <c r="S156" s="342"/>
      <c r="T156" s="342"/>
      <c r="U156" s="342"/>
      <c r="V156" s="342"/>
      <c r="W156" s="342"/>
      <c r="X156" s="342"/>
      <c r="Y156" s="342"/>
      <c r="Z156" s="342"/>
      <c r="AA156" s="342"/>
      <c r="AB156" s="342"/>
      <c r="AC156" s="342"/>
      <c r="AD156" s="342"/>
      <c r="AE156" s="342"/>
      <c r="AF156" s="342"/>
      <c r="AG156" s="342"/>
      <c r="AH156" s="342"/>
      <c r="AI156" s="342"/>
      <c r="AJ156" s="342"/>
      <c r="AK156" s="342"/>
      <c r="AL156" s="342"/>
      <c r="AM156" s="342"/>
      <c r="AN156" s="342"/>
      <c r="AO156" s="342"/>
      <c r="AP156" s="342"/>
      <c r="AQ156" s="342"/>
      <c r="AR156" s="342"/>
      <c r="AS156" s="342"/>
      <c r="AT156" s="342"/>
      <c r="AU156" s="342"/>
      <c r="AV156" s="342"/>
      <c r="AW156" s="342"/>
      <c r="AX156" s="342"/>
      <c r="AY156" s="342"/>
      <c r="AZ156" s="342"/>
      <c r="BA156" s="342"/>
      <c r="BB156" s="342"/>
      <c r="BC156" s="342"/>
      <c r="BD156" s="342"/>
      <c r="BE156" s="342"/>
      <c r="BF156" s="342"/>
      <c r="BG156" s="342"/>
      <c r="BH156" s="342"/>
      <c r="BI156" s="342"/>
      <c r="BJ156" s="342"/>
      <c r="BK156" s="342"/>
      <c r="BL156" s="342"/>
      <c r="BM156" s="342"/>
      <c r="BN156" s="342"/>
      <c r="BO156" s="342"/>
      <c r="BP156" s="342"/>
      <c r="BQ156" s="342"/>
      <c r="BR156" s="343"/>
      <c r="BS156" s="118"/>
      <c r="BT156" s="118"/>
      <c r="BU156" s="122"/>
    </row>
    <row r="157" spans="2:73" ht="7.5" customHeight="1">
      <c r="B157" s="340"/>
      <c r="C157" s="341"/>
      <c r="D157" s="342"/>
      <c r="E157" s="342"/>
      <c r="F157" s="342"/>
      <c r="G157" s="342"/>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2"/>
      <c r="AY157" s="342"/>
      <c r="AZ157" s="342"/>
      <c r="BA157" s="342"/>
      <c r="BB157" s="342"/>
      <c r="BC157" s="342"/>
      <c r="BD157" s="342"/>
      <c r="BE157" s="342"/>
      <c r="BF157" s="342"/>
      <c r="BG157" s="342"/>
      <c r="BH157" s="342"/>
      <c r="BI157" s="342"/>
      <c r="BJ157" s="342"/>
      <c r="BK157" s="342"/>
      <c r="BL157" s="342"/>
      <c r="BM157" s="342"/>
      <c r="BN157" s="342"/>
      <c r="BO157" s="342"/>
      <c r="BP157" s="342"/>
      <c r="BQ157" s="342"/>
      <c r="BR157" s="343"/>
      <c r="BS157" s="118"/>
      <c r="BT157" s="118"/>
      <c r="BU157" s="122"/>
    </row>
    <row r="158" spans="2:73" ht="7.5" customHeight="1">
      <c r="B158" s="130"/>
      <c r="C158" s="118"/>
      <c r="D158" s="342"/>
      <c r="E158" s="342"/>
      <c r="F158" s="342"/>
      <c r="G158" s="342"/>
      <c r="H158" s="342"/>
      <c r="I158" s="342"/>
      <c r="J158" s="342"/>
      <c r="K158" s="342"/>
      <c r="L158" s="342"/>
      <c r="M158" s="342"/>
      <c r="N158" s="342"/>
      <c r="O158" s="342"/>
      <c r="P158" s="342"/>
      <c r="Q158" s="342"/>
      <c r="R158" s="342"/>
      <c r="S158" s="342"/>
      <c r="T158" s="342"/>
      <c r="U158" s="342"/>
      <c r="V158" s="342"/>
      <c r="W158" s="342"/>
      <c r="X158" s="342"/>
      <c r="Y158" s="342"/>
      <c r="Z158" s="342"/>
      <c r="AA158" s="342"/>
      <c r="AB158" s="342"/>
      <c r="AC158" s="342"/>
      <c r="AD158" s="342"/>
      <c r="AE158" s="342"/>
      <c r="AF158" s="342"/>
      <c r="AG158" s="342"/>
      <c r="AH158" s="342"/>
      <c r="AI158" s="342"/>
      <c r="AJ158" s="342"/>
      <c r="AK158" s="342"/>
      <c r="AL158" s="342"/>
      <c r="AM158" s="342"/>
      <c r="AN158" s="342"/>
      <c r="AO158" s="342"/>
      <c r="AP158" s="342"/>
      <c r="AQ158" s="342"/>
      <c r="AR158" s="342"/>
      <c r="AS158" s="342"/>
      <c r="AT158" s="342"/>
      <c r="AU158" s="342"/>
      <c r="AV158" s="342"/>
      <c r="AW158" s="342"/>
      <c r="AX158" s="342"/>
      <c r="AY158" s="342"/>
      <c r="AZ158" s="342"/>
      <c r="BA158" s="342"/>
      <c r="BB158" s="342"/>
      <c r="BC158" s="342"/>
      <c r="BD158" s="342"/>
      <c r="BE158" s="342"/>
      <c r="BF158" s="342"/>
      <c r="BG158" s="342"/>
      <c r="BH158" s="342"/>
      <c r="BI158" s="342"/>
      <c r="BJ158" s="342"/>
      <c r="BK158" s="342"/>
      <c r="BL158" s="342"/>
      <c r="BM158" s="342"/>
      <c r="BN158" s="342"/>
      <c r="BO158" s="342"/>
      <c r="BP158" s="342"/>
      <c r="BQ158" s="342"/>
      <c r="BR158" s="343"/>
      <c r="BS158" s="118"/>
      <c r="BT158" s="118"/>
      <c r="BU158" s="122"/>
    </row>
    <row r="159" spans="2:73" ht="7.5" customHeight="1">
      <c r="B159" s="130"/>
      <c r="C159" s="118"/>
      <c r="D159" s="342"/>
      <c r="E159" s="342"/>
      <c r="F159" s="342"/>
      <c r="G159" s="342"/>
      <c r="H159" s="342"/>
      <c r="I159" s="342"/>
      <c r="J159" s="342"/>
      <c r="K159" s="342"/>
      <c r="L159" s="342"/>
      <c r="M159" s="342"/>
      <c r="N159" s="342"/>
      <c r="O159" s="342"/>
      <c r="P159" s="342"/>
      <c r="Q159" s="342"/>
      <c r="R159" s="342"/>
      <c r="S159" s="342"/>
      <c r="T159" s="342"/>
      <c r="U159" s="342"/>
      <c r="V159" s="342"/>
      <c r="W159" s="342"/>
      <c r="X159" s="342"/>
      <c r="Y159" s="342"/>
      <c r="Z159" s="342"/>
      <c r="AA159" s="342"/>
      <c r="AB159" s="342"/>
      <c r="AC159" s="342"/>
      <c r="AD159" s="342"/>
      <c r="AE159" s="342"/>
      <c r="AF159" s="342"/>
      <c r="AG159" s="342"/>
      <c r="AH159" s="342"/>
      <c r="AI159" s="342"/>
      <c r="AJ159" s="342"/>
      <c r="AK159" s="342"/>
      <c r="AL159" s="342"/>
      <c r="AM159" s="342"/>
      <c r="AN159" s="342"/>
      <c r="AO159" s="342"/>
      <c r="AP159" s="342"/>
      <c r="AQ159" s="342"/>
      <c r="AR159" s="342"/>
      <c r="AS159" s="342"/>
      <c r="AT159" s="342"/>
      <c r="AU159" s="342"/>
      <c r="AV159" s="342"/>
      <c r="AW159" s="342"/>
      <c r="AX159" s="342"/>
      <c r="AY159" s="342"/>
      <c r="AZ159" s="342"/>
      <c r="BA159" s="342"/>
      <c r="BB159" s="342"/>
      <c r="BC159" s="342"/>
      <c r="BD159" s="342"/>
      <c r="BE159" s="342"/>
      <c r="BF159" s="342"/>
      <c r="BG159" s="342"/>
      <c r="BH159" s="342"/>
      <c r="BI159" s="342"/>
      <c r="BJ159" s="342"/>
      <c r="BK159" s="342"/>
      <c r="BL159" s="342"/>
      <c r="BM159" s="342"/>
      <c r="BN159" s="342"/>
      <c r="BO159" s="342"/>
      <c r="BP159" s="342"/>
      <c r="BQ159" s="342"/>
      <c r="BR159" s="343"/>
      <c r="BS159" s="118"/>
      <c r="BT159" s="118"/>
      <c r="BU159" s="122"/>
    </row>
    <row r="160" spans="2:73" ht="7.5" customHeight="1">
      <c r="B160" s="340" t="s">
        <v>1209</v>
      </c>
      <c r="C160" s="341"/>
      <c r="D160" s="346" t="s">
        <v>1150</v>
      </c>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6"/>
      <c r="AN160" s="346"/>
      <c r="AO160" s="346"/>
      <c r="AP160" s="346"/>
      <c r="AQ160" s="346"/>
      <c r="AR160" s="346"/>
      <c r="AS160" s="346"/>
      <c r="AT160" s="346"/>
      <c r="AU160" s="346"/>
      <c r="AV160" s="346"/>
      <c r="AW160" s="346"/>
      <c r="AX160" s="346"/>
      <c r="AY160" s="346"/>
      <c r="AZ160" s="346"/>
      <c r="BA160" s="346"/>
      <c r="BB160" s="346"/>
      <c r="BC160" s="346"/>
      <c r="BD160" s="346"/>
      <c r="BE160" s="346"/>
      <c r="BF160" s="346"/>
      <c r="BG160" s="346"/>
      <c r="BH160" s="346"/>
      <c r="BI160" s="346"/>
      <c r="BJ160" s="346"/>
      <c r="BK160" s="346"/>
      <c r="BL160" s="346"/>
      <c r="BM160" s="346"/>
      <c r="BN160" s="346"/>
      <c r="BO160" s="346"/>
      <c r="BP160" s="346"/>
      <c r="BQ160" s="346"/>
      <c r="BR160" s="347"/>
      <c r="BS160" s="118"/>
      <c r="BT160" s="118"/>
      <c r="BU160" s="122"/>
    </row>
    <row r="161" spans="2:74" ht="7.5" customHeight="1">
      <c r="B161" s="340"/>
      <c r="C161" s="341"/>
      <c r="D161" s="346"/>
      <c r="E161" s="346"/>
      <c r="F161" s="346"/>
      <c r="G161" s="346"/>
      <c r="H161" s="346"/>
      <c r="I161" s="346"/>
      <c r="J161" s="346"/>
      <c r="K161" s="346"/>
      <c r="L161" s="346"/>
      <c r="M161" s="346"/>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6"/>
      <c r="AY161" s="346"/>
      <c r="AZ161" s="346"/>
      <c r="BA161" s="346"/>
      <c r="BB161" s="346"/>
      <c r="BC161" s="346"/>
      <c r="BD161" s="346"/>
      <c r="BE161" s="346"/>
      <c r="BF161" s="346"/>
      <c r="BG161" s="346"/>
      <c r="BH161" s="346"/>
      <c r="BI161" s="346"/>
      <c r="BJ161" s="346"/>
      <c r="BK161" s="346"/>
      <c r="BL161" s="346"/>
      <c r="BM161" s="346"/>
      <c r="BN161" s="346"/>
      <c r="BO161" s="346"/>
      <c r="BP161" s="346"/>
      <c r="BQ161" s="346"/>
      <c r="BR161" s="347"/>
      <c r="BS161" s="118"/>
      <c r="BT161" s="118"/>
      <c r="BU161" s="122"/>
    </row>
    <row r="162" spans="2:74" ht="7.5" customHeight="1">
      <c r="B162" s="340" t="s">
        <v>1210</v>
      </c>
      <c r="C162" s="341"/>
      <c r="D162" s="346" t="s">
        <v>1151</v>
      </c>
      <c r="E162" s="346"/>
      <c r="F162" s="346"/>
      <c r="G162" s="346"/>
      <c r="H162" s="346"/>
      <c r="I162" s="346"/>
      <c r="J162" s="346"/>
      <c r="K162" s="346"/>
      <c r="L162" s="346"/>
      <c r="M162" s="346"/>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346"/>
      <c r="AO162" s="346"/>
      <c r="AP162" s="346"/>
      <c r="AQ162" s="346"/>
      <c r="AR162" s="346"/>
      <c r="AS162" s="346"/>
      <c r="AT162" s="346"/>
      <c r="AU162" s="346"/>
      <c r="AV162" s="346"/>
      <c r="AW162" s="346"/>
      <c r="AX162" s="346"/>
      <c r="AY162" s="346"/>
      <c r="AZ162" s="346"/>
      <c r="BA162" s="346"/>
      <c r="BB162" s="346"/>
      <c r="BC162" s="346"/>
      <c r="BD162" s="346"/>
      <c r="BE162" s="346"/>
      <c r="BF162" s="346"/>
      <c r="BG162" s="346"/>
      <c r="BH162" s="346"/>
      <c r="BI162" s="346"/>
      <c r="BJ162" s="346"/>
      <c r="BK162" s="346"/>
      <c r="BL162" s="346"/>
      <c r="BM162" s="346"/>
      <c r="BN162" s="346"/>
      <c r="BO162" s="346"/>
      <c r="BP162" s="346"/>
      <c r="BQ162" s="346"/>
      <c r="BR162" s="347"/>
      <c r="BS162" s="118"/>
      <c r="BT162" s="118"/>
      <c r="BU162" s="122"/>
    </row>
    <row r="163" spans="2:74" ht="7.5" customHeight="1">
      <c r="B163" s="340"/>
      <c r="C163" s="341"/>
      <c r="D163" s="346"/>
      <c r="E163" s="346"/>
      <c r="F163" s="346"/>
      <c r="G163" s="346"/>
      <c r="H163" s="346"/>
      <c r="I163" s="346"/>
      <c r="J163" s="346"/>
      <c r="K163" s="346"/>
      <c r="L163" s="346"/>
      <c r="M163" s="346"/>
      <c r="N163" s="346"/>
      <c r="O163" s="346"/>
      <c r="P163" s="346"/>
      <c r="Q163" s="346"/>
      <c r="R163" s="346"/>
      <c r="S163" s="346"/>
      <c r="T163" s="346"/>
      <c r="U163" s="346"/>
      <c r="V163" s="346"/>
      <c r="W163" s="346"/>
      <c r="X163" s="346"/>
      <c r="Y163" s="346"/>
      <c r="Z163" s="346"/>
      <c r="AA163" s="346"/>
      <c r="AB163" s="346"/>
      <c r="AC163" s="346"/>
      <c r="AD163" s="346"/>
      <c r="AE163" s="346"/>
      <c r="AF163" s="346"/>
      <c r="AG163" s="346"/>
      <c r="AH163" s="346"/>
      <c r="AI163" s="346"/>
      <c r="AJ163" s="346"/>
      <c r="AK163" s="346"/>
      <c r="AL163" s="346"/>
      <c r="AM163" s="346"/>
      <c r="AN163" s="346"/>
      <c r="AO163" s="346"/>
      <c r="AP163" s="346"/>
      <c r="AQ163" s="346"/>
      <c r="AR163" s="346"/>
      <c r="AS163" s="346"/>
      <c r="AT163" s="346"/>
      <c r="AU163" s="346"/>
      <c r="AV163" s="346"/>
      <c r="AW163" s="346"/>
      <c r="AX163" s="346"/>
      <c r="AY163" s="346"/>
      <c r="AZ163" s="346"/>
      <c r="BA163" s="346"/>
      <c r="BB163" s="346"/>
      <c r="BC163" s="346"/>
      <c r="BD163" s="346"/>
      <c r="BE163" s="346"/>
      <c r="BF163" s="346"/>
      <c r="BG163" s="346"/>
      <c r="BH163" s="346"/>
      <c r="BI163" s="346"/>
      <c r="BJ163" s="346"/>
      <c r="BK163" s="346"/>
      <c r="BL163" s="346"/>
      <c r="BM163" s="346"/>
      <c r="BN163" s="346"/>
      <c r="BO163" s="346"/>
      <c r="BP163" s="346"/>
      <c r="BQ163" s="346"/>
      <c r="BR163" s="347"/>
      <c r="BS163" s="118"/>
      <c r="BT163" s="118"/>
      <c r="BU163" s="370"/>
      <c r="BV163" s="371"/>
    </row>
    <row r="164" spans="2:74" ht="7.5" customHeight="1">
      <c r="B164" s="340" t="s">
        <v>1211</v>
      </c>
      <c r="C164" s="341"/>
      <c r="D164" s="346" t="s">
        <v>1152</v>
      </c>
      <c r="E164" s="346"/>
      <c r="F164" s="346"/>
      <c r="G164" s="346"/>
      <c r="H164" s="346"/>
      <c r="I164" s="346"/>
      <c r="J164" s="346"/>
      <c r="K164" s="346"/>
      <c r="L164" s="346"/>
      <c r="M164" s="346"/>
      <c r="N164" s="346"/>
      <c r="O164" s="346"/>
      <c r="P164" s="346"/>
      <c r="Q164" s="346"/>
      <c r="R164" s="346"/>
      <c r="S164" s="346"/>
      <c r="T164" s="346"/>
      <c r="U164" s="346"/>
      <c r="V164" s="346"/>
      <c r="W164" s="346"/>
      <c r="X164" s="346"/>
      <c r="Y164" s="346"/>
      <c r="Z164" s="346"/>
      <c r="AA164" s="346"/>
      <c r="AB164" s="346"/>
      <c r="AC164" s="346"/>
      <c r="AD164" s="346"/>
      <c r="AE164" s="346"/>
      <c r="AF164" s="346"/>
      <c r="AG164" s="346"/>
      <c r="AH164" s="346"/>
      <c r="AI164" s="346"/>
      <c r="AJ164" s="346"/>
      <c r="AK164" s="346"/>
      <c r="AL164" s="346"/>
      <c r="AM164" s="346"/>
      <c r="AN164" s="346"/>
      <c r="AO164" s="346"/>
      <c r="AP164" s="346"/>
      <c r="AQ164" s="346"/>
      <c r="AR164" s="346"/>
      <c r="AS164" s="346"/>
      <c r="AT164" s="346"/>
      <c r="AU164" s="346"/>
      <c r="AV164" s="346"/>
      <c r="AW164" s="346"/>
      <c r="AX164" s="346"/>
      <c r="AY164" s="346"/>
      <c r="AZ164" s="346"/>
      <c r="BA164" s="346"/>
      <c r="BB164" s="346"/>
      <c r="BC164" s="346"/>
      <c r="BD164" s="346"/>
      <c r="BE164" s="346"/>
      <c r="BF164" s="346"/>
      <c r="BG164" s="346"/>
      <c r="BH164" s="346"/>
      <c r="BI164" s="346"/>
      <c r="BJ164" s="346"/>
      <c r="BK164" s="346"/>
      <c r="BL164" s="346"/>
      <c r="BM164" s="346"/>
      <c r="BN164" s="346"/>
      <c r="BO164" s="346"/>
      <c r="BP164" s="346"/>
      <c r="BQ164" s="346"/>
      <c r="BR164" s="347"/>
      <c r="BS164" s="118"/>
      <c r="BT164" s="118"/>
      <c r="BU164" s="370"/>
      <c r="BV164" s="371"/>
    </row>
    <row r="165" spans="2:74" ht="7.5" customHeight="1">
      <c r="B165" s="340"/>
      <c r="C165" s="341"/>
      <c r="D165" s="346"/>
      <c r="E165" s="346"/>
      <c r="F165" s="346"/>
      <c r="G165" s="346"/>
      <c r="H165" s="346"/>
      <c r="I165" s="346"/>
      <c r="J165" s="346"/>
      <c r="K165" s="346"/>
      <c r="L165" s="346"/>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c r="AL165" s="346"/>
      <c r="AM165" s="346"/>
      <c r="AN165" s="346"/>
      <c r="AO165" s="346"/>
      <c r="AP165" s="346"/>
      <c r="AQ165" s="346"/>
      <c r="AR165" s="346"/>
      <c r="AS165" s="346"/>
      <c r="AT165" s="346"/>
      <c r="AU165" s="346"/>
      <c r="AV165" s="346"/>
      <c r="AW165" s="346"/>
      <c r="AX165" s="346"/>
      <c r="AY165" s="346"/>
      <c r="AZ165" s="346"/>
      <c r="BA165" s="346"/>
      <c r="BB165" s="346"/>
      <c r="BC165" s="346"/>
      <c r="BD165" s="346"/>
      <c r="BE165" s="346"/>
      <c r="BF165" s="346"/>
      <c r="BG165" s="346"/>
      <c r="BH165" s="346"/>
      <c r="BI165" s="346"/>
      <c r="BJ165" s="346"/>
      <c r="BK165" s="346"/>
      <c r="BL165" s="346"/>
      <c r="BM165" s="346"/>
      <c r="BN165" s="346"/>
      <c r="BO165" s="346"/>
      <c r="BP165" s="346"/>
      <c r="BQ165" s="346"/>
      <c r="BR165" s="347"/>
      <c r="BS165" s="118"/>
      <c r="BT165" s="118"/>
      <c r="BU165" s="122"/>
    </row>
    <row r="166" spans="2:74" ht="7.5" customHeight="1">
      <c r="B166" s="340" t="s">
        <v>1212</v>
      </c>
      <c r="C166" s="341"/>
      <c r="D166" s="346" t="s">
        <v>1154</v>
      </c>
      <c r="E166" s="346"/>
      <c r="F166" s="346"/>
      <c r="G166" s="346"/>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6"/>
      <c r="AY166" s="346"/>
      <c r="AZ166" s="346"/>
      <c r="BA166" s="346"/>
      <c r="BB166" s="346"/>
      <c r="BC166" s="346"/>
      <c r="BD166" s="346"/>
      <c r="BE166" s="346"/>
      <c r="BF166" s="346"/>
      <c r="BG166" s="346"/>
      <c r="BH166" s="346"/>
      <c r="BI166" s="346"/>
      <c r="BJ166" s="346"/>
      <c r="BK166" s="346"/>
      <c r="BL166" s="346"/>
      <c r="BM166" s="346"/>
      <c r="BN166" s="346"/>
      <c r="BO166" s="346"/>
      <c r="BP166" s="346"/>
      <c r="BQ166" s="346"/>
      <c r="BR166" s="347"/>
      <c r="BS166" s="118"/>
      <c r="BT166" s="118"/>
      <c r="BU166" s="122"/>
    </row>
    <row r="167" spans="2:74" ht="7.5" customHeight="1">
      <c r="B167" s="340"/>
      <c r="C167" s="341"/>
      <c r="D167" s="346"/>
      <c r="E167" s="346"/>
      <c r="F167" s="346"/>
      <c r="G167" s="346"/>
      <c r="H167" s="346"/>
      <c r="I167" s="346"/>
      <c r="J167" s="346"/>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c r="AN167" s="346"/>
      <c r="AO167" s="346"/>
      <c r="AP167" s="346"/>
      <c r="AQ167" s="346"/>
      <c r="AR167" s="346"/>
      <c r="AS167" s="346"/>
      <c r="AT167" s="346"/>
      <c r="AU167" s="346"/>
      <c r="AV167" s="346"/>
      <c r="AW167" s="346"/>
      <c r="AX167" s="346"/>
      <c r="AY167" s="346"/>
      <c r="AZ167" s="346"/>
      <c r="BA167" s="346"/>
      <c r="BB167" s="346"/>
      <c r="BC167" s="346"/>
      <c r="BD167" s="346"/>
      <c r="BE167" s="346"/>
      <c r="BF167" s="346"/>
      <c r="BG167" s="346"/>
      <c r="BH167" s="346"/>
      <c r="BI167" s="346"/>
      <c r="BJ167" s="346"/>
      <c r="BK167" s="346"/>
      <c r="BL167" s="346"/>
      <c r="BM167" s="346"/>
      <c r="BN167" s="346"/>
      <c r="BO167" s="346"/>
      <c r="BP167" s="346"/>
      <c r="BQ167" s="346"/>
      <c r="BR167" s="347"/>
      <c r="BS167" s="118"/>
      <c r="BT167" s="118"/>
      <c r="BU167" s="122"/>
    </row>
    <row r="168" spans="2:74" s="121" customFormat="1" ht="7.5" customHeight="1">
      <c r="B168" s="340" t="s">
        <v>1213</v>
      </c>
      <c r="C168" s="341"/>
      <c r="D168" s="346" t="s">
        <v>1155</v>
      </c>
      <c r="E168" s="346"/>
      <c r="F168" s="346"/>
      <c r="G168" s="346"/>
      <c r="H168" s="346"/>
      <c r="I168" s="346"/>
      <c r="J168" s="346"/>
      <c r="K168" s="346"/>
      <c r="L168" s="346"/>
      <c r="M168" s="346"/>
      <c r="N168" s="346"/>
      <c r="O168" s="346"/>
      <c r="P168" s="346"/>
      <c r="Q168" s="346"/>
      <c r="R168" s="346"/>
      <c r="S168" s="346"/>
      <c r="T168" s="346"/>
      <c r="U168" s="346"/>
      <c r="V168" s="346"/>
      <c r="W168" s="346"/>
      <c r="X168" s="346"/>
      <c r="Y168" s="346"/>
      <c r="Z168" s="346"/>
      <c r="AA168" s="346"/>
      <c r="AB168" s="346"/>
      <c r="AC168" s="346"/>
      <c r="AD168" s="346"/>
      <c r="AE168" s="346"/>
      <c r="AF168" s="346"/>
      <c r="AG168" s="346"/>
      <c r="AH168" s="346"/>
      <c r="AI168" s="346"/>
      <c r="AJ168" s="346"/>
      <c r="AK168" s="346"/>
      <c r="AL168" s="346"/>
      <c r="AM168" s="346"/>
      <c r="AN168" s="346"/>
      <c r="AO168" s="346"/>
      <c r="AP168" s="346"/>
      <c r="AQ168" s="346"/>
      <c r="AR168" s="346"/>
      <c r="AS168" s="346"/>
      <c r="AT168" s="346"/>
      <c r="AU168" s="346"/>
      <c r="AV168" s="346"/>
      <c r="AW168" s="346"/>
      <c r="AX168" s="346"/>
      <c r="AY168" s="346"/>
      <c r="AZ168" s="346"/>
      <c r="BA168" s="346"/>
      <c r="BB168" s="346"/>
      <c r="BC168" s="346"/>
      <c r="BD168" s="346"/>
      <c r="BE168" s="346"/>
      <c r="BF168" s="346"/>
      <c r="BG168" s="346"/>
      <c r="BH168" s="346"/>
      <c r="BI168" s="346"/>
      <c r="BJ168" s="346"/>
      <c r="BK168" s="346"/>
      <c r="BL168" s="346"/>
      <c r="BM168" s="346"/>
      <c r="BN168" s="346"/>
      <c r="BO168" s="346"/>
      <c r="BP168" s="346"/>
      <c r="BQ168" s="346"/>
      <c r="BR168" s="347"/>
      <c r="BS168" s="140"/>
      <c r="BT168" s="140"/>
      <c r="BU168" s="122"/>
    </row>
    <row r="169" spans="2:74" s="121" customFormat="1" ht="7.5" customHeight="1">
      <c r="B169" s="340"/>
      <c r="C169" s="341"/>
      <c r="D169" s="346"/>
      <c r="E169" s="346"/>
      <c r="F169" s="346"/>
      <c r="G169" s="346"/>
      <c r="H169" s="346"/>
      <c r="I169" s="346"/>
      <c r="J169" s="346"/>
      <c r="K169" s="346"/>
      <c r="L169" s="346"/>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c r="AL169" s="346"/>
      <c r="AM169" s="346"/>
      <c r="AN169" s="346"/>
      <c r="AO169" s="346"/>
      <c r="AP169" s="346"/>
      <c r="AQ169" s="346"/>
      <c r="AR169" s="346"/>
      <c r="AS169" s="346"/>
      <c r="AT169" s="346"/>
      <c r="AU169" s="346"/>
      <c r="AV169" s="346"/>
      <c r="AW169" s="346"/>
      <c r="AX169" s="346"/>
      <c r="AY169" s="346"/>
      <c r="AZ169" s="346"/>
      <c r="BA169" s="346"/>
      <c r="BB169" s="346"/>
      <c r="BC169" s="346"/>
      <c r="BD169" s="346"/>
      <c r="BE169" s="346"/>
      <c r="BF169" s="346"/>
      <c r="BG169" s="346"/>
      <c r="BH169" s="346"/>
      <c r="BI169" s="346"/>
      <c r="BJ169" s="346"/>
      <c r="BK169" s="346"/>
      <c r="BL169" s="346"/>
      <c r="BM169" s="346"/>
      <c r="BN169" s="346"/>
      <c r="BO169" s="346"/>
      <c r="BP169" s="346"/>
      <c r="BQ169" s="346"/>
      <c r="BR169" s="347"/>
      <c r="BS169" s="140"/>
      <c r="BT169" s="140"/>
      <c r="BU169" s="122"/>
    </row>
    <row r="170" spans="2:74" ht="7.5" customHeight="1">
      <c r="B170" s="340" t="s">
        <v>1214</v>
      </c>
      <c r="C170" s="341"/>
      <c r="D170" s="346" t="s">
        <v>1168</v>
      </c>
      <c r="E170" s="346"/>
      <c r="F170" s="346"/>
      <c r="G170" s="346"/>
      <c r="H170" s="346"/>
      <c r="I170" s="346"/>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c r="AL170" s="346"/>
      <c r="AM170" s="346"/>
      <c r="AN170" s="346"/>
      <c r="AO170" s="346"/>
      <c r="AP170" s="346"/>
      <c r="AQ170" s="346"/>
      <c r="AR170" s="346"/>
      <c r="AS170" s="346"/>
      <c r="AT170" s="346"/>
      <c r="AU170" s="346"/>
      <c r="AV170" s="346"/>
      <c r="AW170" s="346"/>
      <c r="AX170" s="346"/>
      <c r="AY170" s="346"/>
      <c r="AZ170" s="346"/>
      <c r="BA170" s="346"/>
      <c r="BB170" s="346"/>
      <c r="BC170" s="346"/>
      <c r="BD170" s="346"/>
      <c r="BE170" s="346"/>
      <c r="BF170" s="346"/>
      <c r="BG170" s="346"/>
      <c r="BH170" s="346"/>
      <c r="BI170" s="346"/>
      <c r="BJ170" s="346"/>
      <c r="BK170" s="346"/>
      <c r="BL170" s="346"/>
      <c r="BM170" s="346"/>
      <c r="BN170" s="346"/>
      <c r="BO170" s="346"/>
      <c r="BP170" s="346"/>
      <c r="BQ170" s="346"/>
      <c r="BR170" s="347"/>
      <c r="BS170" s="118"/>
      <c r="BT170" s="118"/>
      <c r="BU170" s="122"/>
    </row>
    <row r="171" spans="2:74" s="121" customFormat="1" ht="7.5" customHeight="1">
      <c r="B171" s="340"/>
      <c r="C171" s="341"/>
      <c r="D171" s="346"/>
      <c r="E171" s="346"/>
      <c r="F171" s="346"/>
      <c r="G171" s="346"/>
      <c r="H171" s="346"/>
      <c r="I171" s="346"/>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c r="AL171" s="346"/>
      <c r="AM171" s="346"/>
      <c r="AN171" s="346"/>
      <c r="AO171" s="346"/>
      <c r="AP171" s="346"/>
      <c r="AQ171" s="346"/>
      <c r="AR171" s="346"/>
      <c r="AS171" s="346"/>
      <c r="AT171" s="346"/>
      <c r="AU171" s="346"/>
      <c r="AV171" s="346"/>
      <c r="AW171" s="346"/>
      <c r="AX171" s="346"/>
      <c r="AY171" s="346"/>
      <c r="AZ171" s="346"/>
      <c r="BA171" s="346"/>
      <c r="BB171" s="346"/>
      <c r="BC171" s="346"/>
      <c r="BD171" s="346"/>
      <c r="BE171" s="346"/>
      <c r="BF171" s="346"/>
      <c r="BG171" s="346"/>
      <c r="BH171" s="346"/>
      <c r="BI171" s="346"/>
      <c r="BJ171" s="346"/>
      <c r="BK171" s="346"/>
      <c r="BL171" s="346"/>
      <c r="BM171" s="346"/>
      <c r="BN171" s="346"/>
      <c r="BO171" s="346"/>
      <c r="BP171" s="346"/>
      <c r="BQ171" s="346"/>
      <c r="BR171" s="347"/>
      <c r="BS171" s="140"/>
      <c r="BT171" s="140"/>
      <c r="BU171" s="122"/>
    </row>
    <row r="172" spans="2:74" s="121" customFormat="1" ht="7.5" customHeight="1">
      <c r="B172" s="133"/>
      <c r="C172" s="134"/>
      <c r="D172" s="346"/>
      <c r="E172" s="346"/>
      <c r="F172" s="346"/>
      <c r="G172" s="346"/>
      <c r="H172" s="346"/>
      <c r="I172" s="346"/>
      <c r="J172" s="346"/>
      <c r="K172" s="346"/>
      <c r="L172" s="346"/>
      <c r="M172" s="346"/>
      <c r="N172" s="346"/>
      <c r="O172" s="346"/>
      <c r="P172" s="346"/>
      <c r="Q172" s="346"/>
      <c r="R172" s="346"/>
      <c r="S172" s="346"/>
      <c r="T172" s="346"/>
      <c r="U172" s="346"/>
      <c r="V172" s="346"/>
      <c r="W172" s="346"/>
      <c r="X172" s="346"/>
      <c r="Y172" s="346"/>
      <c r="Z172" s="346"/>
      <c r="AA172" s="346"/>
      <c r="AB172" s="346"/>
      <c r="AC172" s="346"/>
      <c r="AD172" s="346"/>
      <c r="AE172" s="346"/>
      <c r="AF172" s="346"/>
      <c r="AG172" s="346"/>
      <c r="AH172" s="346"/>
      <c r="AI172" s="346"/>
      <c r="AJ172" s="346"/>
      <c r="AK172" s="346"/>
      <c r="AL172" s="346"/>
      <c r="AM172" s="346"/>
      <c r="AN172" s="346"/>
      <c r="AO172" s="346"/>
      <c r="AP172" s="346"/>
      <c r="AQ172" s="346"/>
      <c r="AR172" s="346"/>
      <c r="AS172" s="346"/>
      <c r="AT172" s="346"/>
      <c r="AU172" s="346"/>
      <c r="AV172" s="346"/>
      <c r="AW172" s="346"/>
      <c r="AX172" s="346"/>
      <c r="AY172" s="346"/>
      <c r="AZ172" s="346"/>
      <c r="BA172" s="346"/>
      <c r="BB172" s="346"/>
      <c r="BC172" s="346"/>
      <c r="BD172" s="346"/>
      <c r="BE172" s="346"/>
      <c r="BF172" s="346"/>
      <c r="BG172" s="346"/>
      <c r="BH172" s="346"/>
      <c r="BI172" s="346"/>
      <c r="BJ172" s="346"/>
      <c r="BK172" s="346"/>
      <c r="BL172" s="346"/>
      <c r="BM172" s="346"/>
      <c r="BN172" s="346"/>
      <c r="BO172" s="346"/>
      <c r="BP172" s="346"/>
      <c r="BQ172" s="346"/>
      <c r="BR172" s="347"/>
      <c r="BS172" s="140"/>
      <c r="BT172" s="140"/>
      <c r="BU172" s="122"/>
    </row>
    <row r="173" spans="2:74" ht="7.5" customHeight="1">
      <c r="B173" s="138"/>
      <c r="C173" s="139"/>
      <c r="D173" s="366"/>
      <c r="E173" s="366"/>
      <c r="F173" s="366"/>
      <c r="G173" s="366"/>
      <c r="H173" s="366"/>
      <c r="I173" s="366"/>
      <c r="J173" s="366"/>
      <c r="K173" s="366"/>
      <c r="L173" s="366"/>
      <c r="M173" s="366"/>
      <c r="N173" s="366"/>
      <c r="O173" s="366"/>
      <c r="P173" s="366"/>
      <c r="Q173" s="366"/>
      <c r="R173" s="366"/>
      <c r="S173" s="366"/>
      <c r="T173" s="366"/>
      <c r="U173" s="366"/>
      <c r="V173" s="366"/>
      <c r="W173" s="366"/>
      <c r="X173" s="366"/>
      <c r="Y173" s="366"/>
      <c r="Z173" s="366"/>
      <c r="AA173" s="366"/>
      <c r="AB173" s="366"/>
      <c r="AC173" s="366"/>
      <c r="AD173" s="366"/>
      <c r="AE173" s="366"/>
      <c r="AF173" s="366"/>
      <c r="AG173" s="366"/>
      <c r="AH173" s="366"/>
      <c r="AI173" s="366"/>
      <c r="AJ173" s="366"/>
      <c r="AK173" s="366"/>
      <c r="AL173" s="366"/>
      <c r="AM173" s="366"/>
      <c r="AN173" s="366"/>
      <c r="AO173" s="366"/>
      <c r="AP173" s="366"/>
      <c r="AQ173" s="366"/>
      <c r="AR173" s="366"/>
      <c r="AS173" s="366"/>
      <c r="AT173" s="366"/>
      <c r="AU173" s="366"/>
      <c r="AV173" s="366"/>
      <c r="AW173" s="366"/>
      <c r="AX173" s="366"/>
      <c r="AY173" s="366"/>
      <c r="AZ173" s="366"/>
      <c r="BA173" s="366"/>
      <c r="BB173" s="366"/>
      <c r="BC173" s="366"/>
      <c r="BD173" s="366"/>
      <c r="BE173" s="366"/>
      <c r="BF173" s="366"/>
      <c r="BG173" s="366"/>
      <c r="BH173" s="366"/>
      <c r="BI173" s="366"/>
      <c r="BJ173" s="366"/>
      <c r="BK173" s="366"/>
      <c r="BL173" s="366"/>
      <c r="BM173" s="366"/>
      <c r="BN173" s="366"/>
      <c r="BO173" s="366"/>
      <c r="BP173" s="366"/>
      <c r="BQ173" s="366"/>
      <c r="BR173" s="367"/>
      <c r="BS173" s="118"/>
      <c r="BT173" s="118"/>
      <c r="BU173" s="122"/>
    </row>
    <row r="174" spans="2:74" ht="7.5" customHeight="1">
      <c r="B174" s="121"/>
      <c r="C174" s="121"/>
      <c r="D174" s="121"/>
      <c r="E174" s="123"/>
      <c r="F174" s="118"/>
      <c r="G174" s="118"/>
      <c r="H174" s="118"/>
      <c r="I174" s="118"/>
      <c r="J174" s="118"/>
      <c r="K174" s="372" t="s">
        <v>1156</v>
      </c>
      <c r="L174" s="373"/>
      <c r="M174" s="373"/>
      <c r="N174" s="373"/>
      <c r="O174" s="373"/>
      <c r="P174" s="373"/>
      <c r="Q174" s="373"/>
      <c r="R174" s="373"/>
      <c r="S174" s="373"/>
      <c r="T174" s="373"/>
      <c r="U174" s="373"/>
      <c r="V174" s="373"/>
      <c r="W174" s="373"/>
      <c r="X174" s="373"/>
      <c r="Y174" s="373"/>
      <c r="Z174" s="373"/>
      <c r="AA174" s="373"/>
      <c r="AB174" s="373"/>
      <c r="AC174" s="373"/>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3"/>
      <c r="AY174" s="373"/>
      <c r="AZ174" s="373"/>
      <c r="BA174" s="373"/>
      <c r="BB174" s="373"/>
      <c r="BC174" s="373"/>
      <c r="BD174" s="373"/>
      <c r="BE174" s="373"/>
      <c r="BF174" s="373"/>
      <c r="BG174" s="373"/>
      <c r="BH174" s="373"/>
      <c r="BI174" s="373"/>
      <c r="BJ174" s="373"/>
      <c r="BK174" s="373"/>
      <c r="BL174" s="373"/>
      <c r="BM174" s="373"/>
      <c r="BN174" s="373"/>
      <c r="BO174" s="373"/>
      <c r="BP174" s="373"/>
      <c r="BQ174" s="373"/>
      <c r="BR174" s="374"/>
      <c r="BS174" s="118"/>
      <c r="BT174" s="118"/>
      <c r="BU174" s="122"/>
    </row>
    <row r="175" spans="2:74" ht="7.5" customHeight="1">
      <c r="B175" s="121"/>
      <c r="C175" s="121"/>
      <c r="D175" s="121"/>
      <c r="E175" s="123"/>
      <c r="F175" s="118"/>
      <c r="G175" s="118"/>
      <c r="H175" s="118"/>
      <c r="I175" s="118"/>
      <c r="J175" s="118"/>
      <c r="K175" s="372"/>
      <c r="L175" s="373"/>
      <c r="M175" s="373"/>
      <c r="N175" s="373"/>
      <c r="O175" s="373"/>
      <c r="P175" s="373"/>
      <c r="Q175" s="373"/>
      <c r="R175" s="373"/>
      <c r="S175" s="373"/>
      <c r="T175" s="373"/>
      <c r="U175" s="373"/>
      <c r="V175" s="373"/>
      <c r="W175" s="373"/>
      <c r="X175" s="373"/>
      <c r="Y175" s="373"/>
      <c r="Z175" s="373"/>
      <c r="AA175" s="373"/>
      <c r="AB175" s="373"/>
      <c r="AC175" s="373"/>
      <c r="AD175" s="373"/>
      <c r="AE175" s="373"/>
      <c r="AF175" s="373"/>
      <c r="AG175" s="373"/>
      <c r="AH175" s="373"/>
      <c r="AI175" s="373"/>
      <c r="AJ175" s="373"/>
      <c r="AK175" s="373"/>
      <c r="AL175" s="373"/>
      <c r="AM175" s="373"/>
      <c r="AN175" s="373"/>
      <c r="AO175" s="373"/>
      <c r="AP175" s="373"/>
      <c r="AQ175" s="373"/>
      <c r="AR175" s="373"/>
      <c r="AS175" s="373"/>
      <c r="AT175" s="373"/>
      <c r="AU175" s="373"/>
      <c r="AV175" s="373"/>
      <c r="AW175" s="373"/>
      <c r="AX175" s="373"/>
      <c r="AY175" s="373"/>
      <c r="AZ175" s="373"/>
      <c r="BA175" s="373"/>
      <c r="BB175" s="373"/>
      <c r="BC175" s="373"/>
      <c r="BD175" s="373"/>
      <c r="BE175" s="373"/>
      <c r="BF175" s="373"/>
      <c r="BG175" s="373"/>
      <c r="BH175" s="373"/>
      <c r="BI175" s="373"/>
      <c r="BJ175" s="373"/>
      <c r="BK175" s="373"/>
      <c r="BL175" s="373"/>
      <c r="BM175" s="373"/>
      <c r="BN175" s="373"/>
      <c r="BO175" s="373"/>
      <c r="BP175" s="373"/>
      <c r="BQ175" s="373"/>
      <c r="BR175" s="374"/>
      <c r="BS175" s="118"/>
      <c r="BT175" s="118"/>
      <c r="BU175" s="122"/>
    </row>
    <row r="176" spans="2:74" ht="7.5" customHeight="1">
      <c r="B176" s="121"/>
      <c r="C176" s="121"/>
      <c r="D176" s="121"/>
      <c r="E176" s="124"/>
      <c r="F176" s="125"/>
      <c r="G176" s="125"/>
      <c r="H176" s="125"/>
      <c r="I176" s="368"/>
      <c r="J176" s="368"/>
      <c r="K176" s="340" t="s">
        <v>1215</v>
      </c>
      <c r="L176" s="341"/>
      <c r="M176" s="346" t="s">
        <v>1122</v>
      </c>
      <c r="N176" s="346"/>
      <c r="O176" s="346"/>
      <c r="P176" s="346"/>
      <c r="Q176" s="346"/>
      <c r="R176" s="346"/>
      <c r="S176" s="346"/>
      <c r="T176" s="346"/>
      <c r="U176" s="346"/>
      <c r="V176" s="346"/>
      <c r="W176" s="346"/>
      <c r="X176" s="346"/>
      <c r="Y176" s="346"/>
      <c r="Z176" s="346"/>
      <c r="AA176" s="346"/>
      <c r="AB176" s="346"/>
      <c r="AC176" s="346"/>
      <c r="AD176" s="346"/>
      <c r="AE176" s="346"/>
      <c r="AF176" s="346"/>
      <c r="AG176" s="346"/>
      <c r="AH176" s="346"/>
      <c r="AI176" s="346"/>
      <c r="AJ176" s="346"/>
      <c r="AK176" s="346"/>
      <c r="AL176" s="346"/>
      <c r="AM176" s="346"/>
      <c r="AN176" s="346"/>
      <c r="AO176" s="346"/>
      <c r="AP176" s="346"/>
      <c r="AQ176" s="346"/>
      <c r="AR176" s="346"/>
      <c r="AS176" s="346"/>
      <c r="AT176" s="346"/>
      <c r="AU176" s="346"/>
      <c r="AV176" s="346"/>
      <c r="AW176" s="346"/>
      <c r="AX176" s="346"/>
      <c r="AY176" s="346"/>
      <c r="AZ176" s="346"/>
      <c r="BA176" s="346"/>
      <c r="BB176" s="346"/>
      <c r="BC176" s="346"/>
      <c r="BD176" s="346"/>
      <c r="BE176" s="346"/>
      <c r="BF176" s="346"/>
      <c r="BG176" s="346"/>
      <c r="BH176" s="346"/>
      <c r="BI176" s="346"/>
      <c r="BJ176" s="346"/>
      <c r="BK176" s="346"/>
      <c r="BL176" s="346"/>
      <c r="BM176" s="346"/>
      <c r="BN176" s="346"/>
      <c r="BO176" s="346"/>
      <c r="BP176" s="346"/>
      <c r="BQ176" s="346"/>
      <c r="BR176" s="347"/>
      <c r="BS176" s="118"/>
      <c r="BT176" s="118"/>
      <c r="BU176" s="122"/>
    </row>
    <row r="177" spans="2:73" ht="7.5" customHeight="1">
      <c r="B177" s="121"/>
      <c r="C177" s="121"/>
      <c r="D177" s="118"/>
      <c r="E177" s="127"/>
      <c r="F177" s="127"/>
      <c r="G177" s="121"/>
      <c r="H177" s="121"/>
      <c r="I177" s="369"/>
      <c r="J177" s="369"/>
      <c r="K177" s="340"/>
      <c r="L177" s="341"/>
      <c r="M177" s="346"/>
      <c r="N177" s="346"/>
      <c r="O177" s="346"/>
      <c r="P177" s="346"/>
      <c r="Q177" s="346"/>
      <c r="R177" s="346"/>
      <c r="S177" s="346"/>
      <c r="T177" s="346"/>
      <c r="U177" s="346"/>
      <c r="V177" s="346"/>
      <c r="W177" s="346"/>
      <c r="X177" s="346"/>
      <c r="Y177" s="346"/>
      <c r="Z177" s="346"/>
      <c r="AA177" s="346"/>
      <c r="AB177" s="346"/>
      <c r="AC177" s="346"/>
      <c r="AD177" s="346"/>
      <c r="AE177" s="346"/>
      <c r="AF177" s="346"/>
      <c r="AG177" s="346"/>
      <c r="AH177" s="346"/>
      <c r="AI177" s="346"/>
      <c r="AJ177" s="346"/>
      <c r="AK177" s="346"/>
      <c r="AL177" s="346"/>
      <c r="AM177" s="346"/>
      <c r="AN177" s="346"/>
      <c r="AO177" s="346"/>
      <c r="AP177" s="346"/>
      <c r="AQ177" s="346"/>
      <c r="AR177" s="346"/>
      <c r="AS177" s="346"/>
      <c r="AT177" s="346"/>
      <c r="AU177" s="346"/>
      <c r="AV177" s="346"/>
      <c r="AW177" s="346"/>
      <c r="AX177" s="346"/>
      <c r="AY177" s="346"/>
      <c r="AZ177" s="346"/>
      <c r="BA177" s="346"/>
      <c r="BB177" s="346"/>
      <c r="BC177" s="346"/>
      <c r="BD177" s="346"/>
      <c r="BE177" s="346"/>
      <c r="BF177" s="346"/>
      <c r="BG177" s="346"/>
      <c r="BH177" s="346"/>
      <c r="BI177" s="346"/>
      <c r="BJ177" s="346"/>
      <c r="BK177" s="346"/>
      <c r="BL177" s="346"/>
      <c r="BM177" s="346"/>
      <c r="BN177" s="346"/>
      <c r="BO177" s="346"/>
      <c r="BP177" s="346"/>
      <c r="BQ177" s="346"/>
      <c r="BR177" s="347"/>
      <c r="BS177" s="118"/>
      <c r="BT177" s="118"/>
      <c r="BU177" s="122"/>
    </row>
    <row r="178" spans="2:73" ht="7.5" customHeight="1">
      <c r="K178" s="340" t="s">
        <v>1216</v>
      </c>
      <c r="L178" s="341"/>
      <c r="M178" s="346" t="s">
        <v>1099</v>
      </c>
      <c r="N178" s="346"/>
      <c r="O178" s="346"/>
      <c r="P178" s="346"/>
      <c r="Q178" s="346"/>
      <c r="R178" s="346"/>
      <c r="S178" s="346"/>
      <c r="T178" s="346"/>
      <c r="U178" s="346"/>
      <c r="V178" s="346"/>
      <c r="W178" s="346"/>
      <c r="X178" s="346"/>
      <c r="Y178" s="346"/>
      <c r="Z178" s="346"/>
      <c r="AA178" s="346"/>
      <c r="AB178" s="346"/>
      <c r="AC178" s="346"/>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6"/>
      <c r="AY178" s="346"/>
      <c r="AZ178" s="346"/>
      <c r="BA178" s="346"/>
      <c r="BB178" s="346"/>
      <c r="BC178" s="346"/>
      <c r="BD178" s="346"/>
      <c r="BE178" s="346"/>
      <c r="BF178" s="346"/>
      <c r="BG178" s="346"/>
      <c r="BH178" s="346"/>
      <c r="BI178" s="346"/>
      <c r="BJ178" s="346"/>
      <c r="BK178" s="346"/>
      <c r="BL178" s="346"/>
      <c r="BM178" s="346"/>
      <c r="BN178" s="346"/>
      <c r="BO178" s="346"/>
      <c r="BP178" s="346"/>
      <c r="BQ178" s="346"/>
      <c r="BR178" s="347"/>
      <c r="BS178" s="118"/>
      <c r="BT178" s="118"/>
      <c r="BU178" s="122"/>
    </row>
    <row r="179" spans="2:73" ht="7.5" customHeight="1">
      <c r="K179" s="340"/>
      <c r="L179" s="341"/>
      <c r="M179" s="346"/>
      <c r="N179" s="346"/>
      <c r="O179" s="346"/>
      <c r="P179" s="346"/>
      <c r="Q179" s="346"/>
      <c r="R179" s="346"/>
      <c r="S179" s="346"/>
      <c r="T179" s="346"/>
      <c r="U179" s="346"/>
      <c r="V179" s="346"/>
      <c r="W179" s="346"/>
      <c r="X179" s="346"/>
      <c r="Y179" s="346"/>
      <c r="Z179" s="346"/>
      <c r="AA179" s="346"/>
      <c r="AB179" s="346"/>
      <c r="AC179" s="346"/>
      <c r="AD179" s="346"/>
      <c r="AE179" s="346"/>
      <c r="AF179" s="346"/>
      <c r="AG179" s="346"/>
      <c r="AH179" s="346"/>
      <c r="AI179" s="346"/>
      <c r="AJ179" s="346"/>
      <c r="AK179" s="346"/>
      <c r="AL179" s="346"/>
      <c r="AM179" s="346"/>
      <c r="AN179" s="346"/>
      <c r="AO179" s="346"/>
      <c r="AP179" s="346"/>
      <c r="AQ179" s="346"/>
      <c r="AR179" s="346"/>
      <c r="AS179" s="346"/>
      <c r="AT179" s="346"/>
      <c r="AU179" s="346"/>
      <c r="AV179" s="346"/>
      <c r="AW179" s="346"/>
      <c r="AX179" s="346"/>
      <c r="AY179" s="346"/>
      <c r="AZ179" s="346"/>
      <c r="BA179" s="346"/>
      <c r="BB179" s="346"/>
      <c r="BC179" s="346"/>
      <c r="BD179" s="346"/>
      <c r="BE179" s="346"/>
      <c r="BF179" s="346"/>
      <c r="BG179" s="346"/>
      <c r="BH179" s="346"/>
      <c r="BI179" s="346"/>
      <c r="BJ179" s="346"/>
      <c r="BK179" s="346"/>
      <c r="BL179" s="346"/>
      <c r="BM179" s="346"/>
      <c r="BN179" s="346"/>
      <c r="BO179" s="346"/>
      <c r="BP179" s="346"/>
      <c r="BQ179" s="346"/>
      <c r="BR179" s="347"/>
      <c r="BS179" s="118"/>
      <c r="BT179" s="118"/>
      <c r="BU179" s="122"/>
    </row>
    <row r="180" spans="2:73" ht="7.5" customHeight="1">
      <c r="K180" s="340" t="s">
        <v>1217</v>
      </c>
      <c r="L180" s="341"/>
      <c r="M180" s="346" t="s">
        <v>1098</v>
      </c>
      <c r="N180" s="346"/>
      <c r="O180" s="346"/>
      <c r="P180" s="346"/>
      <c r="Q180" s="346"/>
      <c r="R180" s="346"/>
      <c r="S180" s="346"/>
      <c r="T180" s="346"/>
      <c r="U180" s="346"/>
      <c r="V180" s="346"/>
      <c r="W180" s="346"/>
      <c r="X180" s="346"/>
      <c r="Y180" s="346"/>
      <c r="Z180" s="346"/>
      <c r="AA180" s="346"/>
      <c r="AB180" s="346"/>
      <c r="AC180" s="346"/>
      <c r="AD180" s="346"/>
      <c r="AE180" s="346"/>
      <c r="AF180" s="346"/>
      <c r="AG180" s="346"/>
      <c r="AH180" s="346"/>
      <c r="AI180" s="346"/>
      <c r="AJ180" s="346"/>
      <c r="AK180" s="346"/>
      <c r="AL180" s="346"/>
      <c r="AM180" s="346"/>
      <c r="AN180" s="346"/>
      <c r="AO180" s="346"/>
      <c r="AP180" s="346"/>
      <c r="AQ180" s="346"/>
      <c r="AR180" s="346"/>
      <c r="AS180" s="346"/>
      <c r="AT180" s="346"/>
      <c r="AU180" s="346"/>
      <c r="AV180" s="346"/>
      <c r="AW180" s="346"/>
      <c r="AX180" s="346"/>
      <c r="AY180" s="346"/>
      <c r="AZ180" s="346"/>
      <c r="BA180" s="346"/>
      <c r="BB180" s="346"/>
      <c r="BC180" s="346"/>
      <c r="BD180" s="346"/>
      <c r="BE180" s="346"/>
      <c r="BF180" s="346"/>
      <c r="BG180" s="346"/>
      <c r="BH180" s="346"/>
      <c r="BI180" s="346"/>
      <c r="BJ180" s="346"/>
      <c r="BK180" s="346"/>
      <c r="BL180" s="346"/>
      <c r="BM180" s="346"/>
      <c r="BN180" s="346"/>
      <c r="BO180" s="346"/>
      <c r="BP180" s="346"/>
      <c r="BQ180" s="346"/>
      <c r="BR180" s="347"/>
      <c r="BS180" s="118"/>
      <c r="BT180" s="118"/>
      <c r="BU180" s="122"/>
    </row>
    <row r="181" spans="2:73" ht="7.5" customHeight="1">
      <c r="K181" s="340"/>
      <c r="L181" s="341"/>
      <c r="M181" s="346"/>
      <c r="N181" s="346"/>
      <c r="O181" s="346"/>
      <c r="P181" s="346"/>
      <c r="Q181" s="346"/>
      <c r="R181" s="346"/>
      <c r="S181" s="346"/>
      <c r="T181" s="346"/>
      <c r="U181" s="346"/>
      <c r="V181" s="346"/>
      <c r="W181" s="346"/>
      <c r="X181" s="346"/>
      <c r="Y181" s="346"/>
      <c r="Z181" s="346"/>
      <c r="AA181" s="346"/>
      <c r="AB181" s="346"/>
      <c r="AC181" s="346"/>
      <c r="AD181" s="346"/>
      <c r="AE181" s="346"/>
      <c r="AF181" s="346"/>
      <c r="AG181" s="346"/>
      <c r="AH181" s="346"/>
      <c r="AI181" s="346"/>
      <c r="AJ181" s="346"/>
      <c r="AK181" s="346"/>
      <c r="AL181" s="346"/>
      <c r="AM181" s="346"/>
      <c r="AN181" s="346"/>
      <c r="AO181" s="346"/>
      <c r="AP181" s="346"/>
      <c r="AQ181" s="346"/>
      <c r="AR181" s="346"/>
      <c r="AS181" s="346"/>
      <c r="AT181" s="346"/>
      <c r="AU181" s="346"/>
      <c r="AV181" s="346"/>
      <c r="AW181" s="346"/>
      <c r="AX181" s="346"/>
      <c r="AY181" s="346"/>
      <c r="AZ181" s="346"/>
      <c r="BA181" s="346"/>
      <c r="BB181" s="346"/>
      <c r="BC181" s="346"/>
      <c r="BD181" s="346"/>
      <c r="BE181" s="346"/>
      <c r="BF181" s="346"/>
      <c r="BG181" s="346"/>
      <c r="BH181" s="346"/>
      <c r="BI181" s="346"/>
      <c r="BJ181" s="346"/>
      <c r="BK181" s="346"/>
      <c r="BL181" s="346"/>
      <c r="BM181" s="346"/>
      <c r="BN181" s="346"/>
      <c r="BO181" s="346"/>
      <c r="BP181" s="346"/>
      <c r="BQ181" s="346"/>
      <c r="BR181" s="347"/>
      <c r="BS181" s="118"/>
      <c r="BT181" s="118"/>
      <c r="BU181" s="122"/>
    </row>
    <row r="182" spans="2:73" ht="7.5" customHeight="1">
      <c r="K182" s="340" t="s">
        <v>1218</v>
      </c>
      <c r="L182" s="341"/>
      <c r="M182" s="346" t="s">
        <v>1219</v>
      </c>
      <c r="N182" s="346"/>
      <c r="O182" s="346"/>
      <c r="P182" s="346"/>
      <c r="Q182" s="346"/>
      <c r="R182" s="346"/>
      <c r="S182" s="346"/>
      <c r="T182" s="346"/>
      <c r="U182" s="346"/>
      <c r="V182" s="346"/>
      <c r="W182" s="346"/>
      <c r="X182" s="346"/>
      <c r="Y182" s="346"/>
      <c r="Z182" s="346"/>
      <c r="AA182" s="346"/>
      <c r="AB182" s="346"/>
      <c r="AC182" s="346"/>
      <c r="AD182" s="346"/>
      <c r="AE182" s="346"/>
      <c r="AF182" s="346"/>
      <c r="AG182" s="346"/>
      <c r="AH182" s="346"/>
      <c r="AI182" s="346"/>
      <c r="AJ182" s="346"/>
      <c r="AK182" s="346"/>
      <c r="AL182" s="346"/>
      <c r="AM182" s="346"/>
      <c r="AN182" s="346"/>
      <c r="AO182" s="346"/>
      <c r="AP182" s="346"/>
      <c r="AQ182" s="346"/>
      <c r="AR182" s="346"/>
      <c r="AS182" s="346"/>
      <c r="AT182" s="346"/>
      <c r="AU182" s="346"/>
      <c r="AV182" s="346"/>
      <c r="AW182" s="346"/>
      <c r="AX182" s="346"/>
      <c r="AY182" s="346"/>
      <c r="AZ182" s="346"/>
      <c r="BA182" s="346"/>
      <c r="BB182" s="346"/>
      <c r="BC182" s="346"/>
      <c r="BD182" s="346"/>
      <c r="BE182" s="346"/>
      <c r="BF182" s="346"/>
      <c r="BG182" s="346"/>
      <c r="BH182" s="346"/>
      <c r="BI182" s="346"/>
      <c r="BJ182" s="346"/>
      <c r="BK182" s="346"/>
      <c r="BL182" s="346"/>
      <c r="BM182" s="346"/>
      <c r="BN182" s="346"/>
      <c r="BO182" s="346"/>
      <c r="BP182" s="346"/>
      <c r="BQ182" s="346"/>
      <c r="BR182" s="347"/>
      <c r="BS182" s="118"/>
      <c r="BT182" s="118"/>
      <c r="BU182" s="122"/>
    </row>
    <row r="183" spans="2:73" ht="7.5" customHeight="1">
      <c r="K183" s="340"/>
      <c r="L183" s="341"/>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346"/>
      <c r="AP183" s="346"/>
      <c r="AQ183" s="346"/>
      <c r="AR183" s="346"/>
      <c r="AS183" s="346"/>
      <c r="AT183" s="346"/>
      <c r="AU183" s="346"/>
      <c r="AV183" s="346"/>
      <c r="AW183" s="346"/>
      <c r="AX183" s="346"/>
      <c r="AY183" s="346"/>
      <c r="AZ183" s="346"/>
      <c r="BA183" s="346"/>
      <c r="BB183" s="346"/>
      <c r="BC183" s="346"/>
      <c r="BD183" s="346"/>
      <c r="BE183" s="346"/>
      <c r="BF183" s="346"/>
      <c r="BG183" s="346"/>
      <c r="BH183" s="346"/>
      <c r="BI183" s="346"/>
      <c r="BJ183" s="346"/>
      <c r="BK183" s="346"/>
      <c r="BL183" s="346"/>
      <c r="BM183" s="346"/>
      <c r="BN183" s="346"/>
      <c r="BO183" s="346"/>
      <c r="BP183" s="346"/>
      <c r="BQ183" s="346"/>
      <c r="BR183" s="347"/>
      <c r="BS183" s="118"/>
      <c r="BT183" s="118"/>
      <c r="BU183" s="122"/>
    </row>
    <row r="184" spans="2:73" s="121" customFormat="1" ht="7.5" customHeight="1">
      <c r="K184" s="133"/>
      <c r="L184" s="134"/>
      <c r="M184" s="346"/>
      <c r="N184" s="346"/>
      <c r="O184" s="346"/>
      <c r="P184" s="346"/>
      <c r="Q184" s="346"/>
      <c r="R184" s="346"/>
      <c r="S184" s="346"/>
      <c r="T184" s="346"/>
      <c r="U184" s="346"/>
      <c r="V184" s="346"/>
      <c r="W184" s="346"/>
      <c r="X184" s="346"/>
      <c r="Y184" s="346"/>
      <c r="Z184" s="346"/>
      <c r="AA184" s="346"/>
      <c r="AB184" s="346"/>
      <c r="AC184" s="346"/>
      <c r="AD184" s="346"/>
      <c r="AE184" s="346"/>
      <c r="AF184" s="346"/>
      <c r="AG184" s="346"/>
      <c r="AH184" s="346"/>
      <c r="AI184" s="346"/>
      <c r="AJ184" s="346"/>
      <c r="AK184" s="346"/>
      <c r="AL184" s="346"/>
      <c r="AM184" s="346"/>
      <c r="AN184" s="346"/>
      <c r="AO184" s="346"/>
      <c r="AP184" s="346"/>
      <c r="AQ184" s="346"/>
      <c r="AR184" s="346"/>
      <c r="AS184" s="346"/>
      <c r="AT184" s="346"/>
      <c r="AU184" s="346"/>
      <c r="AV184" s="346"/>
      <c r="AW184" s="346"/>
      <c r="AX184" s="346"/>
      <c r="AY184" s="346"/>
      <c r="AZ184" s="346"/>
      <c r="BA184" s="346"/>
      <c r="BB184" s="346"/>
      <c r="BC184" s="346"/>
      <c r="BD184" s="346"/>
      <c r="BE184" s="346"/>
      <c r="BF184" s="346"/>
      <c r="BG184" s="346"/>
      <c r="BH184" s="346"/>
      <c r="BI184" s="346"/>
      <c r="BJ184" s="346"/>
      <c r="BK184" s="346"/>
      <c r="BL184" s="346"/>
      <c r="BM184" s="346"/>
      <c r="BN184" s="346"/>
      <c r="BO184" s="346"/>
      <c r="BP184" s="346"/>
      <c r="BQ184" s="346"/>
      <c r="BR184" s="347"/>
      <c r="BS184" s="125"/>
      <c r="BT184" s="125"/>
      <c r="BU184" s="128"/>
    </row>
    <row r="185" spans="2:73" ht="7.5" customHeight="1">
      <c r="K185" s="133"/>
      <c r="L185" s="134"/>
      <c r="M185" s="346"/>
      <c r="N185" s="346"/>
      <c r="O185" s="346"/>
      <c r="P185" s="346"/>
      <c r="Q185" s="346"/>
      <c r="R185" s="346"/>
      <c r="S185" s="346"/>
      <c r="T185" s="346"/>
      <c r="U185" s="346"/>
      <c r="V185" s="346"/>
      <c r="W185" s="346"/>
      <c r="X185" s="346"/>
      <c r="Y185" s="346"/>
      <c r="Z185" s="346"/>
      <c r="AA185" s="346"/>
      <c r="AB185" s="346"/>
      <c r="AC185" s="346"/>
      <c r="AD185" s="346"/>
      <c r="AE185" s="346"/>
      <c r="AF185" s="346"/>
      <c r="AG185" s="346"/>
      <c r="AH185" s="346"/>
      <c r="AI185" s="346"/>
      <c r="AJ185" s="346"/>
      <c r="AK185" s="346"/>
      <c r="AL185" s="346"/>
      <c r="AM185" s="346"/>
      <c r="AN185" s="346"/>
      <c r="AO185" s="346"/>
      <c r="AP185" s="346"/>
      <c r="AQ185" s="346"/>
      <c r="AR185" s="346"/>
      <c r="AS185" s="346"/>
      <c r="AT185" s="346"/>
      <c r="AU185" s="346"/>
      <c r="AV185" s="346"/>
      <c r="AW185" s="346"/>
      <c r="AX185" s="346"/>
      <c r="AY185" s="346"/>
      <c r="AZ185" s="346"/>
      <c r="BA185" s="346"/>
      <c r="BB185" s="346"/>
      <c r="BC185" s="346"/>
      <c r="BD185" s="346"/>
      <c r="BE185" s="346"/>
      <c r="BF185" s="346"/>
      <c r="BG185" s="346"/>
      <c r="BH185" s="346"/>
      <c r="BI185" s="346"/>
      <c r="BJ185" s="346"/>
      <c r="BK185" s="346"/>
      <c r="BL185" s="346"/>
      <c r="BM185" s="346"/>
      <c r="BN185" s="346"/>
      <c r="BO185" s="346"/>
      <c r="BP185" s="346"/>
      <c r="BQ185" s="346"/>
      <c r="BR185" s="347"/>
    </row>
    <row r="186" spans="2:73" ht="7.5" customHeight="1">
      <c r="K186" s="138"/>
      <c r="L186" s="139"/>
      <c r="M186" s="366"/>
      <c r="N186" s="366"/>
      <c r="O186" s="366"/>
      <c r="P186" s="366"/>
      <c r="Q186" s="366"/>
      <c r="R186" s="366"/>
      <c r="S186" s="366"/>
      <c r="T186" s="366"/>
      <c r="U186" s="366"/>
      <c r="V186" s="366"/>
      <c r="W186" s="366"/>
      <c r="X186" s="366"/>
      <c r="Y186" s="366"/>
      <c r="Z186" s="366"/>
      <c r="AA186" s="366"/>
      <c r="AB186" s="366"/>
      <c r="AC186" s="366"/>
      <c r="AD186" s="366"/>
      <c r="AE186" s="366"/>
      <c r="AF186" s="366"/>
      <c r="AG186" s="366"/>
      <c r="AH186" s="366"/>
      <c r="AI186" s="366"/>
      <c r="AJ186" s="366"/>
      <c r="AK186" s="366"/>
      <c r="AL186" s="366"/>
      <c r="AM186" s="366"/>
      <c r="AN186" s="366"/>
      <c r="AO186" s="366"/>
      <c r="AP186" s="366"/>
      <c r="AQ186" s="366"/>
      <c r="AR186" s="366"/>
      <c r="AS186" s="366"/>
      <c r="AT186" s="366"/>
      <c r="AU186" s="366"/>
      <c r="AV186" s="366"/>
      <c r="AW186" s="366"/>
      <c r="AX186" s="366"/>
      <c r="AY186" s="366"/>
      <c r="AZ186" s="366"/>
      <c r="BA186" s="366"/>
      <c r="BB186" s="366"/>
      <c r="BC186" s="366"/>
      <c r="BD186" s="366"/>
      <c r="BE186" s="366"/>
      <c r="BF186" s="366"/>
      <c r="BG186" s="366"/>
      <c r="BH186" s="366"/>
      <c r="BI186" s="366"/>
      <c r="BJ186" s="366"/>
      <c r="BK186" s="366"/>
      <c r="BL186" s="366"/>
      <c r="BM186" s="366"/>
      <c r="BN186" s="366"/>
      <c r="BO186" s="366"/>
      <c r="BP186" s="366"/>
      <c r="BQ186" s="366"/>
      <c r="BR186" s="367"/>
    </row>
    <row r="189" spans="2:73" ht="7.5" customHeight="1">
      <c r="B189" s="358" t="s">
        <v>1157</v>
      </c>
      <c r="C189" s="359"/>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c r="AA189" s="359"/>
      <c r="AB189" s="359"/>
      <c r="AC189" s="359"/>
      <c r="AD189" s="359"/>
      <c r="AE189" s="359"/>
      <c r="AF189" s="359"/>
      <c r="AG189" s="359"/>
      <c r="AH189" s="359"/>
      <c r="AI189" s="359"/>
      <c r="AJ189" s="359"/>
      <c r="AK189" s="359"/>
      <c r="AL189" s="359"/>
      <c r="AM189" s="359"/>
      <c r="AN189" s="359"/>
      <c r="AO189" s="359"/>
      <c r="AP189" s="359"/>
      <c r="AQ189" s="359"/>
      <c r="AR189" s="359"/>
      <c r="AS189" s="359"/>
      <c r="AT189" s="359"/>
      <c r="AU189" s="359"/>
      <c r="AV189" s="359"/>
      <c r="AW189" s="359"/>
      <c r="AX189" s="359"/>
      <c r="AY189" s="359"/>
      <c r="AZ189" s="359"/>
      <c r="BA189" s="359"/>
      <c r="BB189" s="359"/>
      <c r="BC189" s="359"/>
      <c r="BD189" s="359"/>
      <c r="BE189" s="359"/>
      <c r="BF189" s="359"/>
      <c r="BG189" s="359"/>
      <c r="BH189" s="359"/>
      <c r="BI189" s="359"/>
      <c r="BJ189" s="359"/>
      <c r="BK189" s="359"/>
      <c r="BL189" s="359"/>
      <c r="BM189" s="359"/>
      <c r="BN189" s="359"/>
      <c r="BO189" s="359"/>
      <c r="BP189" s="359"/>
      <c r="BQ189" s="359"/>
      <c r="BR189" s="360"/>
    </row>
    <row r="190" spans="2:73" ht="7.5" customHeight="1">
      <c r="B190" s="361"/>
      <c r="C190" s="362"/>
      <c r="D190" s="362"/>
      <c r="E190" s="362"/>
      <c r="F190" s="362"/>
      <c r="G190" s="362"/>
      <c r="H190" s="362"/>
      <c r="I190" s="362"/>
      <c r="J190" s="362"/>
      <c r="K190" s="362"/>
      <c r="L190" s="362"/>
      <c r="M190" s="362"/>
      <c r="N190" s="362"/>
      <c r="O190" s="362"/>
      <c r="P190" s="362"/>
      <c r="Q190" s="362"/>
      <c r="R190" s="362"/>
      <c r="S190" s="362"/>
      <c r="T190" s="362"/>
      <c r="U190" s="362"/>
      <c r="V190" s="362"/>
      <c r="W190" s="362"/>
      <c r="X190" s="362"/>
      <c r="Y190" s="362"/>
      <c r="Z190" s="362"/>
      <c r="AA190" s="362"/>
      <c r="AB190" s="362"/>
      <c r="AC190" s="362"/>
      <c r="AD190" s="362"/>
      <c r="AE190" s="362"/>
      <c r="AF190" s="362"/>
      <c r="AG190" s="362"/>
      <c r="AH190" s="362"/>
      <c r="AI190" s="362"/>
      <c r="AJ190" s="362"/>
      <c r="AK190" s="362"/>
      <c r="AL190" s="362"/>
      <c r="AM190" s="362"/>
      <c r="AN190" s="362"/>
      <c r="AO190" s="362"/>
      <c r="AP190" s="362"/>
      <c r="AQ190" s="362"/>
      <c r="AR190" s="362"/>
      <c r="AS190" s="362"/>
      <c r="AT190" s="362"/>
      <c r="AU190" s="362"/>
      <c r="AV190" s="362"/>
      <c r="AW190" s="362"/>
      <c r="AX190" s="362"/>
      <c r="AY190" s="362"/>
      <c r="AZ190" s="362"/>
      <c r="BA190" s="362"/>
      <c r="BB190" s="362"/>
      <c r="BC190" s="362"/>
      <c r="BD190" s="362"/>
      <c r="BE190" s="362"/>
      <c r="BF190" s="362"/>
      <c r="BG190" s="362"/>
      <c r="BH190" s="362"/>
      <c r="BI190" s="362"/>
      <c r="BJ190" s="362"/>
      <c r="BK190" s="362"/>
      <c r="BL190" s="362"/>
      <c r="BM190" s="362"/>
      <c r="BN190" s="362"/>
      <c r="BO190" s="362"/>
      <c r="BP190" s="362"/>
      <c r="BQ190" s="362"/>
      <c r="BR190" s="363"/>
    </row>
    <row r="191" spans="2:73" ht="7.5" customHeight="1">
      <c r="B191" s="340" t="s">
        <v>1220</v>
      </c>
      <c r="C191" s="341"/>
      <c r="D191" s="342" t="s">
        <v>1171</v>
      </c>
      <c r="E191" s="342"/>
      <c r="F191" s="342"/>
      <c r="G191" s="342"/>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c r="AY191" s="342"/>
      <c r="AZ191" s="342"/>
      <c r="BA191" s="342"/>
      <c r="BB191" s="342"/>
      <c r="BC191" s="342"/>
      <c r="BD191" s="342"/>
      <c r="BE191" s="342"/>
      <c r="BF191" s="342"/>
      <c r="BG191" s="342"/>
      <c r="BH191" s="342"/>
      <c r="BI191" s="342"/>
      <c r="BJ191" s="342"/>
      <c r="BK191" s="342"/>
      <c r="BL191" s="342"/>
      <c r="BM191" s="342"/>
      <c r="BN191" s="342"/>
      <c r="BO191" s="342"/>
      <c r="BP191" s="342"/>
      <c r="BQ191" s="342"/>
      <c r="BR191" s="343"/>
    </row>
    <row r="192" spans="2:73" ht="7.5" customHeight="1">
      <c r="B192" s="340"/>
      <c r="C192" s="341"/>
      <c r="D192" s="342"/>
      <c r="E192" s="342"/>
      <c r="F192" s="342"/>
      <c r="G192" s="342"/>
      <c r="H192" s="342"/>
      <c r="I192" s="342"/>
      <c r="J192" s="342"/>
      <c r="K192" s="342"/>
      <c r="L192" s="342"/>
      <c r="M192" s="342"/>
      <c r="N192" s="342"/>
      <c r="O192" s="342"/>
      <c r="P192" s="342"/>
      <c r="Q192" s="342"/>
      <c r="R192" s="342"/>
      <c r="S192" s="342"/>
      <c r="T192" s="342"/>
      <c r="U192" s="342"/>
      <c r="V192" s="342"/>
      <c r="W192" s="342"/>
      <c r="X192" s="342"/>
      <c r="Y192" s="342"/>
      <c r="Z192" s="342"/>
      <c r="AA192" s="342"/>
      <c r="AB192" s="342"/>
      <c r="AC192" s="342"/>
      <c r="AD192" s="342"/>
      <c r="AE192" s="342"/>
      <c r="AF192" s="342"/>
      <c r="AG192" s="342"/>
      <c r="AH192" s="342"/>
      <c r="AI192" s="342"/>
      <c r="AJ192" s="342"/>
      <c r="AK192" s="342"/>
      <c r="AL192" s="342"/>
      <c r="AM192" s="342"/>
      <c r="AN192" s="342"/>
      <c r="AO192" s="342"/>
      <c r="AP192" s="342"/>
      <c r="AQ192" s="342"/>
      <c r="AR192" s="342"/>
      <c r="AS192" s="342"/>
      <c r="AT192" s="342"/>
      <c r="AU192" s="342"/>
      <c r="AV192" s="342"/>
      <c r="AW192" s="342"/>
      <c r="AX192" s="342"/>
      <c r="AY192" s="342"/>
      <c r="AZ192" s="342"/>
      <c r="BA192" s="342"/>
      <c r="BB192" s="342"/>
      <c r="BC192" s="342"/>
      <c r="BD192" s="342"/>
      <c r="BE192" s="342"/>
      <c r="BF192" s="342"/>
      <c r="BG192" s="342"/>
      <c r="BH192" s="342"/>
      <c r="BI192" s="342"/>
      <c r="BJ192" s="342"/>
      <c r="BK192" s="342"/>
      <c r="BL192" s="342"/>
      <c r="BM192" s="342"/>
      <c r="BN192" s="342"/>
      <c r="BO192" s="342"/>
      <c r="BP192" s="342"/>
      <c r="BQ192" s="342"/>
      <c r="BR192" s="343"/>
    </row>
    <row r="193" spans="2:70" ht="7.5" customHeight="1">
      <c r="B193" s="340" t="s">
        <v>1221</v>
      </c>
      <c r="C193" s="341"/>
      <c r="D193" s="346" t="s">
        <v>1173</v>
      </c>
      <c r="E193" s="346"/>
      <c r="F193" s="346"/>
      <c r="G193" s="346"/>
      <c r="H193" s="346"/>
      <c r="I193" s="346"/>
      <c r="J193" s="346"/>
      <c r="K193" s="346"/>
      <c r="L193" s="346"/>
      <c r="M193" s="346"/>
      <c r="N193" s="346"/>
      <c r="O193" s="346"/>
      <c r="P193" s="346"/>
      <c r="Q193" s="346"/>
      <c r="R193" s="346"/>
      <c r="S193" s="346"/>
      <c r="T193" s="346"/>
      <c r="U193" s="346"/>
      <c r="V193" s="346"/>
      <c r="W193" s="346"/>
      <c r="X193" s="346"/>
      <c r="Y193" s="346"/>
      <c r="Z193" s="346"/>
      <c r="AA193" s="346"/>
      <c r="AB193" s="346"/>
      <c r="AC193" s="346"/>
      <c r="AD193" s="346"/>
      <c r="AE193" s="346"/>
      <c r="AF193" s="346"/>
      <c r="AG193" s="346"/>
      <c r="AH193" s="346"/>
      <c r="AI193" s="346"/>
      <c r="AJ193" s="346"/>
      <c r="AK193" s="346"/>
      <c r="AL193" s="346"/>
      <c r="AM193" s="346"/>
      <c r="AN193" s="346"/>
      <c r="AO193" s="346"/>
      <c r="AP193" s="346"/>
      <c r="AQ193" s="346"/>
      <c r="AR193" s="346"/>
      <c r="AS193" s="346"/>
      <c r="AT193" s="346"/>
      <c r="AU193" s="346"/>
      <c r="AV193" s="346"/>
      <c r="AW193" s="346"/>
      <c r="AX193" s="346"/>
      <c r="AY193" s="346"/>
      <c r="AZ193" s="346"/>
      <c r="BA193" s="346"/>
      <c r="BB193" s="346"/>
      <c r="BC193" s="346"/>
      <c r="BD193" s="346"/>
      <c r="BE193" s="346"/>
      <c r="BF193" s="346"/>
      <c r="BG193" s="346"/>
      <c r="BH193" s="346"/>
      <c r="BI193" s="346"/>
      <c r="BJ193" s="346"/>
      <c r="BK193" s="346"/>
      <c r="BL193" s="346"/>
      <c r="BM193" s="346"/>
      <c r="BN193" s="346"/>
      <c r="BO193" s="346"/>
      <c r="BP193" s="346"/>
      <c r="BQ193" s="346"/>
      <c r="BR193" s="347"/>
    </row>
    <row r="194" spans="2:70" ht="7.5" customHeight="1">
      <c r="B194" s="340"/>
      <c r="C194" s="341"/>
      <c r="D194" s="346"/>
      <c r="E194" s="346"/>
      <c r="F194" s="346"/>
      <c r="G194" s="346"/>
      <c r="H194" s="346"/>
      <c r="I194" s="346"/>
      <c r="J194" s="346"/>
      <c r="K194" s="346"/>
      <c r="L194" s="346"/>
      <c r="M194" s="346"/>
      <c r="N194" s="346"/>
      <c r="O194" s="346"/>
      <c r="P194" s="346"/>
      <c r="Q194" s="346"/>
      <c r="R194" s="346"/>
      <c r="S194" s="346"/>
      <c r="T194" s="346"/>
      <c r="U194" s="346"/>
      <c r="V194" s="346"/>
      <c r="W194" s="346"/>
      <c r="X194" s="346"/>
      <c r="Y194" s="346"/>
      <c r="Z194" s="346"/>
      <c r="AA194" s="346"/>
      <c r="AB194" s="346"/>
      <c r="AC194" s="346"/>
      <c r="AD194" s="346"/>
      <c r="AE194" s="346"/>
      <c r="AF194" s="346"/>
      <c r="AG194" s="346"/>
      <c r="AH194" s="346"/>
      <c r="AI194" s="346"/>
      <c r="AJ194" s="346"/>
      <c r="AK194" s="346"/>
      <c r="AL194" s="346"/>
      <c r="AM194" s="346"/>
      <c r="AN194" s="346"/>
      <c r="AO194" s="346"/>
      <c r="AP194" s="346"/>
      <c r="AQ194" s="346"/>
      <c r="AR194" s="346"/>
      <c r="AS194" s="346"/>
      <c r="AT194" s="346"/>
      <c r="AU194" s="346"/>
      <c r="AV194" s="346"/>
      <c r="AW194" s="346"/>
      <c r="AX194" s="346"/>
      <c r="AY194" s="346"/>
      <c r="AZ194" s="346"/>
      <c r="BA194" s="346"/>
      <c r="BB194" s="346"/>
      <c r="BC194" s="346"/>
      <c r="BD194" s="346"/>
      <c r="BE194" s="346"/>
      <c r="BF194" s="346"/>
      <c r="BG194" s="346"/>
      <c r="BH194" s="346"/>
      <c r="BI194" s="346"/>
      <c r="BJ194" s="346"/>
      <c r="BK194" s="346"/>
      <c r="BL194" s="346"/>
      <c r="BM194" s="346"/>
      <c r="BN194" s="346"/>
      <c r="BO194" s="346"/>
      <c r="BP194" s="346"/>
      <c r="BQ194" s="346"/>
      <c r="BR194" s="347"/>
    </row>
    <row r="195" spans="2:70" ht="7.5" customHeight="1">
      <c r="B195" s="340" t="s">
        <v>1222</v>
      </c>
      <c r="C195" s="341"/>
      <c r="D195" s="342" t="s">
        <v>1172</v>
      </c>
      <c r="E195" s="342"/>
      <c r="F195" s="342"/>
      <c r="G195" s="342"/>
      <c r="H195" s="342"/>
      <c r="I195" s="342"/>
      <c r="J195" s="342"/>
      <c r="K195" s="342"/>
      <c r="L195" s="342"/>
      <c r="M195" s="342"/>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c r="AY195" s="342"/>
      <c r="AZ195" s="342"/>
      <c r="BA195" s="342"/>
      <c r="BB195" s="342"/>
      <c r="BC195" s="342"/>
      <c r="BD195" s="342"/>
      <c r="BE195" s="342"/>
      <c r="BF195" s="342"/>
      <c r="BG195" s="342"/>
      <c r="BH195" s="342"/>
      <c r="BI195" s="342"/>
      <c r="BJ195" s="342"/>
      <c r="BK195" s="342"/>
      <c r="BL195" s="342"/>
      <c r="BM195" s="342"/>
      <c r="BN195" s="342"/>
      <c r="BO195" s="342"/>
      <c r="BP195" s="342"/>
      <c r="BQ195" s="342"/>
      <c r="BR195" s="343"/>
    </row>
    <row r="196" spans="2:70" ht="7.5" customHeight="1">
      <c r="B196" s="340"/>
      <c r="C196" s="341"/>
      <c r="D196" s="342"/>
      <c r="E196" s="342"/>
      <c r="F196" s="342"/>
      <c r="G196" s="342"/>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c r="AY196" s="342"/>
      <c r="AZ196" s="342"/>
      <c r="BA196" s="342"/>
      <c r="BB196" s="342"/>
      <c r="BC196" s="342"/>
      <c r="BD196" s="342"/>
      <c r="BE196" s="342"/>
      <c r="BF196" s="342"/>
      <c r="BG196" s="342"/>
      <c r="BH196" s="342"/>
      <c r="BI196" s="342"/>
      <c r="BJ196" s="342"/>
      <c r="BK196" s="342"/>
      <c r="BL196" s="342"/>
      <c r="BM196" s="342"/>
      <c r="BN196" s="342"/>
      <c r="BO196" s="342"/>
      <c r="BP196" s="342"/>
      <c r="BQ196" s="342"/>
      <c r="BR196" s="343"/>
    </row>
    <row r="197" spans="2:70" ht="7.5" customHeight="1">
      <c r="B197" s="340" t="s">
        <v>1223</v>
      </c>
      <c r="C197" s="341"/>
      <c r="D197" s="346" t="s">
        <v>1174</v>
      </c>
      <c r="E197" s="346"/>
      <c r="F197" s="346"/>
      <c r="G197" s="346"/>
      <c r="H197" s="346"/>
      <c r="I197" s="346"/>
      <c r="J197" s="346"/>
      <c r="K197" s="346"/>
      <c r="L197" s="346"/>
      <c r="M197" s="346"/>
      <c r="N197" s="346"/>
      <c r="O197" s="346"/>
      <c r="P197" s="346"/>
      <c r="Q197" s="346"/>
      <c r="R197" s="346"/>
      <c r="S197" s="346"/>
      <c r="T197" s="346"/>
      <c r="U197" s="346"/>
      <c r="V197" s="346"/>
      <c r="W197" s="346"/>
      <c r="X197" s="346"/>
      <c r="Y197" s="346"/>
      <c r="Z197" s="346"/>
      <c r="AA197" s="346"/>
      <c r="AB197" s="346"/>
      <c r="AC197" s="346"/>
      <c r="AD197" s="346"/>
      <c r="AE197" s="346"/>
      <c r="AF197" s="346"/>
      <c r="AG197" s="346"/>
      <c r="AH197" s="346"/>
      <c r="AI197" s="346"/>
      <c r="AJ197" s="346"/>
      <c r="AK197" s="346"/>
      <c r="AL197" s="346"/>
      <c r="AM197" s="346"/>
      <c r="AN197" s="346"/>
      <c r="AO197" s="346"/>
      <c r="AP197" s="346"/>
      <c r="AQ197" s="346"/>
      <c r="AR197" s="346"/>
      <c r="AS197" s="346"/>
      <c r="AT197" s="346"/>
      <c r="AU197" s="346"/>
      <c r="AV197" s="346"/>
      <c r="AW197" s="346"/>
      <c r="AX197" s="346"/>
      <c r="AY197" s="346"/>
      <c r="AZ197" s="346"/>
      <c r="BA197" s="346"/>
      <c r="BB197" s="346"/>
      <c r="BC197" s="346"/>
      <c r="BD197" s="346"/>
      <c r="BE197" s="346"/>
      <c r="BF197" s="346"/>
      <c r="BG197" s="346"/>
      <c r="BH197" s="346"/>
      <c r="BI197" s="346"/>
      <c r="BJ197" s="346"/>
      <c r="BK197" s="346"/>
      <c r="BL197" s="346"/>
      <c r="BM197" s="346"/>
      <c r="BN197" s="346"/>
      <c r="BO197" s="346"/>
      <c r="BP197" s="346"/>
      <c r="BQ197" s="346"/>
      <c r="BR197" s="347"/>
    </row>
    <row r="198" spans="2:70" ht="7.5" customHeight="1">
      <c r="B198" s="364"/>
      <c r="C198" s="365"/>
      <c r="D198" s="366"/>
      <c r="E198" s="366"/>
      <c r="F198" s="366"/>
      <c r="G198" s="366"/>
      <c r="H198" s="366"/>
      <c r="I198" s="366"/>
      <c r="J198" s="366"/>
      <c r="K198" s="366"/>
      <c r="L198" s="366"/>
      <c r="M198" s="366"/>
      <c r="N198" s="366"/>
      <c r="O198" s="366"/>
      <c r="P198" s="366"/>
      <c r="Q198" s="366"/>
      <c r="R198" s="366"/>
      <c r="S198" s="366"/>
      <c r="T198" s="366"/>
      <c r="U198" s="366"/>
      <c r="V198" s="366"/>
      <c r="W198" s="366"/>
      <c r="X198" s="366"/>
      <c r="Y198" s="366"/>
      <c r="Z198" s="366"/>
      <c r="AA198" s="366"/>
      <c r="AB198" s="366"/>
      <c r="AC198" s="366"/>
      <c r="AD198" s="366"/>
      <c r="AE198" s="366"/>
      <c r="AF198" s="366"/>
      <c r="AG198" s="366"/>
      <c r="AH198" s="366"/>
      <c r="AI198" s="366"/>
      <c r="AJ198" s="366"/>
      <c r="AK198" s="366"/>
      <c r="AL198" s="366"/>
      <c r="AM198" s="366"/>
      <c r="AN198" s="366"/>
      <c r="AO198" s="366"/>
      <c r="AP198" s="366"/>
      <c r="AQ198" s="366"/>
      <c r="AR198" s="366"/>
      <c r="AS198" s="366"/>
      <c r="AT198" s="366"/>
      <c r="AU198" s="366"/>
      <c r="AV198" s="366"/>
      <c r="AW198" s="366"/>
      <c r="AX198" s="366"/>
      <c r="AY198" s="366"/>
      <c r="AZ198" s="366"/>
      <c r="BA198" s="366"/>
      <c r="BB198" s="366"/>
      <c r="BC198" s="366"/>
      <c r="BD198" s="366"/>
      <c r="BE198" s="366"/>
      <c r="BF198" s="366"/>
      <c r="BG198" s="366"/>
      <c r="BH198" s="366"/>
      <c r="BI198" s="366"/>
      <c r="BJ198" s="366"/>
      <c r="BK198" s="366"/>
      <c r="BL198" s="366"/>
      <c r="BM198" s="366"/>
      <c r="BN198" s="366"/>
      <c r="BO198" s="366"/>
      <c r="BP198" s="366"/>
      <c r="BQ198" s="366"/>
      <c r="BR198" s="367"/>
    </row>
    <row r="201" spans="2:70" ht="7.5" customHeight="1">
      <c r="B201" s="358" t="s">
        <v>1158</v>
      </c>
      <c r="C201" s="359"/>
      <c r="D201" s="359"/>
      <c r="E201" s="359"/>
      <c r="F201" s="359"/>
      <c r="G201" s="359"/>
      <c r="H201" s="359"/>
      <c r="I201" s="359"/>
      <c r="J201" s="359"/>
      <c r="K201" s="359"/>
      <c r="L201" s="359"/>
      <c r="M201" s="359"/>
      <c r="N201" s="359"/>
      <c r="O201" s="359"/>
      <c r="P201" s="359"/>
      <c r="Q201" s="359"/>
      <c r="R201" s="359"/>
      <c r="S201" s="359"/>
      <c r="T201" s="359"/>
      <c r="U201" s="359"/>
      <c r="V201" s="359"/>
      <c r="W201" s="359"/>
      <c r="X201" s="359"/>
      <c r="Y201" s="359"/>
      <c r="Z201" s="359"/>
      <c r="AA201" s="359"/>
      <c r="AB201" s="359"/>
      <c r="AC201" s="359"/>
      <c r="AD201" s="359"/>
      <c r="AE201" s="359"/>
      <c r="AF201" s="359"/>
      <c r="AG201" s="359"/>
      <c r="AH201" s="359"/>
      <c r="AI201" s="359"/>
      <c r="AJ201" s="359"/>
      <c r="AK201" s="359"/>
      <c r="AL201" s="359"/>
      <c r="AM201" s="359"/>
      <c r="AN201" s="359"/>
      <c r="AO201" s="359"/>
      <c r="AP201" s="359"/>
      <c r="AQ201" s="359"/>
      <c r="AR201" s="359"/>
      <c r="AS201" s="359"/>
      <c r="AT201" s="359"/>
      <c r="AU201" s="359"/>
      <c r="AV201" s="359"/>
      <c r="AW201" s="359"/>
      <c r="AX201" s="359"/>
      <c r="AY201" s="359"/>
      <c r="AZ201" s="359"/>
      <c r="BA201" s="359"/>
      <c r="BB201" s="359"/>
      <c r="BC201" s="359"/>
      <c r="BD201" s="359"/>
      <c r="BE201" s="359"/>
      <c r="BF201" s="359"/>
      <c r="BG201" s="359"/>
      <c r="BH201" s="359"/>
      <c r="BI201" s="359"/>
      <c r="BJ201" s="359"/>
      <c r="BK201" s="359"/>
      <c r="BL201" s="359"/>
      <c r="BM201" s="359"/>
      <c r="BN201" s="359"/>
      <c r="BO201" s="359"/>
      <c r="BP201" s="359"/>
      <c r="BQ201" s="359"/>
      <c r="BR201" s="360"/>
    </row>
    <row r="202" spans="2:70" ht="7.5" customHeight="1">
      <c r="B202" s="361"/>
      <c r="C202" s="362"/>
      <c r="D202" s="362"/>
      <c r="E202" s="362"/>
      <c r="F202" s="362"/>
      <c r="G202" s="362"/>
      <c r="H202" s="362"/>
      <c r="I202" s="362"/>
      <c r="J202" s="362"/>
      <c r="K202" s="362"/>
      <c r="L202" s="362"/>
      <c r="M202" s="362"/>
      <c r="N202" s="362"/>
      <c r="O202" s="362"/>
      <c r="P202" s="362"/>
      <c r="Q202" s="362"/>
      <c r="R202" s="362"/>
      <c r="S202" s="362"/>
      <c r="T202" s="362"/>
      <c r="U202" s="362"/>
      <c r="V202" s="362"/>
      <c r="W202" s="362"/>
      <c r="X202" s="362"/>
      <c r="Y202" s="362"/>
      <c r="Z202" s="362"/>
      <c r="AA202" s="362"/>
      <c r="AB202" s="362"/>
      <c r="AC202" s="362"/>
      <c r="AD202" s="362"/>
      <c r="AE202" s="362"/>
      <c r="AF202" s="362"/>
      <c r="AG202" s="362"/>
      <c r="AH202" s="362"/>
      <c r="AI202" s="362"/>
      <c r="AJ202" s="362"/>
      <c r="AK202" s="362"/>
      <c r="AL202" s="362"/>
      <c r="AM202" s="362"/>
      <c r="AN202" s="362"/>
      <c r="AO202" s="362"/>
      <c r="AP202" s="362"/>
      <c r="AQ202" s="362"/>
      <c r="AR202" s="362"/>
      <c r="AS202" s="362"/>
      <c r="AT202" s="362"/>
      <c r="AU202" s="362"/>
      <c r="AV202" s="362"/>
      <c r="AW202" s="362"/>
      <c r="AX202" s="362"/>
      <c r="AY202" s="362"/>
      <c r="AZ202" s="362"/>
      <c r="BA202" s="362"/>
      <c r="BB202" s="362"/>
      <c r="BC202" s="362"/>
      <c r="BD202" s="362"/>
      <c r="BE202" s="362"/>
      <c r="BF202" s="362"/>
      <c r="BG202" s="362"/>
      <c r="BH202" s="362"/>
      <c r="BI202" s="362"/>
      <c r="BJ202" s="362"/>
      <c r="BK202" s="362"/>
      <c r="BL202" s="362"/>
      <c r="BM202" s="362"/>
      <c r="BN202" s="362"/>
      <c r="BO202" s="362"/>
      <c r="BP202" s="362"/>
      <c r="BQ202" s="362"/>
      <c r="BR202" s="363"/>
    </row>
    <row r="203" spans="2:70" ht="7.5" customHeight="1">
      <c r="B203" s="340" t="s">
        <v>1159</v>
      </c>
      <c r="C203" s="341"/>
      <c r="D203" s="342" t="s">
        <v>1161</v>
      </c>
      <c r="E203" s="342"/>
      <c r="F203" s="342"/>
      <c r="G203" s="342"/>
      <c r="H203" s="342"/>
      <c r="I203" s="342"/>
      <c r="J203" s="342"/>
      <c r="K203" s="342"/>
      <c r="L203" s="342"/>
      <c r="M203" s="342"/>
      <c r="N203" s="342"/>
      <c r="O203" s="342"/>
      <c r="P203" s="342"/>
      <c r="Q203" s="342"/>
      <c r="R203" s="342"/>
      <c r="S203" s="342"/>
      <c r="T203" s="342"/>
      <c r="U203" s="342"/>
      <c r="V203" s="342"/>
      <c r="W203" s="342"/>
      <c r="X203" s="342"/>
      <c r="Y203" s="342"/>
      <c r="Z203" s="342"/>
      <c r="AA203" s="342"/>
      <c r="AB203" s="342"/>
      <c r="AC203" s="342"/>
      <c r="AD203" s="342"/>
      <c r="AE203" s="342"/>
      <c r="AF203" s="342"/>
      <c r="AG203" s="342"/>
      <c r="AH203" s="342"/>
      <c r="AI203" s="342"/>
      <c r="AJ203" s="342"/>
      <c r="AK203" s="342"/>
      <c r="AL203" s="342"/>
      <c r="AM203" s="342"/>
      <c r="AN203" s="342"/>
      <c r="AO203" s="342"/>
      <c r="AP203" s="342"/>
      <c r="AQ203" s="342"/>
      <c r="AR203" s="342"/>
      <c r="AS203" s="342"/>
      <c r="AT203" s="342"/>
      <c r="AU203" s="342"/>
      <c r="AV203" s="342"/>
      <c r="AW203" s="342"/>
      <c r="AX203" s="342"/>
      <c r="AY203" s="342"/>
      <c r="AZ203" s="342"/>
      <c r="BA203" s="342"/>
      <c r="BB203" s="342"/>
      <c r="BC203" s="342"/>
      <c r="BD203" s="342"/>
      <c r="BE203" s="342"/>
      <c r="BF203" s="342"/>
      <c r="BG203" s="342"/>
      <c r="BH203" s="342"/>
      <c r="BI203" s="342"/>
      <c r="BJ203" s="342"/>
      <c r="BK203" s="342"/>
      <c r="BL203" s="342"/>
      <c r="BM203" s="342"/>
      <c r="BN203" s="342"/>
      <c r="BO203" s="342"/>
      <c r="BP203" s="342"/>
      <c r="BQ203" s="342"/>
      <c r="BR203" s="343"/>
    </row>
    <row r="204" spans="2:70" s="121" customFormat="1" ht="7.5" customHeight="1">
      <c r="B204" s="340"/>
      <c r="C204" s="341"/>
      <c r="D204" s="342"/>
      <c r="E204" s="342"/>
      <c r="F204" s="342"/>
      <c r="G204" s="342"/>
      <c r="H204" s="342"/>
      <c r="I204" s="342"/>
      <c r="J204" s="342"/>
      <c r="K204" s="342"/>
      <c r="L204" s="342"/>
      <c r="M204" s="342"/>
      <c r="N204" s="342"/>
      <c r="O204" s="342"/>
      <c r="P204" s="342"/>
      <c r="Q204" s="342"/>
      <c r="R204" s="342"/>
      <c r="S204" s="342"/>
      <c r="T204" s="342"/>
      <c r="U204" s="342"/>
      <c r="V204" s="342"/>
      <c r="W204" s="342"/>
      <c r="X204" s="342"/>
      <c r="Y204" s="342"/>
      <c r="Z204" s="342"/>
      <c r="AA204" s="342"/>
      <c r="AB204" s="342"/>
      <c r="AC204" s="342"/>
      <c r="AD204" s="342"/>
      <c r="AE204" s="342"/>
      <c r="AF204" s="342"/>
      <c r="AG204" s="342"/>
      <c r="AH204" s="342"/>
      <c r="AI204" s="342"/>
      <c r="AJ204" s="342"/>
      <c r="AK204" s="342"/>
      <c r="AL204" s="342"/>
      <c r="AM204" s="342"/>
      <c r="AN204" s="342"/>
      <c r="AO204" s="342"/>
      <c r="AP204" s="342"/>
      <c r="AQ204" s="342"/>
      <c r="AR204" s="342"/>
      <c r="AS204" s="342"/>
      <c r="AT204" s="342"/>
      <c r="AU204" s="342"/>
      <c r="AV204" s="342"/>
      <c r="AW204" s="342"/>
      <c r="AX204" s="342"/>
      <c r="AY204" s="342"/>
      <c r="AZ204" s="342"/>
      <c r="BA204" s="342"/>
      <c r="BB204" s="342"/>
      <c r="BC204" s="342"/>
      <c r="BD204" s="342"/>
      <c r="BE204" s="342"/>
      <c r="BF204" s="342"/>
      <c r="BG204" s="342"/>
      <c r="BH204" s="342"/>
      <c r="BI204" s="342"/>
      <c r="BJ204" s="342"/>
      <c r="BK204" s="342"/>
      <c r="BL204" s="342"/>
      <c r="BM204" s="342"/>
      <c r="BN204" s="342"/>
      <c r="BO204" s="342"/>
      <c r="BP204" s="342"/>
      <c r="BQ204" s="342"/>
      <c r="BR204" s="343"/>
    </row>
    <row r="205" spans="2:70" s="121" customFormat="1" ht="7.5" customHeight="1">
      <c r="B205" s="133"/>
      <c r="C205" s="134"/>
      <c r="D205" s="342"/>
      <c r="E205" s="342"/>
      <c r="F205" s="342"/>
      <c r="G205" s="342"/>
      <c r="H205" s="342"/>
      <c r="I205" s="342"/>
      <c r="J205" s="342"/>
      <c r="K205" s="342"/>
      <c r="L205" s="342"/>
      <c r="M205" s="342"/>
      <c r="N205" s="342"/>
      <c r="O205" s="342"/>
      <c r="P205" s="342"/>
      <c r="Q205" s="342"/>
      <c r="R205" s="342"/>
      <c r="S205" s="342"/>
      <c r="T205" s="342"/>
      <c r="U205" s="342"/>
      <c r="V205" s="342"/>
      <c r="W205" s="342"/>
      <c r="X205" s="342"/>
      <c r="Y205" s="342"/>
      <c r="Z205" s="342"/>
      <c r="AA205" s="342"/>
      <c r="AB205" s="342"/>
      <c r="AC205" s="342"/>
      <c r="AD205" s="342"/>
      <c r="AE205" s="342"/>
      <c r="AF205" s="342"/>
      <c r="AG205" s="342"/>
      <c r="AH205" s="342"/>
      <c r="AI205" s="342"/>
      <c r="AJ205" s="342"/>
      <c r="AK205" s="342"/>
      <c r="AL205" s="342"/>
      <c r="AM205" s="342"/>
      <c r="AN205" s="342"/>
      <c r="AO205" s="342"/>
      <c r="AP205" s="342"/>
      <c r="AQ205" s="342"/>
      <c r="AR205" s="342"/>
      <c r="AS205" s="342"/>
      <c r="AT205" s="342"/>
      <c r="AU205" s="342"/>
      <c r="AV205" s="342"/>
      <c r="AW205" s="342"/>
      <c r="AX205" s="342"/>
      <c r="AY205" s="342"/>
      <c r="AZ205" s="342"/>
      <c r="BA205" s="342"/>
      <c r="BB205" s="342"/>
      <c r="BC205" s="342"/>
      <c r="BD205" s="342"/>
      <c r="BE205" s="342"/>
      <c r="BF205" s="342"/>
      <c r="BG205" s="342"/>
      <c r="BH205" s="342"/>
      <c r="BI205" s="342"/>
      <c r="BJ205" s="342"/>
      <c r="BK205" s="342"/>
      <c r="BL205" s="342"/>
      <c r="BM205" s="342"/>
      <c r="BN205" s="342"/>
      <c r="BO205" s="342"/>
      <c r="BP205" s="342"/>
      <c r="BQ205" s="342"/>
      <c r="BR205" s="343"/>
    </row>
    <row r="206" spans="2:70" ht="7.5" customHeight="1">
      <c r="B206" s="133"/>
      <c r="C206" s="134"/>
      <c r="D206" s="342"/>
      <c r="E206" s="342"/>
      <c r="F206" s="342"/>
      <c r="G206" s="342"/>
      <c r="H206" s="342"/>
      <c r="I206" s="342"/>
      <c r="J206" s="342"/>
      <c r="K206" s="342"/>
      <c r="L206" s="342"/>
      <c r="M206" s="342"/>
      <c r="N206" s="342"/>
      <c r="O206" s="342"/>
      <c r="P206" s="342"/>
      <c r="Q206" s="342"/>
      <c r="R206" s="342"/>
      <c r="S206" s="342"/>
      <c r="T206" s="342"/>
      <c r="U206" s="342"/>
      <c r="V206" s="342"/>
      <c r="W206" s="342"/>
      <c r="X206" s="342"/>
      <c r="Y206" s="342"/>
      <c r="Z206" s="342"/>
      <c r="AA206" s="342"/>
      <c r="AB206" s="342"/>
      <c r="AC206" s="342"/>
      <c r="AD206" s="342"/>
      <c r="AE206" s="342"/>
      <c r="AF206" s="342"/>
      <c r="AG206" s="342"/>
      <c r="AH206" s="342"/>
      <c r="AI206" s="342"/>
      <c r="AJ206" s="342"/>
      <c r="AK206" s="342"/>
      <c r="AL206" s="342"/>
      <c r="AM206" s="342"/>
      <c r="AN206" s="342"/>
      <c r="AO206" s="342"/>
      <c r="AP206" s="342"/>
      <c r="AQ206" s="342"/>
      <c r="AR206" s="342"/>
      <c r="AS206" s="342"/>
      <c r="AT206" s="342"/>
      <c r="AU206" s="342"/>
      <c r="AV206" s="342"/>
      <c r="AW206" s="342"/>
      <c r="AX206" s="342"/>
      <c r="AY206" s="342"/>
      <c r="AZ206" s="342"/>
      <c r="BA206" s="342"/>
      <c r="BB206" s="342"/>
      <c r="BC206" s="342"/>
      <c r="BD206" s="342"/>
      <c r="BE206" s="342"/>
      <c r="BF206" s="342"/>
      <c r="BG206" s="342"/>
      <c r="BH206" s="342"/>
      <c r="BI206" s="342"/>
      <c r="BJ206" s="342"/>
      <c r="BK206" s="342"/>
      <c r="BL206" s="342"/>
      <c r="BM206" s="342"/>
      <c r="BN206" s="342"/>
      <c r="BO206" s="342"/>
      <c r="BP206" s="342"/>
      <c r="BQ206" s="342"/>
      <c r="BR206" s="343"/>
    </row>
    <row r="207" spans="2:70" ht="7.5" customHeight="1">
      <c r="B207" s="344" t="s">
        <v>1160</v>
      </c>
      <c r="C207" s="345"/>
      <c r="D207" s="342" t="s">
        <v>1162</v>
      </c>
      <c r="E207" s="342"/>
      <c r="F207" s="342"/>
      <c r="G207" s="342"/>
      <c r="H207" s="342"/>
      <c r="I207" s="342"/>
      <c r="J207" s="342"/>
      <c r="K207" s="342"/>
      <c r="L207" s="342"/>
      <c r="M207" s="342"/>
      <c r="N207" s="342"/>
      <c r="O207" s="342"/>
      <c r="P207" s="342"/>
      <c r="Q207" s="342"/>
      <c r="R207" s="342"/>
      <c r="S207" s="342"/>
      <c r="T207" s="342"/>
      <c r="U207" s="342"/>
      <c r="V207" s="342"/>
      <c r="W207" s="342"/>
      <c r="X207" s="342"/>
      <c r="Y207" s="342"/>
      <c r="Z207" s="342"/>
      <c r="AA207" s="342"/>
      <c r="AB207" s="342"/>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c r="AY207" s="342"/>
      <c r="AZ207" s="342"/>
      <c r="BA207" s="342"/>
      <c r="BB207" s="342"/>
      <c r="BC207" s="342"/>
      <c r="BD207" s="342"/>
      <c r="BE207" s="342"/>
      <c r="BF207" s="342"/>
      <c r="BG207" s="342"/>
      <c r="BH207" s="342"/>
      <c r="BI207" s="342"/>
      <c r="BJ207" s="342"/>
      <c r="BK207" s="342"/>
      <c r="BL207" s="342"/>
      <c r="BM207" s="342"/>
      <c r="BN207" s="342"/>
      <c r="BO207" s="342"/>
      <c r="BP207" s="342"/>
      <c r="BQ207" s="342"/>
      <c r="BR207" s="343"/>
    </row>
    <row r="208" spans="2:70" ht="7.5" customHeight="1">
      <c r="B208" s="344"/>
      <c r="C208" s="345"/>
      <c r="D208" s="342"/>
      <c r="E208" s="342"/>
      <c r="F208" s="342"/>
      <c r="G208" s="342"/>
      <c r="H208" s="342"/>
      <c r="I208" s="342"/>
      <c r="J208" s="342"/>
      <c r="K208" s="342"/>
      <c r="L208" s="342"/>
      <c r="M208" s="342"/>
      <c r="N208" s="342"/>
      <c r="O208" s="342"/>
      <c r="P208" s="342"/>
      <c r="Q208" s="342"/>
      <c r="R208" s="342"/>
      <c r="S208" s="342"/>
      <c r="T208" s="342"/>
      <c r="U208" s="342"/>
      <c r="V208" s="342"/>
      <c r="W208" s="342"/>
      <c r="X208" s="342"/>
      <c r="Y208" s="342"/>
      <c r="Z208" s="342"/>
      <c r="AA208" s="342"/>
      <c r="AB208" s="342"/>
      <c r="AC208" s="342"/>
      <c r="AD208" s="342"/>
      <c r="AE208" s="342"/>
      <c r="AF208" s="342"/>
      <c r="AG208" s="342"/>
      <c r="AH208" s="342"/>
      <c r="AI208" s="342"/>
      <c r="AJ208" s="342"/>
      <c r="AK208" s="342"/>
      <c r="AL208" s="342"/>
      <c r="AM208" s="342"/>
      <c r="AN208" s="342"/>
      <c r="AO208" s="342"/>
      <c r="AP208" s="342"/>
      <c r="AQ208" s="342"/>
      <c r="AR208" s="342"/>
      <c r="AS208" s="342"/>
      <c r="AT208" s="342"/>
      <c r="AU208" s="342"/>
      <c r="AV208" s="342"/>
      <c r="AW208" s="342"/>
      <c r="AX208" s="342"/>
      <c r="AY208" s="342"/>
      <c r="AZ208" s="342"/>
      <c r="BA208" s="342"/>
      <c r="BB208" s="342"/>
      <c r="BC208" s="342"/>
      <c r="BD208" s="342"/>
      <c r="BE208" s="342"/>
      <c r="BF208" s="342"/>
      <c r="BG208" s="342"/>
      <c r="BH208" s="342"/>
      <c r="BI208" s="342"/>
      <c r="BJ208" s="342"/>
      <c r="BK208" s="342"/>
      <c r="BL208" s="342"/>
      <c r="BM208" s="342"/>
      <c r="BN208" s="342"/>
      <c r="BO208" s="342"/>
      <c r="BP208" s="342"/>
      <c r="BQ208" s="342"/>
      <c r="BR208" s="343"/>
    </row>
    <row r="209" spans="2:70" ht="7.5" customHeight="1">
      <c r="B209" s="130"/>
      <c r="C209" s="118"/>
      <c r="D209" s="342"/>
      <c r="E209" s="342"/>
      <c r="F209" s="342"/>
      <c r="G209" s="342"/>
      <c r="H209" s="342"/>
      <c r="I209" s="342"/>
      <c r="J209" s="342"/>
      <c r="K209" s="342"/>
      <c r="L209" s="342"/>
      <c r="M209" s="342"/>
      <c r="N209" s="342"/>
      <c r="O209" s="342"/>
      <c r="P209" s="342"/>
      <c r="Q209" s="342"/>
      <c r="R209" s="342"/>
      <c r="S209" s="342"/>
      <c r="T209" s="342"/>
      <c r="U209" s="342"/>
      <c r="V209" s="342"/>
      <c r="W209" s="342"/>
      <c r="X209" s="342"/>
      <c r="Y209" s="342"/>
      <c r="Z209" s="342"/>
      <c r="AA209" s="342"/>
      <c r="AB209" s="342"/>
      <c r="AC209" s="342"/>
      <c r="AD209" s="342"/>
      <c r="AE209" s="342"/>
      <c r="AF209" s="342"/>
      <c r="AG209" s="342"/>
      <c r="AH209" s="342"/>
      <c r="AI209" s="342"/>
      <c r="AJ209" s="342"/>
      <c r="AK209" s="342"/>
      <c r="AL209" s="342"/>
      <c r="AM209" s="342"/>
      <c r="AN209" s="342"/>
      <c r="AO209" s="342"/>
      <c r="AP209" s="342"/>
      <c r="AQ209" s="342"/>
      <c r="AR209" s="342"/>
      <c r="AS209" s="342"/>
      <c r="AT209" s="342"/>
      <c r="AU209" s="342"/>
      <c r="AV209" s="342"/>
      <c r="AW209" s="342"/>
      <c r="AX209" s="342"/>
      <c r="AY209" s="342"/>
      <c r="AZ209" s="342"/>
      <c r="BA209" s="342"/>
      <c r="BB209" s="342"/>
      <c r="BC209" s="342"/>
      <c r="BD209" s="342"/>
      <c r="BE209" s="342"/>
      <c r="BF209" s="342"/>
      <c r="BG209" s="342"/>
      <c r="BH209" s="342"/>
      <c r="BI209" s="342"/>
      <c r="BJ209" s="342"/>
      <c r="BK209" s="342"/>
      <c r="BL209" s="342"/>
      <c r="BM209" s="342"/>
      <c r="BN209" s="342"/>
      <c r="BO209" s="342"/>
      <c r="BP209" s="342"/>
      <c r="BQ209" s="342"/>
      <c r="BR209" s="343"/>
    </row>
    <row r="210" spans="2:70" ht="7.5" customHeight="1">
      <c r="B210" s="130"/>
      <c r="C210" s="118"/>
      <c r="D210" s="342"/>
      <c r="E210" s="342"/>
      <c r="F210" s="342"/>
      <c r="G210" s="342"/>
      <c r="H210" s="342"/>
      <c r="I210" s="342"/>
      <c r="J210" s="342"/>
      <c r="K210" s="342"/>
      <c r="L210" s="342"/>
      <c r="M210" s="342"/>
      <c r="N210" s="342"/>
      <c r="O210" s="342"/>
      <c r="P210" s="342"/>
      <c r="Q210" s="342"/>
      <c r="R210" s="342"/>
      <c r="S210" s="342"/>
      <c r="T210" s="342"/>
      <c r="U210" s="342"/>
      <c r="V210" s="342"/>
      <c r="W210" s="342"/>
      <c r="X210" s="342"/>
      <c r="Y210" s="342"/>
      <c r="Z210" s="342"/>
      <c r="AA210" s="342"/>
      <c r="AB210" s="342"/>
      <c r="AC210" s="342"/>
      <c r="AD210" s="342"/>
      <c r="AE210" s="342"/>
      <c r="AF210" s="342"/>
      <c r="AG210" s="342"/>
      <c r="AH210" s="342"/>
      <c r="AI210" s="342"/>
      <c r="AJ210" s="342"/>
      <c r="AK210" s="342"/>
      <c r="AL210" s="342"/>
      <c r="AM210" s="342"/>
      <c r="AN210" s="342"/>
      <c r="AO210" s="342"/>
      <c r="AP210" s="342"/>
      <c r="AQ210" s="342"/>
      <c r="AR210" s="342"/>
      <c r="AS210" s="342"/>
      <c r="AT210" s="342"/>
      <c r="AU210" s="342"/>
      <c r="AV210" s="342"/>
      <c r="AW210" s="342"/>
      <c r="AX210" s="342"/>
      <c r="AY210" s="342"/>
      <c r="AZ210" s="342"/>
      <c r="BA210" s="342"/>
      <c r="BB210" s="342"/>
      <c r="BC210" s="342"/>
      <c r="BD210" s="342"/>
      <c r="BE210" s="342"/>
      <c r="BF210" s="342"/>
      <c r="BG210" s="342"/>
      <c r="BH210" s="342"/>
      <c r="BI210" s="342"/>
      <c r="BJ210" s="342"/>
      <c r="BK210" s="342"/>
      <c r="BL210" s="342"/>
      <c r="BM210" s="342"/>
      <c r="BN210" s="342"/>
      <c r="BO210" s="342"/>
      <c r="BP210" s="342"/>
      <c r="BQ210" s="342"/>
      <c r="BR210" s="343"/>
    </row>
    <row r="211" spans="2:70" s="121" customFormat="1" ht="7.5" customHeight="1">
      <c r="B211" s="340" t="s">
        <v>1224</v>
      </c>
      <c r="C211" s="341"/>
      <c r="D211" s="342" t="s">
        <v>1234</v>
      </c>
      <c r="E211" s="342"/>
      <c r="F211" s="342"/>
      <c r="G211" s="342"/>
      <c r="H211" s="342"/>
      <c r="I211" s="342"/>
      <c r="J211" s="342"/>
      <c r="K211" s="342"/>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2"/>
      <c r="AY211" s="342"/>
      <c r="AZ211" s="342"/>
      <c r="BA211" s="342"/>
      <c r="BB211" s="342"/>
      <c r="BC211" s="342"/>
      <c r="BD211" s="342"/>
      <c r="BE211" s="342"/>
      <c r="BF211" s="342"/>
      <c r="BG211" s="342"/>
      <c r="BH211" s="342"/>
      <c r="BI211" s="342"/>
      <c r="BJ211" s="342"/>
      <c r="BK211" s="342"/>
      <c r="BL211" s="342"/>
      <c r="BM211" s="342"/>
      <c r="BN211" s="342"/>
      <c r="BO211" s="342"/>
      <c r="BP211" s="342"/>
      <c r="BQ211" s="342"/>
      <c r="BR211" s="343"/>
    </row>
    <row r="212" spans="2:70" s="121" customFormat="1" ht="7.5" customHeight="1">
      <c r="B212" s="340"/>
      <c r="C212" s="341"/>
      <c r="D212" s="342"/>
      <c r="E212" s="342"/>
      <c r="F212" s="342"/>
      <c r="G212" s="342"/>
      <c r="H212" s="342"/>
      <c r="I212" s="342"/>
      <c r="J212" s="342"/>
      <c r="K212" s="342"/>
      <c r="L212" s="342"/>
      <c r="M212" s="342"/>
      <c r="N212" s="342"/>
      <c r="O212" s="342"/>
      <c r="P212" s="342"/>
      <c r="Q212" s="342"/>
      <c r="R212" s="342"/>
      <c r="S212" s="342"/>
      <c r="T212" s="342"/>
      <c r="U212" s="342"/>
      <c r="V212" s="342"/>
      <c r="W212" s="342"/>
      <c r="X212" s="342"/>
      <c r="Y212" s="342"/>
      <c r="Z212" s="342"/>
      <c r="AA212" s="342"/>
      <c r="AB212" s="342"/>
      <c r="AC212" s="342"/>
      <c r="AD212" s="342"/>
      <c r="AE212" s="342"/>
      <c r="AF212" s="342"/>
      <c r="AG212" s="342"/>
      <c r="AH212" s="342"/>
      <c r="AI212" s="342"/>
      <c r="AJ212" s="342"/>
      <c r="AK212" s="342"/>
      <c r="AL212" s="342"/>
      <c r="AM212" s="342"/>
      <c r="AN212" s="342"/>
      <c r="AO212" s="342"/>
      <c r="AP212" s="342"/>
      <c r="AQ212" s="342"/>
      <c r="AR212" s="342"/>
      <c r="AS212" s="342"/>
      <c r="AT212" s="342"/>
      <c r="AU212" s="342"/>
      <c r="AV212" s="342"/>
      <c r="AW212" s="342"/>
      <c r="AX212" s="342"/>
      <c r="AY212" s="342"/>
      <c r="AZ212" s="342"/>
      <c r="BA212" s="342"/>
      <c r="BB212" s="342"/>
      <c r="BC212" s="342"/>
      <c r="BD212" s="342"/>
      <c r="BE212" s="342"/>
      <c r="BF212" s="342"/>
      <c r="BG212" s="342"/>
      <c r="BH212" s="342"/>
      <c r="BI212" s="342"/>
      <c r="BJ212" s="342"/>
      <c r="BK212" s="342"/>
      <c r="BL212" s="342"/>
      <c r="BM212" s="342"/>
      <c r="BN212" s="342"/>
      <c r="BO212" s="342"/>
      <c r="BP212" s="342"/>
      <c r="BQ212" s="342"/>
      <c r="BR212" s="343"/>
    </row>
    <row r="213" spans="2:70" s="121" customFormat="1" ht="7.5" customHeight="1">
      <c r="B213" s="344" t="s">
        <v>1337</v>
      </c>
      <c r="C213" s="345"/>
      <c r="D213" s="342" t="s">
        <v>1637</v>
      </c>
      <c r="E213" s="342"/>
      <c r="F213" s="342"/>
      <c r="G213" s="342"/>
      <c r="H213" s="342"/>
      <c r="I213" s="342"/>
      <c r="J213" s="342"/>
      <c r="K213" s="342"/>
      <c r="L213" s="342"/>
      <c r="M213" s="342"/>
      <c r="N213" s="342"/>
      <c r="O213" s="342"/>
      <c r="P213" s="342"/>
      <c r="Q213" s="342"/>
      <c r="R213" s="342"/>
      <c r="S213" s="342"/>
      <c r="T213" s="342"/>
      <c r="U213" s="342"/>
      <c r="V213" s="342"/>
      <c r="W213" s="342"/>
      <c r="X213" s="342"/>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c r="AY213" s="342"/>
      <c r="AZ213" s="342"/>
      <c r="BA213" s="342"/>
      <c r="BB213" s="342"/>
      <c r="BC213" s="342"/>
      <c r="BD213" s="342"/>
      <c r="BE213" s="342"/>
      <c r="BF213" s="342"/>
      <c r="BG213" s="342"/>
      <c r="BH213" s="342"/>
      <c r="BI213" s="342"/>
      <c r="BJ213" s="342"/>
      <c r="BK213" s="342"/>
      <c r="BL213" s="342"/>
      <c r="BM213" s="342"/>
      <c r="BN213" s="342"/>
      <c r="BO213" s="342"/>
      <c r="BP213" s="342"/>
      <c r="BQ213" s="342"/>
      <c r="BR213" s="343"/>
    </row>
    <row r="214" spans="2:70" s="121" customFormat="1" ht="7.5" customHeight="1">
      <c r="B214" s="344"/>
      <c r="C214" s="345"/>
      <c r="D214" s="342"/>
      <c r="E214" s="342"/>
      <c r="F214" s="342"/>
      <c r="G214" s="342"/>
      <c r="H214" s="342"/>
      <c r="I214" s="342"/>
      <c r="J214" s="342"/>
      <c r="K214" s="342"/>
      <c r="L214" s="342"/>
      <c r="M214" s="342"/>
      <c r="N214" s="342"/>
      <c r="O214" s="342"/>
      <c r="P214" s="342"/>
      <c r="Q214" s="342"/>
      <c r="R214" s="342"/>
      <c r="S214" s="342"/>
      <c r="T214" s="342"/>
      <c r="U214" s="342"/>
      <c r="V214" s="342"/>
      <c r="W214" s="342"/>
      <c r="X214" s="342"/>
      <c r="Y214" s="342"/>
      <c r="Z214" s="342"/>
      <c r="AA214" s="342"/>
      <c r="AB214" s="342"/>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c r="AY214" s="342"/>
      <c r="AZ214" s="342"/>
      <c r="BA214" s="342"/>
      <c r="BB214" s="342"/>
      <c r="BC214" s="342"/>
      <c r="BD214" s="342"/>
      <c r="BE214" s="342"/>
      <c r="BF214" s="342"/>
      <c r="BG214" s="342"/>
      <c r="BH214" s="342"/>
      <c r="BI214" s="342"/>
      <c r="BJ214" s="342"/>
      <c r="BK214" s="342"/>
      <c r="BL214" s="342"/>
      <c r="BM214" s="342"/>
      <c r="BN214" s="342"/>
      <c r="BO214" s="342"/>
      <c r="BP214" s="342"/>
      <c r="BQ214" s="342"/>
      <c r="BR214" s="343"/>
    </row>
    <row r="215" spans="2:70" s="121" customFormat="1" ht="7.5" customHeight="1">
      <c r="B215" s="130"/>
      <c r="C215" s="146"/>
      <c r="D215" s="342"/>
      <c r="E215" s="342"/>
      <c r="F215" s="342"/>
      <c r="G215" s="342"/>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342"/>
      <c r="AY215" s="342"/>
      <c r="AZ215" s="342"/>
      <c r="BA215" s="342"/>
      <c r="BB215" s="342"/>
      <c r="BC215" s="342"/>
      <c r="BD215" s="342"/>
      <c r="BE215" s="342"/>
      <c r="BF215" s="342"/>
      <c r="BG215" s="342"/>
      <c r="BH215" s="342"/>
      <c r="BI215" s="342"/>
      <c r="BJ215" s="342"/>
      <c r="BK215" s="342"/>
      <c r="BL215" s="342"/>
      <c r="BM215" s="342"/>
      <c r="BN215" s="342"/>
      <c r="BO215" s="342"/>
      <c r="BP215" s="342"/>
      <c r="BQ215" s="342"/>
      <c r="BR215" s="343"/>
    </row>
    <row r="216" spans="2:70" s="121" customFormat="1" ht="7.5" customHeight="1">
      <c r="B216" s="130"/>
      <c r="C216" s="146"/>
      <c r="D216" s="342"/>
      <c r="E216" s="342"/>
      <c r="F216" s="342"/>
      <c r="G216" s="342"/>
      <c r="H216" s="342"/>
      <c r="I216" s="342"/>
      <c r="J216" s="342"/>
      <c r="K216" s="342"/>
      <c r="L216" s="342"/>
      <c r="M216" s="342"/>
      <c r="N216" s="342"/>
      <c r="O216" s="342"/>
      <c r="P216" s="342"/>
      <c r="Q216" s="342"/>
      <c r="R216" s="342"/>
      <c r="S216" s="342"/>
      <c r="T216" s="342"/>
      <c r="U216" s="342"/>
      <c r="V216" s="342"/>
      <c r="W216" s="342"/>
      <c r="X216" s="342"/>
      <c r="Y216" s="342"/>
      <c r="Z216" s="342"/>
      <c r="AA216" s="342"/>
      <c r="AB216" s="342"/>
      <c r="AC216" s="342"/>
      <c r="AD216" s="342"/>
      <c r="AE216" s="342"/>
      <c r="AF216" s="342"/>
      <c r="AG216" s="342"/>
      <c r="AH216" s="342"/>
      <c r="AI216" s="342"/>
      <c r="AJ216" s="342"/>
      <c r="AK216" s="342"/>
      <c r="AL216" s="342"/>
      <c r="AM216" s="342"/>
      <c r="AN216" s="342"/>
      <c r="AO216" s="342"/>
      <c r="AP216" s="342"/>
      <c r="AQ216" s="342"/>
      <c r="AR216" s="342"/>
      <c r="AS216" s="342"/>
      <c r="AT216" s="342"/>
      <c r="AU216" s="342"/>
      <c r="AV216" s="342"/>
      <c r="AW216" s="342"/>
      <c r="AX216" s="342"/>
      <c r="AY216" s="342"/>
      <c r="AZ216" s="342"/>
      <c r="BA216" s="342"/>
      <c r="BB216" s="342"/>
      <c r="BC216" s="342"/>
      <c r="BD216" s="342"/>
      <c r="BE216" s="342"/>
      <c r="BF216" s="342"/>
      <c r="BG216" s="342"/>
      <c r="BH216" s="342"/>
      <c r="BI216" s="342"/>
      <c r="BJ216" s="342"/>
      <c r="BK216" s="342"/>
      <c r="BL216" s="342"/>
      <c r="BM216" s="342"/>
      <c r="BN216" s="342"/>
      <c r="BO216" s="342"/>
      <c r="BP216" s="342"/>
      <c r="BQ216" s="342"/>
      <c r="BR216" s="343"/>
    </row>
    <row r="217" spans="2:70" s="121" customFormat="1" ht="7.5" customHeight="1">
      <c r="B217" s="130"/>
      <c r="C217" s="146"/>
      <c r="D217" s="342"/>
      <c r="E217" s="342"/>
      <c r="F217" s="342"/>
      <c r="G217" s="342"/>
      <c r="H217" s="342"/>
      <c r="I217" s="342"/>
      <c r="J217" s="342"/>
      <c r="K217" s="342"/>
      <c r="L217" s="342"/>
      <c r="M217" s="342"/>
      <c r="N217" s="342"/>
      <c r="O217" s="342"/>
      <c r="P217" s="342"/>
      <c r="Q217" s="342"/>
      <c r="R217" s="342"/>
      <c r="S217" s="342"/>
      <c r="T217" s="342"/>
      <c r="U217" s="342"/>
      <c r="V217" s="342"/>
      <c r="W217" s="342"/>
      <c r="X217" s="342"/>
      <c r="Y217" s="342"/>
      <c r="Z217" s="342"/>
      <c r="AA217" s="342"/>
      <c r="AB217" s="342"/>
      <c r="AC217" s="342"/>
      <c r="AD217" s="342"/>
      <c r="AE217" s="342"/>
      <c r="AF217" s="342"/>
      <c r="AG217" s="342"/>
      <c r="AH217" s="342"/>
      <c r="AI217" s="342"/>
      <c r="AJ217" s="342"/>
      <c r="AK217" s="342"/>
      <c r="AL217" s="342"/>
      <c r="AM217" s="342"/>
      <c r="AN217" s="342"/>
      <c r="AO217" s="342"/>
      <c r="AP217" s="342"/>
      <c r="AQ217" s="342"/>
      <c r="AR217" s="342"/>
      <c r="AS217" s="342"/>
      <c r="AT217" s="342"/>
      <c r="AU217" s="342"/>
      <c r="AV217" s="342"/>
      <c r="AW217" s="342"/>
      <c r="AX217" s="342"/>
      <c r="AY217" s="342"/>
      <c r="AZ217" s="342"/>
      <c r="BA217" s="342"/>
      <c r="BB217" s="342"/>
      <c r="BC217" s="342"/>
      <c r="BD217" s="342"/>
      <c r="BE217" s="342"/>
      <c r="BF217" s="342"/>
      <c r="BG217" s="342"/>
      <c r="BH217" s="342"/>
      <c r="BI217" s="342"/>
      <c r="BJ217" s="342"/>
      <c r="BK217" s="342"/>
      <c r="BL217" s="342"/>
      <c r="BM217" s="342"/>
      <c r="BN217" s="342"/>
      <c r="BO217" s="342"/>
      <c r="BP217" s="342"/>
      <c r="BQ217" s="342"/>
      <c r="BR217" s="343"/>
    </row>
    <row r="218" spans="2:70" s="121" customFormat="1" ht="7.5" customHeight="1">
      <c r="B218" s="340" t="s">
        <v>1232</v>
      </c>
      <c r="C218" s="341"/>
      <c r="D218" s="342" t="s">
        <v>1700</v>
      </c>
      <c r="E218" s="342"/>
      <c r="F218" s="342"/>
      <c r="G218" s="342"/>
      <c r="H218" s="342"/>
      <c r="I218" s="342"/>
      <c r="J218" s="342"/>
      <c r="K218" s="342"/>
      <c r="L218" s="342"/>
      <c r="M218" s="342"/>
      <c r="N218" s="342"/>
      <c r="O218" s="342"/>
      <c r="P218" s="342"/>
      <c r="Q218" s="342"/>
      <c r="R218" s="342"/>
      <c r="S218" s="342"/>
      <c r="T218" s="342"/>
      <c r="U218" s="342"/>
      <c r="V218" s="342"/>
      <c r="W218" s="342"/>
      <c r="X218" s="342"/>
      <c r="Y218" s="342"/>
      <c r="Z218" s="342"/>
      <c r="AA218" s="342"/>
      <c r="AB218" s="342"/>
      <c r="AC218" s="342"/>
      <c r="AD218" s="342"/>
      <c r="AE218" s="342"/>
      <c r="AF218" s="342"/>
      <c r="AG218" s="342"/>
      <c r="AH218" s="342"/>
      <c r="AI218" s="342"/>
      <c r="AJ218" s="342"/>
      <c r="AK218" s="342"/>
      <c r="AL218" s="342"/>
      <c r="AM218" s="342"/>
      <c r="AN218" s="342"/>
      <c r="AO218" s="342"/>
      <c r="AP218" s="342"/>
      <c r="AQ218" s="342"/>
      <c r="AR218" s="342"/>
      <c r="AS218" s="342"/>
      <c r="AT218" s="342"/>
      <c r="AU218" s="342"/>
      <c r="AV218" s="342"/>
      <c r="AW218" s="342"/>
      <c r="AX218" s="342"/>
      <c r="AY218" s="342"/>
      <c r="AZ218" s="342"/>
      <c r="BA218" s="342"/>
      <c r="BB218" s="342"/>
      <c r="BC218" s="342"/>
      <c r="BD218" s="342"/>
      <c r="BE218" s="342"/>
      <c r="BF218" s="342"/>
      <c r="BG218" s="342"/>
      <c r="BH218" s="342"/>
      <c r="BI218" s="342"/>
      <c r="BJ218" s="342"/>
      <c r="BK218" s="342"/>
      <c r="BL218" s="342"/>
      <c r="BM218" s="342"/>
      <c r="BN218" s="342"/>
      <c r="BO218" s="342"/>
      <c r="BP218" s="342"/>
      <c r="BQ218" s="342"/>
      <c r="BR218" s="343"/>
    </row>
    <row r="219" spans="2:70" s="121" customFormat="1" ht="7.5" customHeight="1">
      <c r="B219" s="340"/>
      <c r="C219" s="341"/>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342"/>
      <c r="AJ219" s="342"/>
      <c r="AK219" s="342"/>
      <c r="AL219" s="342"/>
      <c r="AM219" s="342"/>
      <c r="AN219" s="342"/>
      <c r="AO219" s="342"/>
      <c r="AP219" s="342"/>
      <c r="AQ219" s="342"/>
      <c r="AR219" s="342"/>
      <c r="AS219" s="342"/>
      <c r="AT219" s="342"/>
      <c r="AU219" s="342"/>
      <c r="AV219" s="342"/>
      <c r="AW219" s="342"/>
      <c r="AX219" s="342"/>
      <c r="AY219" s="342"/>
      <c r="AZ219" s="342"/>
      <c r="BA219" s="342"/>
      <c r="BB219" s="342"/>
      <c r="BC219" s="342"/>
      <c r="BD219" s="342"/>
      <c r="BE219" s="342"/>
      <c r="BF219" s="342"/>
      <c r="BG219" s="342"/>
      <c r="BH219" s="342"/>
      <c r="BI219" s="342"/>
      <c r="BJ219" s="342"/>
      <c r="BK219" s="342"/>
      <c r="BL219" s="342"/>
      <c r="BM219" s="342"/>
      <c r="BN219" s="342"/>
      <c r="BO219" s="342"/>
      <c r="BP219" s="342"/>
      <c r="BQ219" s="342"/>
      <c r="BR219" s="343"/>
    </row>
    <row r="220" spans="2:70" s="121" customFormat="1" ht="7.5" customHeight="1">
      <c r="B220" s="344" t="s">
        <v>1233</v>
      </c>
      <c r="C220" s="345"/>
      <c r="D220" s="342" t="s">
        <v>1701</v>
      </c>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2"/>
      <c r="AY220" s="342"/>
      <c r="AZ220" s="342"/>
      <c r="BA220" s="342"/>
      <c r="BB220" s="342"/>
      <c r="BC220" s="342"/>
      <c r="BD220" s="342"/>
      <c r="BE220" s="342"/>
      <c r="BF220" s="342"/>
      <c r="BG220" s="342"/>
      <c r="BH220" s="342"/>
      <c r="BI220" s="342"/>
      <c r="BJ220" s="342"/>
      <c r="BK220" s="342"/>
      <c r="BL220" s="342"/>
      <c r="BM220" s="342"/>
      <c r="BN220" s="342"/>
      <c r="BO220" s="342"/>
      <c r="BP220" s="342"/>
      <c r="BQ220" s="342"/>
      <c r="BR220" s="343"/>
    </row>
    <row r="221" spans="2:70" s="121" customFormat="1" ht="7.5" customHeight="1">
      <c r="B221" s="344"/>
      <c r="C221" s="345"/>
      <c r="D221" s="342"/>
      <c r="E221" s="342"/>
      <c r="F221" s="342"/>
      <c r="G221" s="342"/>
      <c r="H221" s="342"/>
      <c r="I221" s="342"/>
      <c r="J221" s="342"/>
      <c r="K221" s="342"/>
      <c r="L221" s="342"/>
      <c r="M221" s="342"/>
      <c r="N221" s="342"/>
      <c r="O221" s="342"/>
      <c r="P221" s="342"/>
      <c r="Q221" s="342"/>
      <c r="R221" s="342"/>
      <c r="S221" s="342"/>
      <c r="T221" s="342"/>
      <c r="U221" s="342"/>
      <c r="V221" s="342"/>
      <c r="W221" s="342"/>
      <c r="X221" s="342"/>
      <c r="Y221" s="342"/>
      <c r="Z221" s="342"/>
      <c r="AA221" s="342"/>
      <c r="AB221" s="342"/>
      <c r="AC221" s="342"/>
      <c r="AD221" s="342"/>
      <c r="AE221" s="342"/>
      <c r="AF221" s="342"/>
      <c r="AG221" s="342"/>
      <c r="AH221" s="342"/>
      <c r="AI221" s="342"/>
      <c r="AJ221" s="342"/>
      <c r="AK221" s="342"/>
      <c r="AL221" s="342"/>
      <c r="AM221" s="342"/>
      <c r="AN221" s="342"/>
      <c r="AO221" s="342"/>
      <c r="AP221" s="342"/>
      <c r="AQ221" s="342"/>
      <c r="AR221" s="342"/>
      <c r="AS221" s="342"/>
      <c r="AT221" s="342"/>
      <c r="AU221" s="342"/>
      <c r="AV221" s="342"/>
      <c r="AW221" s="342"/>
      <c r="AX221" s="342"/>
      <c r="AY221" s="342"/>
      <c r="AZ221" s="342"/>
      <c r="BA221" s="342"/>
      <c r="BB221" s="342"/>
      <c r="BC221" s="342"/>
      <c r="BD221" s="342"/>
      <c r="BE221" s="342"/>
      <c r="BF221" s="342"/>
      <c r="BG221" s="342"/>
      <c r="BH221" s="342"/>
      <c r="BI221" s="342"/>
      <c r="BJ221" s="342"/>
      <c r="BK221" s="342"/>
      <c r="BL221" s="342"/>
      <c r="BM221" s="342"/>
      <c r="BN221" s="342"/>
      <c r="BO221" s="342"/>
      <c r="BP221" s="342"/>
      <c r="BQ221" s="342"/>
      <c r="BR221" s="343"/>
    </row>
    <row r="222" spans="2:70" s="121" customFormat="1" ht="7.5" customHeight="1">
      <c r="B222" s="130"/>
      <c r="C222" s="180"/>
      <c r="D222" s="342"/>
      <c r="E222" s="342"/>
      <c r="F222" s="342"/>
      <c r="G222" s="342"/>
      <c r="H222" s="342"/>
      <c r="I222" s="342"/>
      <c r="J222" s="342"/>
      <c r="K222" s="342"/>
      <c r="L222" s="342"/>
      <c r="M222" s="342"/>
      <c r="N222" s="342"/>
      <c r="O222" s="342"/>
      <c r="P222" s="342"/>
      <c r="Q222" s="342"/>
      <c r="R222" s="342"/>
      <c r="S222" s="342"/>
      <c r="T222" s="342"/>
      <c r="U222" s="342"/>
      <c r="V222" s="342"/>
      <c r="W222" s="342"/>
      <c r="X222" s="342"/>
      <c r="Y222" s="342"/>
      <c r="Z222" s="342"/>
      <c r="AA222" s="342"/>
      <c r="AB222" s="342"/>
      <c r="AC222" s="342"/>
      <c r="AD222" s="342"/>
      <c r="AE222" s="342"/>
      <c r="AF222" s="342"/>
      <c r="AG222" s="342"/>
      <c r="AH222" s="342"/>
      <c r="AI222" s="342"/>
      <c r="AJ222" s="342"/>
      <c r="AK222" s="342"/>
      <c r="AL222" s="342"/>
      <c r="AM222" s="342"/>
      <c r="AN222" s="342"/>
      <c r="AO222" s="342"/>
      <c r="AP222" s="342"/>
      <c r="AQ222" s="342"/>
      <c r="AR222" s="342"/>
      <c r="AS222" s="342"/>
      <c r="AT222" s="342"/>
      <c r="AU222" s="342"/>
      <c r="AV222" s="342"/>
      <c r="AW222" s="342"/>
      <c r="AX222" s="342"/>
      <c r="AY222" s="342"/>
      <c r="AZ222" s="342"/>
      <c r="BA222" s="342"/>
      <c r="BB222" s="342"/>
      <c r="BC222" s="342"/>
      <c r="BD222" s="342"/>
      <c r="BE222" s="342"/>
      <c r="BF222" s="342"/>
      <c r="BG222" s="342"/>
      <c r="BH222" s="342"/>
      <c r="BI222" s="342"/>
      <c r="BJ222" s="342"/>
      <c r="BK222" s="342"/>
      <c r="BL222" s="342"/>
      <c r="BM222" s="342"/>
      <c r="BN222" s="342"/>
      <c r="BO222" s="342"/>
      <c r="BP222" s="342"/>
      <c r="BQ222" s="342"/>
      <c r="BR222" s="343"/>
    </row>
    <row r="223" spans="2:70" s="121" customFormat="1" ht="7.5" customHeight="1">
      <c r="B223" s="130"/>
      <c r="C223" s="180"/>
      <c r="D223" s="342"/>
      <c r="E223" s="342"/>
      <c r="F223" s="342"/>
      <c r="G223" s="342"/>
      <c r="H223" s="342"/>
      <c r="I223" s="342"/>
      <c r="J223" s="342"/>
      <c r="K223" s="342"/>
      <c r="L223" s="342"/>
      <c r="M223" s="342"/>
      <c r="N223" s="342"/>
      <c r="O223" s="342"/>
      <c r="P223" s="342"/>
      <c r="Q223" s="342"/>
      <c r="R223" s="342"/>
      <c r="S223" s="342"/>
      <c r="T223" s="342"/>
      <c r="U223" s="342"/>
      <c r="V223" s="342"/>
      <c r="W223" s="342"/>
      <c r="X223" s="342"/>
      <c r="Y223" s="342"/>
      <c r="Z223" s="342"/>
      <c r="AA223" s="342"/>
      <c r="AB223" s="342"/>
      <c r="AC223" s="342"/>
      <c r="AD223" s="342"/>
      <c r="AE223" s="342"/>
      <c r="AF223" s="342"/>
      <c r="AG223" s="342"/>
      <c r="AH223" s="342"/>
      <c r="AI223" s="342"/>
      <c r="AJ223" s="342"/>
      <c r="AK223" s="342"/>
      <c r="AL223" s="342"/>
      <c r="AM223" s="342"/>
      <c r="AN223" s="342"/>
      <c r="AO223" s="342"/>
      <c r="AP223" s="342"/>
      <c r="AQ223" s="342"/>
      <c r="AR223" s="342"/>
      <c r="AS223" s="342"/>
      <c r="AT223" s="342"/>
      <c r="AU223" s="342"/>
      <c r="AV223" s="342"/>
      <c r="AW223" s="342"/>
      <c r="AX223" s="342"/>
      <c r="AY223" s="342"/>
      <c r="AZ223" s="342"/>
      <c r="BA223" s="342"/>
      <c r="BB223" s="342"/>
      <c r="BC223" s="342"/>
      <c r="BD223" s="342"/>
      <c r="BE223" s="342"/>
      <c r="BF223" s="342"/>
      <c r="BG223" s="342"/>
      <c r="BH223" s="342"/>
      <c r="BI223" s="342"/>
      <c r="BJ223" s="342"/>
      <c r="BK223" s="342"/>
      <c r="BL223" s="342"/>
      <c r="BM223" s="342"/>
      <c r="BN223" s="342"/>
      <c r="BO223" s="342"/>
      <c r="BP223" s="342"/>
      <c r="BQ223" s="342"/>
      <c r="BR223" s="343"/>
    </row>
    <row r="224" spans="2:70" s="121" customFormat="1" ht="7.5" customHeight="1">
      <c r="B224" s="130"/>
      <c r="C224" s="180"/>
      <c r="D224" s="342"/>
      <c r="E224" s="342"/>
      <c r="F224" s="342"/>
      <c r="G224" s="342"/>
      <c r="H224" s="342"/>
      <c r="I224" s="342"/>
      <c r="J224" s="342"/>
      <c r="K224" s="342"/>
      <c r="L224" s="342"/>
      <c r="M224" s="342"/>
      <c r="N224" s="342"/>
      <c r="O224" s="342"/>
      <c r="P224" s="342"/>
      <c r="Q224" s="342"/>
      <c r="R224" s="342"/>
      <c r="S224" s="342"/>
      <c r="T224" s="342"/>
      <c r="U224" s="342"/>
      <c r="V224" s="342"/>
      <c r="W224" s="342"/>
      <c r="X224" s="342"/>
      <c r="Y224" s="342"/>
      <c r="Z224" s="342"/>
      <c r="AA224" s="342"/>
      <c r="AB224" s="342"/>
      <c r="AC224" s="342"/>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2"/>
      <c r="AY224" s="342"/>
      <c r="AZ224" s="342"/>
      <c r="BA224" s="342"/>
      <c r="BB224" s="342"/>
      <c r="BC224" s="342"/>
      <c r="BD224" s="342"/>
      <c r="BE224" s="342"/>
      <c r="BF224" s="342"/>
      <c r="BG224" s="342"/>
      <c r="BH224" s="342"/>
      <c r="BI224" s="342"/>
      <c r="BJ224" s="342"/>
      <c r="BK224" s="342"/>
      <c r="BL224" s="342"/>
      <c r="BM224" s="342"/>
      <c r="BN224" s="342"/>
      <c r="BO224" s="342"/>
      <c r="BP224" s="342"/>
      <c r="BQ224" s="342"/>
      <c r="BR224" s="343"/>
    </row>
    <row r="225" spans="2:71" ht="7.5" customHeight="1">
      <c r="B225" s="340" t="s">
        <v>1698</v>
      </c>
      <c r="C225" s="341"/>
      <c r="D225" s="342" t="s">
        <v>1163</v>
      </c>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342"/>
      <c r="AJ225" s="342"/>
      <c r="AK225" s="342"/>
      <c r="AL225" s="342"/>
      <c r="AM225" s="342"/>
      <c r="AN225" s="342"/>
      <c r="AO225" s="342"/>
      <c r="AP225" s="342"/>
      <c r="AQ225" s="342"/>
      <c r="AR225" s="342"/>
      <c r="AS225" s="342"/>
      <c r="AT225" s="342"/>
      <c r="AU225" s="342"/>
      <c r="AV225" s="342"/>
      <c r="AW225" s="342"/>
      <c r="AX225" s="342"/>
      <c r="AY225" s="342"/>
      <c r="AZ225" s="342"/>
      <c r="BA225" s="342"/>
      <c r="BB225" s="342"/>
      <c r="BC225" s="342"/>
      <c r="BD225" s="342"/>
      <c r="BE225" s="342"/>
      <c r="BF225" s="342"/>
      <c r="BG225" s="342"/>
      <c r="BH225" s="342"/>
      <c r="BI225" s="342"/>
      <c r="BJ225" s="342"/>
      <c r="BK225" s="342"/>
      <c r="BL225" s="342"/>
      <c r="BM225" s="342"/>
      <c r="BN225" s="342"/>
      <c r="BO225" s="342"/>
      <c r="BP225" s="342"/>
      <c r="BQ225" s="342"/>
      <c r="BR225" s="343"/>
    </row>
    <row r="226" spans="2:71" ht="7.5" customHeight="1">
      <c r="B226" s="340"/>
      <c r="C226" s="341"/>
      <c r="D226" s="342"/>
      <c r="E226" s="342"/>
      <c r="F226" s="342"/>
      <c r="G226" s="342"/>
      <c r="H226" s="342"/>
      <c r="I226" s="342"/>
      <c r="J226" s="342"/>
      <c r="K226" s="342"/>
      <c r="L226" s="342"/>
      <c r="M226" s="342"/>
      <c r="N226" s="342"/>
      <c r="O226" s="342"/>
      <c r="P226" s="342"/>
      <c r="Q226" s="342"/>
      <c r="R226" s="342"/>
      <c r="S226" s="342"/>
      <c r="T226" s="342"/>
      <c r="U226" s="342"/>
      <c r="V226" s="342"/>
      <c r="W226" s="342"/>
      <c r="X226" s="342"/>
      <c r="Y226" s="342"/>
      <c r="Z226" s="342"/>
      <c r="AA226" s="342"/>
      <c r="AB226" s="342"/>
      <c r="AC226" s="342"/>
      <c r="AD226" s="342"/>
      <c r="AE226" s="342"/>
      <c r="AF226" s="342"/>
      <c r="AG226" s="342"/>
      <c r="AH226" s="342"/>
      <c r="AI226" s="342"/>
      <c r="AJ226" s="342"/>
      <c r="AK226" s="342"/>
      <c r="AL226" s="342"/>
      <c r="AM226" s="342"/>
      <c r="AN226" s="342"/>
      <c r="AO226" s="342"/>
      <c r="AP226" s="342"/>
      <c r="AQ226" s="342"/>
      <c r="AR226" s="342"/>
      <c r="AS226" s="342"/>
      <c r="AT226" s="342"/>
      <c r="AU226" s="342"/>
      <c r="AV226" s="342"/>
      <c r="AW226" s="342"/>
      <c r="AX226" s="342"/>
      <c r="AY226" s="342"/>
      <c r="AZ226" s="342"/>
      <c r="BA226" s="342"/>
      <c r="BB226" s="342"/>
      <c r="BC226" s="342"/>
      <c r="BD226" s="342"/>
      <c r="BE226" s="342"/>
      <c r="BF226" s="342"/>
      <c r="BG226" s="342"/>
      <c r="BH226" s="342"/>
      <c r="BI226" s="342"/>
      <c r="BJ226" s="342"/>
      <c r="BK226" s="342"/>
      <c r="BL226" s="342"/>
      <c r="BM226" s="342"/>
      <c r="BN226" s="342"/>
      <c r="BO226" s="342"/>
      <c r="BP226" s="342"/>
      <c r="BQ226" s="342"/>
      <c r="BR226" s="343"/>
    </row>
    <row r="227" spans="2:71" ht="7.5" customHeight="1">
      <c r="B227" s="344" t="s">
        <v>1699</v>
      </c>
      <c r="C227" s="345"/>
      <c r="D227" s="342" t="s">
        <v>1638</v>
      </c>
      <c r="E227" s="342"/>
      <c r="F227" s="342"/>
      <c r="G227" s="342"/>
      <c r="H227" s="342"/>
      <c r="I227" s="342"/>
      <c r="J227" s="342"/>
      <c r="K227" s="342"/>
      <c r="L227" s="342"/>
      <c r="M227" s="342"/>
      <c r="N227" s="342"/>
      <c r="O227" s="342"/>
      <c r="P227" s="342"/>
      <c r="Q227" s="342"/>
      <c r="R227" s="342"/>
      <c r="S227" s="342"/>
      <c r="T227" s="342"/>
      <c r="U227" s="342"/>
      <c r="V227" s="342"/>
      <c r="W227" s="342"/>
      <c r="X227" s="342"/>
      <c r="Y227" s="342"/>
      <c r="Z227" s="342"/>
      <c r="AA227" s="342"/>
      <c r="AB227" s="342"/>
      <c r="AC227" s="342"/>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2"/>
      <c r="AY227" s="342"/>
      <c r="AZ227" s="342"/>
      <c r="BA227" s="342"/>
      <c r="BB227" s="342"/>
      <c r="BC227" s="342"/>
      <c r="BD227" s="342"/>
      <c r="BE227" s="342"/>
      <c r="BF227" s="342"/>
      <c r="BG227" s="342"/>
      <c r="BH227" s="342"/>
      <c r="BI227" s="342"/>
      <c r="BJ227" s="342"/>
      <c r="BK227" s="342"/>
      <c r="BL227" s="342"/>
      <c r="BM227" s="342"/>
      <c r="BN227" s="342"/>
      <c r="BO227" s="342"/>
      <c r="BP227" s="342"/>
      <c r="BQ227" s="342"/>
      <c r="BR227" s="343"/>
    </row>
    <row r="228" spans="2:71" ht="7.5" customHeight="1">
      <c r="B228" s="344"/>
      <c r="C228" s="345"/>
      <c r="D228" s="342"/>
      <c r="E228" s="342"/>
      <c r="F228" s="342"/>
      <c r="G228" s="342"/>
      <c r="H228" s="342"/>
      <c r="I228" s="342"/>
      <c r="J228" s="342"/>
      <c r="K228" s="342"/>
      <c r="L228" s="342"/>
      <c r="M228" s="342"/>
      <c r="N228" s="342"/>
      <c r="O228" s="342"/>
      <c r="P228" s="342"/>
      <c r="Q228" s="342"/>
      <c r="R228" s="342"/>
      <c r="S228" s="342"/>
      <c r="T228" s="342"/>
      <c r="U228" s="342"/>
      <c r="V228" s="342"/>
      <c r="W228" s="342"/>
      <c r="X228" s="342"/>
      <c r="Y228" s="342"/>
      <c r="Z228" s="342"/>
      <c r="AA228" s="342"/>
      <c r="AB228" s="342"/>
      <c r="AC228" s="342"/>
      <c r="AD228" s="342"/>
      <c r="AE228" s="342"/>
      <c r="AF228" s="342"/>
      <c r="AG228" s="342"/>
      <c r="AH228" s="342"/>
      <c r="AI228" s="342"/>
      <c r="AJ228" s="342"/>
      <c r="AK228" s="342"/>
      <c r="AL228" s="342"/>
      <c r="AM228" s="342"/>
      <c r="AN228" s="342"/>
      <c r="AO228" s="342"/>
      <c r="AP228" s="342"/>
      <c r="AQ228" s="342"/>
      <c r="AR228" s="342"/>
      <c r="AS228" s="342"/>
      <c r="AT228" s="342"/>
      <c r="AU228" s="342"/>
      <c r="AV228" s="342"/>
      <c r="AW228" s="342"/>
      <c r="AX228" s="342"/>
      <c r="AY228" s="342"/>
      <c r="AZ228" s="342"/>
      <c r="BA228" s="342"/>
      <c r="BB228" s="342"/>
      <c r="BC228" s="342"/>
      <c r="BD228" s="342"/>
      <c r="BE228" s="342"/>
      <c r="BF228" s="342"/>
      <c r="BG228" s="342"/>
      <c r="BH228" s="342"/>
      <c r="BI228" s="342"/>
      <c r="BJ228" s="342"/>
      <c r="BK228" s="342"/>
      <c r="BL228" s="342"/>
      <c r="BM228" s="342"/>
      <c r="BN228" s="342"/>
      <c r="BO228" s="342"/>
      <c r="BP228" s="342"/>
      <c r="BQ228" s="342"/>
      <c r="BR228" s="343"/>
    </row>
    <row r="229" spans="2:71" ht="7.5" customHeight="1">
      <c r="B229" s="130"/>
      <c r="C229" s="118"/>
      <c r="D229" s="342"/>
      <c r="E229" s="342"/>
      <c r="F229" s="342"/>
      <c r="G229" s="342"/>
      <c r="H229" s="342"/>
      <c r="I229" s="342"/>
      <c r="J229" s="342"/>
      <c r="K229" s="342"/>
      <c r="L229" s="342"/>
      <c r="M229" s="342"/>
      <c r="N229" s="342"/>
      <c r="O229" s="342"/>
      <c r="P229" s="342"/>
      <c r="Q229" s="342"/>
      <c r="R229" s="342"/>
      <c r="S229" s="342"/>
      <c r="T229" s="342"/>
      <c r="U229" s="342"/>
      <c r="V229" s="342"/>
      <c r="W229" s="342"/>
      <c r="X229" s="342"/>
      <c r="Y229" s="342"/>
      <c r="Z229" s="342"/>
      <c r="AA229" s="342"/>
      <c r="AB229" s="342"/>
      <c r="AC229" s="342"/>
      <c r="AD229" s="342"/>
      <c r="AE229" s="342"/>
      <c r="AF229" s="342"/>
      <c r="AG229" s="342"/>
      <c r="AH229" s="342"/>
      <c r="AI229" s="342"/>
      <c r="AJ229" s="342"/>
      <c r="AK229" s="342"/>
      <c r="AL229" s="342"/>
      <c r="AM229" s="342"/>
      <c r="AN229" s="342"/>
      <c r="AO229" s="342"/>
      <c r="AP229" s="342"/>
      <c r="AQ229" s="342"/>
      <c r="AR229" s="342"/>
      <c r="AS229" s="342"/>
      <c r="AT229" s="342"/>
      <c r="AU229" s="342"/>
      <c r="AV229" s="342"/>
      <c r="AW229" s="342"/>
      <c r="AX229" s="342"/>
      <c r="AY229" s="342"/>
      <c r="AZ229" s="342"/>
      <c r="BA229" s="342"/>
      <c r="BB229" s="342"/>
      <c r="BC229" s="342"/>
      <c r="BD229" s="342"/>
      <c r="BE229" s="342"/>
      <c r="BF229" s="342"/>
      <c r="BG229" s="342"/>
      <c r="BH229" s="342"/>
      <c r="BI229" s="342"/>
      <c r="BJ229" s="342"/>
      <c r="BK229" s="342"/>
      <c r="BL229" s="342"/>
      <c r="BM229" s="342"/>
      <c r="BN229" s="342"/>
      <c r="BO229" s="342"/>
      <c r="BP229" s="342"/>
      <c r="BQ229" s="342"/>
      <c r="BR229" s="343"/>
    </row>
    <row r="230" spans="2:71" ht="7.5" customHeight="1">
      <c r="B230" s="131"/>
      <c r="C230" s="132"/>
      <c r="D230" s="348"/>
      <c r="E230" s="348"/>
      <c r="F230" s="348"/>
      <c r="G230" s="348"/>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8"/>
      <c r="AE230" s="348"/>
      <c r="AF230" s="348"/>
      <c r="AG230" s="348"/>
      <c r="AH230" s="348"/>
      <c r="AI230" s="348"/>
      <c r="AJ230" s="348"/>
      <c r="AK230" s="348"/>
      <c r="AL230" s="348"/>
      <c r="AM230" s="348"/>
      <c r="AN230" s="348"/>
      <c r="AO230" s="348"/>
      <c r="AP230" s="348"/>
      <c r="AQ230" s="348"/>
      <c r="AR230" s="348"/>
      <c r="AS230" s="348"/>
      <c r="AT230" s="348"/>
      <c r="AU230" s="348"/>
      <c r="AV230" s="348"/>
      <c r="AW230" s="348"/>
      <c r="AX230" s="348"/>
      <c r="AY230" s="348"/>
      <c r="AZ230" s="348"/>
      <c r="BA230" s="348"/>
      <c r="BB230" s="348"/>
      <c r="BC230" s="348"/>
      <c r="BD230" s="348"/>
      <c r="BE230" s="348"/>
      <c r="BF230" s="348"/>
      <c r="BG230" s="348"/>
      <c r="BH230" s="348"/>
      <c r="BI230" s="348"/>
      <c r="BJ230" s="348"/>
      <c r="BK230" s="348"/>
      <c r="BL230" s="348"/>
      <c r="BM230" s="348"/>
      <c r="BN230" s="348"/>
      <c r="BO230" s="348"/>
      <c r="BP230" s="348"/>
      <c r="BQ230" s="348"/>
      <c r="BR230" s="349"/>
    </row>
    <row r="232" spans="2:71" s="121" customFormat="1" ht="7.5" customHeight="1">
      <c r="B232" s="358" t="s">
        <v>1702</v>
      </c>
      <c r="C232" s="359"/>
      <c r="D232" s="359"/>
      <c r="E232" s="359"/>
      <c r="F232" s="359"/>
      <c r="G232" s="3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359"/>
      <c r="AN232" s="359"/>
      <c r="AO232" s="359"/>
      <c r="AP232" s="359"/>
      <c r="AQ232" s="359"/>
      <c r="AR232" s="359"/>
      <c r="AS232" s="359"/>
      <c r="AT232" s="359"/>
      <c r="AU232" s="359"/>
      <c r="AV232" s="359"/>
      <c r="AW232" s="359"/>
      <c r="AX232" s="359"/>
      <c r="AY232" s="359"/>
      <c r="AZ232" s="359"/>
      <c r="BA232" s="359"/>
      <c r="BB232" s="359"/>
      <c r="BC232" s="359"/>
      <c r="BD232" s="359"/>
      <c r="BE232" s="359"/>
      <c r="BF232" s="359"/>
      <c r="BG232" s="359"/>
      <c r="BH232" s="359"/>
      <c r="BI232" s="359"/>
      <c r="BJ232" s="359"/>
      <c r="BK232" s="359"/>
      <c r="BL232" s="359"/>
      <c r="BM232" s="359"/>
      <c r="BN232" s="359"/>
      <c r="BO232" s="359"/>
      <c r="BP232" s="359"/>
      <c r="BQ232" s="359"/>
      <c r="BR232" s="360"/>
    </row>
    <row r="233" spans="2:71" s="121" customFormat="1" ht="7.5" customHeight="1">
      <c r="B233" s="361"/>
      <c r="C233" s="362"/>
      <c r="D233" s="362"/>
      <c r="E233" s="362"/>
      <c r="F233" s="362"/>
      <c r="G233" s="362"/>
      <c r="H233" s="362"/>
      <c r="I233" s="362"/>
      <c r="J233" s="362"/>
      <c r="K233" s="362"/>
      <c r="L233" s="362"/>
      <c r="M233" s="362"/>
      <c r="N233" s="362"/>
      <c r="O233" s="362"/>
      <c r="P233" s="362"/>
      <c r="Q233" s="362"/>
      <c r="R233" s="362"/>
      <c r="S233" s="362"/>
      <c r="T233" s="362"/>
      <c r="U233" s="362"/>
      <c r="V233" s="362"/>
      <c r="W233" s="362"/>
      <c r="X233" s="362"/>
      <c r="Y233" s="362"/>
      <c r="Z233" s="362"/>
      <c r="AA233" s="362"/>
      <c r="AB233" s="362"/>
      <c r="AC233" s="362"/>
      <c r="AD233" s="362"/>
      <c r="AE233" s="362"/>
      <c r="AF233" s="362"/>
      <c r="AG233" s="362"/>
      <c r="AH233" s="362"/>
      <c r="AI233" s="362"/>
      <c r="AJ233" s="362"/>
      <c r="AK233" s="362"/>
      <c r="AL233" s="362"/>
      <c r="AM233" s="362"/>
      <c r="AN233" s="362"/>
      <c r="AO233" s="362"/>
      <c r="AP233" s="362"/>
      <c r="AQ233" s="362"/>
      <c r="AR233" s="362"/>
      <c r="AS233" s="362"/>
      <c r="AT233" s="362"/>
      <c r="AU233" s="362"/>
      <c r="AV233" s="362"/>
      <c r="AW233" s="362"/>
      <c r="AX233" s="362"/>
      <c r="AY233" s="362"/>
      <c r="AZ233" s="362"/>
      <c r="BA233" s="362"/>
      <c r="BB233" s="362"/>
      <c r="BC233" s="362"/>
      <c r="BD233" s="362"/>
      <c r="BE233" s="362"/>
      <c r="BF233" s="362"/>
      <c r="BG233" s="362"/>
      <c r="BH233" s="362"/>
      <c r="BI233" s="362"/>
      <c r="BJ233" s="362"/>
      <c r="BK233" s="362"/>
      <c r="BL233" s="362"/>
      <c r="BM233" s="362"/>
      <c r="BN233" s="362"/>
      <c r="BO233" s="362"/>
      <c r="BP233" s="362"/>
      <c r="BQ233" s="362"/>
      <c r="BR233" s="363"/>
    </row>
    <row r="234" spans="2:71" s="121" customFormat="1" ht="7.5" customHeight="1">
      <c r="B234" s="386" t="s">
        <v>1703</v>
      </c>
      <c r="C234" s="387"/>
      <c r="D234" s="342" t="s">
        <v>1704</v>
      </c>
      <c r="E234" s="342"/>
      <c r="F234" s="342"/>
      <c r="G234" s="342"/>
      <c r="H234" s="342"/>
      <c r="I234" s="342"/>
      <c r="J234" s="342"/>
      <c r="K234" s="342"/>
      <c r="L234" s="342"/>
      <c r="M234" s="342"/>
      <c r="N234" s="342"/>
      <c r="O234" s="342"/>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2"/>
      <c r="AN234" s="342"/>
      <c r="AO234" s="342"/>
      <c r="AP234" s="342"/>
      <c r="AQ234" s="342"/>
      <c r="AR234" s="342"/>
      <c r="AS234" s="342"/>
      <c r="AT234" s="342"/>
      <c r="AU234" s="342"/>
      <c r="AV234" s="342"/>
      <c r="AW234" s="342"/>
      <c r="AX234" s="342"/>
      <c r="AY234" s="342"/>
      <c r="AZ234" s="342"/>
      <c r="BA234" s="342"/>
      <c r="BB234" s="342"/>
      <c r="BC234" s="342"/>
      <c r="BD234" s="342"/>
      <c r="BE234" s="342"/>
      <c r="BF234" s="342"/>
      <c r="BG234" s="342"/>
      <c r="BH234" s="342"/>
      <c r="BI234" s="342"/>
      <c r="BJ234" s="342"/>
      <c r="BK234" s="342"/>
      <c r="BL234" s="342"/>
      <c r="BM234" s="342"/>
      <c r="BN234" s="342"/>
      <c r="BO234" s="342"/>
      <c r="BP234" s="342"/>
      <c r="BQ234" s="342"/>
      <c r="BR234" s="343"/>
    </row>
    <row r="235" spans="2:71" s="121" customFormat="1" ht="7.5" customHeight="1">
      <c r="B235" s="386"/>
      <c r="C235" s="387"/>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342"/>
      <c r="AJ235" s="342"/>
      <c r="AK235" s="342"/>
      <c r="AL235" s="342"/>
      <c r="AM235" s="342"/>
      <c r="AN235" s="342"/>
      <c r="AO235" s="342"/>
      <c r="AP235" s="342"/>
      <c r="AQ235" s="342"/>
      <c r="AR235" s="342"/>
      <c r="AS235" s="342"/>
      <c r="AT235" s="342"/>
      <c r="AU235" s="342"/>
      <c r="AV235" s="342"/>
      <c r="AW235" s="342"/>
      <c r="AX235" s="342"/>
      <c r="AY235" s="342"/>
      <c r="AZ235" s="342"/>
      <c r="BA235" s="342"/>
      <c r="BB235" s="342"/>
      <c r="BC235" s="342"/>
      <c r="BD235" s="342"/>
      <c r="BE235" s="342"/>
      <c r="BF235" s="342"/>
      <c r="BG235" s="342"/>
      <c r="BH235" s="342"/>
      <c r="BI235" s="342"/>
      <c r="BJ235" s="342"/>
      <c r="BK235" s="342"/>
      <c r="BL235" s="342"/>
      <c r="BM235" s="342"/>
      <c r="BN235" s="342"/>
      <c r="BO235" s="342"/>
      <c r="BP235" s="342"/>
      <c r="BQ235" s="342"/>
      <c r="BR235" s="343"/>
    </row>
    <row r="236" spans="2:71" s="121" customFormat="1" ht="7.5" customHeight="1">
      <c r="B236" s="133"/>
      <c r="C236" s="134"/>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342"/>
      <c r="AJ236" s="342"/>
      <c r="AK236" s="342"/>
      <c r="AL236" s="342"/>
      <c r="AM236" s="342"/>
      <c r="AN236" s="342"/>
      <c r="AO236" s="342"/>
      <c r="AP236" s="342"/>
      <c r="AQ236" s="342"/>
      <c r="AR236" s="342"/>
      <c r="AS236" s="342"/>
      <c r="AT236" s="342"/>
      <c r="AU236" s="342"/>
      <c r="AV236" s="342"/>
      <c r="AW236" s="342"/>
      <c r="AX236" s="342"/>
      <c r="AY236" s="342"/>
      <c r="AZ236" s="342"/>
      <c r="BA236" s="342"/>
      <c r="BB236" s="342"/>
      <c r="BC236" s="342"/>
      <c r="BD236" s="342"/>
      <c r="BE236" s="342"/>
      <c r="BF236" s="342"/>
      <c r="BG236" s="342"/>
      <c r="BH236" s="342"/>
      <c r="BI236" s="342"/>
      <c r="BJ236" s="342"/>
      <c r="BK236" s="342"/>
      <c r="BL236" s="342"/>
      <c r="BM236" s="342"/>
      <c r="BN236" s="342"/>
      <c r="BO236" s="342"/>
      <c r="BP236" s="342"/>
      <c r="BQ236" s="342"/>
      <c r="BR236" s="343"/>
    </row>
    <row r="237" spans="2:71" s="121" customFormat="1" ht="7.5" customHeight="1">
      <c r="B237" s="133"/>
      <c r="C237" s="134"/>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2"/>
      <c r="AD237" s="342"/>
      <c r="AE237" s="342"/>
      <c r="AF237" s="342"/>
      <c r="AG237" s="342"/>
      <c r="AH237" s="342"/>
      <c r="AI237" s="342"/>
      <c r="AJ237" s="342"/>
      <c r="AK237" s="342"/>
      <c r="AL237" s="342"/>
      <c r="AM237" s="342"/>
      <c r="AN237" s="342"/>
      <c r="AO237" s="342"/>
      <c r="AP237" s="342"/>
      <c r="AQ237" s="342"/>
      <c r="AR237" s="342"/>
      <c r="AS237" s="342"/>
      <c r="AT237" s="342"/>
      <c r="AU237" s="342"/>
      <c r="AV237" s="342"/>
      <c r="AW237" s="342"/>
      <c r="AX237" s="342"/>
      <c r="AY237" s="342"/>
      <c r="AZ237" s="342"/>
      <c r="BA237" s="342"/>
      <c r="BB237" s="342"/>
      <c r="BC237" s="342"/>
      <c r="BD237" s="342"/>
      <c r="BE237" s="342"/>
      <c r="BF237" s="342"/>
      <c r="BG237" s="342"/>
      <c r="BH237" s="342"/>
      <c r="BI237" s="342"/>
      <c r="BJ237" s="342"/>
      <c r="BK237" s="342"/>
      <c r="BL237" s="342"/>
      <c r="BM237" s="342"/>
      <c r="BN237" s="342"/>
      <c r="BO237" s="342"/>
      <c r="BP237" s="342"/>
      <c r="BQ237" s="342"/>
      <c r="BR237" s="343"/>
    </row>
    <row r="238" spans="2:71" s="121" customFormat="1" ht="7.5" customHeight="1">
      <c r="B238" s="133"/>
      <c r="C238" s="134"/>
      <c r="D238" s="342"/>
      <c r="E238" s="342"/>
      <c r="F238" s="342"/>
      <c r="G238" s="342"/>
      <c r="H238" s="342"/>
      <c r="I238" s="342"/>
      <c r="J238" s="342"/>
      <c r="K238" s="342"/>
      <c r="L238" s="342"/>
      <c r="M238" s="342"/>
      <c r="N238" s="342"/>
      <c r="O238" s="342"/>
      <c r="P238" s="342"/>
      <c r="Q238" s="342"/>
      <c r="R238" s="342"/>
      <c r="S238" s="342"/>
      <c r="T238" s="342"/>
      <c r="U238" s="342"/>
      <c r="V238" s="342"/>
      <c r="W238" s="342"/>
      <c r="X238" s="342"/>
      <c r="Y238" s="342"/>
      <c r="Z238" s="342"/>
      <c r="AA238" s="342"/>
      <c r="AB238" s="342"/>
      <c r="AC238" s="342"/>
      <c r="AD238" s="342"/>
      <c r="AE238" s="342"/>
      <c r="AF238" s="342"/>
      <c r="AG238" s="342"/>
      <c r="AH238" s="342"/>
      <c r="AI238" s="342"/>
      <c r="AJ238" s="342"/>
      <c r="AK238" s="342"/>
      <c r="AL238" s="342"/>
      <c r="AM238" s="342"/>
      <c r="AN238" s="342"/>
      <c r="AO238" s="342"/>
      <c r="AP238" s="342"/>
      <c r="AQ238" s="342"/>
      <c r="AR238" s="342"/>
      <c r="AS238" s="342"/>
      <c r="AT238" s="342"/>
      <c r="AU238" s="342"/>
      <c r="AV238" s="342"/>
      <c r="AW238" s="342"/>
      <c r="AX238" s="342"/>
      <c r="AY238" s="342"/>
      <c r="AZ238" s="342"/>
      <c r="BA238" s="342"/>
      <c r="BB238" s="342"/>
      <c r="BC238" s="342"/>
      <c r="BD238" s="342"/>
      <c r="BE238" s="342"/>
      <c r="BF238" s="342"/>
      <c r="BG238" s="342"/>
      <c r="BH238" s="342"/>
      <c r="BI238" s="342"/>
      <c r="BJ238" s="342"/>
      <c r="BK238" s="342"/>
      <c r="BL238" s="342"/>
      <c r="BM238" s="342"/>
      <c r="BN238" s="342"/>
      <c r="BO238" s="342"/>
      <c r="BP238" s="342"/>
      <c r="BQ238" s="342"/>
      <c r="BR238" s="343"/>
    </row>
    <row r="239" spans="2:71" s="121" customFormat="1" ht="7.5" customHeight="1">
      <c r="B239" s="133"/>
      <c r="C239" s="134"/>
      <c r="D239" s="342"/>
      <c r="E239" s="342"/>
      <c r="F239" s="342"/>
      <c r="G239" s="342"/>
      <c r="H239" s="342"/>
      <c r="I239" s="342"/>
      <c r="J239" s="342"/>
      <c r="K239" s="342"/>
      <c r="L239" s="342"/>
      <c r="M239" s="342"/>
      <c r="N239" s="342"/>
      <c r="O239" s="342"/>
      <c r="P239" s="342"/>
      <c r="Q239" s="342"/>
      <c r="R239" s="342"/>
      <c r="S239" s="342"/>
      <c r="T239" s="342"/>
      <c r="U239" s="342"/>
      <c r="V239" s="342"/>
      <c r="W239" s="342"/>
      <c r="X239" s="342"/>
      <c r="Y239" s="342"/>
      <c r="Z239" s="342"/>
      <c r="AA239" s="342"/>
      <c r="AB239" s="342"/>
      <c r="AC239" s="342"/>
      <c r="AD239" s="342"/>
      <c r="AE239" s="342"/>
      <c r="AF239" s="342"/>
      <c r="AG239" s="342"/>
      <c r="AH239" s="342"/>
      <c r="AI239" s="342"/>
      <c r="AJ239" s="342"/>
      <c r="AK239" s="342"/>
      <c r="AL239" s="342"/>
      <c r="AM239" s="342"/>
      <c r="AN239" s="342"/>
      <c r="AO239" s="342"/>
      <c r="AP239" s="342"/>
      <c r="AQ239" s="342"/>
      <c r="AR239" s="342"/>
      <c r="AS239" s="342"/>
      <c r="AT239" s="342"/>
      <c r="AU239" s="342"/>
      <c r="AV239" s="342"/>
      <c r="AW239" s="342"/>
      <c r="AX239" s="342"/>
      <c r="AY239" s="342"/>
      <c r="AZ239" s="342"/>
      <c r="BA239" s="342"/>
      <c r="BB239" s="342"/>
      <c r="BC239" s="342"/>
      <c r="BD239" s="342"/>
      <c r="BE239" s="342"/>
      <c r="BF239" s="342"/>
      <c r="BG239" s="342"/>
      <c r="BH239" s="342"/>
      <c r="BI239" s="342"/>
      <c r="BJ239" s="342"/>
      <c r="BK239" s="342"/>
      <c r="BL239" s="342"/>
      <c r="BM239" s="342"/>
      <c r="BN239" s="342"/>
      <c r="BO239" s="342"/>
      <c r="BP239" s="342"/>
      <c r="BQ239" s="342"/>
      <c r="BR239" s="343"/>
    </row>
    <row r="240" spans="2:71" s="121" customFormat="1" ht="7.5" customHeight="1">
      <c r="B240" s="133"/>
      <c r="C240" s="134"/>
      <c r="D240" s="342"/>
      <c r="E240" s="342"/>
      <c r="F240" s="342"/>
      <c r="G240" s="342"/>
      <c r="H240" s="342"/>
      <c r="I240" s="342"/>
      <c r="J240" s="342"/>
      <c r="K240" s="342"/>
      <c r="L240" s="342"/>
      <c r="M240" s="342"/>
      <c r="N240" s="342"/>
      <c r="O240" s="342"/>
      <c r="P240" s="342"/>
      <c r="Q240" s="342"/>
      <c r="R240" s="342"/>
      <c r="S240" s="342"/>
      <c r="T240" s="342"/>
      <c r="U240" s="342"/>
      <c r="V240" s="342"/>
      <c r="W240" s="342"/>
      <c r="X240" s="342"/>
      <c r="Y240" s="342"/>
      <c r="Z240" s="342"/>
      <c r="AA240" s="342"/>
      <c r="AB240" s="342"/>
      <c r="AC240" s="342"/>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2"/>
      <c r="AY240" s="342"/>
      <c r="AZ240" s="342"/>
      <c r="BA240" s="342"/>
      <c r="BB240" s="342"/>
      <c r="BC240" s="342"/>
      <c r="BD240" s="342"/>
      <c r="BE240" s="342"/>
      <c r="BF240" s="342"/>
      <c r="BG240" s="342"/>
      <c r="BH240" s="342"/>
      <c r="BI240" s="342"/>
      <c r="BJ240" s="342"/>
      <c r="BK240" s="342"/>
      <c r="BL240" s="342"/>
      <c r="BM240" s="342"/>
      <c r="BN240" s="342"/>
      <c r="BO240" s="342"/>
      <c r="BP240" s="342"/>
      <c r="BQ240" s="342"/>
      <c r="BR240" s="343"/>
      <c r="BS240" s="130"/>
    </row>
    <row r="241" spans="2:70" s="121" customFormat="1" ht="7.5" customHeight="1">
      <c r="B241" s="386" t="s">
        <v>1705</v>
      </c>
      <c r="C241" s="387"/>
      <c r="D241" s="342" t="s">
        <v>1712</v>
      </c>
      <c r="E241" s="342"/>
      <c r="F241" s="342"/>
      <c r="G241" s="342"/>
      <c r="H241" s="342"/>
      <c r="I241" s="342"/>
      <c r="J241" s="342"/>
      <c r="K241" s="342"/>
      <c r="L241" s="342"/>
      <c r="M241" s="342"/>
      <c r="N241" s="342"/>
      <c r="O241" s="342"/>
      <c r="P241" s="342"/>
      <c r="Q241" s="342"/>
      <c r="R241" s="342"/>
      <c r="S241" s="342"/>
      <c r="T241" s="342"/>
      <c r="U241" s="342"/>
      <c r="V241" s="342"/>
      <c r="W241" s="342"/>
      <c r="X241" s="342"/>
      <c r="Y241" s="342"/>
      <c r="Z241" s="342"/>
      <c r="AA241" s="342"/>
      <c r="AB241" s="342"/>
      <c r="AC241" s="342"/>
      <c r="AD241" s="342"/>
      <c r="AE241" s="342"/>
      <c r="AF241" s="342"/>
      <c r="AG241" s="342"/>
      <c r="AH241" s="342"/>
      <c r="AI241" s="342"/>
      <c r="AJ241" s="342"/>
      <c r="AK241" s="342"/>
      <c r="AL241" s="342"/>
      <c r="AM241" s="342"/>
      <c r="AN241" s="342"/>
      <c r="AO241" s="342"/>
      <c r="AP241" s="342"/>
      <c r="AQ241" s="342"/>
      <c r="AR241" s="342"/>
      <c r="AS241" s="342"/>
      <c r="AT241" s="342"/>
      <c r="AU241" s="342"/>
      <c r="AV241" s="342"/>
      <c r="AW241" s="342"/>
      <c r="AX241" s="342"/>
      <c r="AY241" s="342"/>
      <c r="AZ241" s="342"/>
      <c r="BA241" s="342"/>
      <c r="BB241" s="342"/>
      <c r="BC241" s="342"/>
      <c r="BD241" s="342"/>
      <c r="BE241" s="342"/>
      <c r="BF241" s="342"/>
      <c r="BG241" s="342"/>
      <c r="BH241" s="342"/>
      <c r="BI241" s="342"/>
      <c r="BJ241" s="342"/>
      <c r="BK241" s="342"/>
      <c r="BL241" s="342"/>
      <c r="BM241" s="342"/>
      <c r="BN241" s="342"/>
      <c r="BO241" s="342"/>
      <c r="BP241" s="342"/>
      <c r="BQ241" s="342"/>
      <c r="BR241" s="343"/>
    </row>
    <row r="242" spans="2:70" s="121" customFormat="1" ht="7.5" customHeight="1">
      <c r="B242" s="386"/>
      <c r="C242" s="387"/>
      <c r="D242" s="342"/>
      <c r="E242" s="342"/>
      <c r="F242" s="342"/>
      <c r="G242" s="342"/>
      <c r="H242" s="342"/>
      <c r="I242" s="342"/>
      <c r="J242" s="342"/>
      <c r="K242" s="342"/>
      <c r="L242" s="342"/>
      <c r="M242" s="342"/>
      <c r="N242" s="342"/>
      <c r="O242" s="342"/>
      <c r="P242" s="342"/>
      <c r="Q242" s="342"/>
      <c r="R242" s="342"/>
      <c r="S242" s="342"/>
      <c r="T242" s="342"/>
      <c r="U242" s="342"/>
      <c r="V242" s="342"/>
      <c r="W242" s="342"/>
      <c r="X242" s="342"/>
      <c r="Y242" s="342"/>
      <c r="Z242" s="342"/>
      <c r="AA242" s="342"/>
      <c r="AB242" s="342"/>
      <c r="AC242" s="342"/>
      <c r="AD242" s="342"/>
      <c r="AE242" s="342"/>
      <c r="AF242" s="342"/>
      <c r="AG242" s="342"/>
      <c r="AH242" s="342"/>
      <c r="AI242" s="342"/>
      <c r="AJ242" s="342"/>
      <c r="AK242" s="342"/>
      <c r="AL242" s="342"/>
      <c r="AM242" s="342"/>
      <c r="AN242" s="342"/>
      <c r="AO242" s="342"/>
      <c r="AP242" s="342"/>
      <c r="AQ242" s="342"/>
      <c r="AR242" s="342"/>
      <c r="AS242" s="342"/>
      <c r="AT242" s="342"/>
      <c r="AU242" s="342"/>
      <c r="AV242" s="342"/>
      <c r="AW242" s="342"/>
      <c r="AX242" s="342"/>
      <c r="AY242" s="342"/>
      <c r="AZ242" s="342"/>
      <c r="BA242" s="342"/>
      <c r="BB242" s="342"/>
      <c r="BC242" s="342"/>
      <c r="BD242" s="342"/>
      <c r="BE242" s="342"/>
      <c r="BF242" s="342"/>
      <c r="BG242" s="342"/>
      <c r="BH242" s="342"/>
      <c r="BI242" s="342"/>
      <c r="BJ242" s="342"/>
      <c r="BK242" s="342"/>
      <c r="BL242" s="342"/>
      <c r="BM242" s="342"/>
      <c r="BN242" s="342"/>
      <c r="BO242" s="342"/>
      <c r="BP242" s="342"/>
      <c r="BQ242" s="342"/>
      <c r="BR242" s="343"/>
    </row>
    <row r="243" spans="2:70" s="121" customFormat="1" ht="7.5" customHeight="1">
      <c r="B243" s="386" t="s">
        <v>1707</v>
      </c>
      <c r="C243" s="387"/>
      <c r="D243" s="342" t="s">
        <v>1711</v>
      </c>
      <c r="E243" s="342"/>
      <c r="F243" s="342"/>
      <c r="G243" s="342"/>
      <c r="H243" s="342"/>
      <c r="I243" s="342"/>
      <c r="J243" s="342"/>
      <c r="K243" s="342"/>
      <c r="L243" s="342"/>
      <c r="M243" s="342"/>
      <c r="N243" s="342"/>
      <c r="O243" s="342"/>
      <c r="P243" s="342"/>
      <c r="Q243" s="342"/>
      <c r="R243" s="342"/>
      <c r="S243" s="342"/>
      <c r="T243" s="342"/>
      <c r="U243" s="342"/>
      <c r="V243" s="342"/>
      <c r="W243" s="342"/>
      <c r="X243" s="342"/>
      <c r="Y243" s="342"/>
      <c r="Z243" s="342"/>
      <c r="AA243" s="342"/>
      <c r="AB243" s="342"/>
      <c r="AC243" s="342"/>
      <c r="AD243" s="342"/>
      <c r="AE243" s="342"/>
      <c r="AF243" s="342"/>
      <c r="AG243" s="342"/>
      <c r="AH243" s="342"/>
      <c r="AI243" s="342"/>
      <c r="AJ243" s="342"/>
      <c r="AK243" s="342"/>
      <c r="AL243" s="342"/>
      <c r="AM243" s="342"/>
      <c r="AN243" s="342"/>
      <c r="AO243" s="342"/>
      <c r="AP243" s="342"/>
      <c r="AQ243" s="342"/>
      <c r="AR243" s="342"/>
      <c r="AS243" s="342"/>
      <c r="AT243" s="342"/>
      <c r="AU243" s="342"/>
      <c r="AV243" s="342"/>
      <c r="AW243" s="342"/>
      <c r="AX243" s="342"/>
      <c r="AY243" s="342"/>
      <c r="AZ243" s="342"/>
      <c r="BA243" s="342"/>
      <c r="BB243" s="342"/>
      <c r="BC243" s="342"/>
      <c r="BD243" s="342"/>
      <c r="BE243" s="342"/>
      <c r="BF243" s="342"/>
      <c r="BG243" s="342"/>
      <c r="BH243" s="342"/>
      <c r="BI243" s="342"/>
      <c r="BJ243" s="342"/>
      <c r="BK243" s="342"/>
      <c r="BL243" s="342"/>
      <c r="BM243" s="342"/>
      <c r="BN243" s="342"/>
      <c r="BO243" s="342"/>
      <c r="BP243" s="342"/>
      <c r="BQ243" s="342"/>
      <c r="BR243" s="343"/>
    </row>
    <row r="244" spans="2:70" s="121" customFormat="1" ht="7.5" customHeight="1">
      <c r="B244" s="386"/>
      <c r="C244" s="387"/>
      <c r="D244" s="342"/>
      <c r="E244" s="342"/>
      <c r="F244" s="342"/>
      <c r="G244" s="342"/>
      <c r="H244" s="342"/>
      <c r="I244" s="342"/>
      <c r="J244" s="342"/>
      <c r="K244" s="342"/>
      <c r="L244" s="342"/>
      <c r="M244" s="342"/>
      <c r="N244" s="342"/>
      <c r="O244" s="342"/>
      <c r="P244" s="342"/>
      <c r="Q244" s="342"/>
      <c r="R244" s="342"/>
      <c r="S244" s="342"/>
      <c r="T244" s="342"/>
      <c r="U244" s="342"/>
      <c r="V244" s="342"/>
      <c r="W244" s="342"/>
      <c r="X244" s="342"/>
      <c r="Y244" s="342"/>
      <c r="Z244" s="342"/>
      <c r="AA244" s="342"/>
      <c r="AB244" s="342"/>
      <c r="AC244" s="342"/>
      <c r="AD244" s="342"/>
      <c r="AE244" s="342"/>
      <c r="AF244" s="342"/>
      <c r="AG244" s="342"/>
      <c r="AH244" s="342"/>
      <c r="AI244" s="342"/>
      <c r="AJ244" s="342"/>
      <c r="AK244" s="342"/>
      <c r="AL244" s="342"/>
      <c r="AM244" s="342"/>
      <c r="AN244" s="342"/>
      <c r="AO244" s="342"/>
      <c r="AP244" s="342"/>
      <c r="AQ244" s="342"/>
      <c r="AR244" s="342"/>
      <c r="AS244" s="342"/>
      <c r="AT244" s="342"/>
      <c r="AU244" s="342"/>
      <c r="AV244" s="342"/>
      <c r="AW244" s="342"/>
      <c r="AX244" s="342"/>
      <c r="AY244" s="342"/>
      <c r="AZ244" s="342"/>
      <c r="BA244" s="342"/>
      <c r="BB244" s="342"/>
      <c r="BC244" s="342"/>
      <c r="BD244" s="342"/>
      <c r="BE244" s="342"/>
      <c r="BF244" s="342"/>
      <c r="BG244" s="342"/>
      <c r="BH244" s="342"/>
      <c r="BI244" s="342"/>
      <c r="BJ244" s="342"/>
      <c r="BK244" s="342"/>
      <c r="BL244" s="342"/>
      <c r="BM244" s="342"/>
      <c r="BN244" s="342"/>
      <c r="BO244" s="342"/>
      <c r="BP244" s="342"/>
      <c r="BQ244" s="342"/>
      <c r="BR244" s="343"/>
    </row>
    <row r="245" spans="2:70" s="121" customFormat="1" ht="7.5" customHeight="1">
      <c r="B245" s="386" t="s">
        <v>1710</v>
      </c>
      <c r="C245" s="387"/>
      <c r="D245" s="342" t="s">
        <v>1709</v>
      </c>
      <c r="E245" s="342"/>
      <c r="F245" s="342"/>
      <c r="G245" s="342"/>
      <c r="H245" s="342"/>
      <c r="I245" s="342"/>
      <c r="J245" s="342"/>
      <c r="K245" s="342"/>
      <c r="L245" s="342"/>
      <c r="M245" s="342"/>
      <c r="N245" s="342"/>
      <c r="O245" s="342"/>
      <c r="P245" s="342"/>
      <c r="Q245" s="342"/>
      <c r="R245" s="342"/>
      <c r="S245" s="342"/>
      <c r="T245" s="342"/>
      <c r="U245" s="342"/>
      <c r="V245" s="342"/>
      <c r="W245" s="342"/>
      <c r="X245" s="342"/>
      <c r="Y245" s="342"/>
      <c r="Z245" s="342"/>
      <c r="AA245" s="342"/>
      <c r="AB245" s="342"/>
      <c r="AC245" s="342"/>
      <c r="AD245" s="342"/>
      <c r="AE245" s="342"/>
      <c r="AF245" s="342"/>
      <c r="AG245" s="342"/>
      <c r="AH245" s="342"/>
      <c r="AI245" s="342"/>
      <c r="AJ245" s="342"/>
      <c r="AK245" s="342"/>
      <c r="AL245" s="342"/>
      <c r="AM245" s="342"/>
      <c r="AN245" s="342"/>
      <c r="AO245" s="342"/>
      <c r="AP245" s="342"/>
      <c r="AQ245" s="342"/>
      <c r="AR245" s="342"/>
      <c r="AS245" s="342"/>
      <c r="AT245" s="342"/>
      <c r="AU245" s="342"/>
      <c r="AV245" s="342"/>
      <c r="AW245" s="342"/>
      <c r="AX245" s="342"/>
      <c r="AY245" s="342"/>
      <c r="AZ245" s="342"/>
      <c r="BA245" s="342"/>
      <c r="BB245" s="342"/>
      <c r="BC245" s="342"/>
      <c r="BD245" s="342"/>
      <c r="BE245" s="342"/>
      <c r="BF245" s="342"/>
      <c r="BG245" s="342"/>
      <c r="BH245" s="342"/>
      <c r="BI245" s="342"/>
      <c r="BJ245" s="342"/>
      <c r="BK245" s="342"/>
      <c r="BL245" s="342"/>
      <c r="BM245" s="342"/>
      <c r="BN245" s="342"/>
      <c r="BO245" s="342"/>
      <c r="BP245" s="342"/>
      <c r="BQ245" s="342"/>
      <c r="BR245" s="343"/>
    </row>
    <row r="246" spans="2:70" s="121" customFormat="1" ht="7.5" customHeight="1">
      <c r="B246" s="388"/>
      <c r="C246" s="389"/>
      <c r="D246" s="348"/>
      <c r="E246" s="348"/>
      <c r="F246" s="348"/>
      <c r="G246" s="348"/>
      <c r="H246" s="348"/>
      <c r="I246" s="348"/>
      <c r="J246" s="348"/>
      <c r="K246" s="348"/>
      <c r="L246" s="348"/>
      <c r="M246" s="348"/>
      <c r="N246" s="348"/>
      <c r="O246" s="348"/>
      <c r="P246" s="348"/>
      <c r="Q246" s="348"/>
      <c r="R246" s="348"/>
      <c r="S246" s="348"/>
      <c r="T246" s="348"/>
      <c r="U246" s="348"/>
      <c r="V246" s="348"/>
      <c r="W246" s="348"/>
      <c r="X246" s="348"/>
      <c r="Y246" s="348"/>
      <c r="Z246" s="348"/>
      <c r="AA246" s="348"/>
      <c r="AB246" s="348"/>
      <c r="AC246" s="348"/>
      <c r="AD246" s="348"/>
      <c r="AE246" s="348"/>
      <c r="AF246" s="348"/>
      <c r="AG246" s="348"/>
      <c r="AH246" s="348"/>
      <c r="AI246" s="348"/>
      <c r="AJ246" s="348"/>
      <c r="AK246" s="348"/>
      <c r="AL246" s="348"/>
      <c r="AM246" s="348"/>
      <c r="AN246" s="348"/>
      <c r="AO246" s="348"/>
      <c r="AP246" s="348"/>
      <c r="AQ246" s="348"/>
      <c r="AR246" s="348"/>
      <c r="AS246" s="348"/>
      <c r="AT246" s="348"/>
      <c r="AU246" s="348"/>
      <c r="AV246" s="348"/>
      <c r="AW246" s="348"/>
      <c r="AX246" s="348"/>
      <c r="AY246" s="348"/>
      <c r="AZ246" s="348"/>
      <c r="BA246" s="348"/>
      <c r="BB246" s="348"/>
      <c r="BC246" s="348"/>
      <c r="BD246" s="348"/>
      <c r="BE246" s="348"/>
      <c r="BF246" s="348"/>
      <c r="BG246" s="348"/>
      <c r="BH246" s="348"/>
      <c r="BI246" s="348"/>
      <c r="BJ246" s="348"/>
      <c r="BK246" s="348"/>
      <c r="BL246" s="348"/>
      <c r="BM246" s="348"/>
      <c r="BN246" s="348"/>
      <c r="BO246" s="348"/>
      <c r="BP246" s="348"/>
      <c r="BQ246" s="348"/>
      <c r="BR246" s="349"/>
    </row>
  </sheetData>
  <customSheetViews>
    <customSheetView guid="{E3A65FB3-9AEA-490F-AC3D-267E47F987D6}" scale="106" showPageBreaks="1" showGridLines="0" view="pageBreakPreview">
      <selection activeCell="B3" sqref="B3:BR4"/>
      <rowBreaks count="1" manualBreakCount="1">
        <brk id="115" max="16383" man="1"/>
      </rowBreaks>
      <pageMargins left="0.7" right="0.7" top="0.75" bottom="0.75" header="0.3" footer="0.3"/>
      <pageSetup paperSize="9" scale="92" fitToHeight="2" orientation="portrait" r:id="rId1"/>
    </customSheetView>
    <customSheetView guid="{C2780F30-53AC-48EC-A149-3ECB416482D7}" scale="106" showPageBreaks="1" showGridLines="0" view="pageBreakPreview">
      <selection activeCell="B3" sqref="B3:BR4"/>
      <rowBreaks count="1" manualBreakCount="1">
        <brk id="115" max="16383" man="1"/>
      </rowBreaks>
      <pageMargins left="0.7" right="0.7" top="0.75" bottom="0.75" header="0.3" footer="0.3"/>
      <pageSetup paperSize="9" scale="92" fitToHeight="2" orientation="portrait" r:id="rId2"/>
    </customSheetView>
    <customSheetView guid="{A526057D-26AA-4465-A8DA-A3DA252FDBB8}" scale="106" showPageBreaks="1" showGridLines="0" view="pageBreakPreview">
      <selection activeCell="B3" sqref="B3:BR4"/>
      <rowBreaks count="1" manualBreakCount="1">
        <brk id="115" max="16383" man="1"/>
      </rowBreaks>
      <pageMargins left="0.7" right="0.7" top="0.75" bottom="0.75" header="0.3" footer="0.3"/>
      <pageSetup paperSize="9" scale="92" fitToHeight="2" orientation="portrait" r:id="rId3"/>
    </customSheetView>
    <customSheetView guid="{66848195-5DA8-44A4-B951-4C26B1C2E40C}" scale="106" showPageBreaks="1" showGridLines="0" view="pageBreakPreview">
      <selection activeCell="B3" sqref="B3:BR4"/>
      <rowBreaks count="1" manualBreakCount="1">
        <brk id="115" max="16383" man="1"/>
      </rowBreaks>
      <pageMargins left="0.7" right="0.7" top="0.75" bottom="0.75" header="0.3" footer="0.3"/>
      <pageSetup paperSize="9" scale="92" fitToHeight="2" orientation="portrait" r:id="rId4"/>
    </customSheetView>
    <customSheetView guid="{B329BEA8-8A56-4454-B01E-E42DACA2E752}" scale="106" showPageBreaks="1" showGridLines="0" view="pageBreakPreview">
      <selection activeCell="B3" sqref="B3:BR4"/>
      <rowBreaks count="1" manualBreakCount="1">
        <brk id="115" max="16383" man="1"/>
      </rowBreaks>
      <pageMargins left="0.7" right="0.7" top="0.75" bottom="0.75" header="0.3" footer="0.3"/>
      <pageSetup paperSize="9" scale="92" fitToHeight="2" orientation="portrait" r:id="rId5"/>
    </customSheetView>
    <customSheetView guid="{1D3118FF-D3AE-48E8-A245-D5ABFC93C0FB}" scale="106" showPageBreaks="1" showGridLines="0" view="pageBreakPreview">
      <selection activeCell="B3" sqref="B3:BR4"/>
      <rowBreaks count="1" manualBreakCount="1">
        <brk id="115" max="16383" man="1"/>
      </rowBreaks>
      <pageMargins left="0.7" right="0.7" top="0.75" bottom="0.75" header="0.3" footer="0.3"/>
      <pageSetup paperSize="9" scale="92" fitToHeight="2" orientation="portrait" r:id="rId6"/>
    </customSheetView>
    <customSheetView guid="{FFBCD6AB-D638-4FE6-A399-AB5518562CCE}" scale="106" showPageBreaks="1" showGridLines="0" view="pageBreakPreview">
      <selection activeCell="B3" sqref="B3:BR4"/>
      <rowBreaks count="1" manualBreakCount="1">
        <brk id="115" max="16383" man="1"/>
      </rowBreaks>
      <pageMargins left="0.7" right="0.7" top="0.75" bottom="0.75" header="0.3" footer="0.3"/>
      <pageSetup paperSize="9" scale="92" fitToHeight="2" orientation="portrait" r:id="rId7"/>
    </customSheetView>
  </customSheetViews>
  <mergeCells count="202">
    <mergeCell ref="B232:BR233"/>
    <mergeCell ref="B234:C235"/>
    <mergeCell ref="D234:BR240"/>
    <mergeCell ref="B241:C242"/>
    <mergeCell ref="D241:BR242"/>
    <mergeCell ref="B243:C244"/>
    <mergeCell ref="D243:BR244"/>
    <mergeCell ref="B245:C246"/>
    <mergeCell ref="D245:BR246"/>
    <mergeCell ref="BV68:BV69"/>
    <mergeCell ref="B100:C101"/>
    <mergeCell ref="D96:BR99"/>
    <mergeCell ref="D100:BR103"/>
    <mergeCell ref="D92:BR93"/>
    <mergeCell ref="B92:C93"/>
    <mergeCell ref="B94:C95"/>
    <mergeCell ref="D94:BR95"/>
    <mergeCell ref="B96:C97"/>
    <mergeCell ref="I86:J86"/>
    <mergeCell ref="I87:J87"/>
    <mergeCell ref="K84:BR85"/>
    <mergeCell ref="K86:L87"/>
    <mergeCell ref="M86:BR87"/>
    <mergeCell ref="K74:L75"/>
    <mergeCell ref="B90:BR91"/>
    <mergeCell ref="K70:BR71"/>
    <mergeCell ref="I72:J72"/>
    <mergeCell ref="K72:L73"/>
    <mergeCell ref="M72:BR73"/>
    <mergeCell ref="D53:D54"/>
    <mergeCell ref="E53:E54"/>
    <mergeCell ref="K45:BR46"/>
    <mergeCell ref="K47:L48"/>
    <mergeCell ref="M47:BR48"/>
    <mergeCell ref="K49:L50"/>
    <mergeCell ref="K53:L54"/>
    <mergeCell ref="M53:BR54"/>
    <mergeCell ref="M49:BR50"/>
    <mergeCell ref="K51:L52"/>
    <mergeCell ref="M51:BR52"/>
    <mergeCell ref="B3:BR4"/>
    <mergeCell ref="D27:BR28"/>
    <mergeCell ref="B27:C28"/>
    <mergeCell ref="I33:J33"/>
    <mergeCell ref="I34:J34"/>
    <mergeCell ref="I13:J13"/>
    <mergeCell ref="I14:J14"/>
    <mergeCell ref="B5:C6"/>
    <mergeCell ref="D5:BR6"/>
    <mergeCell ref="D7:BR10"/>
    <mergeCell ref="B7:C8"/>
    <mergeCell ref="K29:BR32"/>
    <mergeCell ref="M33:BR34"/>
    <mergeCell ref="K33:L34"/>
    <mergeCell ref="BS5:BT5"/>
    <mergeCell ref="BS6:BT6"/>
    <mergeCell ref="B23:C24"/>
    <mergeCell ref="D23:BR26"/>
    <mergeCell ref="E19:E20"/>
    <mergeCell ref="D19:D20"/>
    <mergeCell ref="B21:BR22"/>
    <mergeCell ref="M15:BR16"/>
    <mergeCell ref="K15:L16"/>
    <mergeCell ref="M17:BR18"/>
    <mergeCell ref="M19:BR20"/>
    <mergeCell ref="K17:L18"/>
    <mergeCell ref="K19:L20"/>
    <mergeCell ref="K11:BR12"/>
    <mergeCell ref="M13:BR14"/>
    <mergeCell ref="K13:L14"/>
    <mergeCell ref="BU45:BU46"/>
    <mergeCell ref="B59:C60"/>
    <mergeCell ref="D59:BR63"/>
    <mergeCell ref="B66:BR67"/>
    <mergeCell ref="B68:C69"/>
    <mergeCell ref="D68:BR69"/>
    <mergeCell ref="BU68:BU69"/>
    <mergeCell ref="BV11:BV12"/>
    <mergeCell ref="M35:BR36"/>
    <mergeCell ref="M37:BR38"/>
    <mergeCell ref="K37:L38"/>
    <mergeCell ref="BU27:BU28"/>
    <mergeCell ref="BV27:BV28"/>
    <mergeCell ref="K35:L36"/>
    <mergeCell ref="BU11:BU12"/>
    <mergeCell ref="K39:L40"/>
    <mergeCell ref="B41:BR42"/>
    <mergeCell ref="B43:C44"/>
    <mergeCell ref="D43:BR44"/>
    <mergeCell ref="D39:D40"/>
    <mergeCell ref="BV45:BV46"/>
    <mergeCell ref="B55:BR56"/>
    <mergeCell ref="B57:C58"/>
    <mergeCell ref="D57:BR58"/>
    <mergeCell ref="B110:C111"/>
    <mergeCell ref="B116:BR117"/>
    <mergeCell ref="B118:C119"/>
    <mergeCell ref="D118:BR122"/>
    <mergeCell ref="B104:C105"/>
    <mergeCell ref="D104:BR107"/>
    <mergeCell ref="D108:BR109"/>
    <mergeCell ref="B108:C109"/>
    <mergeCell ref="E39:E40"/>
    <mergeCell ref="M39:BR40"/>
    <mergeCell ref="M78:BR79"/>
    <mergeCell ref="K78:L79"/>
    <mergeCell ref="M74:BR75"/>
    <mergeCell ref="K76:L77"/>
    <mergeCell ref="M76:BR77"/>
    <mergeCell ref="I73:J73"/>
    <mergeCell ref="M80:BR83"/>
    <mergeCell ref="K80:L81"/>
    <mergeCell ref="D88:D89"/>
    <mergeCell ref="E88:E89"/>
    <mergeCell ref="K88:L89"/>
    <mergeCell ref="M88:BR89"/>
    <mergeCell ref="I47:J47"/>
    <mergeCell ref="I48:J48"/>
    <mergeCell ref="BV123:BV124"/>
    <mergeCell ref="B144:BR145"/>
    <mergeCell ref="B146:C147"/>
    <mergeCell ref="D146:BR147"/>
    <mergeCell ref="B148:C149"/>
    <mergeCell ref="D142:D143"/>
    <mergeCell ref="E142:E143"/>
    <mergeCell ref="K142:L143"/>
    <mergeCell ref="M142:BR143"/>
    <mergeCell ref="BU123:BU124"/>
    <mergeCell ref="K133:L134"/>
    <mergeCell ref="M133:BR137"/>
    <mergeCell ref="K138:BR139"/>
    <mergeCell ref="I140:J140"/>
    <mergeCell ref="K140:L141"/>
    <mergeCell ref="M140:BR141"/>
    <mergeCell ref="I141:J141"/>
    <mergeCell ref="K127:L128"/>
    <mergeCell ref="M127:BR128"/>
    <mergeCell ref="K129:L130"/>
    <mergeCell ref="M129:BR130"/>
    <mergeCell ref="K131:L132"/>
    <mergeCell ref="M131:BR132"/>
    <mergeCell ref="K123:BR124"/>
    <mergeCell ref="BU163:BU164"/>
    <mergeCell ref="BV163:BV164"/>
    <mergeCell ref="B189:BR190"/>
    <mergeCell ref="B191:C192"/>
    <mergeCell ref="D191:BR192"/>
    <mergeCell ref="K178:L179"/>
    <mergeCell ref="M178:BR179"/>
    <mergeCell ref="K180:L181"/>
    <mergeCell ref="M180:BR181"/>
    <mergeCell ref="K182:L183"/>
    <mergeCell ref="M182:BR186"/>
    <mergeCell ref="D170:BR173"/>
    <mergeCell ref="K174:BR175"/>
    <mergeCell ref="I176:J176"/>
    <mergeCell ref="K176:L177"/>
    <mergeCell ref="M176:BR177"/>
    <mergeCell ref="I177:J177"/>
    <mergeCell ref="B162:C163"/>
    <mergeCell ref="D162:BR163"/>
    <mergeCell ref="B164:C165"/>
    <mergeCell ref="D164:BR165"/>
    <mergeCell ref="B166:C167"/>
    <mergeCell ref="D166:BR167"/>
    <mergeCell ref="B227:C228"/>
    <mergeCell ref="D227:BR230"/>
    <mergeCell ref="D110:BR113"/>
    <mergeCell ref="D148:BR151"/>
    <mergeCell ref="B201:BR202"/>
    <mergeCell ref="D203:BR206"/>
    <mergeCell ref="B207:C208"/>
    <mergeCell ref="B203:C204"/>
    <mergeCell ref="D207:BR210"/>
    <mergeCell ref="B193:C194"/>
    <mergeCell ref="D193:BR194"/>
    <mergeCell ref="B195:C196"/>
    <mergeCell ref="D195:BR196"/>
    <mergeCell ref="B197:C198"/>
    <mergeCell ref="D197:BR198"/>
    <mergeCell ref="B154:BR155"/>
    <mergeCell ref="B156:C157"/>
    <mergeCell ref="D156:BR159"/>
    <mergeCell ref="B160:C161"/>
    <mergeCell ref="D160:BR161"/>
    <mergeCell ref="I125:J125"/>
    <mergeCell ref="K125:L126"/>
    <mergeCell ref="M125:BR126"/>
    <mergeCell ref="I126:J126"/>
    <mergeCell ref="B211:C212"/>
    <mergeCell ref="D211:BR212"/>
    <mergeCell ref="B213:C214"/>
    <mergeCell ref="D213:BR217"/>
    <mergeCell ref="B168:C169"/>
    <mergeCell ref="D168:BR169"/>
    <mergeCell ref="B170:C171"/>
    <mergeCell ref="B225:C226"/>
    <mergeCell ref="D225:BR226"/>
    <mergeCell ref="B218:C219"/>
    <mergeCell ref="D218:BR219"/>
    <mergeCell ref="B220:C221"/>
    <mergeCell ref="D220:BR224"/>
  </mergeCells>
  <phoneticPr fontId="1"/>
  <pageMargins left="0.7" right="0.7" top="0.75" bottom="0.75" header="0.3" footer="0.3"/>
  <pageSetup paperSize="9" scale="92" fitToHeight="2" orientation="portrait" r:id="rId8"/>
  <rowBreaks count="2" manualBreakCount="2">
    <brk id="115" max="16383" man="1"/>
    <brk id="2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
  <sheetViews>
    <sheetView showGridLines="0" zoomScaleNormal="100" workbookViewId="0">
      <selection activeCell="B2" sqref="B2"/>
    </sheetView>
  </sheetViews>
  <sheetFormatPr defaultColWidth="9" defaultRowHeight="13.5" outlineLevelCol="1"/>
  <cols>
    <col min="1" max="2" width="14.125" style="70" customWidth="1"/>
    <col min="3" max="3" width="9" style="70"/>
    <col min="4" max="50" width="9" style="70" hidden="1" customWidth="1" outlineLevel="1"/>
    <col min="51" max="51" width="9" style="70" customWidth="1" collapsed="1"/>
    <col min="52" max="127" width="9" style="70" hidden="1" customWidth="1" outlineLevel="1"/>
    <col min="128" max="128" width="13.625" style="70" customWidth="1" collapsed="1"/>
    <col min="129" max="16384" width="9" style="70"/>
  </cols>
  <sheetData>
    <row r="1" spans="1:129" ht="14.25" thickBot="1">
      <c r="B1" s="72" t="s">
        <v>1092</v>
      </c>
      <c r="C1" s="73" t="s">
        <v>1047</v>
      </c>
      <c r="D1" s="73" t="s">
        <v>1046</v>
      </c>
      <c r="E1" s="73" t="s">
        <v>1045</v>
      </c>
      <c r="F1" s="73" t="s">
        <v>1044</v>
      </c>
      <c r="G1" s="73" t="s">
        <v>1043</v>
      </c>
      <c r="H1" s="73" t="s">
        <v>1042</v>
      </c>
      <c r="I1" s="73" t="s">
        <v>1041</v>
      </c>
      <c r="J1" s="73" t="s">
        <v>1040</v>
      </c>
      <c r="K1" s="73" t="s">
        <v>1039</v>
      </c>
      <c r="L1" s="73" t="s">
        <v>1038</v>
      </c>
      <c r="M1" s="73" t="s">
        <v>1037</v>
      </c>
      <c r="N1" s="73" t="s">
        <v>1036</v>
      </c>
      <c r="O1" s="73" t="s">
        <v>1035</v>
      </c>
      <c r="P1" s="73" t="s">
        <v>1034</v>
      </c>
      <c r="Q1" s="73" t="s">
        <v>1033</v>
      </c>
      <c r="R1" s="73" t="s">
        <v>1032</v>
      </c>
      <c r="S1" s="73" t="s">
        <v>1031</v>
      </c>
      <c r="T1" s="73" t="s">
        <v>1030</v>
      </c>
      <c r="U1" s="73" t="s">
        <v>1029</v>
      </c>
      <c r="V1" s="73" t="s">
        <v>1028</v>
      </c>
      <c r="W1" s="73" t="s">
        <v>1027</v>
      </c>
      <c r="X1" s="73" t="s">
        <v>1026</v>
      </c>
      <c r="Y1" s="73" t="s">
        <v>1025</v>
      </c>
      <c r="Z1" s="73" t="s">
        <v>1024</v>
      </c>
      <c r="AA1" s="73" t="s">
        <v>1023</v>
      </c>
      <c r="AB1" s="73" t="s">
        <v>1022</v>
      </c>
      <c r="AC1" s="73" t="s">
        <v>1021</v>
      </c>
      <c r="AD1" s="73" t="s">
        <v>1020</v>
      </c>
      <c r="AE1" s="73" t="s">
        <v>1019</v>
      </c>
      <c r="AF1" s="73" t="s">
        <v>1018</v>
      </c>
      <c r="AG1" s="73" t="s">
        <v>1017</v>
      </c>
      <c r="AH1" s="73" t="s">
        <v>1016</v>
      </c>
      <c r="AI1" s="73" t="s">
        <v>1015</v>
      </c>
      <c r="AJ1" s="73" t="s">
        <v>1014</v>
      </c>
      <c r="AK1" s="73" t="s">
        <v>1013</v>
      </c>
      <c r="AL1" s="73" t="s">
        <v>1012</v>
      </c>
      <c r="AM1" s="73" t="s">
        <v>1011</v>
      </c>
      <c r="AN1" s="73" t="s">
        <v>1010</v>
      </c>
      <c r="AO1" s="73" t="s">
        <v>1009</v>
      </c>
      <c r="AP1" s="73" t="s">
        <v>1008</v>
      </c>
      <c r="AQ1" s="73" t="s">
        <v>1007</v>
      </c>
      <c r="AR1" s="73" t="s">
        <v>1006</v>
      </c>
      <c r="AS1" s="73" t="s">
        <v>1005</v>
      </c>
      <c r="AT1" s="73" t="s">
        <v>1004</v>
      </c>
      <c r="AU1" s="73" t="s">
        <v>1003</v>
      </c>
      <c r="AV1" s="73" t="s">
        <v>1002</v>
      </c>
      <c r="AW1" s="73" t="s">
        <v>1001</v>
      </c>
      <c r="AX1" s="82"/>
      <c r="AY1" s="71" t="s">
        <v>1047</v>
      </c>
      <c r="AZ1" s="71" t="s">
        <v>1046</v>
      </c>
      <c r="BA1" s="71" t="s">
        <v>1079</v>
      </c>
      <c r="BB1" s="71" t="s">
        <v>1045</v>
      </c>
      <c r="BC1" s="71" t="s">
        <v>1044</v>
      </c>
      <c r="BD1" s="71" t="s">
        <v>1043</v>
      </c>
      <c r="BE1" s="71" t="s">
        <v>1042</v>
      </c>
      <c r="BF1" s="71" t="s">
        <v>1041</v>
      </c>
      <c r="BG1" s="71" t="s">
        <v>1040</v>
      </c>
      <c r="BH1" s="71" t="s">
        <v>1039</v>
      </c>
      <c r="BI1" s="71" t="s">
        <v>1038</v>
      </c>
      <c r="BJ1" s="71" t="s">
        <v>1037</v>
      </c>
      <c r="BK1" s="71" t="s">
        <v>1036</v>
      </c>
      <c r="BL1" s="71" t="s">
        <v>1035</v>
      </c>
      <c r="BM1" s="71" t="s">
        <v>1078</v>
      </c>
      <c r="BN1" s="71" t="s">
        <v>1077</v>
      </c>
      <c r="BO1" s="71" t="s">
        <v>1076</v>
      </c>
      <c r="BP1" s="71" t="s">
        <v>1075</v>
      </c>
      <c r="BQ1" s="71" t="s">
        <v>1074</v>
      </c>
      <c r="BR1" s="71" t="s">
        <v>1073</v>
      </c>
      <c r="BS1" s="71" t="s">
        <v>1072</v>
      </c>
      <c r="BT1" s="71" t="s">
        <v>1071</v>
      </c>
      <c r="BU1" s="71" t="s">
        <v>1070</v>
      </c>
      <c r="BV1" s="71" t="s">
        <v>1069</v>
      </c>
      <c r="BW1" s="71" t="s">
        <v>1068</v>
      </c>
      <c r="BX1" s="71" t="s">
        <v>1067</v>
      </c>
      <c r="BY1" s="71" t="s">
        <v>1066</v>
      </c>
      <c r="BZ1" s="71" t="s">
        <v>1065</v>
      </c>
      <c r="CA1" s="71" t="s">
        <v>1064</v>
      </c>
      <c r="CB1" s="71" t="s">
        <v>1063</v>
      </c>
      <c r="CC1" s="71" t="s">
        <v>1062</v>
      </c>
      <c r="CD1" s="71" t="s">
        <v>1061</v>
      </c>
      <c r="CE1" s="71" t="s">
        <v>1060</v>
      </c>
      <c r="CF1" s="71" t="s">
        <v>1059</v>
      </c>
      <c r="CG1" s="71" t="s">
        <v>1058</v>
      </c>
      <c r="CH1" s="71" t="s">
        <v>1057</v>
      </c>
      <c r="CI1" s="71" t="s">
        <v>1056</v>
      </c>
      <c r="CJ1" s="71" t="s">
        <v>1055</v>
      </c>
      <c r="CK1" s="71" t="s">
        <v>1054</v>
      </c>
      <c r="CL1" s="71" t="s">
        <v>1053</v>
      </c>
      <c r="CM1" s="74" t="s">
        <v>1052</v>
      </c>
      <c r="CN1" s="71" t="s">
        <v>1034</v>
      </c>
      <c r="CO1" s="71" t="s">
        <v>1033</v>
      </c>
      <c r="CP1" s="71" t="s">
        <v>1032</v>
      </c>
      <c r="CQ1" s="71" t="s">
        <v>1031</v>
      </c>
      <c r="CR1" s="71" t="s">
        <v>1030</v>
      </c>
      <c r="CS1" s="71" t="s">
        <v>1029</v>
      </c>
      <c r="CT1" s="71" t="s">
        <v>1028</v>
      </c>
      <c r="CU1" s="71" t="s">
        <v>1027</v>
      </c>
      <c r="CV1" s="71" t="s">
        <v>1026</v>
      </c>
      <c r="CW1" s="71" t="s">
        <v>1025</v>
      </c>
      <c r="CX1" s="71" t="s">
        <v>1024</v>
      </c>
      <c r="CY1" s="71" t="s">
        <v>1023</v>
      </c>
      <c r="CZ1" s="71" t="s">
        <v>1022</v>
      </c>
      <c r="DA1" s="71" t="s">
        <v>1021</v>
      </c>
      <c r="DB1" s="71" t="s">
        <v>1020</v>
      </c>
      <c r="DC1" s="71" t="s">
        <v>1019</v>
      </c>
      <c r="DD1" s="71" t="s">
        <v>1018</v>
      </c>
      <c r="DE1" s="71" t="s">
        <v>1017</v>
      </c>
      <c r="DF1" s="71" t="s">
        <v>1016</v>
      </c>
      <c r="DG1" s="71" t="s">
        <v>1015</v>
      </c>
      <c r="DH1" s="71" t="s">
        <v>1014</v>
      </c>
      <c r="DI1" s="71" t="s">
        <v>1013</v>
      </c>
      <c r="DJ1" s="71" t="s">
        <v>1012</v>
      </c>
      <c r="DK1" s="71" t="s">
        <v>1011</v>
      </c>
      <c r="DL1" s="71" t="s">
        <v>1010</v>
      </c>
      <c r="DM1" s="71" t="s">
        <v>1009</v>
      </c>
      <c r="DN1" s="71" t="s">
        <v>1008</v>
      </c>
      <c r="DO1" s="71" t="s">
        <v>1007</v>
      </c>
      <c r="DP1" s="71" t="s">
        <v>1006</v>
      </c>
      <c r="DQ1" s="71" t="s">
        <v>1005</v>
      </c>
      <c r="DR1" s="71" t="s">
        <v>1004</v>
      </c>
      <c r="DS1" s="71" t="s">
        <v>1003</v>
      </c>
      <c r="DT1" s="71" t="s">
        <v>1002</v>
      </c>
      <c r="DU1" s="71" t="s">
        <v>1001</v>
      </c>
      <c r="DV1" s="71" t="s">
        <v>1051</v>
      </c>
      <c r="DW1" s="71" t="s">
        <v>1050</v>
      </c>
      <c r="DX1" s="72" t="s">
        <v>1093</v>
      </c>
    </row>
    <row r="2" spans="1:129" ht="14.25" thickBot="1">
      <c r="A2" s="72" t="s">
        <v>1082</v>
      </c>
      <c r="B2" s="94">
        <f>申請書!G9</f>
        <v>0</v>
      </c>
      <c r="C2" s="95"/>
      <c r="D2" s="96" t="str">
        <f ca="1">申請書!G18</f>
        <v/>
      </c>
      <c r="E2" s="95" t="s">
        <v>1000</v>
      </c>
      <c r="F2" s="97" t="s">
        <v>1080</v>
      </c>
      <c r="G2" s="95"/>
      <c r="H2" s="98" t="str">
        <f>LEFT(申請書!I10,3)</f>
        <v/>
      </c>
      <c r="I2" s="99" t="str">
        <f>RIGHT(申請書!I10,4)</f>
        <v/>
      </c>
      <c r="J2" s="98" t="str">
        <f>LEFT(J3,20)</f>
        <v/>
      </c>
      <c r="K2" s="98" t="str">
        <f>MID(J3,21,20)</f>
        <v/>
      </c>
      <c r="L2" s="98" t="str">
        <f>LEFT(L3,20)</f>
        <v/>
      </c>
      <c r="M2" s="98" t="str">
        <f>MID(L3,21,20)</f>
        <v/>
      </c>
      <c r="N2" s="98" t="str">
        <f>DBCS(申請書!L12)</f>
        <v/>
      </c>
      <c r="O2" s="98" t="str">
        <f>DBCS(申請書!W12)</f>
        <v/>
      </c>
      <c r="P2" s="95" t="s">
        <v>1000</v>
      </c>
      <c r="Q2" s="100"/>
      <c r="R2" s="95" t="s">
        <v>1000</v>
      </c>
      <c r="S2" s="95" t="s">
        <v>1000</v>
      </c>
      <c r="T2" s="95" t="s">
        <v>1000</v>
      </c>
      <c r="U2" s="100"/>
      <c r="V2" s="95" t="s">
        <v>1000</v>
      </c>
      <c r="W2" s="95" t="s">
        <v>1000</v>
      </c>
      <c r="X2" s="95" t="s">
        <v>1000</v>
      </c>
      <c r="Y2" s="100"/>
      <c r="Z2" s="95" t="s">
        <v>1000</v>
      </c>
      <c r="AA2" s="95" t="s">
        <v>1000</v>
      </c>
      <c r="AB2" s="95" t="s">
        <v>1000</v>
      </c>
      <c r="AC2" s="100"/>
      <c r="AD2" s="95" t="s">
        <v>1000</v>
      </c>
      <c r="AE2" s="95" t="s">
        <v>1000</v>
      </c>
      <c r="AF2" s="95" t="s">
        <v>1000</v>
      </c>
      <c r="AG2" s="100"/>
      <c r="AH2" s="95" t="s">
        <v>1000</v>
      </c>
      <c r="AI2" s="95" t="s">
        <v>1000</v>
      </c>
      <c r="AJ2" s="95" t="s">
        <v>1000</v>
      </c>
      <c r="AK2" s="100"/>
      <c r="AL2" s="95" t="s">
        <v>1000</v>
      </c>
      <c r="AM2" s="95" t="s">
        <v>1000</v>
      </c>
      <c r="AN2" s="100">
        <v>0</v>
      </c>
      <c r="AO2" s="101" t="str">
        <f ca="1">D2</f>
        <v/>
      </c>
      <c r="AP2" s="95" t="s">
        <v>1000</v>
      </c>
      <c r="AQ2" s="100"/>
      <c r="AR2" s="95" t="s">
        <v>1000</v>
      </c>
      <c r="AS2" s="95" t="s">
        <v>1000</v>
      </c>
      <c r="AT2" s="100"/>
      <c r="AU2" s="95" t="s">
        <v>1000</v>
      </c>
      <c r="AV2" s="100" t="s">
        <v>1000</v>
      </c>
      <c r="AW2" s="95" t="s">
        <v>1000</v>
      </c>
      <c r="AX2" s="102"/>
      <c r="AY2" s="103"/>
      <c r="AZ2" s="104" t="str">
        <f ca="1">D2</f>
        <v/>
      </c>
      <c r="BA2" s="103" t="s">
        <v>1048</v>
      </c>
      <c r="BB2" s="103"/>
      <c r="BC2" s="105" t="s">
        <v>1080</v>
      </c>
      <c r="BD2" s="103"/>
      <c r="BE2" s="106" t="str">
        <f t="shared" ref="BE2:BL2" si="0">H2</f>
        <v/>
      </c>
      <c r="BF2" s="106" t="str">
        <f t="shared" si="0"/>
        <v/>
      </c>
      <c r="BG2" s="107" t="str">
        <f t="shared" si="0"/>
        <v/>
      </c>
      <c r="BH2" s="107" t="str">
        <f t="shared" si="0"/>
        <v/>
      </c>
      <c r="BI2" s="106" t="str">
        <f t="shared" si="0"/>
        <v/>
      </c>
      <c r="BJ2" s="107" t="str">
        <f t="shared" si="0"/>
        <v/>
      </c>
      <c r="BK2" s="107" t="str">
        <f t="shared" si="0"/>
        <v/>
      </c>
      <c r="BL2" s="106" t="str">
        <f t="shared" si="0"/>
        <v/>
      </c>
      <c r="BM2" s="103" t="s">
        <v>1049</v>
      </c>
      <c r="BN2" s="107" t="str">
        <f>申請書!G41&amp;申請書!I41&amp;申請書!K41&amp;申請書!M41</f>
        <v/>
      </c>
      <c r="BO2" s="103"/>
      <c r="BP2" s="106" t="str">
        <f>申請書!T41&amp;申請書!W41&amp;申請書!Z41</f>
        <v/>
      </c>
      <c r="BQ2" s="103"/>
      <c r="BR2" s="107">
        <f>IF(申請書!G43="普通預金",1,2)</f>
        <v>2</v>
      </c>
      <c r="BS2" s="107" t="str">
        <f>申請書!T43&amp;申請書!U43&amp;申請書!V43&amp;申請書!W43&amp;申請書!X43&amp;申請書!Y43&amp;申請書!Z43</f>
        <v/>
      </c>
      <c r="BT2" s="107" t="str">
        <f>LEFT(申請書!G44,30)</f>
        <v/>
      </c>
      <c r="BU2" s="103" t="s">
        <v>1000</v>
      </c>
      <c r="BV2" s="103" t="s">
        <v>1000</v>
      </c>
      <c r="BW2" s="103" t="s">
        <v>1000</v>
      </c>
      <c r="BX2" s="103" t="s">
        <v>1000</v>
      </c>
      <c r="BY2" s="103" t="s">
        <v>1000</v>
      </c>
      <c r="BZ2" s="103" t="s">
        <v>1000</v>
      </c>
      <c r="CA2" s="103" t="s">
        <v>1000</v>
      </c>
      <c r="CB2" s="103" t="s">
        <v>1000</v>
      </c>
      <c r="CC2" s="103" t="s">
        <v>1000</v>
      </c>
      <c r="CD2" s="103" t="s">
        <v>1000</v>
      </c>
      <c r="CE2" s="103" t="s">
        <v>1000</v>
      </c>
      <c r="CF2" s="103" t="s">
        <v>1000</v>
      </c>
      <c r="CG2" s="103" t="s">
        <v>1000</v>
      </c>
      <c r="CH2" s="103" t="s">
        <v>1000</v>
      </c>
      <c r="CI2" s="103" t="s">
        <v>1000</v>
      </c>
      <c r="CJ2" s="103" t="s">
        <v>1000</v>
      </c>
      <c r="CK2" s="103" t="s">
        <v>1000</v>
      </c>
      <c r="CL2" s="103" t="s">
        <v>1000</v>
      </c>
      <c r="CM2" s="103" t="s">
        <v>1000</v>
      </c>
      <c r="CN2" s="103" t="s">
        <v>1000</v>
      </c>
      <c r="CO2" s="108"/>
      <c r="CP2" s="103" t="s">
        <v>1000</v>
      </c>
      <c r="CQ2" s="103" t="s">
        <v>1000</v>
      </c>
      <c r="CR2" s="103" t="s">
        <v>1000</v>
      </c>
      <c r="CS2" s="108"/>
      <c r="CT2" s="103" t="s">
        <v>1000</v>
      </c>
      <c r="CU2" s="103" t="s">
        <v>1000</v>
      </c>
      <c r="CV2" s="103" t="s">
        <v>1000</v>
      </c>
      <c r="CW2" s="108"/>
      <c r="CX2" s="103" t="s">
        <v>1000</v>
      </c>
      <c r="CY2" s="103" t="s">
        <v>1000</v>
      </c>
      <c r="CZ2" s="103" t="s">
        <v>1000</v>
      </c>
      <c r="DA2" s="108"/>
      <c r="DB2" s="103" t="s">
        <v>1000</v>
      </c>
      <c r="DC2" s="103" t="s">
        <v>1000</v>
      </c>
      <c r="DD2" s="103" t="s">
        <v>1000</v>
      </c>
      <c r="DE2" s="108"/>
      <c r="DF2" s="103" t="s">
        <v>1000</v>
      </c>
      <c r="DG2" s="103" t="s">
        <v>1000</v>
      </c>
      <c r="DH2" s="103" t="s">
        <v>1000</v>
      </c>
      <c r="DI2" s="108"/>
      <c r="DJ2" s="103" t="s">
        <v>1000</v>
      </c>
      <c r="DK2" s="103" t="s">
        <v>1000</v>
      </c>
      <c r="DL2" s="108">
        <v>0</v>
      </c>
      <c r="DM2" s="104" t="str">
        <f ca="1">D2</f>
        <v/>
      </c>
      <c r="DN2" s="103" t="s">
        <v>1000</v>
      </c>
      <c r="DO2" s="108"/>
      <c r="DP2" s="103" t="s">
        <v>1000</v>
      </c>
      <c r="DQ2" s="103" t="s">
        <v>1000</v>
      </c>
      <c r="DR2" s="108"/>
      <c r="DS2" s="103" t="s">
        <v>1000</v>
      </c>
      <c r="DT2" s="108" t="s">
        <v>1000</v>
      </c>
      <c r="DU2" s="103" t="s">
        <v>1000</v>
      </c>
      <c r="DV2" s="103" t="s">
        <v>1048</v>
      </c>
      <c r="DW2" s="103" t="s">
        <v>1000</v>
      </c>
      <c r="DX2" s="109">
        <f>申請書!G9</f>
        <v>0</v>
      </c>
      <c r="DY2" s="72" t="s">
        <v>1085</v>
      </c>
    </row>
    <row r="3" spans="1:129">
      <c r="B3" s="72" t="s">
        <v>1083</v>
      </c>
      <c r="C3" s="72"/>
      <c r="J3" s="70" t="str">
        <f>DBCS(申請書!G11)</f>
        <v/>
      </c>
      <c r="L3" s="70" t="str">
        <f>DBCS(申請書!G9)</f>
        <v/>
      </c>
      <c r="AY3" s="72"/>
      <c r="DX3" s="72" t="s">
        <v>1084</v>
      </c>
    </row>
  </sheetData>
  <sheetProtection sheet="1" objects="1" scenarios="1" selectLockedCells="1"/>
  <customSheetViews>
    <customSheetView guid="{E3A65FB3-9AEA-490F-AC3D-267E47F987D6}" showGridLines="0" hiddenColumns="1">
      <selection activeCell="B2" sqref="B2"/>
      <pageMargins left="0.75" right="0.75" top="1" bottom="1" header="0.51200000000000001" footer="0.51200000000000001"/>
      <pageSetup paperSize="9" orientation="landscape" horizontalDpi="300" verticalDpi="300" r:id="rId1"/>
      <headerFooter alignWithMargins="0"/>
    </customSheetView>
    <customSheetView guid="{C2780F30-53AC-48EC-A149-3ECB416482D7}" showGridLines="0" hiddenColumns="1" state="hidden">
      <selection activeCell="DX2" sqref="B2:DX2"/>
      <pageMargins left="0.75" right="0.75" top="1" bottom="1" header="0.51200000000000001" footer="0.51200000000000001"/>
      <pageSetup paperSize="9" orientation="landscape" horizontalDpi="300" verticalDpi="300" r:id="rId2"/>
      <headerFooter alignWithMargins="0"/>
    </customSheetView>
    <customSheetView guid="{A526057D-26AA-4465-A8DA-A3DA252FDBB8}" showGridLines="0" hiddenColumns="1" state="hidden">
      <selection activeCell="DX2" sqref="B2:DX2"/>
      <pageMargins left="0.75" right="0.75" top="1" bottom="1" header="0.51200000000000001" footer="0.51200000000000001"/>
      <pageSetup paperSize="9" orientation="landscape" horizontalDpi="300" verticalDpi="300" r:id="rId3"/>
      <headerFooter alignWithMargins="0"/>
    </customSheetView>
    <customSheetView guid="{66848195-5DA8-44A4-B951-4C26B1C2E40C}" showGridLines="0" hiddenColumns="1" state="hidden">
      <selection activeCell="DX2" sqref="B2:DX2"/>
      <pageMargins left="0.75" right="0.75" top="1" bottom="1" header="0.51200000000000001" footer="0.51200000000000001"/>
      <pageSetup paperSize="9" orientation="landscape" horizontalDpi="300" verticalDpi="300" r:id="rId4"/>
      <headerFooter alignWithMargins="0"/>
    </customSheetView>
    <customSheetView guid="{B329BEA8-8A56-4454-B01E-E42DACA2E752}" showGridLines="0" hiddenColumns="1" state="hidden">
      <selection activeCell="DX2" sqref="B2:DX2"/>
      <pageMargins left="0.75" right="0.75" top="1" bottom="1" header="0.51200000000000001" footer="0.51200000000000001"/>
      <pageSetup paperSize="9" orientation="landscape" horizontalDpi="300" verticalDpi="300" r:id="rId5"/>
      <headerFooter alignWithMargins="0"/>
    </customSheetView>
    <customSheetView guid="{1D3118FF-D3AE-48E8-A245-D5ABFC93C0FB}" showGridLines="0" hiddenColumns="1">
      <selection activeCell="B2" sqref="B2"/>
      <pageMargins left="0.75" right="0.75" top="1" bottom="1" header="0.51200000000000001" footer="0.51200000000000001"/>
      <pageSetup paperSize="9" orientation="landscape" horizontalDpi="300" verticalDpi="300" r:id="rId6"/>
      <headerFooter alignWithMargins="0"/>
    </customSheetView>
    <customSheetView guid="{FFBCD6AB-D638-4FE6-A399-AB5518562CCE}" showGridLines="0" hiddenColumns="1">
      <selection activeCell="B2" sqref="B2"/>
      <pageMargins left="0.75" right="0.75" top="1" bottom="1" header="0.51200000000000001" footer="0.51200000000000001"/>
      <pageSetup paperSize="9" orientation="landscape" horizontalDpi="300" verticalDpi="300" r:id="rId7"/>
      <headerFooter alignWithMargins="0"/>
    </customSheetView>
  </customSheetViews>
  <phoneticPr fontId="1"/>
  <dataValidations xWindow="783" yWindow="298" count="12">
    <dataValidation allowBlank="1" showInputMessage="1" showErrorMessage="1" prompt="0：空白 1：債権債務者 2：職員（*） 3：資金前渡員（出納員） 4：債務者 となり、「0」の場合は、伝票作成時に直接入力する債権者マスタには登録されない債権者を指します。（*）共通基盤の職員ですので、通常使用しません。" sqref="F1 BC1"/>
    <dataValidation allowBlank="1" showInputMessage="1" showErrorMessage="1" prompt="住所１、住所２で各全角２０文字まで入力。（半角不可、半角スペースに注意！）　　_x000a_通常、住所２には、肩書を入力。住所１で入力しきれない場合は、続きを住所２へ入力。連結されて表示されます。" sqref="J1"/>
    <dataValidation allowBlank="1" showInputMessage="1" showErrorMessage="1" prompt="債権者名上段、下段で各全角２０文字まで入力。（半角不可、半角スペースに注意！）　" sqref="L1"/>
    <dataValidation allowBlank="1" showInputMessage="1" showErrorMessage="1" prompt="半角３０文字まで入力。" sqref="BT1"/>
    <dataValidation allowBlank="1" showInputMessage="1" showErrorMessage="1" prompt="申請書記載の「法人所在地」を全角化しています。" sqref="J3"/>
    <dataValidation allowBlank="1" showInputMessage="1" showErrorMessage="1" prompt="当該シートのH3の値を「左から20字抜き出し」しています。" sqref="J2 L2"/>
    <dataValidation allowBlank="1" showInputMessage="1" showErrorMessage="1" prompt="申請書内の「法人所在地」を全角化した値（J3）の21文字目から20字分抜き出しをしています。" sqref="K2"/>
    <dataValidation allowBlank="1" showInputMessage="1" showErrorMessage="1" prompt="申請書記載の「法人名」を全角化しています。" sqref="L3"/>
    <dataValidation allowBlank="1" showInputMessage="1" showErrorMessage="1" prompt="申請書内の「法人名」を全角化した値（L3）の21文字目から20字分抜き出しをしています。" sqref="M2"/>
    <dataValidation allowBlank="1" showInputMessage="1" showErrorMessage="1" prompt="普通預金の場合は「1」、当座預金の場合は「2」が出力されるよう設定してあります。" sqref="BR2"/>
    <dataValidation allowBlank="1" showInputMessage="1" showErrorMessage="1" prompt="本人払の場合は、「０」を入力。" sqref="BA1"/>
    <dataValidation allowBlank="1" showInputMessage="1" showErrorMessage="1" prompt="システムへの入力可能文字数は30のため、申請書内の『口座名義人』から30文字抜き出しをしています。" sqref="BT2"/>
  </dataValidations>
  <pageMargins left="0.75" right="0.75" top="1" bottom="1" header="0.51200000000000001" footer="0.51200000000000001"/>
  <pageSetup paperSize="9" orientation="landscape" horizontalDpi="300" verticalDpi="300" r:id="rId8"/>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workbookViewId="0"/>
  </sheetViews>
  <sheetFormatPr defaultRowHeight="13.5"/>
  <cols>
    <col min="1" max="1" width="10.25" style="182" bestFit="1" customWidth="1"/>
    <col min="2" max="2" width="49.125" style="182" bestFit="1" customWidth="1"/>
    <col min="3" max="3" width="8" style="182" bestFit="1" customWidth="1"/>
    <col min="4" max="4" width="15.5" style="182" bestFit="1" customWidth="1"/>
    <col min="5" max="5" width="30.875" style="182" bestFit="1" customWidth="1"/>
    <col min="6" max="16384" width="9" style="182"/>
  </cols>
  <sheetData>
    <row r="1" spans="1:5" ht="16.5">
      <c r="A1" s="181" t="s">
        <v>1713</v>
      </c>
      <c r="B1" s="181" t="s">
        <v>1714</v>
      </c>
      <c r="C1" s="181" t="s">
        <v>1715</v>
      </c>
      <c r="D1" s="181" t="s">
        <v>1716</v>
      </c>
      <c r="E1" s="181" t="s">
        <v>1717</v>
      </c>
    </row>
    <row r="2" spans="1:5">
      <c r="A2" s="183"/>
      <c r="B2" s="183"/>
      <c r="C2" s="183"/>
    </row>
    <row r="3" spans="1:5">
      <c r="A3" s="184" t="s">
        <v>1718</v>
      </c>
      <c r="B3" s="185"/>
      <c r="C3" s="185"/>
      <c r="D3" s="185"/>
      <c r="E3" s="186"/>
    </row>
    <row r="4" spans="1:5">
      <c r="A4" s="390" t="s">
        <v>1719</v>
      </c>
      <c r="B4" s="391"/>
      <c r="C4" s="391"/>
      <c r="D4" s="391"/>
      <c r="E4" s="392"/>
    </row>
    <row r="5" spans="1:5">
      <c r="A5" s="390" t="s">
        <v>1720</v>
      </c>
      <c r="B5" s="391"/>
      <c r="C5" s="391"/>
      <c r="D5" s="391"/>
      <c r="E5" s="392"/>
    </row>
    <row r="6" spans="1:5" ht="27" customHeight="1">
      <c r="A6" s="390" t="s">
        <v>1721</v>
      </c>
      <c r="B6" s="391"/>
      <c r="C6" s="391"/>
      <c r="D6" s="391"/>
      <c r="E6" s="392"/>
    </row>
    <row r="7" spans="1:5" ht="27" customHeight="1">
      <c r="A7" s="390" t="s">
        <v>1722</v>
      </c>
      <c r="B7" s="391"/>
      <c r="C7" s="391"/>
      <c r="D7" s="391"/>
      <c r="E7" s="392"/>
    </row>
    <row r="8" spans="1:5" ht="27" customHeight="1">
      <c r="A8" s="393" t="s">
        <v>1723</v>
      </c>
      <c r="B8" s="394"/>
      <c r="C8" s="394"/>
      <c r="D8" s="394"/>
      <c r="E8" s="395"/>
    </row>
  </sheetData>
  <autoFilter ref="A1:E1"/>
  <mergeCells count="5">
    <mergeCell ref="A4:E4"/>
    <mergeCell ref="A5:E5"/>
    <mergeCell ref="A6:E6"/>
    <mergeCell ref="A7:E7"/>
    <mergeCell ref="A8:E8"/>
  </mergeCells>
  <phoneticPr fontId="1"/>
  <pageMargins left="0.7" right="0.7" top="0.75" bottom="0.75" header="0.3" footer="0.3"/>
  <pageSetup paperSize="9" scale="79"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申請書</vt:lpstr>
      <vt:lpstr>補助金対象事業所一覧</vt:lpstr>
      <vt:lpstr>申請処理手順</vt:lpstr>
      <vt:lpstr>債権債務者管理</vt:lpstr>
      <vt:lpstr>実績確認</vt:lpstr>
      <vt:lpstr>補助金対象事業所一覧!Criteria</vt:lpstr>
      <vt:lpstr>補助金対象事業所一覧!Extract</vt:lpstr>
      <vt:lpstr>実績確認!Print_Area</vt:lpstr>
      <vt:lpstr>申請書!Print_Area</vt:lpstr>
      <vt:lpstr>補助金対象事業所一覧!Print_Titles</vt:lpstr>
      <vt:lpstr>医療法人</vt:lpstr>
      <vt:lpstr>一般社団法人</vt:lpstr>
      <vt:lpstr>株式会社</vt:lpstr>
      <vt:lpstr>合同会社</vt:lpstr>
      <vt:lpstr>社会医療法人</vt:lpstr>
      <vt:lpstr>社会福祉法人</vt:lpstr>
      <vt:lpstr>生協</vt:lpstr>
      <vt:lpstr>特定非営利活動法人</vt:lpstr>
      <vt:lpstr>有限会社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和也 12098</dc:creator>
  <cp:lastModifiedBy>伊藤（和）</cp:lastModifiedBy>
  <cp:lastPrinted>2023-12-20T01:13:14Z</cp:lastPrinted>
  <dcterms:created xsi:type="dcterms:W3CDTF">2022-11-08T01:20:20Z</dcterms:created>
  <dcterms:modified xsi:type="dcterms:W3CDTF">2023-12-25T00:02:28Z</dcterms:modified>
</cp:coreProperties>
</file>