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60" windowWidth="10770" windowHeight="7845" tabRatio="800"/>
  </bookViews>
  <sheets>
    <sheet name="加算別紙6" sheetId="22" r:id="rId1"/>
    <sheet name="加算別紙6－1" sheetId="23" r:id="rId2"/>
    <sheet name="加算別添6－2" sheetId="41" r:id="rId3"/>
    <sheet name="加算別添6－3" sheetId="40" r:id="rId4"/>
    <sheet name="加算別添6－4－1" sheetId="33" r:id="rId5"/>
    <sheet name="加算別添6－4－2" sheetId="34" r:id="rId6"/>
    <sheet name="加算別紙6－5" sheetId="36" r:id="rId7"/>
    <sheet name="加算別紙6-6" sheetId="37" r:id="rId8"/>
    <sheet name="（参考）加算別添6-6-1" sheetId="38" r:id="rId9"/>
  </sheets>
  <definedNames>
    <definedName name="_xlnm._FilterDatabase" localSheetId="7" hidden="1">'加算別紙6-6'!$B$16:$AF$30</definedName>
    <definedName name="ｋ" localSheetId="2">#REF!</definedName>
    <definedName name="ｋ" localSheetId="3">#REF!</definedName>
    <definedName name="ｋ">#REF!</definedName>
    <definedName name="_xlnm.Print_Area" localSheetId="8">'（参考）加算別添6-6-1'!$A$1:$T$28</definedName>
    <definedName name="_xlnm.Print_Area" localSheetId="0">加算別紙6!$A$1:$AB$100</definedName>
    <definedName name="_xlnm.Print_Area" localSheetId="1">'加算別紙6－1'!$A$1:$AN$79</definedName>
    <definedName name="_xlnm.Print_Area" localSheetId="6">'加算別紙6－5'!$A$1:$AD$35</definedName>
    <definedName name="_xlnm.Print_Area" localSheetId="7">'加算別紙6-6'!$A$1:$AG$80</definedName>
    <definedName name="_xlnm.Print_Area" localSheetId="2">'加算別添6－2'!$A$1:$X$47</definedName>
    <definedName name="_xlnm.Print_Area" localSheetId="3">'加算別添6－3'!$A$1:$X$47</definedName>
    <definedName name="_xlnm.Print_Area" localSheetId="4">'加算別添6－4－1'!$A$1:$Q$25</definedName>
    <definedName name="_xlnm.Print_Area" localSheetId="5">'加算別添6－4－2'!$A$1:$Q$26</definedName>
    <definedName name="_xlnm.Print_Titles" localSheetId="0">加算別紙6!$1:$4</definedName>
    <definedName name="サービス種別" localSheetId="2">#REF!</definedName>
    <definedName name="サービス種別">#REF!</definedName>
    <definedName name="サービス種類" localSheetId="2">#REF!</definedName>
    <definedName name="サービス種類">#REF!</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だだ" localSheetId="2">#REF!</definedName>
    <definedName name="だだ" localSheetId="3">#REF!</definedName>
    <definedName name="だだ">#REF!</definedName>
    <definedName name="っっｋ" localSheetId="2">#REF!</definedName>
    <definedName name="っっｋ" localSheetId="3">#REF!</definedName>
    <definedName name="っっｋ">#REF!</definedName>
    <definedName name="っっっっｌ" localSheetId="2">#REF!</definedName>
    <definedName name="っっっっｌ" localSheetId="3">#REF!</definedName>
    <definedName name="っっっっｌ">#REF!</definedName>
    <definedName name="確認" localSheetId="2">#REF!</definedName>
    <definedName name="確認" localSheetId="3">#REF!</definedName>
    <definedName name="確認">#REF!</definedName>
    <definedName name="種類" localSheetId="2">#REF!</definedName>
    <definedName name="種類">#REF!</definedName>
  </definedNames>
  <calcPr calcId="145621"/>
</workbook>
</file>

<file path=xl/calcChain.xml><?xml version="1.0" encoding="utf-8"?>
<calcChain xmlns="http://schemas.openxmlformats.org/spreadsheetml/2006/main">
  <c r="M36" i="41" l="1"/>
  <c r="M37" i="41" s="1"/>
  <c r="F36" i="41"/>
  <c r="F37" i="41" s="1"/>
  <c r="U37" i="41" s="1"/>
  <c r="M28" i="41"/>
  <c r="M29" i="41" s="1"/>
  <c r="F28" i="41"/>
  <c r="F29" i="41" s="1"/>
  <c r="U29" i="41" s="1"/>
  <c r="M36" i="40" l="1"/>
  <c r="M37" i="40" s="1"/>
  <c r="F36" i="40"/>
  <c r="F37" i="40" s="1"/>
  <c r="U37" i="40" s="1"/>
  <c r="M29" i="40"/>
  <c r="F29" i="40"/>
  <c r="U29" i="40" s="1"/>
  <c r="M28" i="40"/>
  <c r="F28" i="40"/>
  <c r="J27" i="38" l="1"/>
  <c r="R19" i="38"/>
  <c r="Q19" i="38"/>
  <c r="O19" i="38"/>
  <c r="J19" i="38"/>
  <c r="I19" i="38"/>
  <c r="H19" i="38"/>
  <c r="G19" i="38"/>
  <c r="S20" i="38" s="1"/>
  <c r="S21" i="38" s="1"/>
  <c r="R17" i="38"/>
  <c r="Q17" i="38"/>
  <c r="P17" i="38"/>
  <c r="P19" i="38" s="1"/>
  <c r="O17" i="38"/>
  <c r="N17" i="38"/>
  <c r="N19" i="38" s="1"/>
  <c r="M17" i="38"/>
  <c r="M19" i="38" s="1"/>
  <c r="L17" i="38"/>
  <c r="L19" i="38" s="1"/>
  <c r="K17" i="38"/>
  <c r="K19" i="38" s="1"/>
  <c r="J17" i="38"/>
  <c r="I17" i="38"/>
  <c r="H17" i="38"/>
  <c r="G17" i="38"/>
  <c r="P7" i="38"/>
  <c r="W77" i="37"/>
  <c r="L77" i="37"/>
  <c r="W76" i="37"/>
  <c r="L76" i="37"/>
  <c r="W75" i="37"/>
  <c r="L75" i="37"/>
  <c r="W74" i="37"/>
  <c r="L74" i="37"/>
  <c r="W73" i="37"/>
  <c r="L73" i="37"/>
  <c r="W72" i="37"/>
  <c r="L72" i="37"/>
  <c r="W71" i="37"/>
  <c r="L71" i="37"/>
  <c r="W70" i="37"/>
  <c r="L70" i="37"/>
  <c r="W69" i="37"/>
  <c r="L69" i="37"/>
  <c r="W68" i="37"/>
  <c r="L68" i="37"/>
  <c r="W67" i="37"/>
  <c r="L67" i="37"/>
  <c r="W66" i="37"/>
  <c r="L66" i="37"/>
  <c r="W65" i="37"/>
  <c r="L65" i="37"/>
  <c r="W64" i="37"/>
  <c r="L64" i="37"/>
  <c r="W63" i="37"/>
  <c r="L63" i="37"/>
  <c r="W62" i="37"/>
  <c r="L62" i="37"/>
  <c r="W61" i="37"/>
  <c r="L61" i="37"/>
  <c r="L60" i="37"/>
  <c r="Q59" i="37"/>
  <c r="L59" i="37"/>
  <c r="L43" i="37"/>
  <c r="L42" i="37"/>
  <c r="AA41" i="37"/>
  <c r="U41" i="37"/>
  <c r="AA43" i="37" s="1"/>
  <c r="L41" i="37"/>
  <c r="U40" i="37"/>
  <c r="AA42" i="37" s="1"/>
  <c r="L40" i="37"/>
  <c r="AA39" i="37"/>
  <c r="U39" i="37"/>
  <c r="L39" i="37"/>
  <c r="U38" i="37"/>
  <c r="AA40" i="37" s="1"/>
  <c r="L38" i="37"/>
  <c r="U37" i="37"/>
  <c r="L37" i="37"/>
  <c r="Q36" i="37"/>
  <c r="U36" i="37" s="1"/>
  <c r="AA38" i="37" s="1"/>
  <c r="L36" i="37"/>
  <c r="AJ21" i="37"/>
  <c r="AI21" i="37"/>
  <c r="H21" i="37"/>
  <c r="H20" i="37"/>
  <c r="AI19" i="37"/>
  <c r="AJ19" i="37" s="1"/>
  <c r="AI17" i="37"/>
  <c r="AJ9" i="37"/>
  <c r="AJ3" i="37"/>
  <c r="S19" i="38" l="1"/>
  <c r="D15" i="33" l="1"/>
  <c r="U25" i="36" l="1"/>
  <c r="U21" i="36"/>
  <c r="U17" i="36"/>
  <c r="G21" i="34" l="1"/>
  <c r="F26" i="34"/>
  <c r="E26" i="34"/>
  <c r="D26" i="34"/>
  <c r="G24" i="34"/>
  <c r="B26" i="34"/>
  <c r="B22" i="34"/>
  <c r="B19" i="34"/>
  <c r="D16" i="34"/>
  <c r="B18" i="33"/>
  <c r="B25" i="33"/>
  <c r="B21" i="33"/>
  <c r="H26" i="34" l="1"/>
  <c r="N25" i="33"/>
  <c r="M25" i="33"/>
  <c r="L25" i="33"/>
  <c r="K25" i="33"/>
  <c r="J25" i="33"/>
  <c r="I25" i="33"/>
  <c r="H25" i="33"/>
  <c r="G25" i="33"/>
  <c r="F25" i="33"/>
  <c r="E25" i="33"/>
  <c r="D25" i="33"/>
  <c r="P23" i="33"/>
  <c r="P20" i="33"/>
  <c r="P25" i="33" l="1"/>
  <c r="X75" i="23"/>
  <c r="U75" i="23"/>
  <c r="I75" i="23"/>
  <c r="X73" i="23"/>
  <c r="U73" i="23"/>
  <c r="R73" i="23"/>
  <c r="R75" i="23" s="1"/>
  <c r="O73" i="23"/>
  <c r="O75" i="23" s="1"/>
  <c r="L73" i="23"/>
  <c r="L75" i="23" s="1"/>
  <c r="AH75" i="23" s="1"/>
  <c r="I73" i="23"/>
  <c r="AC56" i="23"/>
  <c r="AC59" i="23" s="1"/>
  <c r="M56" i="23"/>
  <c r="M59" i="23" s="1"/>
  <c r="AC54" i="23"/>
  <c r="AA54" i="23"/>
  <c r="Y54" i="23"/>
  <c r="W54" i="23"/>
  <c r="U54" i="23"/>
  <c r="S54" i="23"/>
  <c r="Q54" i="23"/>
  <c r="O54" i="23"/>
  <c r="M54" i="23"/>
  <c r="K54" i="23"/>
  <c r="I54" i="23"/>
  <c r="AC48" i="23"/>
  <c r="AA48" i="23"/>
  <c r="Y48" i="23"/>
  <c r="W48" i="23"/>
  <c r="U48" i="23"/>
  <c r="S48" i="23"/>
  <c r="Q48" i="23"/>
  <c r="O48" i="23"/>
  <c r="M48" i="23"/>
  <c r="K48" i="23"/>
  <c r="I48" i="23"/>
  <c r="AC42" i="23"/>
  <c r="AA42" i="23"/>
  <c r="Y42" i="23"/>
  <c r="W42" i="23"/>
  <c r="U42" i="23"/>
  <c r="S42" i="23"/>
  <c r="Q42" i="23"/>
  <c r="O42" i="23"/>
  <c r="O56" i="23" s="1"/>
  <c r="O59" i="23" s="1"/>
  <c r="M42" i="23"/>
  <c r="K42" i="23"/>
  <c r="I42" i="23"/>
  <c r="AC38" i="23"/>
  <c r="AA38" i="23"/>
  <c r="Y38" i="23"/>
  <c r="W38" i="23"/>
  <c r="U38" i="23"/>
  <c r="S38" i="23"/>
  <c r="Q38" i="23"/>
  <c r="O38" i="23"/>
  <c r="M38" i="23"/>
  <c r="K38" i="23"/>
  <c r="I38" i="23"/>
  <c r="AC32" i="23"/>
  <c r="AA32" i="23"/>
  <c r="AA56" i="23" s="1"/>
  <c r="AA59" i="23" s="1"/>
  <c r="Y32" i="23"/>
  <c r="W32" i="23"/>
  <c r="U32" i="23"/>
  <c r="S32" i="23"/>
  <c r="Q32" i="23"/>
  <c r="O32" i="23"/>
  <c r="M32" i="23"/>
  <c r="K32" i="23"/>
  <c r="K56" i="23" s="1"/>
  <c r="K59" i="23" s="1"/>
  <c r="I32" i="23"/>
  <c r="AC26" i="23"/>
  <c r="AA26" i="23"/>
  <c r="Y26" i="23"/>
  <c r="Y56" i="23" s="1"/>
  <c r="Y59" i="23" s="1"/>
  <c r="W26" i="23"/>
  <c r="W56" i="23" s="1"/>
  <c r="W59" i="23" s="1"/>
  <c r="U26" i="23"/>
  <c r="U56" i="23" s="1"/>
  <c r="U59" i="23" s="1"/>
  <c r="S26" i="23"/>
  <c r="S56" i="23" s="1"/>
  <c r="S59" i="23" s="1"/>
  <c r="Q26" i="23"/>
  <c r="Q56" i="23" s="1"/>
  <c r="Q59" i="23" s="1"/>
  <c r="O26" i="23"/>
  <c r="M26" i="23"/>
  <c r="K26" i="23"/>
  <c r="I26" i="23"/>
  <c r="I56" i="23" s="1"/>
  <c r="I59" i="23" s="1"/>
  <c r="N20" i="23"/>
  <c r="AF59" i="23" l="1"/>
  <c r="AH62" i="23" s="1"/>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4"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<sst xmlns="http://schemas.openxmlformats.org/spreadsheetml/2006/main" count="679" uniqueCount="400">
  <si>
    <t>看護職員</t>
    <rPh sb="0" eb="2">
      <t>カンゴ</t>
    </rPh>
    <rPh sb="2" eb="4">
      <t>ショクイン</t>
    </rPh>
    <phoneticPr fontId="3"/>
  </si>
  <si>
    <t>職種</t>
    <rPh sb="0" eb="2">
      <t>ショクシュ</t>
    </rPh>
    <phoneticPr fontId="3"/>
  </si>
  <si>
    <t>事業所名</t>
    <rPh sb="0" eb="3">
      <t>ジギョウショ</t>
    </rPh>
    <rPh sb="3" eb="4">
      <t>メイ</t>
    </rPh>
    <phoneticPr fontId="3"/>
  </si>
  <si>
    <t>○</t>
    <phoneticPr fontId="3"/>
  </si>
  <si>
    <t>サービス提供体制強化加算</t>
    <phoneticPr fontId="3"/>
  </si>
  <si>
    <t>①</t>
    <phoneticPr fontId="3"/>
  </si>
  <si>
    <t>②</t>
    <phoneticPr fontId="3"/>
  </si>
  <si>
    <t>中重度者ケア体制加算</t>
    <rPh sb="0" eb="1">
      <t>チュウ</t>
    </rPh>
    <rPh sb="1" eb="3">
      <t>ジュウド</t>
    </rPh>
    <rPh sb="3" eb="4">
      <t>シャ</t>
    </rPh>
    <rPh sb="6" eb="8">
      <t>タイセイ</t>
    </rPh>
    <rPh sb="8" eb="10">
      <t>カサン</t>
    </rPh>
    <phoneticPr fontId="3"/>
  </si>
  <si>
    <t>認知症加算</t>
    <rPh sb="0" eb="3">
      <t>ニンチショウ</t>
    </rPh>
    <rPh sb="3" eb="5">
      <t>カサン</t>
    </rPh>
    <phoneticPr fontId="3"/>
  </si>
  <si>
    <t>研修修了者氏名</t>
    <rPh sb="0" eb="2">
      <t>ケンシュウ</t>
    </rPh>
    <rPh sb="2" eb="5">
      <t>シュウリョウシャ</t>
    </rPh>
    <rPh sb="5" eb="7">
      <t>シメイ</t>
    </rPh>
    <phoneticPr fontId="3"/>
  </si>
  <si>
    <t>修了した研修名</t>
    <rPh sb="0" eb="2">
      <t>シュウリョウ</t>
    </rPh>
    <rPh sb="4" eb="6">
      <t>ケンシュウ</t>
    </rPh>
    <rPh sb="6" eb="7">
      <t>メイ</t>
    </rPh>
    <phoneticPr fontId="3"/>
  </si>
  <si>
    <t>②</t>
    <phoneticPr fontId="3"/>
  </si>
  <si>
    <t>③</t>
    <phoneticPr fontId="3"/>
  </si>
  <si>
    <t>氏名</t>
    <rPh sb="0" eb="2">
      <t>シメイ</t>
    </rPh>
    <phoneticPr fontId="3"/>
  </si>
  <si>
    <t>連携先名</t>
    <rPh sb="0" eb="2">
      <t>レンケイ</t>
    </rPh>
    <rPh sb="2" eb="3">
      <t>サキ</t>
    </rPh>
    <rPh sb="3" eb="4">
      <t>メイ</t>
    </rPh>
    <phoneticPr fontId="3"/>
  </si>
  <si>
    <t>言語聴覚士、歯科衛生士又は看護職員</t>
    <phoneticPr fontId="3"/>
  </si>
  <si>
    <t>提供時間帯を通じて、専らサービスの提供に当たる看護職員を１名以上配置している。</t>
    <rPh sb="0" eb="2">
      <t>テイキョウ</t>
    </rPh>
    <phoneticPr fontId="3"/>
  </si>
  <si>
    <t>○</t>
    <phoneticPr fontId="3"/>
  </si>
  <si>
    <t>はい</t>
    <phoneticPr fontId="3"/>
  </si>
  <si>
    <t>いいえ</t>
    <phoneticPr fontId="3"/>
  </si>
  <si>
    <t>・</t>
    <phoneticPr fontId="3"/>
  </si>
  <si>
    <t>【添付書類】</t>
    <rPh sb="1" eb="5">
      <t>テンプショルイ</t>
    </rPh>
    <phoneticPr fontId="3"/>
  </si>
  <si>
    <t>・</t>
    <phoneticPr fontId="3"/>
  </si>
  <si>
    <t>【添付書類】</t>
    <phoneticPr fontId="3"/>
  </si>
  <si>
    <t>加算算定開始月の勤務表</t>
    <phoneticPr fontId="3"/>
  </si>
  <si>
    <t>看護職員の資格証の写し</t>
    <phoneticPr fontId="3"/>
  </si>
  <si>
    <t>修了した研修の修了証</t>
    <phoneticPr fontId="3"/>
  </si>
  <si>
    <t>【添付書類】</t>
    <rPh sb="1" eb="3">
      <t>テンプ</t>
    </rPh>
    <rPh sb="3" eb="5">
      <t>ショルイ</t>
    </rPh>
    <phoneticPr fontId="3"/>
  </si>
  <si>
    <t>当該職員の資格証の写し（管理栄養士）</t>
    <rPh sb="0" eb="2">
      <t>トウガイ</t>
    </rPh>
    <rPh sb="2" eb="4">
      <t>ショクイン</t>
    </rPh>
    <rPh sb="5" eb="7">
      <t>シカク</t>
    </rPh>
    <rPh sb="7" eb="8">
      <t>アカシ</t>
    </rPh>
    <rPh sb="9" eb="10">
      <t>ウツ</t>
    </rPh>
    <rPh sb="12" eb="14">
      <t>カンリ</t>
    </rPh>
    <rPh sb="14" eb="17">
      <t>エイヨウシ</t>
    </rPh>
    <phoneticPr fontId="3"/>
  </si>
  <si>
    <t>①</t>
    <phoneticPr fontId="3"/>
  </si>
  <si>
    <t>管理栄養士を事業所職員として配置</t>
    <phoneticPr fontId="3"/>
  </si>
  <si>
    <t>加算算定開始月の勤務表</t>
    <rPh sb="0" eb="2">
      <t>カサン</t>
    </rPh>
    <rPh sb="2" eb="4">
      <t>サンテイ</t>
    </rPh>
    <rPh sb="4" eb="6">
      <t>カイシ</t>
    </rPh>
    <rPh sb="6" eb="7">
      <t>ツキ</t>
    </rPh>
    <rPh sb="8" eb="10">
      <t>キンム</t>
    </rPh>
    <rPh sb="10" eb="11">
      <t>ヒョウ</t>
    </rPh>
    <phoneticPr fontId="3"/>
  </si>
  <si>
    <t>②</t>
    <phoneticPr fontId="3"/>
  </si>
  <si>
    <t>他の介護事業所、医療機関との連携により配置</t>
    <phoneticPr fontId="3"/>
  </si>
  <si>
    <t>連携先との契約書等の写し</t>
    <rPh sb="0" eb="2">
      <t>レンケイ</t>
    </rPh>
    <rPh sb="2" eb="3">
      <t>サキ</t>
    </rPh>
    <rPh sb="5" eb="7">
      <t>ケイヤク</t>
    </rPh>
    <rPh sb="7" eb="8">
      <t>ショ</t>
    </rPh>
    <rPh sb="8" eb="9">
      <t>トウ</t>
    </rPh>
    <rPh sb="10" eb="11">
      <t>ウツ</t>
    </rPh>
    <phoneticPr fontId="3"/>
  </si>
  <si>
    <t>・</t>
    <phoneticPr fontId="3"/>
  </si>
  <si>
    <t>当該職員の資格証の写し</t>
    <phoneticPr fontId="3"/>
  </si>
  <si>
    <t>・</t>
    <phoneticPr fontId="3"/>
  </si>
  <si>
    <t>前年度又は算定日が属する月の前3月間における全利用者（要支援の者は除く）の被保険者番号、</t>
    <phoneticPr fontId="3"/>
  </si>
  <si>
    <t>氏名、利用開始日、各月の要介護度及び利用実績等を記載した一覧</t>
    <phoneticPr fontId="3"/>
  </si>
  <si>
    <t>人員基準で定められた看護職員又は介護職員の員数に加え、看護職員又は介護職員を常勤換算方法で2以上確保している。</t>
    <rPh sb="0" eb="2">
      <t>ジンイン</t>
    </rPh>
    <rPh sb="2" eb="4">
      <t>キジュン</t>
    </rPh>
    <rPh sb="5" eb="6">
      <t>サダ</t>
    </rPh>
    <rPh sb="10" eb="12">
      <t>カンゴ</t>
    </rPh>
    <rPh sb="12" eb="14">
      <t>ショクイン</t>
    </rPh>
    <rPh sb="14" eb="15">
      <t>マタ</t>
    </rPh>
    <rPh sb="16" eb="18">
      <t>カイゴ</t>
    </rPh>
    <rPh sb="18" eb="20">
      <t>ショクイン</t>
    </rPh>
    <rPh sb="21" eb="23">
      <t>インズウ</t>
    </rPh>
    <rPh sb="24" eb="25">
      <t>クワ</t>
    </rPh>
    <rPh sb="27" eb="29">
      <t>カンゴ</t>
    </rPh>
    <rPh sb="29" eb="31">
      <t>ショクイン</t>
    </rPh>
    <rPh sb="31" eb="32">
      <t>マタ</t>
    </rPh>
    <rPh sb="33" eb="35">
      <t>カイゴ</t>
    </rPh>
    <rPh sb="35" eb="37">
      <t>ショクイン</t>
    </rPh>
    <rPh sb="38" eb="40">
      <t>ジョウキン</t>
    </rPh>
    <rPh sb="40" eb="42">
      <t>カンサン</t>
    </rPh>
    <rPh sb="42" eb="44">
      <t>ホウホウ</t>
    </rPh>
    <rPh sb="46" eb="48">
      <t>イジョウ</t>
    </rPh>
    <rPh sb="48" eb="50">
      <t>カクホ</t>
    </rPh>
    <phoneticPr fontId="3"/>
  </si>
  <si>
    <t>前年度又は算定日が属する月の前3月間の利用者数の総数のうち、要介護3以上である者の占める割合が30％以上である。</t>
    <rPh sb="34" eb="36">
      <t>イジョウ</t>
    </rPh>
    <phoneticPr fontId="3"/>
  </si>
  <si>
    <t>前年度又は算定日が属する月の前3月間の利用者の総数のうち、認知症高齢者の日常生活自立度Ⅲ以上である者の占める割合が20％以上である。</t>
    <rPh sb="49" eb="50">
      <t>モノ</t>
    </rPh>
    <phoneticPr fontId="3"/>
  </si>
  <si>
    <t>提供時間帯を通じて、認知症介護指導者養成研修、認知症介護実践リーダー研修、認知症介護実践者研修等を修了した者を1名以上配置している。</t>
    <rPh sb="0" eb="2">
      <t>テイキョウ</t>
    </rPh>
    <rPh sb="10" eb="13">
      <t>ニンチショウ</t>
    </rPh>
    <rPh sb="13" eb="15">
      <t>カイゴ</t>
    </rPh>
    <rPh sb="15" eb="18">
      <t>シドウシャ</t>
    </rPh>
    <rPh sb="18" eb="20">
      <t>ヨウセイ</t>
    </rPh>
    <rPh sb="20" eb="22">
      <t>ケンシュウ</t>
    </rPh>
    <rPh sb="23" eb="28">
      <t>ニンチショウカイゴ</t>
    </rPh>
    <rPh sb="28" eb="30">
      <t>ジッセン</t>
    </rPh>
    <rPh sb="44" eb="45">
      <t>モノ</t>
    </rPh>
    <phoneticPr fontId="3"/>
  </si>
  <si>
    <t>口腔機能向上加算</t>
    <rPh sb="6" eb="8">
      <t>カサン</t>
    </rPh>
    <phoneticPr fontId="3"/>
  </si>
  <si>
    <t>（加算別紙6）</t>
    <phoneticPr fontId="3"/>
  </si>
  <si>
    <t>計算の対象期間最終月の勤務表</t>
    <phoneticPr fontId="3"/>
  </si>
  <si>
    <t>中重度者ケア体制加算計算書（加算別添6－3）</t>
    <rPh sb="14" eb="16">
      <t>カサン</t>
    </rPh>
    <rPh sb="16" eb="18">
      <t>ベッテン</t>
    </rPh>
    <phoneticPr fontId="3"/>
  </si>
  <si>
    <t>認知症加算計算書（加算別添6－2）</t>
    <rPh sb="9" eb="11">
      <t>カサン</t>
    </rPh>
    <phoneticPr fontId="3"/>
  </si>
  <si>
    <t>各種加算体制届出書（通所介護）</t>
    <rPh sb="0" eb="2">
      <t>カクシュ</t>
    </rPh>
    <rPh sb="2" eb="4">
      <t>カサン</t>
    </rPh>
    <rPh sb="4" eb="6">
      <t>タイセイ</t>
    </rPh>
    <rPh sb="6" eb="9">
      <t>トドケデショ</t>
    </rPh>
    <phoneticPr fontId="3"/>
  </si>
  <si>
    <t>↓該当する区分に「○」を付けてください。</t>
    <rPh sb="1" eb="3">
      <t>ガイトウ</t>
    </rPh>
    <rPh sb="5" eb="7">
      <t>クブン</t>
    </rPh>
    <rPh sb="12" eb="13">
      <t>ツ</t>
    </rPh>
    <phoneticPr fontId="3"/>
  </si>
  <si>
    <t>加算別紙6－1</t>
    <rPh sb="0" eb="2">
      <t>カサン</t>
    </rPh>
    <rPh sb="2" eb="4">
      <t>ベッシ</t>
    </rPh>
    <phoneticPr fontId="3"/>
  </si>
  <si>
    <t>通所介護の算定区分確認表</t>
    <rPh sb="0" eb="2">
      <t>ツウショ</t>
    </rPh>
    <rPh sb="2" eb="4">
      <t>カイゴ</t>
    </rPh>
    <rPh sb="5" eb="7">
      <t>サンテイ</t>
    </rPh>
    <rPh sb="7" eb="9">
      <t>クブン</t>
    </rPh>
    <rPh sb="9" eb="11">
      <t>カクニン</t>
    </rPh>
    <rPh sb="11" eb="12">
      <t>ヒョウ</t>
    </rPh>
    <phoneticPr fontId="3"/>
  </si>
  <si>
    <t>以下により計算すること。（青色の欄に数字を入力する。）</t>
    <rPh sb="0" eb="2">
      <t>イカ</t>
    </rPh>
    <rPh sb="5" eb="7">
      <t>ケイサン</t>
    </rPh>
    <rPh sb="13" eb="15">
      <t>アオイロ</t>
    </rPh>
    <rPh sb="16" eb="17">
      <t>ラン</t>
    </rPh>
    <rPh sb="18" eb="20">
      <t>スウジ</t>
    </rPh>
    <rPh sb="21" eb="23">
      <t>ニュウリョク</t>
    </rPh>
    <phoneticPr fontId="3"/>
  </si>
  <si>
    <t>・算定区分の変更は、毎年３月に行い、年度途中による算定区分変更は行わない。</t>
    <rPh sb="1" eb="3">
      <t>サンテイ</t>
    </rPh>
    <rPh sb="3" eb="5">
      <t>クブン</t>
    </rPh>
    <rPh sb="6" eb="8">
      <t>ヘンコウ</t>
    </rPh>
    <rPh sb="10" eb="12">
      <t>マイトシ</t>
    </rPh>
    <rPh sb="13" eb="14">
      <t>ツキ</t>
    </rPh>
    <rPh sb="15" eb="16">
      <t>オコナ</t>
    </rPh>
    <rPh sb="18" eb="20">
      <t>ネンド</t>
    </rPh>
    <rPh sb="20" eb="22">
      <t>トチュウ</t>
    </rPh>
    <rPh sb="25" eb="27">
      <t>サンテイ</t>
    </rPh>
    <rPh sb="27" eb="29">
      <t>クブン</t>
    </rPh>
    <rPh sb="29" eb="31">
      <t>ヘンコウ</t>
    </rPh>
    <rPh sb="32" eb="33">
      <t>オコナ</t>
    </rPh>
    <phoneticPr fontId="3"/>
  </si>
  <si>
    <t>・通所介護事業所の新規開始又は再開してから３月31日現在で６か月以上の事業所は①により計算すること。</t>
    <rPh sb="1" eb="3">
      <t>ツウショ</t>
    </rPh>
    <rPh sb="3" eb="5">
      <t>カイゴ</t>
    </rPh>
    <rPh sb="5" eb="7">
      <t>ジギョウ</t>
    </rPh>
    <rPh sb="7" eb="8">
      <t>ショ</t>
    </rPh>
    <rPh sb="9" eb="11">
      <t>シンキ</t>
    </rPh>
    <rPh sb="11" eb="13">
      <t>カイシ</t>
    </rPh>
    <rPh sb="13" eb="14">
      <t>マタ</t>
    </rPh>
    <rPh sb="15" eb="17">
      <t>サイカイ</t>
    </rPh>
    <rPh sb="22" eb="23">
      <t>ツキ</t>
    </rPh>
    <rPh sb="25" eb="26">
      <t>ニチ</t>
    </rPh>
    <rPh sb="26" eb="28">
      <t>ゲンザイ</t>
    </rPh>
    <rPh sb="31" eb="32">
      <t>ゲツ</t>
    </rPh>
    <rPh sb="32" eb="34">
      <t>イジョウ</t>
    </rPh>
    <rPh sb="35" eb="37">
      <t>ジギョウ</t>
    </rPh>
    <rPh sb="37" eb="38">
      <t>ショ</t>
    </rPh>
    <rPh sb="43" eb="45">
      <t>ケイサン</t>
    </rPh>
    <phoneticPr fontId="3"/>
  </si>
  <si>
    <t>　ただし、年度が変わる際に定員を25％以上変更する事業所は②により計算すること。</t>
    <rPh sb="5" eb="7">
      <t>ネンド</t>
    </rPh>
    <rPh sb="8" eb="9">
      <t>カ</t>
    </rPh>
    <rPh sb="11" eb="12">
      <t>サイ</t>
    </rPh>
    <rPh sb="13" eb="15">
      <t>テイイン</t>
    </rPh>
    <rPh sb="19" eb="21">
      <t>イジョウ</t>
    </rPh>
    <rPh sb="21" eb="23">
      <t>ヘンコウ</t>
    </rPh>
    <rPh sb="25" eb="27">
      <t>ジギョウ</t>
    </rPh>
    <rPh sb="27" eb="28">
      <t>ショ</t>
    </rPh>
    <rPh sb="33" eb="35">
      <t>ケイサン</t>
    </rPh>
    <phoneticPr fontId="3"/>
  </si>
  <si>
    <t>・通所介護事業所の新規開始又は再開してから３月31日現在で６か月未満の事業所は②により計算すること。</t>
    <rPh sb="1" eb="3">
      <t>ツウショ</t>
    </rPh>
    <rPh sb="3" eb="5">
      <t>カイゴ</t>
    </rPh>
    <rPh sb="5" eb="7">
      <t>ジギョウ</t>
    </rPh>
    <rPh sb="7" eb="8">
      <t>トコロ</t>
    </rPh>
    <rPh sb="9" eb="11">
      <t>シンキ</t>
    </rPh>
    <rPh sb="11" eb="13">
      <t>カイシ</t>
    </rPh>
    <rPh sb="13" eb="14">
      <t>マタ</t>
    </rPh>
    <rPh sb="15" eb="17">
      <t>サイカイ</t>
    </rPh>
    <rPh sb="22" eb="23">
      <t>ツキ</t>
    </rPh>
    <rPh sb="25" eb="26">
      <t>ニチ</t>
    </rPh>
    <rPh sb="26" eb="28">
      <t>ゲンザイ</t>
    </rPh>
    <rPh sb="31" eb="32">
      <t>ゲツ</t>
    </rPh>
    <rPh sb="32" eb="34">
      <t>ミマン</t>
    </rPh>
    <rPh sb="35" eb="37">
      <t>ジギョウ</t>
    </rPh>
    <rPh sb="37" eb="38">
      <t>ショ</t>
    </rPh>
    <rPh sb="43" eb="45">
      <t>ケイサン</t>
    </rPh>
    <phoneticPr fontId="3"/>
  </si>
  <si>
    <t>　なお、予定される１月当たりの営業日数は、指定日から１年間の営業予定日数を12で割って算定すること。</t>
    <rPh sb="4" eb="6">
      <t>ヨテイ</t>
    </rPh>
    <rPh sb="10" eb="12">
      <t>ツキア</t>
    </rPh>
    <rPh sb="15" eb="17">
      <t>エイギョウ</t>
    </rPh>
    <rPh sb="17" eb="19">
      <t>ニッスウ</t>
    </rPh>
    <rPh sb="21" eb="23">
      <t>シテイ</t>
    </rPh>
    <rPh sb="23" eb="24">
      <t>ビ</t>
    </rPh>
    <rPh sb="27" eb="29">
      <t>ネンカン</t>
    </rPh>
    <rPh sb="30" eb="32">
      <t>エイギョウ</t>
    </rPh>
    <rPh sb="32" eb="34">
      <t>ヨテイ</t>
    </rPh>
    <rPh sb="34" eb="36">
      <t>ニッスウ</t>
    </rPh>
    <rPh sb="40" eb="41">
      <t>ワ</t>
    </rPh>
    <rPh sb="43" eb="45">
      <t>サンテイ</t>
    </rPh>
    <phoneticPr fontId="3"/>
  </si>
  <si>
    <t>・第一号通所事業のみを別単位で実施している事業所は、当単位の定員数は含めないこと。</t>
    <rPh sb="1" eb="2">
      <t>ダイ</t>
    </rPh>
    <rPh sb="2" eb="4">
      <t>イチゴウ</t>
    </rPh>
    <rPh sb="4" eb="6">
      <t>ツウショ</t>
    </rPh>
    <rPh sb="6" eb="8">
      <t>ジギョウ</t>
    </rPh>
    <rPh sb="11" eb="12">
      <t>ベツ</t>
    </rPh>
    <rPh sb="12" eb="14">
      <t>タンイ</t>
    </rPh>
    <rPh sb="15" eb="17">
      <t>ジッシ</t>
    </rPh>
    <rPh sb="21" eb="24">
      <t>ジギョウショ</t>
    </rPh>
    <rPh sb="26" eb="27">
      <t>トウ</t>
    </rPh>
    <rPh sb="27" eb="29">
      <t>タンイ</t>
    </rPh>
    <rPh sb="30" eb="32">
      <t>テイイン</t>
    </rPh>
    <rPh sb="32" eb="33">
      <t>カズ</t>
    </rPh>
    <rPh sb="34" eb="35">
      <t>フク</t>
    </rPh>
    <phoneticPr fontId="3"/>
  </si>
  <si>
    <t>・第一号通所事業とは、介護予防・日常生活支援総合事業の通所型サービスを指し、基準緩和によるサービスは含めない。</t>
    <rPh sb="1" eb="2">
      <t>ダイ</t>
    </rPh>
    <rPh sb="2" eb="4">
      <t>イチゴウ</t>
    </rPh>
    <rPh sb="4" eb="6">
      <t>ツウショ</t>
    </rPh>
    <rPh sb="6" eb="8">
      <t>ジギョウ</t>
    </rPh>
    <rPh sb="27" eb="30">
      <t>ツウショガタ</t>
    </rPh>
    <rPh sb="35" eb="36">
      <t>サ</t>
    </rPh>
    <rPh sb="38" eb="40">
      <t>キジュン</t>
    </rPh>
    <rPh sb="40" eb="42">
      <t>カンワ</t>
    </rPh>
    <rPh sb="50" eb="51">
      <t>フク</t>
    </rPh>
    <phoneticPr fontId="3"/>
  </si>
  <si>
    <t>※以下の①または②で計算した結果、事業所規模の区分が変わる場合は、区分変更の届出を行うこと。</t>
    <rPh sb="1" eb="3">
      <t>イカ</t>
    </rPh>
    <rPh sb="10" eb="12">
      <t>ケイサン</t>
    </rPh>
    <rPh sb="14" eb="16">
      <t>ケッカ</t>
    </rPh>
    <rPh sb="17" eb="19">
      <t>ジギョウ</t>
    </rPh>
    <rPh sb="19" eb="20">
      <t>ショ</t>
    </rPh>
    <rPh sb="20" eb="22">
      <t>キボ</t>
    </rPh>
    <rPh sb="23" eb="25">
      <t>クブン</t>
    </rPh>
    <rPh sb="26" eb="27">
      <t>カ</t>
    </rPh>
    <rPh sb="29" eb="31">
      <t>バアイ</t>
    </rPh>
    <rPh sb="33" eb="35">
      <t>クブン</t>
    </rPh>
    <rPh sb="35" eb="37">
      <t>ヘンコウ</t>
    </rPh>
    <rPh sb="38" eb="39">
      <t>トド</t>
    </rPh>
    <rPh sb="39" eb="40">
      <t>デ</t>
    </rPh>
    <rPh sb="41" eb="42">
      <t>オコナ</t>
    </rPh>
    <phoneticPr fontId="3"/>
  </si>
  <si>
    <t>　なお、区分が変わらない場合は、当書類を事業所で５年間保存すること。</t>
    <rPh sb="4" eb="6">
      <t>クブン</t>
    </rPh>
    <rPh sb="7" eb="8">
      <t>カ</t>
    </rPh>
    <rPh sb="12" eb="14">
      <t>バアイ</t>
    </rPh>
    <rPh sb="16" eb="17">
      <t>トウ</t>
    </rPh>
    <rPh sb="17" eb="19">
      <t>ショルイ</t>
    </rPh>
    <rPh sb="20" eb="22">
      <t>ジギョウ</t>
    </rPh>
    <rPh sb="22" eb="23">
      <t>ショ</t>
    </rPh>
    <rPh sb="25" eb="26">
      <t>ネン</t>
    </rPh>
    <rPh sb="26" eb="27">
      <t>カン</t>
    </rPh>
    <rPh sb="27" eb="29">
      <t>ホゾン</t>
    </rPh>
    <phoneticPr fontId="3"/>
  </si>
  <si>
    <t>月ごとの利用延べ人員数を報酬区分ごとに分けて、区分補正した数字の合計を営業月数で割って算定する。</t>
    <rPh sb="0" eb="1">
      <t>ツキ</t>
    </rPh>
    <rPh sb="4" eb="6">
      <t>リヨウ</t>
    </rPh>
    <rPh sb="6" eb="7">
      <t>ノ</t>
    </rPh>
    <rPh sb="8" eb="10">
      <t>ジンイン</t>
    </rPh>
    <rPh sb="10" eb="11">
      <t>スウ</t>
    </rPh>
    <rPh sb="12" eb="14">
      <t>ホウシュウ</t>
    </rPh>
    <rPh sb="14" eb="16">
      <t>クブン</t>
    </rPh>
    <rPh sb="19" eb="20">
      <t>ワ</t>
    </rPh>
    <rPh sb="23" eb="25">
      <t>クブン</t>
    </rPh>
    <rPh sb="25" eb="27">
      <t>ホセイ</t>
    </rPh>
    <rPh sb="29" eb="31">
      <t>スウジ</t>
    </rPh>
    <rPh sb="32" eb="34">
      <t>ゴウケイ</t>
    </rPh>
    <rPh sb="35" eb="37">
      <t>エイギョウ</t>
    </rPh>
    <rPh sb="37" eb="39">
      <t>ツキスウ</t>
    </rPh>
    <rPh sb="40" eb="41">
      <t>ワ</t>
    </rPh>
    <rPh sb="43" eb="45">
      <t>サンテイ</t>
    </rPh>
    <phoneticPr fontId="3"/>
  </si>
  <si>
    <t>年度</t>
    <rPh sb="0" eb="2">
      <t>ネンド</t>
    </rPh>
    <phoneticPr fontId="3"/>
  </si>
  <si>
    <t>算定区分</t>
    <rPh sb="0" eb="2">
      <t>サンテイ</t>
    </rPh>
    <rPh sb="2" eb="4">
      <t>クブン</t>
    </rPh>
    <phoneticPr fontId="3"/>
  </si>
  <si>
    <t>４月</t>
    <rPh sb="1" eb="2">
      <t>ツキ</t>
    </rPh>
    <phoneticPr fontId="3"/>
  </si>
  <si>
    <t>５月</t>
  </si>
  <si>
    <t>６月</t>
  </si>
  <si>
    <t>７月</t>
  </si>
  <si>
    <t>８月</t>
  </si>
  <si>
    <t>９月</t>
  </si>
  <si>
    <t>10月</t>
    <phoneticPr fontId="3"/>
  </si>
  <si>
    <t>11月</t>
    <phoneticPr fontId="3"/>
  </si>
  <si>
    <t>12月</t>
    <phoneticPr fontId="3"/>
  </si>
  <si>
    <t>１月</t>
  </si>
  <si>
    <t>２月</t>
  </si>
  <si>
    <t>通所介護</t>
    <rPh sb="0" eb="2">
      <t>ツウショ</t>
    </rPh>
    <rPh sb="2" eb="4">
      <t>カイゴ</t>
    </rPh>
    <phoneticPr fontId="3"/>
  </si>
  <si>
    <t>3時間以上4時間未満（A）
（2時間～3時間を含む）</t>
    <rPh sb="1" eb="3">
      <t>ジカン</t>
    </rPh>
    <rPh sb="3" eb="5">
      <t>イジョウ</t>
    </rPh>
    <rPh sb="6" eb="8">
      <t>ジカン</t>
    </rPh>
    <rPh sb="8" eb="10">
      <t>ミマン</t>
    </rPh>
    <phoneticPr fontId="3"/>
  </si>
  <si>
    <t>①または②により算出した</t>
    <rPh sb="8" eb="10">
      <t>サンシュツ</t>
    </rPh>
    <phoneticPr fontId="3"/>
  </si>
  <si>
    <t>4時間以上5時間未満（B）</t>
    <rPh sb="1" eb="3">
      <t>ジカン</t>
    </rPh>
    <rPh sb="3" eb="5">
      <t>イジョウ</t>
    </rPh>
    <rPh sb="6" eb="8">
      <t>ジカン</t>
    </rPh>
    <rPh sb="8" eb="10">
      <t>ミマン</t>
    </rPh>
    <phoneticPr fontId="3"/>
  </si>
  <si>
    <t>月の平均利用延人員数</t>
    <rPh sb="0" eb="1">
      <t>ツキ</t>
    </rPh>
    <rPh sb="2" eb="4">
      <t>ヘイキン</t>
    </rPh>
    <rPh sb="4" eb="6">
      <t>リヨウ</t>
    </rPh>
    <rPh sb="6" eb="7">
      <t>ノ</t>
    </rPh>
    <rPh sb="7" eb="9">
      <t>ジンイン</t>
    </rPh>
    <rPh sb="9" eb="10">
      <t>スウ</t>
    </rPh>
    <phoneticPr fontId="3"/>
  </si>
  <si>
    <t>区分補正（(A+B)×1/2）</t>
    <rPh sb="0" eb="2">
      <t>クブン</t>
    </rPh>
    <rPh sb="2" eb="4">
      <t>ホセイ</t>
    </rPh>
    <phoneticPr fontId="3"/>
  </si>
  <si>
    <t>（小数点以下切上げ）</t>
    <rPh sb="1" eb="4">
      <t>ショウスウテン</t>
    </rPh>
    <rPh sb="4" eb="6">
      <t>イカ</t>
    </rPh>
    <rPh sb="6" eb="8">
      <t>キリア</t>
    </rPh>
    <phoneticPr fontId="3"/>
  </si>
  <si>
    <t>5時間以上6時間未満（C）</t>
    <rPh sb="1" eb="3">
      <t>ジカン</t>
    </rPh>
    <rPh sb="3" eb="5">
      <t>イジョウ</t>
    </rPh>
    <rPh sb="6" eb="8">
      <t>ジカン</t>
    </rPh>
    <rPh sb="8" eb="10">
      <t>ミマン</t>
    </rPh>
    <phoneticPr fontId="3"/>
  </si>
  <si>
    <t>750以下</t>
    <rPh sb="3" eb="5">
      <t>イカ</t>
    </rPh>
    <phoneticPr fontId="3"/>
  </si>
  <si>
    <t>：</t>
    <phoneticPr fontId="3"/>
  </si>
  <si>
    <t>通常規模</t>
  </si>
  <si>
    <t>6時間以上7時間未満（D）</t>
    <rPh sb="1" eb="3">
      <t>ジカン</t>
    </rPh>
    <rPh sb="3" eb="5">
      <t>イジョウ</t>
    </rPh>
    <rPh sb="6" eb="8">
      <t>ジカン</t>
    </rPh>
    <rPh sb="8" eb="10">
      <t>ミマン</t>
    </rPh>
    <phoneticPr fontId="3"/>
  </si>
  <si>
    <t>区分補正（(C+D)×3/4）</t>
    <rPh sb="0" eb="2">
      <t>クブン</t>
    </rPh>
    <rPh sb="2" eb="4">
      <t>ホセイ</t>
    </rPh>
    <phoneticPr fontId="3"/>
  </si>
  <si>
    <t>751～900</t>
    <phoneticPr fontId="3"/>
  </si>
  <si>
    <t>大規模Ⅰ</t>
    <phoneticPr fontId="3"/>
  </si>
  <si>
    <t>7時間以上8時間未満（E）</t>
    <rPh sb="1" eb="3">
      <t>ジカン</t>
    </rPh>
    <rPh sb="3" eb="5">
      <t>イジョウ</t>
    </rPh>
    <rPh sb="6" eb="8">
      <t>ジカン</t>
    </rPh>
    <rPh sb="8" eb="10">
      <t>ミマン</t>
    </rPh>
    <phoneticPr fontId="3"/>
  </si>
  <si>
    <t>901以上</t>
    <rPh sb="3" eb="5">
      <t>イジョウ</t>
    </rPh>
    <phoneticPr fontId="3"/>
  </si>
  <si>
    <t>大規模Ⅱ</t>
    <phoneticPr fontId="3"/>
  </si>
  <si>
    <t>8時間以上9時間未満（F）</t>
    <rPh sb="1" eb="3">
      <t>ジカン</t>
    </rPh>
    <rPh sb="3" eb="5">
      <t>イジョウ</t>
    </rPh>
    <rPh sb="6" eb="8">
      <t>ジカン</t>
    </rPh>
    <rPh sb="8" eb="10">
      <t>ミマン</t>
    </rPh>
    <phoneticPr fontId="3"/>
  </si>
  <si>
    <t>区分補正なし（E+F）</t>
    <rPh sb="0" eb="2">
      <t>クブン</t>
    </rPh>
    <rPh sb="2" eb="4">
      <t>ホセイ</t>
    </rPh>
    <phoneticPr fontId="3"/>
  </si>
  <si>
    <t>第一号通所事業</t>
    <rPh sb="0" eb="2">
      <t>ダイイチ</t>
    </rPh>
    <rPh sb="2" eb="3">
      <t>ゴウ</t>
    </rPh>
    <rPh sb="3" eb="5">
      <t>ツウショ</t>
    </rPh>
    <rPh sb="5" eb="7">
      <t>ジギョウ</t>
    </rPh>
    <phoneticPr fontId="3"/>
  </si>
  <si>
    <t>5時間未満（G）</t>
    <rPh sb="1" eb="3">
      <t>ジカン</t>
    </rPh>
    <rPh sb="3" eb="5">
      <t>ミマン</t>
    </rPh>
    <phoneticPr fontId="3"/>
  </si>
  <si>
    <t>区分補正（(G)×1/2）</t>
    <rPh sb="0" eb="2">
      <t>クブン</t>
    </rPh>
    <rPh sb="2" eb="4">
      <t>ホセイ</t>
    </rPh>
    <phoneticPr fontId="3"/>
  </si>
  <si>
    <t>5時間以上6時間未満（H）</t>
    <rPh sb="1" eb="3">
      <t>ジカン</t>
    </rPh>
    <rPh sb="3" eb="5">
      <t>イジョウ</t>
    </rPh>
    <rPh sb="6" eb="8">
      <t>ジカン</t>
    </rPh>
    <rPh sb="8" eb="10">
      <t>ミマン</t>
    </rPh>
    <phoneticPr fontId="3"/>
  </si>
  <si>
    <t>6時間以上7時間未満（Ｉ）</t>
    <rPh sb="1" eb="3">
      <t>ジカン</t>
    </rPh>
    <rPh sb="3" eb="5">
      <t>イジョウ</t>
    </rPh>
    <rPh sb="6" eb="8">
      <t>ジカン</t>
    </rPh>
    <rPh sb="8" eb="10">
      <t>ミマン</t>
    </rPh>
    <phoneticPr fontId="3"/>
  </si>
  <si>
    <t>区分補正（(H+Ｉ)×3/4）</t>
    <rPh sb="0" eb="2">
      <t>クブン</t>
    </rPh>
    <rPh sb="2" eb="4">
      <t>ホセイ</t>
    </rPh>
    <phoneticPr fontId="3"/>
  </si>
  <si>
    <t>7時間以上8時間未満（J）</t>
    <rPh sb="1" eb="3">
      <t>ジカン</t>
    </rPh>
    <rPh sb="3" eb="5">
      <t>イジョウ</t>
    </rPh>
    <rPh sb="6" eb="8">
      <t>ジカン</t>
    </rPh>
    <rPh sb="8" eb="10">
      <t>ミマン</t>
    </rPh>
    <phoneticPr fontId="3"/>
  </si>
  <si>
    <t>8時間以上9時間未満（K）</t>
    <rPh sb="1" eb="3">
      <t>ジカン</t>
    </rPh>
    <rPh sb="3" eb="5">
      <t>イジョウ</t>
    </rPh>
    <rPh sb="6" eb="8">
      <t>ジカン</t>
    </rPh>
    <rPh sb="8" eb="10">
      <t>ミマン</t>
    </rPh>
    <phoneticPr fontId="3"/>
  </si>
  <si>
    <t>区分補正なし（J+K）</t>
    <rPh sb="0" eb="2">
      <t>クブン</t>
    </rPh>
    <rPh sb="2" eb="4">
      <t>ホセイ</t>
    </rPh>
    <phoneticPr fontId="3"/>
  </si>
  <si>
    <t>利用延人員数</t>
    <rPh sb="0" eb="2">
      <t>リヨウ</t>
    </rPh>
    <rPh sb="2" eb="3">
      <t>ノ</t>
    </rPh>
    <rPh sb="3" eb="5">
      <t>ジンイン</t>
    </rPh>
    <rPh sb="5" eb="6">
      <t>スウ</t>
    </rPh>
    <phoneticPr fontId="3"/>
  </si>
  <si>
    <t>人員数合計</t>
    <rPh sb="0" eb="2">
      <t>ジンイン</t>
    </rPh>
    <rPh sb="2" eb="3">
      <t>スウ</t>
    </rPh>
    <rPh sb="3" eb="5">
      <t>ゴウケイ</t>
    </rPh>
    <phoneticPr fontId="3"/>
  </si>
  <si>
    <t>営業月数</t>
    <rPh sb="0" eb="2">
      <t>エイギョウ</t>
    </rPh>
    <rPh sb="2" eb="4">
      <t>ツキスウ</t>
    </rPh>
    <phoneticPr fontId="3"/>
  </si>
  <si>
    <t>毎日営業月に1を入力</t>
    <rPh sb="0" eb="2">
      <t>マイニチ</t>
    </rPh>
    <rPh sb="2" eb="4">
      <t>エイギョウ</t>
    </rPh>
    <rPh sb="4" eb="5">
      <t>ヅキ</t>
    </rPh>
    <rPh sb="8" eb="10">
      <t>ニュウリョク</t>
    </rPh>
    <phoneticPr fontId="3"/>
  </si>
  <si>
    <t>毎日営業月補正人員数 ★
（×6/7）</t>
    <rPh sb="0" eb="2">
      <t>マイニチ</t>
    </rPh>
    <rPh sb="2" eb="4">
      <t>エイギョウ</t>
    </rPh>
    <rPh sb="4" eb="5">
      <t>ツキ</t>
    </rPh>
    <rPh sb="5" eb="7">
      <t>ホセイ</t>
    </rPh>
    <rPh sb="7" eb="9">
      <t>ジンイン</t>
    </rPh>
    <rPh sb="9" eb="10">
      <t>スウ</t>
    </rPh>
    <phoneticPr fontId="3"/>
  </si>
  <si>
    <t>平均利用延人員数</t>
    <rPh sb="0" eb="2">
      <t>ヘイキン</t>
    </rPh>
    <rPh sb="2" eb="4">
      <t>リヨウ</t>
    </rPh>
    <rPh sb="4" eb="5">
      <t>ノ</t>
    </rPh>
    <rPh sb="5" eb="7">
      <t>ジンイン</t>
    </rPh>
    <rPh sb="7" eb="8">
      <t>スウ</t>
    </rPh>
    <phoneticPr fontId="3"/>
  </si>
  <si>
    <t>利用定員の90％に、予定される１月当たりの営業日数を乗じて算定する。</t>
    <rPh sb="0" eb="2">
      <t>リヨウ</t>
    </rPh>
    <rPh sb="2" eb="4">
      <t>テイイン</t>
    </rPh>
    <rPh sb="10" eb="12">
      <t>ヨテイ</t>
    </rPh>
    <rPh sb="16" eb="17">
      <t>ツキ</t>
    </rPh>
    <rPh sb="17" eb="18">
      <t>ア</t>
    </rPh>
    <rPh sb="21" eb="23">
      <t>エイギョウ</t>
    </rPh>
    <rPh sb="23" eb="25">
      <t>ニッスウ</t>
    </rPh>
    <rPh sb="26" eb="27">
      <t>ジョウ</t>
    </rPh>
    <rPh sb="29" eb="31">
      <t>サンテイ</t>
    </rPh>
    <phoneticPr fontId="3"/>
  </si>
  <si>
    <t>提供時間帯</t>
    <rPh sb="0" eb="2">
      <t>テイキョウ</t>
    </rPh>
    <rPh sb="2" eb="5">
      <t>ジカンタイ</t>
    </rPh>
    <phoneticPr fontId="3"/>
  </si>
  <si>
    <t>3時間以上4時間未満（2時間以上3時間未満を含む）</t>
    <rPh sb="1" eb="3">
      <t>ジカン</t>
    </rPh>
    <rPh sb="3" eb="5">
      <t>イジョウ</t>
    </rPh>
    <rPh sb="6" eb="8">
      <t>ジカン</t>
    </rPh>
    <rPh sb="8" eb="10">
      <t>ミマン</t>
    </rPh>
    <rPh sb="12" eb="14">
      <t>ジカン</t>
    </rPh>
    <rPh sb="14" eb="16">
      <t>イジョウ</t>
    </rPh>
    <rPh sb="17" eb="19">
      <t>ジカン</t>
    </rPh>
    <rPh sb="19" eb="21">
      <t>ミマン</t>
    </rPh>
    <rPh sb="22" eb="23">
      <t>フク</t>
    </rPh>
    <phoneticPr fontId="3"/>
  </si>
  <si>
    <t>4時間以上5時間未満</t>
    <rPh sb="1" eb="3">
      <t>ジカン</t>
    </rPh>
    <rPh sb="3" eb="5">
      <t>イジョウ</t>
    </rPh>
    <rPh sb="6" eb="8">
      <t>ジカン</t>
    </rPh>
    <rPh sb="8" eb="10">
      <t>ミマン</t>
    </rPh>
    <phoneticPr fontId="3"/>
  </si>
  <si>
    <t>5時間以上6時間未満</t>
    <rPh sb="1" eb="3">
      <t>ジカン</t>
    </rPh>
    <rPh sb="3" eb="5">
      <t>イジョウ</t>
    </rPh>
    <rPh sb="6" eb="8">
      <t>ジカン</t>
    </rPh>
    <rPh sb="8" eb="10">
      <t>ミマン</t>
    </rPh>
    <phoneticPr fontId="3"/>
  </si>
  <si>
    <t>6時間以上7時間未満</t>
    <rPh sb="1" eb="3">
      <t>ジカン</t>
    </rPh>
    <rPh sb="3" eb="5">
      <t>イジョウ</t>
    </rPh>
    <rPh sb="6" eb="8">
      <t>ジカン</t>
    </rPh>
    <rPh sb="8" eb="10">
      <t>ミマン</t>
    </rPh>
    <phoneticPr fontId="3"/>
  </si>
  <si>
    <t>7時間以上8時間未満</t>
    <rPh sb="1" eb="3">
      <t>ジカン</t>
    </rPh>
    <rPh sb="3" eb="5">
      <t>イジョウ</t>
    </rPh>
    <rPh sb="6" eb="8">
      <t>ジカン</t>
    </rPh>
    <rPh sb="8" eb="10">
      <t>ミマン</t>
    </rPh>
    <phoneticPr fontId="3"/>
  </si>
  <si>
    <t>8時間以上9時間未満</t>
    <rPh sb="1" eb="3">
      <t>ジカン</t>
    </rPh>
    <rPh sb="3" eb="5">
      <t>イジョウ</t>
    </rPh>
    <rPh sb="6" eb="8">
      <t>ジカン</t>
    </rPh>
    <rPh sb="8" eb="10">
      <t>ミマン</t>
    </rPh>
    <phoneticPr fontId="3"/>
  </si>
  <si>
    <t>予定される
１月当たりの営業日数</t>
    <phoneticPr fontId="3"/>
  </si>
  <si>
    <t>毎日営業であれば１を入力
（毎日営業補正×6/7） ★</t>
    <rPh sb="0" eb="2">
      <t>マイニチ</t>
    </rPh>
    <rPh sb="2" eb="4">
      <t>エイギョウ</t>
    </rPh>
    <rPh sb="10" eb="12">
      <t>ニュウリョク</t>
    </rPh>
    <phoneticPr fontId="3"/>
  </si>
  <si>
    <t xml:space="preserve">区分補正：× 1/2 </t>
    <rPh sb="0" eb="2">
      <t>クブン</t>
    </rPh>
    <rPh sb="2" eb="4">
      <t>ホセイ</t>
    </rPh>
    <phoneticPr fontId="3"/>
  </si>
  <si>
    <t xml:space="preserve"> 区分補正：× 3/4 </t>
    <phoneticPr fontId="3"/>
  </si>
  <si>
    <t>区分補正なし</t>
    <phoneticPr fontId="3"/>
  </si>
  <si>
    <t>利用定員</t>
    <rPh sb="0" eb="2">
      <t>リヨウ</t>
    </rPh>
    <rPh sb="2" eb="4">
      <t>テイイン</t>
    </rPh>
    <phoneticPr fontId="3"/>
  </si>
  <si>
    <t>利用定員の90%</t>
    <rPh sb="0" eb="3">
      <t>リヨウテイイン</t>
    </rPh>
    <phoneticPr fontId="3"/>
  </si>
  <si>
    <t>補正</t>
    <rPh sb="0" eb="2">
      <t>ホセイ</t>
    </rPh>
    <phoneticPr fontId="3"/>
  </si>
  <si>
    <t>【計算過程で発生する小数点以下の端数処理について】</t>
    <rPh sb="1" eb="3">
      <t>ケイサン</t>
    </rPh>
    <rPh sb="3" eb="5">
      <t>カテイ</t>
    </rPh>
    <rPh sb="6" eb="8">
      <t>ハッセイ</t>
    </rPh>
    <rPh sb="10" eb="13">
      <t>ショウスウテン</t>
    </rPh>
    <rPh sb="13" eb="15">
      <t>イカ</t>
    </rPh>
    <rPh sb="16" eb="18">
      <t>ハスウ</t>
    </rPh>
    <rPh sb="18" eb="20">
      <t>ショリ</t>
    </rPh>
    <phoneticPr fontId="3"/>
  </si>
  <si>
    <t>★のみ、小数点第三位を四捨五入。それ以外は端数処理をせず、小数点以下切上げとしています。</t>
    <rPh sb="4" eb="7">
      <t>ショウスウテン</t>
    </rPh>
    <rPh sb="7" eb="8">
      <t>ダイ</t>
    </rPh>
    <rPh sb="8" eb="10">
      <t>サンイ</t>
    </rPh>
    <rPh sb="11" eb="15">
      <t>シシャゴニュウ</t>
    </rPh>
    <rPh sb="18" eb="20">
      <t>イガイ</t>
    </rPh>
    <rPh sb="21" eb="23">
      <t>ハスウ</t>
    </rPh>
    <rPh sb="23" eb="25">
      <t>ショリ</t>
    </rPh>
    <rPh sb="29" eb="32">
      <t>ショウスウテン</t>
    </rPh>
    <rPh sb="32" eb="34">
      <t>イカ</t>
    </rPh>
    <rPh sb="34" eb="36">
      <t>キリア</t>
    </rPh>
    <phoneticPr fontId="3"/>
  </si>
  <si>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</si>
  <si>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</si>
  <si>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</si>
  <si>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</si>
  <si>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</si>
  <si>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</si>
  <si>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１月</t>
    <rPh sb="1" eb="2">
      <t>ツキ</t>
    </rPh>
    <phoneticPr fontId="3"/>
  </si>
  <si>
    <t>２月</t>
    <rPh sb="1" eb="2">
      <t>ツキ</t>
    </rPh>
    <phoneticPr fontId="3"/>
  </si>
  <si>
    <t>３月</t>
    <rPh sb="1" eb="2">
      <t>ツキ</t>
    </rPh>
    <phoneticPr fontId="3"/>
  </si>
  <si>
    <t>月平均</t>
    <rPh sb="0" eb="1">
      <t>ツキ</t>
    </rPh>
    <rPh sb="1" eb="3">
      <t>ヘイキン</t>
    </rPh>
    <phoneticPr fontId="3"/>
  </si>
  <si>
    <t>月</t>
    <rPh sb="0" eb="1">
      <t>ツキ</t>
    </rPh>
    <phoneticPr fontId="3"/>
  </si>
  <si>
    <t>年</t>
    <rPh sb="0" eb="1">
      <t>ネン</t>
    </rPh>
    <phoneticPr fontId="36"/>
  </si>
  <si>
    <t>月</t>
    <rPh sb="0" eb="1">
      <t>ツキ</t>
    </rPh>
    <phoneticPr fontId="36"/>
  </si>
  <si>
    <t>日</t>
    <rPh sb="0" eb="1">
      <t>ニチ</t>
    </rPh>
    <phoneticPr fontId="36"/>
  </si>
  <si>
    <t>２　異  動  区  分</t>
  </si>
  <si>
    <t>３　施  設  種  別</t>
  </si>
  <si>
    <t>４　届  出  項  目</t>
  </si>
  <si>
    <t xml:space="preserve"> </t>
  </si>
  <si>
    <t>５　届  出  内  容</t>
  </si>
  <si>
    <t>①</t>
  </si>
  <si>
    <t>人</t>
  </si>
  <si>
    <t>→</t>
  </si>
  <si>
    <t>該当_x000D_
非該当</t>
  </si>
  <si>
    <t>（前年度実績が6か月以上の事業所用）</t>
    <rPh sb="10" eb="12">
      <t>イジョウ</t>
    </rPh>
    <phoneticPr fontId="3"/>
  </si>
  <si>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3"/>
  </si>
  <si>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3"/>
  </si>
  <si>
    <t>１０月</t>
    <rPh sb="2" eb="3">
      <t>ツキ</t>
    </rPh>
    <phoneticPr fontId="3"/>
  </si>
  <si>
    <t>１１月</t>
    <rPh sb="2" eb="3">
      <t>ツキ</t>
    </rPh>
    <phoneticPr fontId="3"/>
  </si>
  <si>
    <t>１２月</t>
    <rPh sb="2" eb="3">
      <t>ツキ</t>
    </rPh>
    <phoneticPr fontId="3"/>
  </si>
  <si>
    <t>常勤</t>
    <rPh sb="0" eb="2">
      <t>ジョウキン</t>
    </rPh>
    <phoneticPr fontId="3"/>
  </si>
  <si>
    <t>非常勤</t>
    <rPh sb="0" eb="3">
      <t>ヒジョウキン</t>
    </rPh>
    <phoneticPr fontId="3"/>
  </si>
  <si>
    <t>常勤換算</t>
    <rPh sb="0" eb="2">
      <t>ジョウキン</t>
    </rPh>
    <rPh sb="2" eb="4">
      <t>カンサン</t>
    </rPh>
    <phoneticPr fontId="3"/>
  </si>
  <si>
    <t>・新たに事業を開始し、又は再開した事業所については４か月目以降届出が可能となります。</t>
    <phoneticPr fontId="3"/>
  </si>
  <si>
    <t>・当該届出以降も、直近３か月間の職員の割合を毎月記録し、所定の割合を下回った場合は、速やかに届出をすること。</t>
    <phoneticPr fontId="3"/>
  </si>
  <si>
    <t>【サービス提供体制強化加算（Ⅰ）】</t>
    <rPh sb="5" eb="7">
      <t>テイキョウ</t>
    </rPh>
    <rPh sb="7" eb="9">
      <t>タイセイ</t>
    </rPh>
    <rPh sb="9" eb="11">
      <t>キョウカ</t>
    </rPh>
    <rPh sb="11" eb="13">
      <t>カサン</t>
    </rPh>
    <phoneticPr fontId="3"/>
  </si>
  <si>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3"/>
  </si>
  <si>
    <t>介護職員の総数(Ａ)</t>
    <phoneticPr fontId="3"/>
  </si>
  <si>
    <t>サービスを直接提供する職員の総数(Ａ)</t>
    <phoneticPr fontId="3"/>
  </si>
  <si>
    <t>サービス提供体制強化加算計算書</t>
    <rPh sb="4" eb="6">
      <t>テイキョウ</t>
    </rPh>
    <rPh sb="6" eb="8">
      <t>タイセイ</t>
    </rPh>
    <rPh sb="8" eb="10">
      <t>キョウカ</t>
    </rPh>
    <rPh sb="10" eb="12">
      <t>カサン</t>
    </rPh>
    <rPh sb="12" eb="15">
      <t>ケイサンショ</t>
    </rPh>
    <phoneticPr fontId="3"/>
  </si>
  <si>
    <t>算定する区分</t>
    <rPh sb="0" eb="2">
      <t>サンテイ</t>
    </rPh>
    <rPh sb="4" eb="6">
      <t>クブン</t>
    </rPh>
    <phoneticPr fontId="3"/>
  </si>
  <si>
    <t>区分</t>
    <rPh sb="0" eb="2">
      <t>クブン</t>
    </rPh>
    <phoneticPr fontId="3"/>
  </si>
  <si>
    <t>A</t>
    <phoneticPr fontId="3"/>
  </si>
  <si>
    <t>B</t>
    <phoneticPr fontId="3"/>
  </si>
  <si>
    <t>A/B</t>
    <phoneticPr fontId="3"/>
  </si>
  <si>
    <t>要件</t>
    <rPh sb="0" eb="2">
      <t>ヨウケン</t>
    </rPh>
    <phoneticPr fontId="3"/>
  </si>
  <si>
    <t>加算Ⅰ（事業所内の介護福祉士数で計算する場合）</t>
    <rPh sb="0" eb="2">
      <t>カサン</t>
    </rPh>
    <rPh sb="4" eb="7">
      <t>ジギョウショ</t>
    </rPh>
    <rPh sb="7" eb="8">
      <t>ナイ</t>
    </rPh>
    <rPh sb="14" eb="15">
      <t>スウ</t>
    </rPh>
    <rPh sb="16" eb="18">
      <t>ケイサン</t>
    </rPh>
    <rPh sb="20" eb="22">
      <t>バアイ</t>
    </rPh>
    <phoneticPr fontId="3"/>
  </si>
  <si>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3"/>
  </si>
  <si>
    <t>加算Ⅱ</t>
    <rPh sb="0" eb="2">
      <t>カサン</t>
    </rPh>
    <phoneticPr fontId="3"/>
  </si>
  <si>
    <t>加算Ⅲ（事業所内の介護福祉士数で計算する場合）</t>
    <rPh sb="0" eb="2">
      <t>カサン</t>
    </rPh>
    <phoneticPr fontId="3"/>
  </si>
  <si>
    <t>うち介護福祉士の数（B）</t>
    <phoneticPr fontId="3"/>
  </si>
  <si>
    <t>うち勤続年数10年以上の介護福祉士数（B）</t>
    <phoneticPr fontId="3"/>
  </si>
  <si>
    <t>うち介護福祉士の数(B)</t>
    <phoneticPr fontId="3"/>
  </si>
  <si>
    <t>介護職員のうち介護福祉士の占める割合（Ｂ/Ａ）</t>
    <phoneticPr fontId="3"/>
  </si>
  <si>
    <t>介護職員のうち勤続年数10年以上の介護福祉士の占める割合（Ｂ/Ａ）</t>
    <phoneticPr fontId="3"/>
  </si>
  <si>
    <t>介護職員の総数のうち、介護福祉士の占める割合　70％以上</t>
    <phoneticPr fontId="3"/>
  </si>
  <si>
    <t>介護職員の総数のうち、勤続年数10年以上の介護福祉士の占める割合　25％以上</t>
    <phoneticPr fontId="3"/>
  </si>
  <si>
    <t>介護職員の総数のうち、介護福祉士の占める割合　50％以上</t>
    <phoneticPr fontId="3"/>
  </si>
  <si>
    <t>介護職員の総数のうち、介護福祉士の占める割合　40％以上</t>
    <phoneticPr fontId="3"/>
  </si>
  <si>
    <t>うち勤続年数7年以上の職員の総数(B)</t>
    <phoneticPr fontId="3"/>
  </si>
  <si>
    <t>（新規・前年度実績が6か月未満の事業所用）</t>
    <phoneticPr fontId="3"/>
  </si>
  <si>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</si>
  <si>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3"/>
  </si>
  <si>
    <t>経歴書（参考様式2）（勤続年数7年以上の職員の割合で計算した場合）</t>
    <rPh sb="11" eb="15">
      <t>キンゾクネンスウ</t>
    </rPh>
    <rPh sb="16" eb="19">
      <t>ネンイジョウ</t>
    </rPh>
    <rPh sb="20" eb="22">
      <t>ショクイン</t>
    </rPh>
    <rPh sb="23" eb="25">
      <t>ワリアイ</t>
    </rPh>
    <rPh sb="26" eb="28">
      <t>ケイサン</t>
    </rPh>
    <rPh sb="30" eb="32">
      <t>バアイ</t>
    </rPh>
    <phoneticPr fontId="3"/>
  </si>
  <si>
    <t>加算別添6－4－1</t>
    <rPh sb="0" eb="2">
      <t>カサン</t>
    </rPh>
    <rPh sb="2" eb="4">
      <t>ベッテン</t>
    </rPh>
    <phoneticPr fontId="3"/>
  </si>
  <si>
    <t>・新規に事業を開始又は再開から前年度実績が6か月に満たない事業所は加算別添6－4－2により計算すること。</t>
    <rPh sb="4" eb="6">
      <t>ジギョウ</t>
    </rPh>
    <rPh sb="25" eb="26">
      <t>ミ</t>
    </rPh>
    <rPh sb="33" eb="35">
      <t>カサン</t>
    </rPh>
    <rPh sb="35" eb="37">
      <t>ベッテン</t>
    </rPh>
    <rPh sb="45" eb="47">
      <t>ケイサン</t>
    </rPh>
    <phoneticPr fontId="3"/>
  </si>
  <si>
    <t>加算別添6－4－2</t>
    <rPh sb="0" eb="2">
      <t>カサン</t>
    </rPh>
    <rPh sb="2" eb="4">
      <t>ベッテン</t>
    </rPh>
    <phoneticPr fontId="3"/>
  </si>
  <si>
    <t>・新規に事業を開始又は再開から前年度実績が6か月以上の事業所は加算別添6－4－1により計算すること。</t>
    <phoneticPr fontId="3"/>
  </si>
  <si>
    <t>サービス提供体制強化加算計算書（加算別添6－4－1又は加算別添6－4－2）</t>
    <phoneticPr fontId="3"/>
  </si>
  <si>
    <t>ＡＤＬ維持等加算に係る届出書</t>
    <phoneticPr fontId="36"/>
  </si>
  <si>
    <t>１　事  業  所  名</t>
    <phoneticPr fontId="36"/>
  </si>
  <si>
    <t>新規</t>
    <phoneticPr fontId="36"/>
  </si>
  <si>
    <t>　変更</t>
    <phoneticPr fontId="36"/>
  </si>
  <si>
    <t>①</t>
    <phoneticPr fontId="36"/>
  </si>
  <si>
    <t>通所介護事業所</t>
    <phoneticPr fontId="36"/>
  </si>
  <si>
    <t>地域密着型通所介護事業所</t>
    <phoneticPr fontId="36"/>
  </si>
  <si>
    <t>（１）評価対象者数</t>
    <phoneticPr fontId="36"/>
  </si>
  <si>
    <t>評価対象期間（注１）に連続して６月以上利用した期間（評価対象利用期間）のある要介護者（注３）の数</t>
    <phoneticPr fontId="36"/>
  </si>
  <si>
    <t>20人以上</t>
    <phoneticPr fontId="36"/>
  </si>
  <si>
    <t>（２）重度者の割合</t>
    <phoneticPr fontId="36"/>
  </si>
  <si>
    <t>②</t>
  </si>
  <si>
    <t>①のうち、評価対象利用期間の最初の月（注２）（評価対象利用開始月）において、要介護度が３，４または５である者の数</t>
    <rPh sb="29" eb="31">
      <t>カイシ</t>
    </rPh>
    <phoneticPr fontId="36"/>
  </si>
  <si>
    <t>③</t>
  </si>
  <si>
    <t>①に占める②の割合</t>
    <phoneticPr fontId="36"/>
  </si>
  <si>
    <t>％</t>
  </si>
  <si>
    <t>15％以上</t>
    <phoneticPr fontId="36"/>
  </si>
  <si>
    <t>（３）直近12月以内に
　　 認定を受けた者
　　 の割合</t>
    <phoneticPr fontId="36"/>
  </si>
  <si>
    <t>④</t>
  </si>
  <si>
    <t>①のうち、評価対象利用開始月の時点で初回の要介護・要支援認定があった月から起算して12月以内である者の数</t>
    <phoneticPr fontId="36"/>
  </si>
  <si>
    <t>⑤</t>
  </si>
  <si>
    <t>①に占める④の割合</t>
    <phoneticPr fontId="36"/>
  </si>
  <si>
    <t>15％以下</t>
    <phoneticPr fontId="36"/>
  </si>
  <si>
    <t xml:space="preserve">（４）評価報告者の割合_x000D_
</t>
  </si>
  <si>
    <t>⑥</t>
  </si>
  <si>
    <t>①のうち、評価対象利用開始月と当該月から起算して6月目に、事業所の機能訓練指導員がBarthel Indexを測定し、その結果を報告している者の数</t>
    <phoneticPr fontId="36"/>
  </si>
  <si>
    <t>⑦</t>
  </si>
  <si>
    <t>①に占める⑥の割合</t>
    <phoneticPr fontId="36"/>
  </si>
  <si>
    <t>90％以上</t>
    <phoneticPr fontId="36"/>
  </si>
  <si>
    <t>（５）ADL利得の状況</t>
  </si>
  <si>
    <t>⑧</t>
  </si>
  <si>
    <t>⑥の要件を満たす者のうちADL利得（注４）が上位85％（注５）の者について、各々のADL利得が０より大きければ１、０より小さければ－１、０ならば０として合計したもの</t>
    <phoneticPr fontId="36"/>
  </si>
  <si>
    <t>０以上</t>
  </si>
  <si>
    <t>注１：加算を算定する年度の初日の属する年の前年の１月から12月までの期間。</t>
    <phoneticPr fontId="36"/>
  </si>
  <si>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</si>
  <si>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</si>
  <si>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注４：評価対象利用開始月から起算して６月目の月に測定したＡＤＬ値から評価対象利用開始月に測定したＡＤＬ値を控除して得た値。</t>
    <phoneticPr fontId="36"/>
  </si>
  <si>
    <t>注５：端数切り上げ。</t>
  </si>
  <si>
    <t>加算別紙6－5</t>
    <rPh sb="0" eb="2">
      <t>カサン</t>
    </rPh>
    <rPh sb="2" eb="4">
      <t>ベッシ</t>
    </rPh>
    <phoneticPr fontId="36"/>
  </si>
  <si>
    <t>介護職員の総数のうち、介護福祉士の占める割合が40％以上又は利用者にサービスを直接提供する職員の総数のうち、職員勤続年数7年以上の職員の占める割合が30％以上である。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3">
      <t>リヨウシャ</t>
    </rPh>
    <rPh sb="39" eb="41">
      <t>チョクセツ</t>
    </rPh>
    <rPh sb="41" eb="43">
      <t>テイキョウ</t>
    </rPh>
    <rPh sb="45" eb="47">
      <t>ショクイン</t>
    </rPh>
    <rPh sb="48" eb="50">
      <t>ソウスウ</t>
    </rPh>
    <rPh sb="54" eb="56">
      <t>ショクイン</t>
    </rPh>
    <rPh sb="56" eb="58">
      <t>キンゾク</t>
    </rPh>
    <rPh sb="58" eb="60">
      <t>ネンスウ</t>
    </rPh>
    <rPh sb="61" eb="64">
      <t>ネンイジョウ</t>
    </rPh>
    <rPh sb="65" eb="67">
      <t>ショクイン</t>
    </rPh>
    <rPh sb="68" eb="69">
      <t>シ</t>
    </rPh>
    <rPh sb="71" eb="73">
      <t>ワリアイ</t>
    </rPh>
    <rPh sb="77" eb="79">
      <t>イジョウ</t>
    </rPh>
    <phoneticPr fontId="3"/>
  </si>
  <si>
    <t>介護職員の総数のうち、介護福祉士の占める割合が70％以上又は勤続年数10年以上の介護福祉士の占める割合が25％以上である。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4">
      <t>キンゾクネンスウ</t>
    </rPh>
    <rPh sb="36" eb="39">
      <t>ネンイジョウ</t>
    </rPh>
    <rPh sb="40" eb="45">
      <t>カイゴフクシシ</t>
    </rPh>
    <rPh sb="46" eb="47">
      <t>シ</t>
    </rPh>
    <rPh sb="49" eb="51">
      <t>ワリアイ</t>
    </rPh>
    <rPh sb="55" eb="57">
      <t>イジョウ</t>
    </rPh>
    <phoneticPr fontId="3"/>
  </si>
  <si>
    <t>【サービス提供体制強化加算（Ⅱ）】</t>
    <rPh sb="5" eb="7">
      <t>テイキョウ</t>
    </rPh>
    <rPh sb="7" eb="9">
      <t>タイセイ</t>
    </rPh>
    <rPh sb="9" eb="11">
      <t>キョウカ</t>
    </rPh>
    <rPh sb="11" eb="13">
      <t>カサン</t>
    </rPh>
    <phoneticPr fontId="3"/>
  </si>
  <si>
    <t>介護職員の総数のうち、介護福祉士の占める割合が50％以上である。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3"/>
  </si>
  <si>
    <t>【サービス提供体制強化加算（Ⅲ）】</t>
    <rPh sb="5" eb="7">
      <t>テイキョウ</t>
    </rPh>
    <rPh sb="7" eb="9">
      <t>タイセイ</t>
    </rPh>
    <rPh sb="9" eb="11">
      <t>キョウカ</t>
    </rPh>
    <rPh sb="11" eb="13">
      <t>カサン</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</si>
  <si>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9"/>
  </si>
  <si>
    <t>　　　　　サービス種別　　　　　　　　現在⇒</t>
    <rPh sb="9" eb="11">
      <t>シュベツ</t>
    </rPh>
    <rPh sb="19" eb="21">
      <t>ゲンザイ</t>
    </rPh>
    <phoneticPr fontId="49"/>
  </si>
  <si>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9"/>
  </si>
  <si>
    <t>通所介護</t>
    <rPh sb="0" eb="2">
      <t>ツウショ</t>
    </rPh>
    <rPh sb="2" eb="4">
      <t>カイゴ</t>
    </rPh>
    <phoneticPr fontId="49"/>
  </si>
  <si>
    <t>通所リハビリテーション</t>
    <rPh sb="0" eb="2">
      <t>ツウショ</t>
    </rPh>
    <phoneticPr fontId="49"/>
  </si>
  <si>
    <t>地域密着型通所介護</t>
    <rPh sb="0" eb="2">
      <t>チイキ</t>
    </rPh>
    <rPh sb="2" eb="5">
      <t>ミッチャクガタ</t>
    </rPh>
    <rPh sb="5" eb="7">
      <t>ツウショ</t>
    </rPh>
    <rPh sb="7" eb="9">
      <t>カイゴ</t>
    </rPh>
    <phoneticPr fontId="49"/>
  </si>
  <si>
    <t>認知症対応型通所介護</t>
    <rPh sb="0" eb="3">
      <t>ニンチショウ</t>
    </rPh>
    <rPh sb="3" eb="6">
      <t>タイオウガタ</t>
    </rPh>
    <rPh sb="6" eb="8">
      <t>ツウショ</t>
    </rPh>
    <rPh sb="8" eb="10">
      <t>カイゴ</t>
    </rPh>
    <phoneticPr fontId="49"/>
  </si>
  <si>
    <t>介護予防認知症対応型通所介護</t>
    <rPh sb="0" eb="2">
      <t>カイゴ</t>
    </rPh>
    <rPh sb="2" eb="4">
      <t>ヨボウ</t>
    </rPh>
    <rPh sb="4" eb="7">
      <t>ニンチショウ</t>
    </rPh>
    <rPh sb="7" eb="10">
      <t>タイオウガタ</t>
    </rPh>
    <rPh sb="10" eb="12">
      <t>ツウショ</t>
    </rPh>
    <rPh sb="12" eb="14">
      <t>カイゴ</t>
    </rPh>
    <phoneticPr fontId="49"/>
  </si>
  <si>
    <t>（１）　事業所基本情報</t>
    <rPh sb="4" eb="7">
      <t>ジギョウショ</t>
    </rPh>
    <rPh sb="7" eb="9">
      <t>キホン</t>
    </rPh>
    <rPh sb="9" eb="11">
      <t>ジョウホウ</t>
    </rPh>
    <phoneticPr fontId="49"/>
  </si>
  <si>
    <t>規模区分　　　　現在⇒</t>
    <rPh sb="8" eb="10">
      <t>ゲンザイ</t>
    </rPh>
    <phoneticPr fontId="49"/>
  </si>
  <si>
    <t>事業所番号</t>
    <rPh sb="0" eb="3">
      <t>ジギョウショ</t>
    </rPh>
    <rPh sb="3" eb="5">
      <t>バンゴウ</t>
    </rPh>
    <phoneticPr fontId="49"/>
  </si>
  <si>
    <t>事業所名</t>
    <rPh sb="0" eb="3">
      <t>ジギョウショ</t>
    </rPh>
    <rPh sb="3" eb="4">
      <t>メイ</t>
    </rPh>
    <phoneticPr fontId="49"/>
  </si>
  <si>
    <t>通常規模型</t>
    <rPh sb="0" eb="2">
      <t>ツウジョウ</t>
    </rPh>
    <rPh sb="2" eb="4">
      <t>キボ</t>
    </rPh>
    <rPh sb="4" eb="5">
      <t>ガタ</t>
    </rPh>
    <phoneticPr fontId="49"/>
  </si>
  <si>
    <t>担当者氏名</t>
    <rPh sb="0" eb="3">
      <t>タントウシャ</t>
    </rPh>
    <rPh sb="3" eb="5">
      <t>シメイ</t>
    </rPh>
    <phoneticPr fontId="49"/>
  </si>
  <si>
    <t>電話番号</t>
    <rPh sb="0" eb="2">
      <t>デンワ</t>
    </rPh>
    <rPh sb="2" eb="4">
      <t>バンゴウ</t>
    </rPh>
    <phoneticPr fontId="49"/>
  </si>
  <si>
    <t>ﾒｰﾙｱﾄﾞﾚｽ</t>
    <phoneticPr fontId="49"/>
  </si>
  <si>
    <t>大規模型Ⅰ</t>
    <rPh sb="0" eb="3">
      <t>ダイキボ</t>
    </rPh>
    <rPh sb="3" eb="4">
      <t>ガタ</t>
    </rPh>
    <phoneticPr fontId="49"/>
  </si>
  <si>
    <t>サービス種別</t>
    <rPh sb="4" eb="6">
      <t>シュベツ</t>
    </rPh>
    <phoneticPr fontId="49"/>
  </si>
  <si>
    <t>規模区分</t>
    <rPh sb="0" eb="2">
      <t>キボ</t>
    </rPh>
    <rPh sb="2" eb="4">
      <t>クブン</t>
    </rPh>
    <phoneticPr fontId="49"/>
  </si>
  <si>
    <t>大規模型Ⅱ</t>
    <rPh sb="0" eb="3">
      <t>ダイキボ</t>
    </rPh>
    <rPh sb="3" eb="4">
      <t>ガタ</t>
    </rPh>
    <phoneticPr fontId="49"/>
  </si>
  <si>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9"/>
  </si>
  <si>
    <t>（２）　加算算定・特例適用の届出</t>
    <rPh sb="4" eb="6">
      <t>カサン</t>
    </rPh>
    <rPh sb="6" eb="8">
      <t>サンテイ</t>
    </rPh>
    <rPh sb="9" eb="11">
      <t>トクレイ</t>
    </rPh>
    <rPh sb="11" eb="13">
      <t>テキヨウ</t>
    </rPh>
    <rPh sb="14" eb="16">
      <t>トドケデ</t>
    </rPh>
    <phoneticPr fontId="49"/>
  </si>
  <si>
    <t>減少月</t>
    <rPh sb="0" eb="2">
      <t>ゲンショウ</t>
    </rPh>
    <rPh sb="2" eb="3">
      <t>ツキ</t>
    </rPh>
    <phoneticPr fontId="49"/>
  </si>
  <si>
    <t>利用延人員数の減少が生じた月</t>
    <rPh sb="0" eb="2">
      <t>リヨウ</t>
    </rPh>
    <rPh sb="2" eb="5">
      <t>ノベジンイン</t>
    </rPh>
    <rPh sb="5" eb="6">
      <t>スウ</t>
    </rPh>
    <rPh sb="7" eb="9">
      <t>ゲンショウ</t>
    </rPh>
    <rPh sb="10" eb="11">
      <t>ショウ</t>
    </rPh>
    <rPh sb="13" eb="14">
      <t>ツキ</t>
    </rPh>
    <phoneticPr fontId="49"/>
  </si>
  <si>
    <t>令和</t>
    <rPh sb="0" eb="2">
      <t>レイワ</t>
    </rPh>
    <phoneticPr fontId="49"/>
  </si>
  <si>
    <t>年</t>
    <rPh sb="0" eb="1">
      <t>ネン</t>
    </rPh>
    <phoneticPr fontId="49"/>
  </si>
  <si>
    <t>月</t>
    <rPh sb="0" eb="1">
      <t>ガツ</t>
    </rPh>
    <phoneticPr fontId="49"/>
  </si>
  <si>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9"/>
  </si>
  <si>
    <t>人</t>
    <rPh sb="0" eb="1">
      <t>ニン</t>
    </rPh>
    <phoneticPr fontId="49"/>
  </si>
  <si>
    <t>減少率（小数）</t>
    <rPh sb="0" eb="3">
      <t>ゲンショウリツ</t>
    </rPh>
    <rPh sb="4" eb="6">
      <t>ショウスウ</t>
    </rPh>
    <phoneticPr fontId="49"/>
  </si>
  <si>
    <t>減少率</t>
    <rPh sb="0" eb="3">
      <t>ゲンショウリツ</t>
    </rPh>
    <phoneticPr fontId="49"/>
  </si>
  <si>
    <t>利用延人員数の減少が生じた月の前年度の１月当たりの平均利用延人員数</t>
  </si>
  <si>
    <t>加算算定の可否</t>
    <rPh sb="5" eb="7">
      <t>カヒ</t>
    </rPh>
    <phoneticPr fontId="49"/>
  </si>
  <si>
    <t>規模特例の可否↓</t>
    <rPh sb="0" eb="2">
      <t>キボ</t>
    </rPh>
    <rPh sb="2" eb="4">
      <t>トクレイ</t>
    </rPh>
    <rPh sb="5" eb="7">
      <t>カヒ</t>
    </rPh>
    <phoneticPr fontId="49"/>
  </si>
  <si>
    <t>↓R3.４月以降</t>
    <rPh sb="5" eb="6">
      <t>ガツ</t>
    </rPh>
    <rPh sb="6" eb="8">
      <t>イコウ</t>
    </rPh>
    <phoneticPr fontId="49"/>
  </si>
  <si>
    <t>特例適用の可否</t>
    <rPh sb="0" eb="2">
      <t>トクレイ</t>
    </rPh>
    <rPh sb="2" eb="4">
      <t>テキヨウ</t>
    </rPh>
    <rPh sb="5" eb="7">
      <t>カヒ</t>
    </rPh>
    <phoneticPr fontId="49"/>
  </si>
  <si>
    <t>加算算定事業所のみ</t>
    <rPh sb="0" eb="2">
      <t>カサン</t>
    </rPh>
    <rPh sb="2" eb="4">
      <t>サンテイ</t>
    </rPh>
    <rPh sb="4" eb="7">
      <t>ジギョウショ</t>
    </rPh>
    <phoneticPr fontId="49"/>
  </si>
  <si>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9"/>
  </si>
  <si>
    <t>（３）　加算算定後の各月の利用延人員数の確認</t>
    <rPh sb="10" eb="11">
      <t>カク</t>
    </rPh>
    <rPh sb="11" eb="12">
      <t>ツキ</t>
    </rPh>
    <rPh sb="13" eb="15">
      <t>リヨウ</t>
    </rPh>
    <rPh sb="15" eb="18">
      <t>ノベジンイン</t>
    </rPh>
    <rPh sb="18" eb="19">
      <t>スウ</t>
    </rPh>
    <rPh sb="20" eb="22">
      <t>カクニン</t>
    </rPh>
    <phoneticPr fontId="49"/>
  </si>
  <si>
    <t>年月</t>
    <rPh sb="0" eb="2">
      <t>ネンゲツ</t>
    </rPh>
    <phoneticPr fontId="49"/>
  </si>
  <si>
    <t>各月の
利用延人員数</t>
    <rPh sb="0" eb="2">
      <t>カクツキ</t>
    </rPh>
    <rPh sb="4" eb="6">
      <t>リヨウ</t>
    </rPh>
    <rPh sb="6" eb="9">
      <t>ノベジンイン</t>
    </rPh>
    <rPh sb="9" eb="10">
      <t>スウ</t>
    </rPh>
    <phoneticPr fontId="49"/>
  </si>
  <si>
    <t>減少割合</t>
    <rPh sb="0" eb="2">
      <t>ゲンショウ</t>
    </rPh>
    <rPh sb="2" eb="4">
      <t>ワリアイ</t>
    </rPh>
    <phoneticPr fontId="49"/>
  </si>
  <si>
    <t>加算
算定の可否</t>
    <rPh sb="0" eb="2">
      <t>カサン</t>
    </rPh>
    <rPh sb="3" eb="5">
      <t>サンテイ</t>
    </rPh>
    <rPh sb="6" eb="8">
      <t>カヒ</t>
    </rPh>
    <phoneticPr fontId="49"/>
  </si>
  <si>
    <t>加算算定届提出月</t>
    <rPh sb="4" eb="5">
      <t>トドケ</t>
    </rPh>
    <rPh sb="5" eb="7">
      <t>テイシュツ</t>
    </rPh>
    <rPh sb="7" eb="8">
      <t>ツキ</t>
    </rPh>
    <phoneticPr fontId="49"/>
  </si>
  <si>
    <t>加算算定開始月</t>
    <rPh sb="4" eb="6">
      <t>カイシ</t>
    </rPh>
    <rPh sb="6" eb="7">
      <t>ツキ</t>
    </rPh>
    <phoneticPr fontId="49"/>
  </si>
  <si>
    <t>加算延長判断月</t>
    <rPh sb="0" eb="2">
      <t>カサン</t>
    </rPh>
    <rPh sb="2" eb="4">
      <t>エンチョウ</t>
    </rPh>
    <rPh sb="4" eb="6">
      <t>ハンダン</t>
    </rPh>
    <rPh sb="6" eb="7">
      <t>ツキ</t>
    </rPh>
    <phoneticPr fontId="49"/>
  </si>
  <si>
    <t>加算終了／延長届提出月</t>
    <rPh sb="0" eb="2">
      <t>カサン</t>
    </rPh>
    <rPh sb="2" eb="4">
      <t>シュウリョウ</t>
    </rPh>
    <rPh sb="5" eb="8">
      <t>エンチョウトドケ</t>
    </rPh>
    <rPh sb="8" eb="10">
      <t>テイシュツ</t>
    </rPh>
    <rPh sb="10" eb="11">
      <t>ツキ</t>
    </rPh>
    <phoneticPr fontId="49"/>
  </si>
  <si>
    <t>減少の
２か月後
に算定
開始</t>
    <rPh sb="0" eb="2">
      <t>ゲンショウ</t>
    </rPh>
    <rPh sb="6" eb="7">
      <t>ゲツ</t>
    </rPh>
    <rPh sb="7" eb="8">
      <t>アト</t>
    </rPh>
    <rPh sb="10" eb="12">
      <t>サンテイ</t>
    </rPh>
    <rPh sb="13" eb="15">
      <t>カイシ</t>
    </rPh>
    <phoneticPr fontId="49"/>
  </si>
  <si>
    <t>延長適用開始月</t>
    <rPh sb="0" eb="2">
      <t>エンチョウ</t>
    </rPh>
    <rPh sb="2" eb="4">
      <t>テキヨウ</t>
    </rPh>
    <rPh sb="4" eb="6">
      <t>カイシ</t>
    </rPh>
    <rPh sb="6" eb="7">
      <t>ツキ</t>
    </rPh>
    <phoneticPr fontId="49"/>
  </si>
  <si>
    <t>延長適用終了月</t>
    <rPh sb="0" eb="2">
      <t>エンチョウ</t>
    </rPh>
    <rPh sb="2" eb="4">
      <t>テキヨウ</t>
    </rPh>
    <rPh sb="4" eb="6">
      <t>シュウリョウ</t>
    </rPh>
    <rPh sb="6" eb="7">
      <t>ツキ</t>
    </rPh>
    <phoneticPr fontId="49"/>
  </si>
  <si>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9"/>
  </si>
  <si>
    <t>加算算定事業所であって、（３）オレンジセルに「可」が表示された事業所のみ</t>
    <rPh sb="4" eb="7">
      <t>ジギョウショ</t>
    </rPh>
    <rPh sb="23" eb="24">
      <t>カ</t>
    </rPh>
    <rPh sb="26" eb="28">
      <t>ヒョウジ</t>
    </rPh>
    <rPh sb="31" eb="34">
      <t>ジギョウショ</t>
    </rPh>
    <phoneticPr fontId="49"/>
  </si>
  <si>
    <t>※ 加算算定開始後に記入してください。</t>
    <rPh sb="6" eb="8">
      <t>カイシ</t>
    </rPh>
    <rPh sb="8" eb="9">
      <t>アト</t>
    </rPh>
    <rPh sb="10" eb="12">
      <t>キニュウ</t>
    </rPh>
    <phoneticPr fontId="49"/>
  </si>
  <si>
    <t>（４）　加算算定の延長の届出</t>
    <rPh sb="9" eb="11">
      <t>エンチョウ</t>
    </rPh>
    <rPh sb="12" eb="14">
      <t>トドケデ</t>
    </rPh>
    <phoneticPr fontId="49"/>
  </si>
  <si>
    <t>加算算定の延長を求める理由</t>
    <rPh sb="0" eb="2">
      <t>カサン</t>
    </rPh>
    <rPh sb="2" eb="4">
      <t>サンテイ</t>
    </rPh>
    <rPh sb="5" eb="7">
      <t>エンチョウ</t>
    </rPh>
    <rPh sb="8" eb="9">
      <t>モト</t>
    </rPh>
    <rPh sb="11" eb="13">
      <t>リユウ</t>
    </rPh>
    <phoneticPr fontId="49"/>
  </si>
  <si>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9"/>
  </si>
  <si>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9"/>
  </si>
  <si>
    <t>特例適用事業所のみ</t>
    <rPh sb="0" eb="2">
      <t>トクレイ</t>
    </rPh>
    <rPh sb="2" eb="4">
      <t>テキヨウ</t>
    </rPh>
    <rPh sb="4" eb="7">
      <t>ジギョウショ</t>
    </rPh>
    <phoneticPr fontId="49"/>
  </si>
  <si>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9"/>
  </si>
  <si>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9"/>
  </si>
  <si>
    <t>特例
適用の可否</t>
    <rPh sb="0" eb="2">
      <t>トクレイ</t>
    </rPh>
    <rPh sb="3" eb="5">
      <t>テキヨウ</t>
    </rPh>
    <rPh sb="6" eb="8">
      <t>カヒ</t>
    </rPh>
    <phoneticPr fontId="49"/>
  </si>
  <si>
    <t>特例適用届提出月</t>
    <rPh sb="0" eb="2">
      <t>トクレイ</t>
    </rPh>
    <rPh sb="2" eb="4">
      <t>テキヨウ</t>
    </rPh>
    <rPh sb="4" eb="5">
      <t>トドケ</t>
    </rPh>
    <rPh sb="5" eb="7">
      <t>テイシュツ</t>
    </rPh>
    <rPh sb="7" eb="8">
      <t>ツキ</t>
    </rPh>
    <phoneticPr fontId="49"/>
  </si>
  <si>
    <t>特例適用開始月</t>
    <rPh sb="0" eb="2">
      <t>トクレイ</t>
    </rPh>
    <rPh sb="2" eb="4">
      <t>テキヨウ</t>
    </rPh>
    <rPh sb="4" eb="6">
      <t>カイシ</t>
    </rPh>
    <rPh sb="6" eb="7">
      <t>ツキ</t>
    </rPh>
    <phoneticPr fontId="49"/>
  </si>
  <si>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9"/>
  </si>
  <si>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</si>
  <si>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9"/>
  </si>
  <si>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</si>
  <si>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</si>
  <si>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</si>
  <si>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</si>
  <si>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</si>
  <si>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</si>
  <si>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</si>
  <si>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</si>
  <si>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</si>
  <si>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</si>
  <si>
    <t>12月</t>
  </si>
  <si>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</si>
  <si>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</si>
  <si>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</si>
  <si>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6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</si>
  <si>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</si>
  <si>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</si>
  <si>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</si>
  <si>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2"/>
  </si>
  <si>
    <t>５時間未満</t>
    <rPh sb="1" eb="3">
      <t>ジカン</t>
    </rPh>
    <rPh sb="3" eb="5">
      <t>ミマン</t>
    </rPh>
    <phoneticPr fontId="3"/>
  </si>
  <si>
    <t>同時にサービスの提供を受けた者の最大数を営業日ごとに加えた数</t>
    <rPh sb="20" eb="23">
      <t>エイギョウビ</t>
    </rPh>
    <rPh sb="26" eb="27">
      <t>クワ</t>
    </rPh>
    <rPh sb="29" eb="30">
      <t>カズ</t>
    </rPh>
    <phoneticPr fontId="36"/>
  </si>
  <si>
    <t>各月の利用延人員数</t>
    <rPh sb="0" eb="2">
      <t>カクツキ</t>
    </rPh>
    <rPh sb="3" eb="5">
      <t>リヨウ</t>
    </rPh>
    <rPh sb="5" eb="6">
      <t>ノ</t>
    </rPh>
    <rPh sb="6" eb="9">
      <t>ジンインスウ</t>
    </rPh>
    <phoneticPr fontId="62"/>
  </si>
  <si>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2"/>
  </si>
  <si>
    <t>合計</t>
    <rPh sb="0" eb="2">
      <t>ゴウケイ</t>
    </rPh>
    <phoneticPr fontId="62"/>
  </si>
  <si>
    <t>（ａ）</t>
    <phoneticPr fontId="36"/>
  </si>
  <si>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2"/>
  </si>
  <si>
    <t>（ｂ）</t>
    <phoneticPr fontId="36"/>
  </si>
  <si>
    <t>平均利用延人員数
 （a÷b）　　※５</t>
    <rPh sb="0" eb="2">
      <t>ヘイキン</t>
    </rPh>
    <rPh sb="2" eb="4">
      <t>リヨウ</t>
    </rPh>
    <rPh sb="4" eb="5">
      <t>ノベ</t>
    </rPh>
    <rPh sb="5" eb="8">
      <t>ジンインスウ</t>
    </rPh>
    <phoneticPr fontId="62"/>
  </si>
  <si>
    <t>（ｃ）</t>
    <phoneticPr fontId="49"/>
  </si>
  <si>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9"/>
  </si>
  <si>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9"/>
  </si>
  <si>
    <t>利用定員　※６</t>
    <rPh sb="0" eb="2">
      <t>リヨウ</t>
    </rPh>
    <rPh sb="2" eb="4">
      <t>テイイン</t>
    </rPh>
    <phoneticPr fontId="49"/>
  </si>
  <si>
    <t>１月当たりの営業日数　※７</t>
    <rPh sb="1" eb="3">
      <t>ツキア</t>
    </rPh>
    <rPh sb="6" eb="8">
      <t>エイギョウ</t>
    </rPh>
    <rPh sb="8" eb="10">
      <t>ニッスウ</t>
    </rPh>
    <phoneticPr fontId="49"/>
  </si>
  <si>
    <t>平均利用延人員数　※８</t>
    <rPh sb="0" eb="2">
      <t>ヘイキン</t>
    </rPh>
    <rPh sb="2" eb="4">
      <t>リヨウ</t>
    </rPh>
    <rPh sb="4" eb="5">
      <t>ノベ</t>
    </rPh>
    <rPh sb="5" eb="8">
      <t>ジンインスウ</t>
    </rPh>
    <phoneticPr fontId="49"/>
  </si>
  <si>
    <t>×</t>
    <phoneticPr fontId="49"/>
  </si>
  <si>
    <t>=</t>
    <phoneticPr fontId="49"/>
  </si>
  <si>
    <t>（ｄ）</t>
    <phoneticPr fontId="49"/>
  </si>
  <si>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9"/>
  </si>
  <si>
    <t>（参考）加算別添６－６－１</t>
    <rPh sb="1" eb="3">
      <t>サンコウ</t>
    </rPh>
    <rPh sb="4" eb="6">
      <t>カサン</t>
    </rPh>
    <rPh sb="6" eb="8">
      <t>ベッテン</t>
    </rPh>
    <phoneticPr fontId="49"/>
  </si>
  <si>
    <t>加算別紙6－6</t>
    <rPh sb="0" eb="2">
      <t>カサン</t>
    </rPh>
    <rPh sb="2" eb="4">
      <t>ベッシ</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</si>
  <si>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4">
      <t>トドウフケン</t>
    </rPh>
    <rPh sb="425" eb="428">
      <t>シチョウソン</t>
    </rPh>
    <rPh sb="433" eb="435">
      <t>テイシュツ</t>
    </rPh>
    <rPh sb="443" eb="445">
      <t>サンテイ</t>
    </rPh>
    <rPh sb="451" eb="453">
      <t>トドケデ</t>
    </rPh>
    <rPh sb="470" eb="471">
      <t>ヒ</t>
    </rPh>
    <rPh sb="473" eb="475">
      <t>ヒョウジ</t>
    </rPh>
    <rPh sb="478" eb="480">
      <t>バアイ</t>
    </rPh>
    <rPh sb="482" eb="484">
      <t>テイシュツ</t>
    </rPh>
    <rPh sb="484" eb="486">
      <t>フヨウ</t>
    </rPh>
    <phoneticPr fontId="49"/>
  </si>
  <si>
    <t>・</t>
    <phoneticPr fontId="3"/>
  </si>
  <si>
    <t>〈加算（Ⅰ）の場合〉</t>
    <phoneticPr fontId="3"/>
  </si>
  <si>
    <t>介護福祉士の資格証の写し</t>
    <phoneticPr fontId="3"/>
  </si>
  <si>
    <t>〈加算（Ⅱ）の場合〉</t>
    <phoneticPr fontId="3"/>
  </si>
  <si>
    <t>〈加算（Ⅲ）の場合〉</t>
    <phoneticPr fontId="3"/>
  </si>
  <si>
    <t>介護福祉士の資格証の写し（介護福祉士の割合で計算した場合）</t>
    <phoneticPr fontId="3"/>
  </si>
  <si>
    <t>栄養アセスメント・栄養改善体制</t>
    <rPh sb="0" eb="2">
      <t>エイヨウ</t>
    </rPh>
    <rPh sb="9" eb="11">
      <t>エイヨウ</t>
    </rPh>
    <rPh sb="13" eb="15">
      <t>タイセイ</t>
    </rPh>
    <phoneticPr fontId="3"/>
  </si>
  <si>
    <t>ＡＤＬ維持等加算Ⅲ</t>
    <phoneticPr fontId="36"/>
  </si>
  <si>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9"/>
  </si>
  <si>
    <r>
      <t>【留意事項】
※１　各月の通所介護等を利用した人数を、算定している報酬の時間区分別に記入してください。
※２　通所介護又は地域密着型通所介護と第一号通所事業（介護予防通所介護相当サービス）の指定をあわせて受け、通所介護と一体的に実施している場合は、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（緩和した基準によるサービス（基準緩和通所介護サービス）の利用者は、利用者数に含めません。）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5" eb="97">
      <t>シテイ</t>
    </rPh>
    <rPh sb="102" eb="103">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00" eb="204">
      <t>キジュンカンワ</t>
    </rPh>
    <rPh sb="204" eb="208">
      <t>ツウショカイゴ</t>
    </rPh>
    <rPh sb="224" eb="225">
      <t>フク</t>
    </rPh>
    <rPh sb="239" eb="241">
      <t>ドウジ</t>
    </rPh>
    <rPh sb="247" eb="249">
      <t>テイキョウ</t>
    </rPh>
    <rPh sb="250" eb="251">
      <t>ウ</t>
    </rPh>
    <rPh sb="253" eb="254">
      <t>モノ</t>
    </rPh>
    <rPh sb="255" eb="258">
      <t>サイダイスウ</t>
    </rPh>
    <rPh sb="259" eb="262">
      <t>エイギョウビ</t>
    </rPh>
    <rPh sb="265" eb="266">
      <t>クワ</t>
    </rPh>
    <rPh sb="268" eb="269">
      <t>カズ</t>
    </rPh>
    <rPh sb="270" eb="272">
      <t>キニュウ</t>
    </rPh>
    <rPh sb="278" eb="279">
      <t>レイ</t>
    </rPh>
    <rPh sb="282" eb="285">
      <t>エイギョウビ</t>
    </rPh>
    <rPh sb="291" eb="292">
      <t>トキ</t>
    </rPh>
    <rPh sb="295" eb="296">
      <t>トキ</t>
    </rPh>
    <rPh sb="297" eb="299">
      <t>ドウジ</t>
    </rPh>
    <rPh sb="304" eb="306">
      <t>テイキョウ</t>
    </rPh>
    <rPh sb="307" eb="308">
      <t>ウ</t>
    </rPh>
    <rPh sb="310" eb="311">
      <t>モノ</t>
    </rPh>
    <rPh sb="313" eb="314">
      <t>ニン</t>
    </rPh>
    <rPh sb="317" eb="318">
      <t>トキ</t>
    </rPh>
    <rPh sb="321" eb="322">
      <t>トキ</t>
    </rPh>
    <rPh sb="323" eb="325">
      <t>ドウジ</t>
    </rPh>
    <rPh sb="330" eb="332">
      <t>テイキョウ</t>
    </rPh>
    <rPh sb="333" eb="334">
      <t>ウ</t>
    </rPh>
    <rPh sb="336" eb="337">
      <t>モノ</t>
    </rPh>
    <rPh sb="339" eb="340">
      <t>ニン</t>
    </rPh>
    <rPh sb="343" eb="345">
      <t>バアイ</t>
    </rPh>
    <rPh sb="352" eb="354">
      <t>トウガイ</t>
    </rPh>
    <rPh sb="354" eb="355">
      <t>ビ</t>
    </rPh>
    <rPh sb="357" eb="359">
      <t>ドウジ</t>
    </rPh>
    <rPh sb="365" eb="367">
      <t>テイキョウ</t>
    </rPh>
    <rPh sb="368" eb="369">
      <t>ウ</t>
    </rPh>
    <rPh sb="371" eb="372">
      <t>モノ</t>
    </rPh>
    <rPh sb="373" eb="376">
      <t>サイダイスウ</t>
    </rPh>
    <rPh sb="380" eb="381">
      <t>ニン</t>
    </rPh>
    <rPh sb="390" eb="391">
      <t>ツキ</t>
    </rPh>
    <rPh sb="391" eb="392">
      <t>アイダ</t>
    </rPh>
    <rPh sb="393" eb="396">
      <t>エイギョウビ</t>
    </rPh>
    <rPh sb="399" eb="400">
      <t>ニチ</t>
    </rPh>
    <rPh sb="408" eb="411">
      <t>エイギョウビ</t>
    </rPh>
    <rPh sb="413" eb="415">
      <t>ドウジ</t>
    </rPh>
    <rPh sb="427" eb="429">
      <t>テイキョウ</t>
    </rPh>
    <rPh sb="430" eb="431">
      <t>ウ</t>
    </rPh>
    <rPh sb="433" eb="434">
      <t>モノ</t>
    </rPh>
    <rPh sb="435" eb="438">
      <t>サイダイスウ</t>
    </rPh>
    <rPh sb="442" eb="443">
      <t>ニン</t>
    </rPh>
    <rPh sb="448" eb="450">
      <t>バアイ</t>
    </rPh>
    <rPh sb="452" eb="454">
      <t>ドウジ</t>
    </rPh>
    <rPh sb="460" eb="462">
      <t>テイキョウ</t>
    </rPh>
    <rPh sb="463" eb="464">
      <t>ウ</t>
    </rPh>
    <rPh sb="466" eb="467">
      <t>モノ</t>
    </rPh>
    <rPh sb="468" eb="471">
      <t>サイダイスウ</t>
    </rPh>
    <rPh sb="472" eb="475">
      <t>エイギョウビ</t>
    </rPh>
    <rPh sb="478" eb="479">
      <t>クワ</t>
    </rPh>
    <rPh sb="481" eb="482">
      <t>カズ</t>
    </rPh>
    <rPh sb="487" eb="488">
      <t>ニン</t>
    </rPh>
    <rPh sb="498" eb="501">
      <t>ニンチショウ</t>
    </rPh>
    <rPh sb="501" eb="504">
      <t>タイオウガタ</t>
    </rPh>
    <rPh sb="504" eb="506">
      <t>ツウショ</t>
    </rPh>
    <rPh sb="506" eb="508">
      <t>カイゴ</t>
    </rPh>
    <rPh sb="509" eb="523">
      <t>カイゴヨボウニンチショウタイオウガタツウショカイゴ</t>
    </rPh>
    <rPh sb="524" eb="526">
      <t>シテイ</t>
    </rPh>
    <rPh sb="531" eb="532">
      <t>ウ</t>
    </rPh>
    <rPh sb="534" eb="544">
      <t>ニンチショウタイオウガタツウショカイゴ</t>
    </rPh>
    <rPh sb="545" eb="548">
      <t>イッタイテキ</t>
    </rPh>
    <rPh sb="549" eb="551">
      <t>ジッシ</t>
    </rPh>
    <rPh sb="555" eb="557">
      <t>バアイ</t>
    </rPh>
    <rPh sb="563" eb="565">
      <t>イカ</t>
    </rPh>
    <rPh sb="571" eb="572">
      <t>オコナ</t>
    </rPh>
    <rPh sb="587" eb="589">
      <t>カクツキ</t>
    </rPh>
    <rPh sb="590" eb="592">
      <t>カイゴ</t>
    </rPh>
    <rPh sb="592" eb="594">
      <t>ヨボウ</t>
    </rPh>
    <rPh sb="594" eb="597">
      <t>ニンチショウ</t>
    </rPh>
    <rPh sb="597" eb="600">
      <t>タイオウガタ</t>
    </rPh>
    <rPh sb="600" eb="602">
      <t>ツウショ</t>
    </rPh>
    <rPh sb="602" eb="604">
      <t>カイゴ</t>
    </rPh>
    <rPh sb="605" eb="607">
      <t>リヨウ</t>
    </rPh>
    <rPh sb="609" eb="611">
      <t>ニンズウ</t>
    </rPh>
    <rPh sb="613" eb="615">
      <t>サンテイ</t>
    </rPh>
    <rPh sb="619" eb="621">
      <t>ホウシュウ</t>
    </rPh>
    <rPh sb="621" eb="623">
      <t>ジカン</t>
    </rPh>
    <rPh sb="623" eb="625">
      <t>クブン</t>
    </rPh>
    <rPh sb="625" eb="626">
      <t>ベツ</t>
    </rPh>
    <rPh sb="627" eb="629">
      <t>キニュウ</t>
    </rPh>
    <rPh sb="638" eb="640">
      <t>ドウジ</t>
    </rPh>
    <rPh sb="646" eb="648">
      <t>テイキョウ</t>
    </rPh>
    <rPh sb="649" eb="650">
      <t>ウ</t>
    </rPh>
    <rPh sb="652" eb="653">
      <t>モノ</t>
    </rPh>
    <rPh sb="654" eb="657">
      <t>サイダイスウ</t>
    </rPh>
    <rPh sb="658" eb="660">
      <t>エイギョウ</t>
    </rPh>
    <rPh sb="660" eb="661">
      <t>ビ</t>
    </rPh>
    <rPh sb="664" eb="665">
      <t>クワ</t>
    </rPh>
    <rPh sb="667" eb="668">
      <t>カズ</t>
    </rPh>
    <rPh sb="669" eb="671">
      <t>キニュウ</t>
    </rPh>
    <rPh sb="673" eb="675">
      <t>キニュウ</t>
    </rPh>
    <rPh sb="675" eb="676">
      <t>レイ</t>
    </rPh>
    <rPh sb="680" eb="682">
      <t>サンショウ</t>
    </rPh>
    <rPh sb="692" eb="694">
      <t>ゲッカン</t>
    </rPh>
    <rPh sb="695" eb="696">
      <t>コヨミ</t>
    </rPh>
    <rPh sb="696" eb="697">
      <t>ツキ</t>
    </rPh>
    <rPh sb="699" eb="701">
      <t>ショウガツ</t>
    </rPh>
    <rPh sb="701" eb="702">
      <t>トウ</t>
    </rPh>
    <rPh sb="703" eb="705">
      <t>トクベツ</t>
    </rPh>
    <rPh sb="706" eb="708">
      <t>キカン</t>
    </rPh>
    <rPh sb="709" eb="710">
      <t>ノゾ</t>
    </rPh>
    <rPh sb="712" eb="714">
      <t>マイニチ</t>
    </rPh>
    <rPh sb="714" eb="716">
      <t>ジギョウ</t>
    </rPh>
    <rPh sb="717" eb="719">
      <t>ジッシ</t>
    </rPh>
    <rPh sb="721" eb="722">
      <t>ツキ</t>
    </rPh>
    <rPh sb="725" eb="727">
      <t>キニュウ</t>
    </rPh>
    <phoneticPr fontId="3"/>
  </si>
  <si>
    <t>加算Ⅲ（勤続年数7年以上の職員数で計算する場合）</t>
    <rPh sb="0" eb="2">
      <t>カサン</t>
    </rPh>
    <rPh sb="13" eb="15">
      <t>ショクイン</t>
    </rPh>
    <rPh sb="15" eb="16">
      <t>スウ</t>
    </rPh>
    <phoneticPr fontId="3"/>
  </si>
  <si>
    <t>サービスを直接提供する職員の総数のうち、勤続年数7年以上の者の占める割合　30％以上</t>
    <rPh sb="29" eb="30">
      <t>モノ</t>
    </rPh>
    <phoneticPr fontId="3"/>
  </si>
  <si>
    <t>サービスを直接提供する職員のうち勤続年数7年以上の職員の占める割合（Ｂ/Ａ）</t>
    <phoneticPr fontId="3"/>
  </si>
  <si>
    <t>・サービスを直接提供する職員とは、生活相談員、看護職員、介護職員、機能訓練指導員を指す。</t>
    <rPh sb="17" eb="22">
      <t>セイカツソウダンイン</t>
    </rPh>
    <rPh sb="23" eb="25">
      <t>カンゴ</t>
    </rPh>
    <rPh sb="25" eb="27">
      <t>ショクイン</t>
    </rPh>
    <rPh sb="28" eb="32">
      <t>カイゴショクイン</t>
    </rPh>
    <rPh sb="33" eb="37">
      <t>キノウクンレン</t>
    </rPh>
    <rPh sb="37" eb="40">
      <t>シドウイン</t>
    </rPh>
    <rPh sb="41" eb="42">
      <t>サ</t>
    </rPh>
    <phoneticPr fontId="3"/>
  </si>
  <si>
    <t>④</t>
    <phoneticPr fontId="3"/>
  </si>
  <si>
    <t>共生型通所介護費を算定していない。</t>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</si>
  <si>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6"/>
  </si>
  <si>
    <t>□</t>
  </si>
  <si>
    <t>利用実人員数</t>
    <rPh sb="0" eb="2">
      <t>リヨウ</t>
    </rPh>
    <rPh sb="2" eb="3">
      <t>ジツ</t>
    </rPh>
    <rPh sb="3" eb="5">
      <t>ジンイン</t>
    </rPh>
    <rPh sb="5" eb="6">
      <t>スウ</t>
    </rPh>
    <phoneticPr fontId="36"/>
  </si>
  <si>
    <t>利用延人員数</t>
    <rPh sb="0" eb="2">
      <t>リヨウ</t>
    </rPh>
    <rPh sb="2" eb="5">
      <t>ノベジンイン</t>
    </rPh>
    <rPh sb="5" eb="6">
      <t>スウ</t>
    </rPh>
    <phoneticPr fontId="36"/>
  </si>
  <si>
    <t>２．算定期間</t>
    <rPh sb="2" eb="4">
      <t>サンテイ</t>
    </rPh>
    <rPh sb="4" eb="6">
      <t>キカン</t>
    </rPh>
    <phoneticPr fontId="36"/>
  </si>
  <si>
    <t>ア．前年度（３月を除く）の実績の平均</t>
    <rPh sb="2" eb="5">
      <t>ゼンネンド</t>
    </rPh>
    <rPh sb="7" eb="8">
      <t>ガツ</t>
    </rPh>
    <rPh sb="9" eb="10">
      <t>ノゾ</t>
    </rPh>
    <rPh sb="13" eb="15">
      <t>ジッセキ</t>
    </rPh>
    <rPh sb="16" eb="18">
      <t>ヘイキン</t>
    </rPh>
    <phoneticPr fontId="36"/>
  </si>
  <si>
    <t>イ．届出日の属する月の前３月</t>
    <rPh sb="2" eb="4">
      <t>トドケデ</t>
    </rPh>
    <rPh sb="4" eb="5">
      <t>ヒ</t>
    </rPh>
    <rPh sb="6" eb="7">
      <t>ゾク</t>
    </rPh>
    <rPh sb="9" eb="10">
      <t>ツキ</t>
    </rPh>
    <rPh sb="11" eb="12">
      <t>ゼン</t>
    </rPh>
    <rPh sb="13" eb="14">
      <t>ガツ</t>
    </rPh>
    <phoneticPr fontId="36"/>
  </si>
  <si>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</si>
  <si>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6"/>
  </si>
  <si>
    <t>要介護３、要介護４
または要介護５の
利用者数</t>
    <rPh sb="0" eb="3">
      <t>ヨウカイゴ</t>
    </rPh>
    <rPh sb="5" eb="8">
      <t>ヨウカイゴ</t>
    </rPh>
    <rPh sb="13" eb="16">
      <t>ヨウカイゴ</t>
    </rPh>
    <rPh sb="19" eb="21">
      <t>リヨウ</t>
    </rPh>
    <rPh sb="21" eb="22">
      <t>シャ</t>
    </rPh>
    <rPh sb="22" eb="23">
      <t>スウ</t>
    </rPh>
    <phoneticPr fontId="36"/>
  </si>
  <si>
    <t>月</t>
    <rPh sb="0" eb="1">
      <t>ガツ</t>
    </rPh>
    <phoneticPr fontId="36"/>
  </si>
  <si>
    <t>人</t>
    <rPh sb="0" eb="1">
      <t>ニン</t>
    </rPh>
    <phoneticPr fontId="36"/>
  </si>
  <si>
    <t>実績月数</t>
    <rPh sb="0" eb="2">
      <t>ジッセキ</t>
    </rPh>
    <rPh sb="2" eb="4">
      <t>ツキスウ</t>
    </rPh>
    <phoneticPr fontId="36"/>
  </si>
  <si>
    <t>合計</t>
    <rPh sb="0" eb="2">
      <t>ゴウケイ</t>
    </rPh>
    <phoneticPr fontId="36"/>
  </si>
  <si>
    <t>割合</t>
    <rPh sb="0" eb="2">
      <t>ワリアイ</t>
    </rPh>
    <phoneticPr fontId="36"/>
  </si>
  <si>
    <t>１月あたりの
平均</t>
    <rPh sb="1" eb="2">
      <t>ツキ</t>
    </rPh>
    <rPh sb="7" eb="9">
      <t>ヘイキン</t>
    </rPh>
    <phoneticPr fontId="36"/>
  </si>
  <si>
    <t>イ．届出日の属する月の前３月</t>
  </si>
  <si>
    <t>月</t>
  </si>
  <si>
    <t>備考</t>
    <rPh sb="0" eb="2">
      <t>ビコウ</t>
    </rPh>
    <phoneticPr fontId="36"/>
  </si>
  <si>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6"/>
  </si>
  <si>
    <t>・「１．要介護３、要介護４または要介護５である者の割合の算出基準」で、</t>
    <phoneticPr fontId="36"/>
  </si>
  <si>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6"/>
  </si>
  <si>
    <t>・「２．算定期間」でアまたはイの算定期間を選択してください。</t>
    <rPh sb="4" eb="6">
      <t>サンテイ</t>
    </rPh>
    <rPh sb="6" eb="8">
      <t>キカン</t>
    </rPh>
    <rPh sb="16" eb="18">
      <t>サンテイ</t>
    </rPh>
    <rPh sb="18" eb="20">
      <t>キカン</t>
    </rPh>
    <rPh sb="21" eb="23">
      <t>センタク</t>
    </rPh>
    <phoneticPr fontId="36"/>
  </si>
  <si>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6"/>
  </si>
  <si>
    <t>　については、前年度の実績（ア）による届出はできません。</t>
    <rPh sb="7" eb="10">
      <t>ゼンネンド</t>
    </rPh>
    <rPh sb="11" eb="13">
      <t>ジッセキ</t>
    </rPh>
    <rPh sb="19" eb="21">
      <t>トドケデ</t>
    </rPh>
    <phoneticPr fontId="36"/>
  </si>
  <si>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6"/>
  </si>
  <si>
    <t>　（平成27年4月1日）」問31をご参照ください。</t>
    <rPh sb="13" eb="14">
      <t>トイ</t>
    </rPh>
    <rPh sb="18" eb="20">
      <t>サンショウ</t>
    </rPh>
    <phoneticPr fontId="36"/>
  </si>
  <si>
    <t>加算別添6－3</t>
    <phoneticPr fontId="3"/>
  </si>
  <si>
    <t>中重度者ケア体制加算計算書</t>
    <rPh sb="0" eb="1">
      <t>ナカ</t>
    </rPh>
    <rPh sb="1" eb="3">
      <t>ジュウド</t>
    </rPh>
    <rPh sb="3" eb="4">
      <t>シャ</t>
    </rPh>
    <rPh sb="6" eb="8">
      <t>タイセイ</t>
    </rPh>
    <rPh sb="8" eb="10">
      <t>カサン</t>
    </rPh>
    <rPh sb="10" eb="13">
      <t>ケイサンショ</t>
    </rPh>
    <phoneticPr fontId="36"/>
  </si>
  <si>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6"/>
  </si>
  <si>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6"/>
  </si>
  <si>
    <t>加算別添6－2</t>
    <phoneticPr fontId="3"/>
  </si>
  <si>
    <t>・「１．日常生活自立度のランクがⅢ以上の者の割合の算出基準」で、</t>
    <phoneticPr fontId="36"/>
  </si>
  <si>
    <t>認知症加算計算書</t>
    <rPh sb="0" eb="3">
      <t>ニンチショウ</t>
    </rPh>
    <rPh sb="3" eb="5">
      <t>カサン</t>
    </rPh>
    <rPh sb="5" eb="8">
      <t>ケイサンショ</t>
    </rPh>
    <phoneticPr fontId="36"/>
  </si>
  <si>
    <t>・本資料は認知症加算に係る届出書を補完する資料としてご使用ください。</t>
    <rPh sb="1" eb="2">
      <t>ホン</t>
    </rPh>
    <rPh sb="2" eb="4">
      <t>シリョウ</t>
    </rPh>
    <rPh sb="5" eb="8">
      <t>ニンチショウ</t>
    </rPh>
    <rPh sb="8" eb="10">
      <t>カサン</t>
    </rPh>
    <rPh sb="11" eb="12">
      <t>カカ</t>
    </rPh>
    <rPh sb="13" eb="16">
      <t>トドケデショ</t>
    </rPh>
    <rPh sb="17" eb="19">
      <t>ホカン</t>
    </rPh>
    <rPh sb="21" eb="23">
      <t>シリョウ</t>
    </rPh>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</si>
</sst>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176" formatCode="\(ggge&quot;年度&quot;\)"/>
    <numFmt numFmtId="177" formatCode="0.0_ "/>
    <numFmt numFmtId="178" formatCode="0.0%"/>
    <numFmt numFmtId="179" formatCode="0_);[Red]\(0\)"/>
    <numFmt numFmtId="180" formatCode="[$-411]ggge&quot;年&quot;m&quot;月&quot;;@"/>
    <numFmt numFmtId="181" formatCode="#,##0.000000;[Red]\-#,##0.000000"/>
    <numFmt numFmtId="182" formatCode="&quot;令&quot;&quot;和&quot;0&quot;年&quot;"/>
    <numFmt numFmtId="183" formatCode="#,##0_ ;[Red]\-#,##0\ "/>
    <numFmt numFmtId="184" formatCode="0.000"/>
    <numFmt numFmtId="185" formatCode="0_ ;[Red]\-0\ "/>
    <numFmt numFmtId="186" formatCode="0.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丸ｺﾞｼｯｸM-PRO"/>
      <family val="3"/>
      <charset val="128"/>
    </font>
    <font>
      <b/>
      <sz val="14"/>
      <name val="HG丸ｺﾞｼｯｸM-PRO"/>
      <family val="3"/>
      <charset val="128"/>
    </font>
    <font>
      <sz val="9"/>
      <name val="HG丸ｺﾞｼｯｸM-PRO"/>
      <family val="3"/>
      <charset val="128"/>
    </font>
    <font>
      <sz val="10"/>
      <name val="HG丸ｺﾞｼｯｸM-PRO"/>
      <family val="3"/>
      <charset val="128"/>
    </font>
    <font>
      <b/>
      <sz val="16"/>
      <name val="HG丸ｺﾞｼｯｸM-PRO"/>
      <family val="3"/>
      <charset val="128"/>
    </font>
    <font>
      <b/>
      <sz val="12"/>
      <name val="HG丸ｺﾞｼｯｸM-PRO"/>
      <family val="3"/>
      <charset val="128"/>
    </font>
    <font>
      <sz val="8"/>
      <name val="HG丸ｺﾞｼｯｸM-PRO"/>
      <family val="3"/>
      <charset val="128"/>
    </font>
    <font>
      <b/>
      <sz val="11"/>
      <name val="HG丸ｺﾞｼｯｸM-PRO"/>
      <family val="3"/>
      <charset val="128"/>
    </font>
    <font>
      <sz val="6"/>
      <name val="HG丸ｺﾞｼｯｸM-PRO"/>
      <family val="3"/>
      <charset val="128"/>
    </font>
    <font>
      <sz val="7"/>
      <name val="HG丸ｺﾞｼｯｸM-PRO"/>
      <family val="3"/>
      <charset val="128"/>
    </font>
    <font>
      <sz val="8"/>
      <name val="ＭＳ Ｐゴシック"/>
      <family val="3"/>
      <charset val="128"/>
    </font>
    <font>
      <sz val="12"/>
      <name val="HG丸ｺﾞｼｯｸM-PRO"/>
      <family val="3"/>
      <charset val="128"/>
    </font>
    <font>
      <b/>
      <sz val="12"/>
      <name val="ＭＳ Ｐゴシック"/>
      <family val="3"/>
      <charset val="128"/>
    </font>
    <font>
      <sz val="11"/>
      <color theme="1"/>
      <name val="ＭＳ Ｐゴシック"/>
      <family val="2"/>
      <charset val="128"/>
      <scheme val="minor"/>
    </font>
    <font>
      <sz val="6"/>
      <name val="ＭＳ Ｐゴシック"/>
      <family val="2"/>
      <charset val="128"/>
      <scheme val="minor"/>
    </font>
    <font>
      <sz val="18"/>
      <name val="HG丸ｺﾞｼｯｸM-PRO"/>
      <family val="3"/>
      <charset val="128"/>
    </font>
    <font>
      <sz val="16"/>
      <name val="HG丸ｺﾞｼｯｸM-PRO"/>
      <family val="3"/>
      <charset val="128"/>
    </font>
    <font>
      <b/>
      <sz val="14"/>
      <name val="ＭＳ Ｐゴシック"/>
      <family val="3"/>
      <charset val="128"/>
    </font>
    <font>
      <sz val="14"/>
      <name val="HG丸ｺﾞｼｯｸM-PRO"/>
      <family val="3"/>
      <charset val="128"/>
    </font>
    <font>
      <sz val="14"/>
      <name val="ＭＳ Ｐゴシック"/>
      <family val="3"/>
      <charset val="128"/>
    </font>
    <font>
      <sz val="13"/>
      <name val="HG丸ｺﾞｼｯｸM-PRO"/>
      <family val="3"/>
      <charset val="128"/>
    </font>
    <font>
      <b/>
      <sz val="13"/>
      <name val="HG丸ｺﾞｼｯｸM-PRO"/>
      <family val="3"/>
      <charset val="128"/>
    </font>
    <font>
      <b/>
      <sz val="10"/>
      <color indexed="81"/>
      <name val="ＭＳ Ｐゴシック"/>
      <family val="3"/>
      <charset val="128"/>
    </font>
    <font>
      <u/>
      <sz val="12"/>
      <name val="HG丸ｺﾞｼｯｸM-PRO"/>
      <family val="3"/>
      <charset val="128"/>
    </font>
    <font>
      <b/>
      <sz val="9"/>
      <color indexed="81"/>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2"/>
      <color theme="1"/>
      <name val="ＭＳ ゴシック"/>
      <family val="3"/>
      <charset val="128"/>
    </font>
    <font>
      <sz val="11"/>
      <color theme="1"/>
      <name val="ＭＳ Ｐゴシック"/>
      <family val="3"/>
      <charset val="128"/>
    </font>
    <font>
      <sz val="10"/>
      <name val="ＭＳ Ｐゴシック"/>
      <family val="3"/>
      <charset val="128"/>
    </font>
    <font>
      <sz val="12"/>
      <color theme="1"/>
      <name val="ＭＳ Ｐゴシック"/>
      <family val="3"/>
      <charset val="128"/>
    </font>
    <font>
      <b/>
      <sz val="16"/>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theme="5" tint="0.59999389629810485"/>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7">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3" applyNumberFormat="0" applyAlignment="0" applyProtection="0">
      <alignment vertical="center"/>
    </xf>
    <xf numFmtId="0" fontId="9" fillId="29" borderId="0" applyNumberFormat="0" applyBorder="0" applyAlignment="0" applyProtection="0">
      <alignment vertical="center"/>
    </xf>
    <xf numFmtId="0" fontId="4" fillId="3" borderId="14" applyNumberFormat="0" applyFont="0" applyAlignment="0" applyProtection="0">
      <alignment vertical="center"/>
    </xf>
    <xf numFmtId="0" fontId="10" fillId="0" borderId="15" applyNumberFormat="0" applyFill="0" applyAlignment="0" applyProtection="0">
      <alignment vertical="center"/>
    </xf>
    <xf numFmtId="0" fontId="11" fillId="30" borderId="0" applyNumberFormat="0" applyBorder="0" applyAlignment="0" applyProtection="0">
      <alignment vertical="center"/>
    </xf>
    <xf numFmtId="0" fontId="12" fillId="31" borderId="16" applyNumberFormat="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0" borderId="20" applyNumberFormat="0" applyFill="0" applyAlignment="0" applyProtection="0">
      <alignment vertical="center"/>
    </xf>
    <xf numFmtId="0" fontId="18" fillId="31" borderId="21"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1" fillId="32" borderId="0" applyNumberFormat="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xf numFmtId="0" fontId="35" fillId="0" borderId="0">
      <alignment vertical="center"/>
    </xf>
    <xf numFmtId="0" fontId="2" fillId="0" borderId="0">
      <alignment vertical="center"/>
    </xf>
    <xf numFmtId="0" fontId="47" fillId="0" borderId="0"/>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38" fontId="55" fillId="0" borderId="0" applyFont="0" applyFill="0" applyBorder="0" applyAlignment="0" applyProtection="0">
      <alignment vertical="center"/>
    </xf>
    <xf numFmtId="0" fontId="4" fillId="0" borderId="0"/>
    <xf numFmtId="0" fontId="1" fillId="0" borderId="0">
      <alignment vertical="center"/>
    </xf>
    <xf numFmtId="0" fontId="55" fillId="0" borderId="0">
      <alignment vertical="center"/>
    </xf>
    <xf numFmtId="38" fontId="4"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759">
    <xf numFmtId="0" fontId="0" fillId="0" borderId="0" xfId="0" applyAlignment="1"/>
    <xf numFmtId="0" fontId="22" fillId="0" borderId="3"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top"/>
    </xf>
    <xf numFmtId="0" fontId="22" fillId="0" borderId="6" xfId="0" applyFont="1" applyBorder="1" applyAlignment="1">
      <alignment vertical="center"/>
    </xf>
    <xf numFmtId="0" fontId="22" fillId="0" borderId="8" xfId="0" applyFont="1" applyBorder="1" applyAlignment="1">
      <alignment vertical="center"/>
    </xf>
    <xf numFmtId="0" fontId="22" fillId="0" borderId="8" xfId="0" applyFont="1" applyBorder="1" applyAlignment="1">
      <alignment vertical="top"/>
    </xf>
    <xf numFmtId="0" fontId="22" fillId="0" borderId="6" xfId="0" applyFont="1" applyBorder="1" applyAlignment="1">
      <alignment vertical="top"/>
    </xf>
    <xf numFmtId="0" fontId="22" fillId="0" borderId="8" xfId="0" applyFont="1" applyBorder="1" applyAlignment="1"/>
    <xf numFmtId="0" fontId="22" fillId="0" borderId="2" xfId="0" applyFont="1" applyBorder="1" applyAlignment="1"/>
    <xf numFmtId="0" fontId="22" fillId="0" borderId="4" xfId="0" applyFont="1" applyBorder="1" applyAlignment="1">
      <alignment vertical="center"/>
    </xf>
    <xf numFmtId="0" fontId="22" fillId="0" borderId="3" xfId="0" applyFont="1" applyBorder="1" applyAlignment="1"/>
    <xf numFmtId="0" fontId="22" fillId="0" borderId="4" xfId="0" applyFont="1" applyBorder="1" applyAlignment="1"/>
    <xf numFmtId="0" fontId="24" fillId="0" borderId="3" xfId="0" applyFont="1" applyBorder="1" applyAlignment="1">
      <alignment vertical="center"/>
    </xf>
    <xf numFmtId="0" fontId="24" fillId="0" borderId="0" xfId="0" applyFont="1" applyBorder="1" applyAlignment="1">
      <alignment vertical="top"/>
    </xf>
    <xf numFmtId="0" fontId="24" fillId="0" borderId="3" xfId="0" applyFont="1" applyBorder="1" applyAlignment="1">
      <alignment vertical="top"/>
    </xf>
    <xf numFmtId="0" fontId="22" fillId="0" borderId="3" xfId="0" applyFont="1" applyBorder="1" applyAlignment="1">
      <alignment vertical="top"/>
    </xf>
    <xf numFmtId="0" fontId="22" fillId="0" borderId="0" xfId="0" applyFont="1" applyBorder="1" applyAlignment="1">
      <alignment horizontal="center" vertical="center" wrapText="1"/>
    </xf>
    <xf numFmtId="0" fontId="22" fillId="0" borderId="10" xfId="0" applyFont="1" applyBorder="1" applyAlignment="1"/>
    <xf numFmtId="0" fontId="22" fillId="0" borderId="5" xfId="0" applyFont="1" applyBorder="1" applyAlignment="1"/>
    <xf numFmtId="0" fontId="22" fillId="0" borderId="5" xfId="0" applyFont="1" applyBorder="1" applyAlignment="1">
      <alignment vertical="center"/>
    </xf>
    <xf numFmtId="0" fontId="22" fillId="0" borderId="5" xfId="0" applyFont="1" applyBorder="1" applyAlignment="1">
      <alignment vertical="top"/>
    </xf>
    <xf numFmtId="0" fontId="22" fillId="0" borderId="11" xfId="0" applyFont="1" applyBorder="1" applyAlignment="1"/>
    <xf numFmtId="0" fontId="22" fillId="0" borderId="3" xfId="0" applyFont="1" applyBorder="1" applyAlignment="1">
      <alignment horizontal="center" vertical="top"/>
    </xf>
    <xf numFmtId="0" fontId="22" fillId="0" borderId="3" xfId="0" applyFont="1" applyBorder="1" applyAlignment="1">
      <alignment horizontal="center" vertical="center"/>
    </xf>
    <xf numFmtId="0" fontId="22" fillId="0" borderId="0" xfId="0" applyFont="1" applyBorder="1" applyAlignment="1">
      <alignment horizontal="center" vertical="top"/>
    </xf>
    <xf numFmtId="0" fontId="22" fillId="0" borderId="4" xfId="0" applyFont="1" applyBorder="1" applyAlignment="1">
      <alignment horizontal="center" vertical="top"/>
    </xf>
    <xf numFmtId="0" fontId="22" fillId="0" borderId="0" xfId="0" applyFont="1" applyBorder="1" applyAlignment="1">
      <alignment horizontal="right" vertical="top"/>
    </xf>
    <xf numFmtId="0" fontId="22" fillId="0" borderId="10" xfId="0" applyFont="1" applyBorder="1" applyAlignment="1">
      <alignment vertical="top"/>
    </xf>
    <xf numFmtId="0" fontId="22" fillId="0" borderId="3" xfId="0" applyFont="1" applyBorder="1" applyAlignment="1">
      <alignment horizontal="right" vertical="top"/>
    </xf>
    <xf numFmtId="0" fontId="22" fillId="0" borderId="5" xfId="0" applyFont="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top" wrapText="1"/>
    </xf>
    <xf numFmtId="0" fontId="25" fillId="0" borderId="8" xfId="0" applyFont="1" applyBorder="1" applyAlignment="1">
      <alignment vertical="center"/>
    </xf>
    <xf numFmtId="0" fontId="25" fillId="0" borderId="0" xfId="0" applyFont="1" applyBorder="1" applyAlignment="1">
      <alignment vertical="center"/>
    </xf>
    <xf numFmtId="0" fontId="25" fillId="0" borderId="0" xfId="0" applyFont="1" applyBorder="1" applyAlignment="1">
      <alignment horizontal="left" vertical="center"/>
    </xf>
    <xf numFmtId="0" fontId="22" fillId="0" borderId="3" xfId="0" applyFont="1" applyFill="1" applyBorder="1" applyAlignment="1">
      <alignment horizontal="center" vertical="top"/>
    </xf>
    <xf numFmtId="0" fontId="22" fillId="0" borderId="3" xfId="0" applyFont="1" applyFill="1" applyBorder="1" applyAlignment="1">
      <alignment horizontal="center" vertical="center"/>
    </xf>
    <xf numFmtId="0" fontId="22" fillId="0"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0" borderId="3" xfId="0" applyFont="1" applyBorder="1" applyAlignment="1">
      <alignment vertical="center"/>
    </xf>
    <xf numFmtId="0" fontId="25" fillId="0" borderId="3" xfId="0" applyFont="1" applyBorder="1" applyAlignment="1">
      <alignment horizontal="center" vertical="center"/>
    </xf>
    <xf numFmtId="0" fontId="22" fillId="0" borderId="0" xfId="0" applyFont="1" applyAlignment="1">
      <alignment horizontal="left" vertical="center"/>
    </xf>
    <xf numFmtId="0" fontId="25" fillId="0" borderId="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2" fillId="0" borderId="0" xfId="0" applyFont="1" applyFill="1" applyAlignment="1"/>
    <xf numFmtId="0" fontId="27" fillId="0" borderId="0" xfId="43" applyNumberFormat="1" applyFont="1" applyBorder="1" applyAlignment="1">
      <alignment vertical="center"/>
    </xf>
    <xf numFmtId="0" fontId="22" fillId="0" borderId="22" xfId="43" applyNumberFormat="1" applyFont="1" applyBorder="1" applyAlignment="1">
      <alignment vertical="center"/>
    </xf>
    <xf numFmtId="0" fontId="22" fillId="0" borderId="0" xfId="42" applyNumberFormat="1" applyFont="1" applyBorder="1" applyAlignment="1">
      <alignment vertical="center"/>
    </xf>
    <xf numFmtId="0" fontId="22" fillId="0" borderId="33" xfId="43" applyNumberFormat="1" applyFont="1" applyBorder="1" applyAlignment="1">
      <alignment vertical="center"/>
    </xf>
    <xf numFmtId="0" fontId="27" fillId="0" borderId="34" xfId="43" applyNumberFormat="1" applyFont="1" applyBorder="1" applyAlignment="1">
      <alignment vertical="center"/>
    </xf>
    <xf numFmtId="0" fontId="29" fillId="0" borderId="0" xfId="43" applyNumberFormat="1" applyFont="1" applyBorder="1" applyAlignment="1">
      <alignment vertical="center"/>
    </xf>
    <xf numFmtId="0" fontId="29" fillId="0" borderId="34" xfId="43" applyNumberFormat="1" applyFont="1" applyBorder="1" applyAlignment="1">
      <alignment vertical="center"/>
    </xf>
    <xf numFmtId="0" fontId="22" fillId="0" borderId="0" xfId="42" applyNumberFormat="1" applyFont="1" applyAlignment="1">
      <alignment vertical="center"/>
    </xf>
    <xf numFmtId="0" fontId="22" fillId="0" borderId="0" xfId="42" applyNumberFormat="1" applyFont="1" applyFill="1" applyAlignment="1">
      <alignment vertical="center"/>
    </xf>
    <xf numFmtId="0" fontId="22" fillId="0" borderId="0" xfId="42" applyNumberFormat="1" applyFont="1" applyAlignment="1">
      <alignment vertical="center" shrinkToFit="1"/>
    </xf>
    <xf numFmtId="0" fontId="25" fillId="0" borderId="0" xfId="43" applyNumberFormat="1" applyFont="1" applyFill="1" applyBorder="1" applyAlignment="1">
      <alignment vertical="center" shrinkToFit="1"/>
    </xf>
    <xf numFmtId="0" fontId="28" fillId="0" borderId="0" xfId="42" applyNumberFormat="1" applyFont="1" applyFill="1" applyBorder="1" applyAlignment="1">
      <alignment vertical="center" wrapText="1"/>
    </xf>
    <xf numFmtId="0" fontId="32" fillId="0" borderId="0" xfId="42" applyNumberFormat="1" applyFont="1" applyFill="1" applyBorder="1" applyAlignment="1">
      <alignment vertical="center"/>
    </xf>
    <xf numFmtId="0" fontId="32" fillId="0" borderId="0" xfId="43" applyNumberFormat="1" applyFont="1" applyAlignment="1">
      <alignment vertical="center"/>
    </xf>
    <xf numFmtId="0" fontId="24" fillId="0" borderId="0" xfId="43" applyNumberFormat="1" applyFont="1" applyFill="1" applyBorder="1" applyAlignment="1">
      <alignment vertical="center" shrinkToFit="1"/>
    </xf>
    <xf numFmtId="0" fontId="22" fillId="0" borderId="0" xfId="43" applyNumberFormat="1" applyFont="1" applyFill="1" applyBorder="1" applyAlignment="1">
      <alignment vertical="center"/>
    </xf>
    <xf numFmtId="0" fontId="25" fillId="0" borderId="0" xfId="43" applyNumberFormat="1" applyFont="1" applyAlignment="1">
      <alignment vertical="center"/>
    </xf>
    <xf numFmtId="0" fontId="25" fillId="0" borderId="0" xfId="43" applyNumberFormat="1" applyFont="1" applyAlignment="1">
      <alignment horizontal="left" vertical="center" indent="1"/>
    </xf>
    <xf numFmtId="0" fontId="22" fillId="34" borderId="0" xfId="0" applyFont="1" applyFill="1" applyBorder="1" applyAlignment="1">
      <alignment vertical="center"/>
    </xf>
    <xf numFmtId="0" fontId="22" fillId="34" borderId="0" xfId="0" applyFont="1" applyFill="1" applyBorder="1" applyAlignment="1">
      <alignment vertical="center" shrinkToFit="1"/>
    </xf>
    <xf numFmtId="0" fontId="22" fillId="35" borderId="70" xfId="0" applyFont="1" applyFill="1" applyBorder="1" applyAlignment="1">
      <alignment horizontal="center" vertical="center" shrinkToFit="1"/>
    </xf>
    <xf numFmtId="0" fontId="22" fillId="33" borderId="9" xfId="0" applyFont="1" applyFill="1" applyBorder="1" applyAlignment="1">
      <alignment vertical="center" shrinkToFit="1"/>
    </xf>
    <xf numFmtId="0" fontId="22" fillId="33" borderId="1" xfId="0" applyFont="1" applyFill="1" applyBorder="1" applyAlignment="1">
      <alignment vertical="center" shrinkToFit="1"/>
    </xf>
    <xf numFmtId="0" fontId="22" fillId="33" borderId="40" xfId="0" applyFont="1" applyFill="1" applyBorder="1" applyAlignment="1">
      <alignment vertical="center" shrinkToFit="1"/>
    </xf>
    <xf numFmtId="0" fontId="22" fillId="33" borderId="72" xfId="0" applyFont="1" applyFill="1" applyBorder="1" applyAlignment="1">
      <alignment vertical="center" shrinkToFit="1"/>
    </xf>
    <xf numFmtId="0" fontId="22" fillId="33" borderId="31" xfId="0" applyFont="1" applyFill="1" applyBorder="1" applyAlignment="1">
      <alignment vertical="center" shrinkToFit="1"/>
    </xf>
    <xf numFmtId="0" fontId="23" fillId="34" borderId="0" xfId="0" applyFont="1" applyFill="1" applyAlignment="1">
      <alignment horizontal="center" vertical="center" wrapText="1" shrinkToFit="1"/>
    </xf>
    <xf numFmtId="0" fontId="39" fillId="34" borderId="0" xfId="0" applyFont="1" applyFill="1" applyAlignment="1">
      <alignment vertical="center"/>
    </xf>
    <xf numFmtId="0" fontId="40" fillId="0" borderId="0" xfId="0" applyFont="1" applyFill="1"/>
    <xf numFmtId="0" fontId="41" fillId="0" borderId="0" xfId="0" applyFont="1" applyFill="1"/>
    <xf numFmtId="0" fontId="22" fillId="0" borderId="74" xfId="0" applyFont="1" applyFill="1" applyBorder="1" applyAlignment="1">
      <alignment horizontal="right" vertical="center"/>
    </xf>
    <xf numFmtId="0" fontId="22" fillId="0" borderId="75" xfId="0" applyFont="1" applyFill="1" applyBorder="1" applyAlignment="1">
      <alignment horizontal="right" vertical="center"/>
    </xf>
    <xf numFmtId="0" fontId="22" fillId="0" borderId="76" xfId="0" applyFont="1" applyFill="1" applyBorder="1" applyAlignment="1">
      <alignment horizontal="right" vertical="center"/>
    </xf>
    <xf numFmtId="0" fontId="22" fillId="33" borderId="78" xfId="0" applyFont="1" applyFill="1" applyBorder="1" applyAlignment="1">
      <alignment vertical="center" shrinkToFit="1"/>
    </xf>
    <xf numFmtId="0" fontId="22" fillId="33" borderId="36" xfId="0" applyFont="1" applyFill="1" applyBorder="1" applyAlignment="1">
      <alignment vertical="center" shrinkToFit="1"/>
    </xf>
    <xf numFmtId="0" fontId="22" fillId="33" borderId="37" xfId="0" applyFont="1" applyFill="1" applyBorder="1" applyAlignment="1">
      <alignment vertical="center" shrinkToFit="1"/>
    </xf>
    <xf numFmtId="0" fontId="22" fillId="0" borderId="79" xfId="0" applyFont="1" applyFill="1" applyBorder="1" applyAlignment="1">
      <alignment vertical="center" shrinkToFit="1"/>
    </xf>
    <xf numFmtId="0" fontId="22" fillId="0" borderId="82" xfId="0" applyFont="1" applyFill="1" applyBorder="1" applyAlignment="1">
      <alignment vertical="center" shrinkToFit="1"/>
    </xf>
    <xf numFmtId="0" fontId="22" fillId="33" borderId="32" xfId="0" applyFont="1" applyFill="1" applyBorder="1" applyAlignment="1">
      <alignment vertical="center" shrinkToFit="1"/>
    </xf>
    <xf numFmtId="0" fontId="22" fillId="0" borderId="68" xfId="0" applyFont="1" applyFill="1" applyBorder="1" applyAlignment="1">
      <alignment vertical="center" shrinkToFit="1"/>
    </xf>
    <xf numFmtId="177" fontId="22" fillId="36" borderId="84" xfId="0" applyNumberFormat="1" applyFont="1" applyFill="1" applyBorder="1" applyAlignment="1">
      <alignment vertical="center" shrinkToFit="1"/>
    </xf>
    <xf numFmtId="0" fontId="22" fillId="0" borderId="73" xfId="0" applyFont="1" applyFill="1" applyBorder="1" applyAlignment="1">
      <alignment vertical="center" shrinkToFit="1"/>
    </xf>
    <xf numFmtId="0" fontId="22" fillId="0" borderId="0" xfId="0" applyFont="1" applyFill="1" applyBorder="1" applyAlignment="1">
      <alignment horizontal="center" vertical="center" shrinkToFit="1"/>
    </xf>
    <xf numFmtId="178" fontId="22" fillId="34" borderId="74" xfId="44" applyNumberFormat="1" applyFont="1" applyFill="1" applyBorder="1" applyAlignment="1">
      <alignment vertical="center" shrinkToFit="1"/>
    </xf>
    <xf numFmtId="0" fontId="22" fillId="33" borderId="74" xfId="0" applyFont="1" applyFill="1" applyBorder="1" applyAlignment="1">
      <alignment horizontal="right" vertical="center"/>
    </xf>
    <xf numFmtId="0" fontId="22" fillId="33" borderId="75" xfId="0" applyFont="1" applyFill="1" applyBorder="1" applyAlignment="1">
      <alignment horizontal="right" vertical="center"/>
    </xf>
    <xf numFmtId="0" fontId="22" fillId="33" borderId="76" xfId="0" applyFont="1" applyFill="1" applyBorder="1" applyAlignment="1">
      <alignment horizontal="right" vertical="center"/>
    </xf>
    <xf numFmtId="0" fontId="22" fillId="34" borderId="0" xfId="0" applyFont="1" applyFill="1" applyBorder="1" applyAlignment="1">
      <alignment horizontal="center" vertical="center" wrapText="1"/>
    </xf>
    <xf numFmtId="178" fontId="22" fillId="34" borderId="64" xfId="44" applyNumberFormat="1" applyFont="1" applyFill="1" applyBorder="1" applyAlignment="1">
      <alignment vertical="center" shrinkToFit="1"/>
    </xf>
    <xf numFmtId="10" fontId="22" fillId="0" borderId="0" xfId="44" applyNumberFormat="1" applyFont="1" applyFill="1" applyBorder="1" applyAlignment="1">
      <alignment vertical="center" shrinkToFit="1"/>
    </xf>
    <xf numFmtId="0" fontId="22" fillId="0" borderId="0" xfId="0" applyFont="1" applyBorder="1" applyAlignment="1"/>
    <xf numFmtId="0" fontId="22" fillId="0" borderId="0" xfId="0" applyFont="1" applyFill="1" applyAlignment="1">
      <alignment vertical="center"/>
    </xf>
    <xf numFmtId="0" fontId="22" fillId="0" borderId="0" xfId="0" applyFont="1" applyFill="1"/>
    <xf numFmtId="0" fontId="23" fillId="0" borderId="0" xfId="0" applyFont="1" applyFill="1" applyAlignment="1">
      <alignment horizontal="center" vertical="center" wrapText="1" shrinkToFit="1"/>
    </xf>
    <xf numFmtId="0" fontId="23" fillId="0" borderId="0" xfId="0" applyFont="1" applyFill="1" applyAlignment="1"/>
    <xf numFmtId="0" fontId="23" fillId="0" borderId="0" xfId="0" applyFont="1" applyFill="1"/>
    <xf numFmtId="0" fontId="39" fillId="0" borderId="0" xfId="0" applyFont="1" applyFill="1"/>
    <xf numFmtId="0" fontId="23" fillId="0" borderId="0" xfId="0" applyFont="1" applyFill="1" applyAlignment="1">
      <alignment vertical="center"/>
    </xf>
    <xf numFmtId="0" fontId="39" fillId="0" borderId="0" xfId="0" applyFont="1" applyFill="1" applyAlignment="1">
      <alignment vertical="center"/>
    </xf>
    <xf numFmtId="0" fontId="40" fillId="0" borderId="0" xfId="0" applyFont="1" applyFill="1" applyAlignment="1">
      <alignment horizontal="left" vertical="center" wrapText="1"/>
    </xf>
    <xf numFmtId="0" fontId="23" fillId="0" borderId="0" xfId="0" applyFont="1" applyFill="1" applyBorder="1" applyAlignment="1">
      <alignment horizontal="right" vertical="center"/>
    </xf>
    <xf numFmtId="0" fontId="22" fillId="0" borderId="23" xfId="0" applyFont="1" applyFill="1" applyBorder="1"/>
    <xf numFmtId="0" fontId="22" fillId="0" borderId="24" xfId="0" applyFont="1" applyFill="1" applyBorder="1"/>
    <xf numFmtId="0" fontId="22" fillId="0" borderId="27" xfId="0" applyFont="1" applyFill="1" applyBorder="1" applyAlignment="1">
      <alignment horizontal="distributed" vertical="center" shrinkToFit="1"/>
    </xf>
    <xf numFmtId="0" fontId="22" fillId="0" borderId="0" xfId="0" applyFont="1" applyFill="1" applyAlignment="1">
      <alignment shrinkToFit="1"/>
    </xf>
    <xf numFmtId="0" fontId="22" fillId="0" borderId="81" xfId="0" applyFont="1" applyFill="1" applyBorder="1" applyAlignment="1">
      <alignment horizontal="distributed" vertical="center" shrinkToFit="1"/>
    </xf>
    <xf numFmtId="0" fontId="22" fillId="0" borderId="51" xfId="0" applyFont="1" applyFill="1" applyBorder="1" applyAlignment="1">
      <alignment horizontal="distributed" vertical="center" shrinkToFit="1"/>
    </xf>
    <xf numFmtId="0" fontId="22" fillId="0" borderId="37" xfId="0" applyFont="1" applyFill="1" applyBorder="1" applyAlignment="1">
      <alignment horizontal="distributed" vertical="center" shrinkToFit="1"/>
    </xf>
    <xf numFmtId="0" fontId="22" fillId="0" borderId="40" xfId="0" applyFont="1" applyFill="1" applyBorder="1" applyAlignment="1">
      <alignment horizontal="distributed" vertical="center" shrinkToFit="1"/>
    </xf>
    <xf numFmtId="0" fontId="22" fillId="0" borderId="32" xfId="0" applyFont="1" applyFill="1" applyBorder="1" applyAlignment="1">
      <alignment horizontal="distributed" vertical="center" shrinkToFit="1"/>
    </xf>
    <xf numFmtId="0" fontId="22" fillId="0" borderId="0" xfId="0" applyFont="1" applyFill="1" applyBorder="1" applyAlignment="1">
      <alignment vertical="center" shrinkToFit="1"/>
    </xf>
    <xf numFmtId="0" fontId="22" fillId="0" borderId="0" xfId="0" applyFont="1" applyFill="1" applyBorder="1" applyAlignment="1">
      <alignment vertical="center"/>
    </xf>
    <xf numFmtId="178" fontId="22" fillId="0" borderId="74" xfId="44" applyNumberFormat="1" applyFont="1" applyFill="1" applyBorder="1" applyAlignment="1">
      <alignment vertical="center" shrinkToFit="1"/>
    </xf>
    <xf numFmtId="178" fontId="22" fillId="0" borderId="66" xfId="44" applyNumberFormat="1" applyFont="1" applyFill="1" applyBorder="1" applyAlignment="1">
      <alignment vertical="center" shrinkToFit="1"/>
    </xf>
    <xf numFmtId="178" fontId="22" fillId="0" borderId="85" xfId="44" applyNumberFormat="1" applyFont="1" applyFill="1" applyBorder="1" applyAlignment="1">
      <alignment vertical="center" shrinkToFit="1"/>
    </xf>
    <xf numFmtId="178" fontId="22" fillId="0" borderId="67" xfId="44" applyNumberFormat="1" applyFont="1" applyFill="1" applyBorder="1" applyAlignment="1">
      <alignment vertical="center" shrinkToFit="1"/>
    </xf>
    <xf numFmtId="178" fontId="22" fillId="0" borderId="65" xfId="44" applyNumberFormat="1" applyFont="1" applyFill="1" applyBorder="1" applyAlignment="1">
      <alignment vertical="center" shrinkToFit="1"/>
    </xf>
    <xf numFmtId="0" fontId="22" fillId="0" borderId="0" xfId="0" applyFont="1" applyFill="1" applyAlignment="1">
      <alignment vertical="center" shrinkToFit="1"/>
    </xf>
    <xf numFmtId="0" fontId="29" fillId="0" borderId="0" xfId="0" applyFont="1" applyFill="1" applyBorder="1" applyAlignment="1">
      <alignment vertical="center"/>
    </xf>
    <xf numFmtId="177" fontId="22" fillId="37" borderId="84" xfId="0" applyNumberFormat="1" applyFont="1" applyFill="1" applyBorder="1" applyAlignment="1">
      <alignment vertical="center" shrinkToFit="1"/>
    </xf>
    <xf numFmtId="0" fontId="0" fillId="0" borderId="0" xfId="0" applyFont="1" applyFill="1" applyAlignment="1">
      <alignment vertical="center"/>
    </xf>
    <xf numFmtId="0" fontId="42" fillId="0" borderId="0" xfId="0" applyFont="1" applyFill="1" applyAlignment="1">
      <alignment vertical="center"/>
    </xf>
    <xf numFmtId="0" fontId="43" fillId="0" borderId="0" xfId="0" applyFont="1" applyFill="1" applyAlignment="1">
      <alignment vertical="center"/>
    </xf>
    <xf numFmtId="0" fontId="43" fillId="0" borderId="0" xfId="0" applyFont="1" applyFill="1" applyAlignment="1">
      <alignment vertical="center" wrapText="1"/>
    </xf>
    <xf numFmtId="0" fontId="22" fillId="0" borderId="0" xfId="0" applyFont="1" applyFill="1" applyBorder="1" applyAlignment="1">
      <alignment horizontal="right" vertical="center"/>
    </xf>
    <xf numFmtId="0" fontId="22" fillId="0" borderId="0" xfId="0" applyFont="1" applyFill="1" applyBorder="1"/>
    <xf numFmtId="0" fontId="22" fillId="0" borderId="0" xfId="0" applyFont="1" applyFill="1" applyBorder="1" applyAlignment="1">
      <alignment shrinkToFit="1"/>
    </xf>
    <xf numFmtId="178" fontId="22" fillId="0" borderId="0" xfId="44" applyNumberFormat="1" applyFont="1" applyFill="1" applyBorder="1" applyAlignment="1">
      <alignment vertical="center" shrinkToFit="1"/>
    </xf>
    <xf numFmtId="177" fontId="22" fillId="0" borderId="0" xfId="0" applyNumberFormat="1" applyFont="1" applyFill="1" applyBorder="1" applyAlignment="1">
      <alignment vertical="center" shrinkToFit="1"/>
    </xf>
    <xf numFmtId="0" fontId="22" fillId="0" borderId="0" xfId="0" applyFont="1" applyAlignment="1"/>
    <xf numFmtId="0" fontId="22" fillId="0" borderId="3" xfId="0" applyFont="1" applyFill="1" applyBorder="1" applyAlignment="1">
      <alignment vertical="top"/>
    </xf>
    <xf numFmtId="0" fontId="22" fillId="0" borderId="0" xfId="0" applyFont="1" applyFill="1" applyBorder="1" applyAlignment="1">
      <alignment vertical="top"/>
    </xf>
    <xf numFmtId="0" fontId="22" fillId="0" borderId="4" xfId="0" applyFont="1" applyFill="1" applyBorder="1" applyAlignment="1"/>
    <xf numFmtId="0" fontId="0" fillId="0" borderId="0" xfId="0" applyFont="1" applyFill="1"/>
    <xf numFmtId="0" fontId="50" fillId="0" borderId="0" xfId="47" applyFont="1" applyAlignment="1">
      <alignment vertical="center"/>
    </xf>
    <xf numFmtId="0" fontId="50" fillId="0" borderId="0" xfId="47" applyFont="1" applyFill="1" applyAlignment="1">
      <alignment vertical="center"/>
    </xf>
    <xf numFmtId="0" fontId="50" fillId="0" borderId="1" xfId="47" applyFont="1" applyBorder="1" applyAlignment="1">
      <alignment vertical="center"/>
    </xf>
    <xf numFmtId="0" fontId="50" fillId="0" borderId="0" xfId="47" applyFont="1" applyAlignment="1">
      <alignment horizontal="left" vertical="center"/>
    </xf>
    <xf numFmtId="0" fontId="51" fillId="0" borderId="0" xfId="47" applyFont="1" applyAlignment="1">
      <alignment vertical="center"/>
    </xf>
    <xf numFmtId="0" fontId="50" fillId="0" borderId="0" xfId="47" applyFont="1" applyAlignment="1">
      <alignment horizontal="right" vertical="center"/>
    </xf>
    <xf numFmtId="0" fontId="50" fillId="0" borderId="1" xfId="47" applyFont="1" applyBorder="1" applyAlignment="1">
      <alignment horizontal="left" vertical="center"/>
    </xf>
    <xf numFmtId="0" fontId="50" fillId="0" borderId="12" xfId="47" applyFont="1" applyBorder="1" applyAlignment="1">
      <alignment vertical="center"/>
    </xf>
    <xf numFmtId="0" fontId="50" fillId="0" borderId="9" xfId="47" applyFont="1" applyBorder="1" applyAlignment="1">
      <alignment vertical="center"/>
    </xf>
    <xf numFmtId="0" fontId="47" fillId="0" borderId="0" xfId="47"/>
    <xf numFmtId="180" fontId="50" fillId="0" borderId="0" xfId="47" applyNumberFormat="1" applyFont="1" applyAlignment="1">
      <alignment horizontal="right" vertical="center"/>
    </xf>
    <xf numFmtId="58" fontId="50" fillId="0" borderId="0" xfId="47" applyNumberFormat="1" applyFont="1" applyAlignment="1">
      <alignment vertical="center"/>
    </xf>
    <xf numFmtId="0" fontId="50" fillId="0" borderId="2" xfId="47" applyFont="1" applyFill="1" applyBorder="1" applyAlignment="1">
      <alignment horizontal="center" vertical="center"/>
    </xf>
    <xf numFmtId="0" fontId="50" fillId="0" borderId="0" xfId="47" applyFont="1" applyAlignment="1">
      <alignment horizontal="center" vertical="center"/>
    </xf>
    <xf numFmtId="0" fontId="50" fillId="0" borderId="9" xfId="47" applyFont="1" applyFill="1" applyBorder="1" applyAlignment="1">
      <alignment horizontal="center" vertical="center"/>
    </xf>
    <xf numFmtId="181" fontId="50" fillId="0" borderId="0" xfId="48" applyNumberFormat="1" applyFont="1" applyAlignment="1">
      <alignment horizontal="right" vertical="center"/>
    </xf>
    <xf numFmtId="10" fontId="50" fillId="0" borderId="0" xfId="49" applyNumberFormat="1" applyFont="1" applyAlignment="1">
      <alignment horizontal="center" vertical="center"/>
    </xf>
    <xf numFmtId="0" fontId="52" fillId="0" borderId="0" xfId="47" applyFont="1" applyAlignment="1">
      <alignment horizontal="left" vertical="center" wrapText="1"/>
    </xf>
    <xf numFmtId="0" fontId="53" fillId="0" borderId="0" xfId="47" applyFont="1" applyAlignment="1">
      <alignment horizontal="right"/>
    </xf>
    <xf numFmtId="0" fontId="53" fillId="0" borderId="0" xfId="47" applyFont="1" applyAlignment="1">
      <alignment horizontal="left"/>
    </xf>
    <xf numFmtId="0" fontId="53" fillId="0" borderId="0" xfId="47" applyFont="1"/>
    <xf numFmtId="0" fontId="54" fillId="0" borderId="0" xfId="47" applyFont="1" applyAlignment="1">
      <alignment vertical="center"/>
    </xf>
    <xf numFmtId="0" fontId="56" fillId="0" borderId="0" xfId="52" applyFont="1" applyFill="1" applyAlignment="1">
      <alignment vertical="center"/>
    </xf>
    <xf numFmtId="0" fontId="57" fillId="0" borderId="0" xfId="51" applyFont="1" applyFill="1" applyBorder="1" applyAlignment="1" applyProtection="1">
      <alignment horizontal="left" vertical="center"/>
    </xf>
    <xf numFmtId="0" fontId="4" fillId="0" borderId="0" xfId="51" applyFont="1" applyFill="1" applyBorder="1" applyAlignment="1" applyProtection="1">
      <alignment horizontal="left" vertical="center"/>
    </xf>
    <xf numFmtId="0" fontId="58" fillId="0" borderId="0" xfId="53" applyFont="1" applyFill="1">
      <alignment vertical="center"/>
    </xf>
    <xf numFmtId="0" fontId="56" fillId="0" borderId="0" xfId="52" applyFont="1">
      <alignment vertical="center"/>
    </xf>
    <xf numFmtId="0" fontId="41" fillId="0" borderId="0" xfId="51" applyFont="1" applyFill="1" applyAlignment="1" applyProtection="1">
      <alignment horizontal="center"/>
    </xf>
    <xf numFmtId="0" fontId="57" fillId="0" borderId="0" xfId="51" applyFont="1" applyFill="1" applyAlignment="1" applyProtection="1">
      <alignment horizontal="center" vertical="center"/>
    </xf>
    <xf numFmtId="0" fontId="56" fillId="0" borderId="0" xfId="52" applyFont="1" applyFill="1" applyAlignment="1">
      <alignment vertical="center" wrapText="1"/>
    </xf>
    <xf numFmtId="0" fontId="56" fillId="0" borderId="0" xfId="52" applyFont="1" applyFill="1">
      <alignment vertical="center"/>
    </xf>
    <xf numFmtId="0" fontId="58" fillId="0" borderId="0" xfId="53" applyFont="1" applyFill="1" applyProtection="1">
      <alignment vertical="center"/>
    </xf>
    <xf numFmtId="0" fontId="56" fillId="0" borderId="0" xfId="47" applyFont="1" applyFill="1"/>
    <xf numFmtId="0" fontId="34" fillId="0" borderId="0" xfId="51" applyFont="1" applyFill="1" applyAlignment="1" applyProtection="1">
      <alignment vertical="center"/>
    </xf>
    <xf numFmtId="0" fontId="60" fillId="0" borderId="0" xfId="51" applyFont="1" applyFill="1" applyAlignment="1" applyProtection="1">
      <alignment vertical="center"/>
    </xf>
    <xf numFmtId="0" fontId="61" fillId="0" borderId="0" xfId="53" applyFont="1" applyFill="1" applyProtection="1">
      <alignment vertical="center"/>
    </xf>
    <xf numFmtId="0" fontId="56" fillId="0" borderId="0" xfId="52" applyFont="1" applyAlignment="1">
      <alignment vertical="center"/>
    </xf>
    <xf numFmtId="0" fontId="60" fillId="38" borderId="6" xfId="51" applyFont="1" applyFill="1" applyBorder="1" applyAlignment="1" applyProtection="1">
      <alignment vertical="center" textRotation="255"/>
    </xf>
    <xf numFmtId="0" fontId="60" fillId="38" borderId="8" xfId="51" applyFont="1" applyFill="1" applyBorder="1" applyAlignment="1" applyProtection="1">
      <alignment vertical="center"/>
    </xf>
    <xf numFmtId="0" fontId="60" fillId="38" borderId="8" xfId="51" applyFont="1" applyFill="1" applyBorder="1" applyAlignment="1" applyProtection="1">
      <alignment horizontal="center" vertical="center"/>
    </xf>
    <xf numFmtId="0" fontId="60" fillId="38" borderId="2" xfId="51" applyFont="1" applyFill="1" applyBorder="1" applyAlignment="1" applyProtection="1">
      <alignment horizontal="center" vertical="center"/>
    </xf>
    <xf numFmtId="0" fontId="60" fillId="38" borderId="7" xfId="51" applyFont="1" applyFill="1" applyBorder="1" applyAlignment="1" applyProtection="1"/>
    <xf numFmtId="0" fontId="60" fillId="38" borderId="12" xfId="51" applyFont="1" applyFill="1" applyBorder="1" applyAlignment="1" applyProtection="1"/>
    <xf numFmtId="0" fontId="60" fillId="38" borderId="12" xfId="51" applyFont="1" applyFill="1" applyBorder="1" applyAlignment="1" applyProtection="1">
      <alignment horizontal="right"/>
    </xf>
    <xf numFmtId="0" fontId="60" fillId="39" borderId="12" xfId="51" applyFont="1" applyFill="1" applyBorder="1" applyAlignment="1" applyProtection="1">
      <alignment horizontal="center"/>
    </xf>
    <xf numFmtId="0" fontId="60" fillId="38" borderId="9" xfId="51" applyFont="1" applyFill="1" applyBorder="1" applyAlignment="1" applyProtection="1"/>
    <xf numFmtId="0" fontId="60" fillId="38" borderId="10" xfId="51" applyFont="1" applyFill="1" applyBorder="1" applyAlignment="1" applyProtection="1">
      <alignment vertical="center" textRotation="255"/>
    </xf>
    <xf numFmtId="0" fontId="60" fillId="38" borderId="5" xfId="51" applyFont="1" applyFill="1" applyBorder="1" applyAlignment="1" applyProtection="1">
      <alignment vertical="center"/>
    </xf>
    <xf numFmtId="0" fontId="60" fillId="38" borderId="5" xfId="51" applyFont="1" applyFill="1" applyBorder="1" applyAlignment="1" applyProtection="1">
      <alignment horizontal="center" vertical="center"/>
    </xf>
    <xf numFmtId="0" fontId="60" fillId="38" borderId="11" xfId="51" applyFont="1" applyFill="1" applyBorder="1" applyAlignment="1" applyProtection="1">
      <alignment horizontal="center" vertical="center"/>
    </xf>
    <xf numFmtId="0" fontId="60" fillId="38" borderId="12" xfId="51" applyFont="1" applyFill="1" applyBorder="1" applyAlignment="1" applyProtection="1">
      <alignment horizontal="center"/>
    </xf>
    <xf numFmtId="0" fontId="60" fillId="38" borderId="1" xfId="51" applyFont="1" applyFill="1" applyBorder="1" applyAlignment="1" applyProtection="1">
      <alignment horizontal="center"/>
    </xf>
    <xf numFmtId="0" fontId="60" fillId="38" borderId="9" xfId="51" applyFont="1" applyFill="1" applyBorder="1" applyAlignment="1" applyProtection="1">
      <alignment horizontal="center"/>
    </xf>
    <xf numFmtId="12" fontId="57" fillId="0" borderId="49" xfId="51" applyNumberFormat="1" applyFont="1" applyBorder="1" applyAlignment="1" applyProtection="1">
      <alignment horizontal="center" vertical="center"/>
    </xf>
    <xf numFmtId="183" fontId="4" fillId="39" borderId="2" xfId="50" applyNumberFormat="1" applyFont="1" applyFill="1" applyBorder="1" applyAlignment="1" applyProtection="1">
      <alignment vertical="center"/>
      <protection locked="0"/>
    </xf>
    <xf numFmtId="183" fontId="4" fillId="39" borderId="46" xfId="50" applyNumberFormat="1" applyFont="1" applyFill="1" applyBorder="1" applyAlignment="1" applyProtection="1">
      <alignment vertical="center"/>
      <protection locked="0"/>
    </xf>
    <xf numFmtId="2" fontId="4" fillId="0" borderId="91" xfId="50" applyNumberFormat="1" applyFont="1" applyFill="1" applyBorder="1" applyAlignment="1" applyProtection="1"/>
    <xf numFmtId="12" fontId="57" fillId="0" borderId="98" xfId="51" applyNumberFormat="1" applyFont="1" applyBorder="1" applyAlignment="1" applyProtection="1">
      <alignment horizontal="center" vertical="center"/>
    </xf>
    <xf numFmtId="183" fontId="4" fillId="39" borderId="97" xfId="50" applyNumberFormat="1" applyFont="1" applyFill="1" applyBorder="1" applyAlignment="1" applyProtection="1">
      <alignment vertical="center"/>
      <protection locked="0"/>
    </xf>
    <xf numFmtId="183" fontId="4" fillId="39" borderId="98" xfId="50" applyNumberFormat="1" applyFont="1" applyFill="1" applyBorder="1" applyAlignment="1" applyProtection="1">
      <alignment vertical="center"/>
      <protection locked="0"/>
    </xf>
    <xf numFmtId="0" fontId="57" fillId="0" borderId="98" xfId="51" applyNumberFormat="1" applyFont="1" applyBorder="1" applyAlignment="1" applyProtection="1">
      <alignment horizontal="center" vertical="center"/>
    </xf>
    <xf numFmtId="183" fontId="4" fillId="39" borderId="11" xfId="50" applyNumberFormat="1" applyFont="1" applyFill="1" applyBorder="1" applyAlignment="1" applyProtection="1">
      <alignment vertical="center"/>
      <protection locked="0"/>
    </xf>
    <xf numFmtId="183" fontId="4" fillId="39" borderId="42" xfId="50" applyNumberFormat="1" applyFont="1" applyFill="1" applyBorder="1" applyAlignment="1" applyProtection="1">
      <alignment vertical="center"/>
      <protection locked="0"/>
    </xf>
    <xf numFmtId="12" fontId="57" fillId="38" borderId="46" xfId="51" applyNumberFormat="1" applyFont="1" applyFill="1" applyBorder="1" applyAlignment="1" applyProtection="1">
      <alignment horizontal="center" vertical="center"/>
    </xf>
    <xf numFmtId="183" fontId="4" fillId="39" borderId="0" xfId="50" applyNumberFormat="1" applyFont="1" applyFill="1" applyBorder="1" applyAlignment="1" applyProtection="1">
      <alignment vertical="center"/>
      <protection locked="0"/>
    </xf>
    <xf numFmtId="183" fontId="4" fillId="39" borderId="49" xfId="50" applyNumberFormat="1" applyFont="1" applyFill="1" applyBorder="1" applyAlignment="1" applyProtection="1">
      <alignment vertical="center"/>
      <protection locked="0"/>
    </xf>
    <xf numFmtId="183" fontId="4" fillId="39" borderId="4" xfId="50" applyNumberFormat="1" applyFont="1" applyFill="1" applyBorder="1" applyAlignment="1" applyProtection="1">
      <alignment vertical="center"/>
      <protection locked="0"/>
    </xf>
    <xf numFmtId="183" fontId="4" fillId="39" borderId="104" xfId="50" applyNumberFormat="1" applyFont="1" applyFill="1" applyBorder="1" applyAlignment="1" applyProtection="1">
      <alignment vertical="center"/>
      <protection locked="0"/>
    </xf>
    <xf numFmtId="12" fontId="57" fillId="38" borderId="98" xfId="51" applyNumberFormat="1" applyFont="1" applyFill="1" applyBorder="1" applyAlignment="1" applyProtection="1">
      <alignment horizontal="center" vertical="center"/>
    </xf>
    <xf numFmtId="183" fontId="4" fillId="39" borderId="96" xfId="50" applyNumberFormat="1" applyFont="1" applyFill="1" applyBorder="1" applyAlignment="1" applyProtection="1">
      <alignment vertical="center"/>
      <protection locked="0"/>
    </xf>
    <xf numFmtId="0" fontId="57" fillId="0" borderId="109" xfId="51" applyNumberFormat="1" applyFont="1" applyBorder="1" applyAlignment="1" applyProtection="1">
      <alignment horizontal="center" vertical="center"/>
    </xf>
    <xf numFmtId="183" fontId="4" fillId="39" borderId="5" xfId="50" applyNumberFormat="1" applyFont="1" applyFill="1" applyBorder="1" applyAlignment="1" applyProtection="1">
      <alignment vertical="center"/>
      <protection locked="0"/>
    </xf>
    <xf numFmtId="0" fontId="57" fillId="0" borderId="6" xfId="51" applyFont="1" applyBorder="1" applyAlignment="1" applyProtection="1">
      <alignment horizontal="center" vertical="center" shrinkToFit="1"/>
    </xf>
    <xf numFmtId="0" fontId="57" fillId="0" borderId="46" xfId="51" applyNumberFormat="1" applyFont="1" applyBorder="1" applyAlignment="1" applyProtection="1">
      <alignment horizontal="center" vertical="center"/>
    </xf>
    <xf numFmtId="0" fontId="57" fillId="0" borderId="7" xfId="51" applyFont="1" applyBorder="1" applyAlignment="1" applyProtection="1">
      <alignment horizontal="center" vertical="center" textRotation="255"/>
    </xf>
    <xf numFmtId="0" fontId="57" fillId="0" borderId="12" xfId="51" applyFont="1" applyBorder="1" applyAlignment="1" applyProtection="1">
      <alignment horizontal="center" vertical="center"/>
    </xf>
    <xf numFmtId="0" fontId="60" fillId="0" borderId="12" xfId="51" applyFont="1" applyFill="1" applyBorder="1" applyAlignment="1" applyProtection="1">
      <alignment horizontal="left" vertical="center" wrapText="1"/>
    </xf>
    <xf numFmtId="0" fontId="57" fillId="0" borderId="9" xfId="51" applyNumberFormat="1" applyFont="1" applyFill="1" applyBorder="1" applyAlignment="1" applyProtection="1">
      <alignment horizontal="center" vertical="center"/>
    </xf>
    <xf numFmtId="183" fontId="4" fillId="0" borderId="9" xfId="50" applyNumberFormat="1" applyFont="1" applyFill="1" applyBorder="1" applyAlignment="1" applyProtection="1">
      <alignment vertical="center"/>
    </xf>
    <xf numFmtId="183" fontId="4" fillId="0" borderId="1" xfId="50" applyNumberFormat="1" applyFont="1" applyFill="1" applyBorder="1" applyAlignment="1" applyProtection="1">
      <alignment vertical="center"/>
    </xf>
    <xf numFmtId="183" fontId="56" fillId="0" borderId="1" xfId="54" applyNumberFormat="1" applyFont="1" applyFill="1" applyBorder="1" applyAlignment="1" applyProtection="1">
      <alignment vertical="center"/>
    </xf>
    <xf numFmtId="0" fontId="57" fillId="38" borderId="7" xfId="51" applyFont="1" applyFill="1" applyBorder="1" applyAlignment="1" applyProtection="1">
      <alignment horizontal="center" vertical="center" textRotation="255"/>
    </xf>
    <xf numFmtId="0" fontId="57" fillId="38" borderId="9" xfId="51" applyNumberFormat="1" applyFont="1" applyFill="1" applyBorder="1" applyAlignment="1" applyProtection="1">
      <alignment horizontal="center"/>
    </xf>
    <xf numFmtId="2" fontId="4" fillId="42" borderId="9" xfId="50" applyNumberFormat="1" applyFont="1" applyFill="1" applyBorder="1" applyAlignment="1" applyProtection="1"/>
    <xf numFmtId="12" fontId="57" fillId="40" borderId="9" xfId="50" applyNumberFormat="1" applyFont="1" applyFill="1" applyBorder="1" applyAlignment="1" applyProtection="1">
      <alignment horizontal="center"/>
      <protection locked="0"/>
    </xf>
    <xf numFmtId="183" fontId="56" fillId="0" borderId="91" xfId="54" applyNumberFormat="1" applyFont="1" applyFill="1" applyBorder="1" applyAlignment="1" applyProtection="1">
      <alignment vertical="center"/>
    </xf>
    <xf numFmtId="184" fontId="4" fillId="42" borderId="12" xfId="50" applyNumberFormat="1" applyFont="1" applyFill="1" applyBorder="1" applyAlignment="1" applyProtection="1"/>
    <xf numFmtId="49" fontId="4" fillId="0" borderId="3" xfId="51" applyNumberFormat="1" applyFont="1" applyFill="1" applyBorder="1" applyAlignment="1" applyProtection="1">
      <alignment horizontal="left" shrinkToFit="1"/>
    </xf>
    <xf numFmtId="49" fontId="4" fillId="0" borderId="0" xfId="51" applyNumberFormat="1" applyFont="1" applyFill="1" applyBorder="1" applyAlignment="1" applyProtection="1">
      <alignment horizontal="left" shrinkToFit="1"/>
    </xf>
    <xf numFmtId="185" fontId="56" fillId="42" borderId="46" xfId="54" applyNumberFormat="1" applyFont="1" applyFill="1" applyBorder="1" applyAlignment="1" applyProtection="1">
      <alignment vertical="center"/>
    </xf>
    <xf numFmtId="184" fontId="64" fillId="42" borderId="67" xfId="50" applyNumberFormat="1" applyFont="1" applyFill="1" applyBorder="1" applyAlignment="1" applyProtection="1">
      <alignment vertical="center"/>
    </xf>
    <xf numFmtId="49" fontId="4" fillId="0" borderId="0" xfId="51" quotePrefix="1" applyNumberFormat="1" applyFont="1" applyFill="1" applyBorder="1" applyAlignment="1" applyProtection="1">
      <alignment horizontal="left" shrinkToFit="1"/>
    </xf>
    <xf numFmtId="0" fontId="4" fillId="0" borderId="8" xfId="51" applyFont="1" applyFill="1" applyBorder="1" applyAlignment="1" applyProtection="1">
      <alignment vertical="top" wrapText="1"/>
    </xf>
    <xf numFmtId="0" fontId="56" fillId="0" borderId="8" xfId="52" applyFont="1" applyFill="1" applyBorder="1">
      <alignment vertical="center"/>
    </xf>
    <xf numFmtId="0" fontId="34" fillId="0" borderId="0" xfId="51" applyFont="1" applyFill="1" applyBorder="1" applyAlignment="1" applyProtection="1">
      <alignment vertical="center"/>
    </xf>
    <xf numFmtId="0" fontId="4" fillId="0" borderId="0" xfId="51" applyFont="1" applyFill="1" applyBorder="1" applyAlignment="1" applyProtection="1">
      <alignment vertical="top" wrapText="1"/>
    </xf>
    <xf numFmtId="0" fontId="56" fillId="0" borderId="0" xfId="52" applyFont="1" applyFill="1" applyBorder="1">
      <alignment vertical="center"/>
    </xf>
    <xf numFmtId="0" fontId="4" fillId="0" borderId="0" xfId="51" applyFont="1" applyFill="1" applyBorder="1" applyAlignment="1" applyProtection="1">
      <alignment horizontal="center" vertical="center" wrapText="1"/>
    </xf>
    <xf numFmtId="9" fontId="4" fillId="0" borderId="0" xfId="49" applyFont="1" applyFill="1" applyBorder="1" applyAlignment="1" applyProtection="1">
      <alignment horizontal="center" vertical="center" wrapText="1"/>
    </xf>
    <xf numFmtId="0" fontId="56" fillId="0" borderId="0" xfId="52" applyFont="1" applyAlignment="1"/>
    <xf numFmtId="0" fontId="56" fillId="38" borderId="0" xfId="52" applyFont="1" applyFill="1">
      <alignment vertical="center"/>
    </xf>
    <xf numFmtId="0" fontId="22" fillId="0" borderId="0" xfId="43" applyNumberFormat="1" applyFont="1" applyAlignment="1">
      <alignment vertical="center"/>
    </xf>
    <xf numFmtId="0" fontId="22" fillId="0" borderId="0" xfId="43" applyNumberFormat="1" applyFont="1" applyBorder="1" applyAlignment="1">
      <alignment horizontal="left" vertical="center" wrapText="1"/>
    </xf>
    <xf numFmtId="0" fontId="22" fillId="0" borderId="0" xfId="43" applyNumberFormat="1" applyFont="1" applyBorder="1" applyAlignment="1">
      <alignment vertical="center"/>
    </xf>
    <xf numFmtId="0" fontId="23" fillId="0" borderId="0" xfId="43" applyNumberFormat="1" applyFont="1" applyBorder="1" applyAlignment="1">
      <alignment horizontal="center" vertical="center"/>
    </xf>
    <xf numFmtId="0" fontId="4" fillId="0" borderId="0" xfId="43" applyNumberFormat="1" applyFont="1" applyAlignment="1">
      <alignment vertical="center"/>
    </xf>
    <xf numFmtId="0" fontId="22" fillId="0" borderId="0" xfId="46" applyFont="1">
      <alignment vertical="center"/>
    </xf>
    <xf numFmtId="0" fontId="22" fillId="33" borderId="0" xfId="46" applyFont="1" applyFill="1" applyAlignment="1">
      <alignment horizontal="right" vertical="center"/>
    </xf>
    <xf numFmtId="0" fontId="22" fillId="0" borderId="6" xfId="46" applyFont="1" applyBorder="1">
      <alignment vertical="center"/>
    </xf>
    <xf numFmtId="0" fontId="22" fillId="0" borderId="7" xfId="46" applyFont="1" applyBorder="1">
      <alignment vertical="center"/>
    </xf>
    <xf numFmtId="0" fontId="22" fillId="33" borderId="12" xfId="46" applyFont="1" applyFill="1" applyBorder="1" applyAlignment="1">
      <alignment horizontal="left" vertical="center"/>
    </xf>
    <xf numFmtId="0" fontId="22" fillId="33" borderId="12" xfId="46" applyFont="1" applyFill="1" applyBorder="1" applyAlignment="1">
      <alignment horizontal="center" vertical="center"/>
    </xf>
    <xf numFmtId="0" fontId="22" fillId="33" borderId="9" xfId="46" applyFont="1" applyFill="1" applyBorder="1">
      <alignment vertical="center"/>
    </xf>
    <xf numFmtId="0" fontId="22" fillId="33" borderId="7" xfId="46" applyFont="1" applyFill="1" applyBorder="1" applyAlignment="1">
      <alignment vertical="center"/>
    </xf>
    <xf numFmtId="0" fontId="22" fillId="33" borderId="12" xfId="46" applyFont="1" applyFill="1" applyBorder="1" applyAlignment="1">
      <alignment vertical="center"/>
    </xf>
    <xf numFmtId="0" fontId="22" fillId="0" borderId="10" xfId="46" applyFont="1" applyBorder="1">
      <alignment vertical="center"/>
    </xf>
    <xf numFmtId="0" fontId="22" fillId="0" borderId="8" xfId="46" applyFont="1" applyBorder="1">
      <alignment vertical="center"/>
    </xf>
    <xf numFmtId="0" fontId="22" fillId="0" borderId="2" xfId="46" applyFont="1" applyBorder="1">
      <alignment vertical="center"/>
    </xf>
    <xf numFmtId="0" fontId="22" fillId="0" borderId="3" xfId="46" applyFont="1" applyBorder="1">
      <alignment vertical="center"/>
    </xf>
    <xf numFmtId="0" fontId="22" fillId="0" borderId="4" xfId="46" applyFont="1" applyBorder="1">
      <alignment vertical="center"/>
    </xf>
    <xf numFmtId="0" fontId="22" fillId="0" borderId="3" xfId="46" applyFont="1" applyBorder="1" applyAlignment="1">
      <alignment vertical="center"/>
    </xf>
    <xf numFmtId="0" fontId="22" fillId="0" borderId="0" xfId="46" applyFont="1" applyBorder="1" applyAlignment="1">
      <alignment vertical="center"/>
    </xf>
    <xf numFmtId="0" fontId="22" fillId="0" borderId="4" xfId="46" applyFont="1" applyBorder="1" applyAlignment="1">
      <alignment vertical="center"/>
    </xf>
    <xf numFmtId="0" fontId="22" fillId="0" borderId="0" xfId="46" applyFont="1" applyBorder="1">
      <alignment vertical="center"/>
    </xf>
    <xf numFmtId="0" fontId="22" fillId="0" borderId="1" xfId="46" applyFont="1" applyBorder="1" applyAlignment="1">
      <alignment horizontal="center" vertical="center"/>
    </xf>
    <xf numFmtId="0" fontId="22" fillId="0" borderId="5" xfId="46" applyFont="1" applyBorder="1">
      <alignment vertical="center"/>
    </xf>
    <xf numFmtId="0" fontId="22" fillId="0" borderId="11" xfId="46" applyFont="1" applyBorder="1">
      <alignment vertical="center"/>
    </xf>
    <xf numFmtId="0" fontId="22" fillId="0" borderId="5" xfId="46" applyFont="1" applyBorder="1" applyAlignment="1">
      <alignment horizontal="justify" vertical="center"/>
    </xf>
    <xf numFmtId="0" fontId="22" fillId="0" borderId="8" xfId="46" applyFont="1" applyBorder="1" applyAlignment="1">
      <alignment horizontal="justify" vertical="center"/>
    </xf>
    <xf numFmtId="0" fontId="22" fillId="0" borderId="7" xfId="46" applyFont="1" applyBorder="1" applyAlignment="1">
      <alignment horizontal="center" vertical="center"/>
    </xf>
    <xf numFmtId="178" fontId="22" fillId="0" borderId="0" xfId="56" applyNumberFormat="1" applyFont="1" applyFill="1" applyBorder="1" applyAlignment="1">
      <alignment horizontal="center" vertical="center"/>
    </xf>
    <xf numFmtId="0" fontId="22" fillId="33" borderId="1" xfId="0" applyFont="1" applyFill="1" applyBorder="1" applyAlignment="1">
      <alignment horizontal="center" vertical="center"/>
    </xf>
    <xf numFmtId="0" fontId="25" fillId="33" borderId="0" xfId="0" applyFont="1" applyFill="1" applyBorder="1" applyAlignment="1">
      <alignment horizontal="center" vertical="center" shrinkToFit="1"/>
    </xf>
    <xf numFmtId="0" fontId="22" fillId="0" borderId="0" xfId="0" applyFont="1" applyBorder="1" applyAlignment="1">
      <alignment vertical="top" wrapText="1"/>
    </xf>
    <xf numFmtId="0" fontId="22" fillId="0" borderId="4" xfId="0" applyFont="1" applyBorder="1" applyAlignment="1">
      <alignment vertical="top" wrapText="1"/>
    </xf>
    <xf numFmtId="0" fontId="22" fillId="0" borderId="8" xfId="0" applyFont="1" applyBorder="1" applyAlignment="1">
      <alignment vertical="top" wrapText="1"/>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3" fillId="0" borderId="0" xfId="0" applyFont="1" applyAlignment="1">
      <alignment horizontal="center" vertical="center" wrapText="1"/>
    </xf>
    <xf numFmtId="0" fontId="22" fillId="33" borderId="1" xfId="0" applyFont="1" applyFill="1" applyBorder="1" applyAlignment="1">
      <alignment vertical="center" wrapText="1"/>
    </xf>
    <xf numFmtId="0" fontId="22" fillId="0" borderId="7" xfId="0" applyFont="1" applyBorder="1" applyAlignment="1">
      <alignment horizontal="center" vertical="top"/>
    </xf>
    <xf numFmtId="0" fontId="22" fillId="0" borderId="12" xfId="0" applyFont="1" applyBorder="1" applyAlignment="1">
      <alignment horizontal="center" vertical="top"/>
    </xf>
    <xf numFmtId="0" fontId="22" fillId="0" borderId="9" xfId="0" applyFont="1" applyBorder="1" applyAlignment="1">
      <alignment horizontal="center" vertical="top"/>
    </xf>
    <xf numFmtId="0" fontId="22" fillId="33" borderId="7"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9" xfId="0" applyFont="1" applyFill="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22" fillId="0" borderId="12" xfId="0" applyFont="1" applyBorder="1" applyAlignment="1">
      <alignment horizontal="center" vertical="center"/>
    </xf>
    <xf numFmtId="0" fontId="22" fillId="0" borderId="9" xfId="0" applyFont="1" applyBorder="1" applyAlignment="1">
      <alignment horizontal="center" vertical="center"/>
    </xf>
    <xf numFmtId="0" fontId="25" fillId="33" borderId="3" xfId="0" applyFont="1" applyFill="1" applyBorder="1" applyAlignment="1">
      <alignment horizontal="center" vertical="center" shrinkToFit="1"/>
    </xf>
    <xf numFmtId="0" fontId="25" fillId="33" borderId="0" xfId="0" applyFont="1" applyFill="1" applyBorder="1" applyAlignment="1">
      <alignment horizontal="center" vertical="center" shrinkToFit="1"/>
    </xf>
    <xf numFmtId="0" fontId="25" fillId="33" borderId="4" xfId="0" applyFont="1" applyFill="1" applyBorder="1" applyAlignment="1">
      <alignment horizontal="center" vertical="center" shrinkToFit="1"/>
    </xf>
    <xf numFmtId="0" fontId="22" fillId="33" borderId="10" xfId="0" applyFont="1" applyFill="1" applyBorder="1" applyAlignment="1">
      <alignment horizontal="center" vertical="center"/>
    </xf>
    <xf numFmtId="0" fontId="22" fillId="33" borderId="5" xfId="0" applyFont="1" applyFill="1" applyBorder="1" applyAlignment="1">
      <alignment horizontal="center" vertical="center"/>
    </xf>
    <xf numFmtId="0" fontId="22" fillId="33" borderId="11" xfId="0" applyFont="1" applyFill="1" applyBorder="1" applyAlignment="1">
      <alignment horizontal="center" vertical="center"/>
    </xf>
    <xf numFmtId="0" fontId="22" fillId="33" borderId="7"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9" xfId="0" applyFont="1" applyFill="1" applyBorder="1" applyAlignment="1">
      <alignment horizontal="center" vertical="center" wrapText="1"/>
    </xf>
    <xf numFmtId="0" fontId="22" fillId="0" borderId="8" xfId="0" applyFont="1" applyBorder="1" applyAlignment="1">
      <alignment vertical="top" wrapText="1"/>
    </xf>
    <xf numFmtId="0" fontId="22" fillId="0" borderId="0" xfId="0" applyFont="1" applyBorder="1" applyAlignment="1">
      <alignment horizontal="justify" vertical="top" wrapText="1"/>
    </xf>
    <xf numFmtId="0" fontId="22" fillId="0" borderId="0" xfId="0" applyFont="1" applyAlignment="1">
      <alignment horizontal="justify" vertical="top" wrapText="1"/>
    </xf>
    <xf numFmtId="0" fontId="22" fillId="0" borderId="4" xfId="0" applyFont="1" applyBorder="1" applyAlignment="1">
      <alignment horizontal="justify" vertical="top" wrapText="1"/>
    </xf>
    <xf numFmtId="0" fontId="22" fillId="0" borderId="0" xfId="0" applyFont="1" applyBorder="1" applyAlignment="1">
      <alignment vertical="top" wrapText="1"/>
    </xf>
    <xf numFmtId="0" fontId="22" fillId="0" borderId="4" xfId="0" applyFont="1" applyBorder="1" applyAlignment="1">
      <alignment vertical="top" wrapText="1"/>
    </xf>
    <xf numFmtId="0" fontId="22" fillId="0" borderId="0" xfId="0" applyFont="1" applyBorder="1" applyAlignment="1">
      <alignment horizontal="justify" vertical="top"/>
    </xf>
    <xf numFmtId="0" fontId="22" fillId="0" borderId="1" xfId="0" applyFont="1" applyBorder="1" applyAlignment="1">
      <alignment horizontal="center" vertical="center"/>
    </xf>
    <xf numFmtId="0" fontId="22" fillId="33" borderId="1" xfId="0" applyFont="1" applyFill="1" applyBorder="1" applyAlignment="1">
      <alignment horizontal="center" vertic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9" xfId="0" applyFont="1" applyBorder="1" applyAlignment="1">
      <alignment horizontal="center" vertical="center" wrapText="1"/>
    </xf>
    <xf numFmtId="0" fontId="22" fillId="33" borderId="7" xfId="0" applyFont="1" applyFill="1" applyBorder="1" applyAlignment="1">
      <alignment horizontal="center" vertical="center" wrapText="1" shrinkToFit="1"/>
    </xf>
    <xf numFmtId="0" fontId="22" fillId="33" borderId="12" xfId="0" applyFont="1" applyFill="1" applyBorder="1" applyAlignment="1">
      <alignment horizontal="center" vertical="center" wrapText="1" shrinkToFit="1"/>
    </xf>
    <xf numFmtId="0" fontId="22" fillId="33" borderId="9" xfId="0" applyFont="1" applyFill="1" applyBorder="1" applyAlignment="1">
      <alignment horizontal="center" vertical="center" wrapText="1" shrinkToFit="1"/>
    </xf>
    <xf numFmtId="0" fontId="28" fillId="0" borderId="6" xfId="43" applyNumberFormat="1" applyFont="1" applyFill="1" applyBorder="1" applyAlignment="1">
      <alignment horizontal="center" vertical="center"/>
    </xf>
    <xf numFmtId="0" fontId="28" fillId="0" borderId="8" xfId="43" applyNumberFormat="1" applyFont="1" applyFill="1" applyBorder="1" applyAlignment="1">
      <alignment horizontal="center" vertical="center"/>
    </xf>
    <xf numFmtId="0" fontId="28" fillId="0" borderId="51" xfId="43" applyNumberFormat="1" applyFont="1" applyFill="1" applyBorder="1" applyAlignment="1">
      <alignment horizontal="center" vertical="center"/>
    </xf>
    <xf numFmtId="0" fontId="28" fillId="0" borderId="52" xfId="43" applyNumberFormat="1" applyFont="1" applyFill="1" applyBorder="1" applyAlignment="1">
      <alignment horizontal="center" vertical="center"/>
    </xf>
    <xf numFmtId="0" fontId="28" fillId="0" borderId="22" xfId="43" applyNumberFormat="1" applyFont="1" applyFill="1" applyBorder="1" applyAlignment="1">
      <alignment horizontal="center" vertical="center"/>
    </xf>
    <xf numFmtId="0" fontId="28" fillId="0" borderId="44" xfId="43" applyNumberFormat="1" applyFont="1" applyFill="1" applyBorder="1" applyAlignment="1">
      <alignment horizontal="center" vertical="center"/>
    </xf>
    <xf numFmtId="0" fontId="25" fillId="35" borderId="23" xfId="43" applyNumberFormat="1" applyFont="1" applyFill="1" applyBorder="1" applyAlignment="1">
      <alignment horizontal="center" vertical="center" shrinkToFit="1"/>
    </xf>
    <xf numFmtId="0" fontId="25" fillId="35" borderId="24" xfId="43" applyNumberFormat="1" applyFont="1" applyFill="1" applyBorder="1" applyAlignment="1">
      <alignment horizontal="center" vertical="center" shrinkToFit="1"/>
    </xf>
    <xf numFmtId="0" fontId="25" fillId="35" borderId="29" xfId="43" applyNumberFormat="1" applyFont="1" applyFill="1" applyBorder="1" applyAlignment="1">
      <alignment horizontal="center" vertical="center" shrinkToFit="1"/>
    </xf>
    <xf numFmtId="0" fontId="25" fillId="35" borderId="22" xfId="43" applyNumberFormat="1" applyFont="1" applyFill="1" applyBorder="1" applyAlignment="1">
      <alignment horizontal="center" vertical="center" shrinkToFit="1"/>
    </xf>
    <xf numFmtId="0" fontId="25" fillId="35" borderId="53" xfId="43" applyNumberFormat="1" applyFont="1" applyFill="1" applyBorder="1" applyAlignment="1">
      <alignment horizontal="center" vertical="center"/>
    </xf>
    <xf numFmtId="0" fontId="25" fillId="35" borderId="54" xfId="43" applyNumberFormat="1" applyFont="1" applyFill="1" applyBorder="1" applyAlignment="1">
      <alignment horizontal="center" vertical="center"/>
    </xf>
    <xf numFmtId="0" fontId="25" fillId="35" borderId="55" xfId="43" applyNumberFormat="1" applyFont="1" applyFill="1" applyBorder="1" applyAlignment="1">
      <alignment horizontal="center" vertical="center"/>
    </xf>
    <xf numFmtId="0" fontId="25" fillId="35" borderId="56" xfId="43" applyNumberFormat="1" applyFont="1" applyFill="1" applyBorder="1" applyAlignment="1">
      <alignment horizontal="center" vertical="center"/>
    </xf>
    <xf numFmtId="0" fontId="25" fillId="35" borderId="57" xfId="43" applyNumberFormat="1" applyFont="1" applyFill="1" applyBorder="1" applyAlignment="1">
      <alignment horizontal="center" vertical="center"/>
    </xf>
    <xf numFmtId="0" fontId="25" fillId="35" borderId="58" xfId="43" applyNumberFormat="1" applyFont="1" applyFill="1" applyBorder="1" applyAlignment="1">
      <alignment horizontal="center" vertical="center"/>
    </xf>
    <xf numFmtId="0" fontId="24" fillId="0" borderId="61" xfId="43" applyNumberFormat="1" applyFont="1" applyBorder="1" applyAlignment="1">
      <alignment horizontal="distributed" vertical="center" indent="1"/>
    </xf>
    <xf numFmtId="0" fontId="24" fillId="0" borderId="1" xfId="43" applyNumberFormat="1" applyFont="1" applyBorder="1" applyAlignment="1">
      <alignment horizontal="distributed" vertical="center" indent="1"/>
    </xf>
    <xf numFmtId="0" fontId="24" fillId="0" borderId="63" xfId="43" applyNumberFormat="1" applyFont="1" applyBorder="1" applyAlignment="1">
      <alignment horizontal="distributed" vertical="center" indent="1"/>
    </xf>
    <xf numFmtId="0" fontId="24" fillId="0" borderId="31" xfId="43" applyNumberFormat="1" applyFont="1" applyBorder="1" applyAlignment="1">
      <alignment horizontal="distributed" vertical="center" indent="1"/>
    </xf>
    <xf numFmtId="0" fontId="28" fillId="0" borderId="2" xfId="43" applyNumberFormat="1" applyFont="1" applyFill="1" applyBorder="1" applyAlignment="1">
      <alignment horizontal="center" vertical="center"/>
    </xf>
    <xf numFmtId="0" fontId="28" fillId="0" borderId="30" xfId="43" applyNumberFormat="1" applyFont="1" applyFill="1" applyBorder="1" applyAlignment="1">
      <alignment horizontal="center" vertical="center"/>
    </xf>
    <xf numFmtId="0" fontId="28" fillId="33" borderId="6" xfId="43" applyNumberFormat="1" applyFont="1" applyFill="1" applyBorder="1" applyAlignment="1">
      <alignment horizontal="center" vertical="center" shrinkToFit="1"/>
    </xf>
    <xf numFmtId="0" fontId="28" fillId="33" borderId="8" xfId="43" applyNumberFormat="1" applyFont="1" applyFill="1" applyBorder="1" applyAlignment="1">
      <alignment horizontal="center" vertical="center" shrinkToFit="1"/>
    </xf>
    <xf numFmtId="0" fontId="28" fillId="33" borderId="51" xfId="43" applyNumberFormat="1" applyFont="1" applyFill="1" applyBorder="1" applyAlignment="1">
      <alignment horizontal="center" vertical="center" shrinkToFit="1"/>
    </xf>
    <xf numFmtId="0" fontId="28" fillId="33" borderId="10" xfId="43" applyNumberFormat="1" applyFont="1" applyFill="1" applyBorder="1" applyAlignment="1">
      <alignment horizontal="center" vertical="center" shrinkToFit="1"/>
    </xf>
    <xf numFmtId="0" fontId="28" fillId="33" borderId="5" xfId="43" applyNumberFormat="1" applyFont="1" applyFill="1" applyBorder="1" applyAlignment="1">
      <alignment horizontal="center" vertical="center" shrinkToFit="1"/>
    </xf>
    <xf numFmtId="0" fontId="28" fillId="33" borderId="62" xfId="43" applyNumberFormat="1" applyFont="1" applyFill="1" applyBorder="1" applyAlignment="1">
      <alignment horizontal="center" vertical="center" shrinkToFit="1"/>
    </xf>
    <xf numFmtId="0" fontId="28" fillId="33" borderId="61" xfId="43" applyNumberFormat="1" applyFont="1" applyFill="1" applyBorder="1" applyAlignment="1">
      <alignment horizontal="center" vertical="center" shrinkToFit="1"/>
    </xf>
    <xf numFmtId="0" fontId="28" fillId="33" borderId="1" xfId="43" applyNumberFormat="1" applyFont="1" applyFill="1" applyBorder="1" applyAlignment="1">
      <alignment horizontal="center" vertical="center" shrinkToFit="1"/>
    </xf>
    <xf numFmtId="0" fontId="28" fillId="33" borderId="63" xfId="43" applyNumberFormat="1" applyFont="1" applyFill="1" applyBorder="1" applyAlignment="1">
      <alignment horizontal="center" vertical="center" shrinkToFit="1"/>
    </xf>
    <xf numFmtId="0" fontId="28" fillId="33" borderId="31" xfId="43" applyNumberFormat="1" applyFont="1" applyFill="1" applyBorder="1" applyAlignment="1">
      <alignment horizontal="center" vertical="center" shrinkToFit="1"/>
    </xf>
    <xf numFmtId="0" fontId="28" fillId="33" borderId="40" xfId="43" applyNumberFormat="1" applyFont="1" applyFill="1" applyBorder="1" applyAlignment="1">
      <alignment horizontal="center" vertical="center" shrinkToFit="1"/>
    </xf>
    <xf numFmtId="0" fontId="28" fillId="33" borderId="32" xfId="43" applyNumberFormat="1" applyFont="1" applyFill="1" applyBorder="1" applyAlignment="1">
      <alignment horizontal="center" vertical="center" shrinkToFit="1"/>
    </xf>
    <xf numFmtId="9" fontId="24" fillId="0" borderId="61" xfId="43" quotePrefix="1" applyNumberFormat="1" applyFont="1" applyBorder="1" applyAlignment="1">
      <alignment horizontal="distributed" vertical="center" indent="1"/>
    </xf>
    <xf numFmtId="0" fontId="28" fillId="0" borderId="10" xfId="43" applyNumberFormat="1" applyFont="1" applyFill="1" applyBorder="1" applyAlignment="1">
      <alignment horizontal="center" vertical="center"/>
    </xf>
    <xf numFmtId="0" fontId="28" fillId="0" borderId="5" xfId="43" applyNumberFormat="1" applyFont="1" applyFill="1" applyBorder="1" applyAlignment="1">
      <alignment horizontal="center" vertical="center"/>
    </xf>
    <xf numFmtId="0" fontId="28" fillId="0" borderId="11" xfId="43" applyNumberFormat="1" applyFont="1" applyFill="1" applyBorder="1" applyAlignment="1">
      <alignment horizontal="center" vertical="center"/>
    </xf>
    <xf numFmtId="0" fontId="28" fillId="0" borderId="62" xfId="43" applyNumberFormat="1" applyFont="1" applyFill="1" applyBorder="1" applyAlignment="1">
      <alignment horizontal="center" vertical="center"/>
    </xf>
    <xf numFmtId="0" fontId="24" fillId="0" borderId="61" xfId="43" applyNumberFormat="1" applyFont="1" applyBorder="1" applyAlignment="1">
      <alignment horizontal="distributed" vertical="center" wrapText="1" indent="1"/>
    </xf>
    <xf numFmtId="0" fontId="24" fillId="0" borderId="1" xfId="43" applyNumberFormat="1" applyFont="1" applyBorder="1" applyAlignment="1">
      <alignment horizontal="distributed" vertical="center" wrapText="1" indent="1"/>
    </xf>
    <xf numFmtId="0" fontId="28" fillId="33" borderId="2" xfId="43" applyNumberFormat="1" applyFont="1" applyFill="1" applyBorder="1" applyAlignment="1">
      <alignment horizontal="center" vertical="center" shrinkToFit="1"/>
    </xf>
    <xf numFmtId="0" fontId="28" fillId="33" borderId="11" xfId="43" applyNumberFormat="1" applyFont="1" applyFill="1" applyBorder="1" applyAlignment="1">
      <alignment horizontal="center" vertical="center" shrinkToFit="1"/>
    </xf>
    <xf numFmtId="0" fontId="28" fillId="0" borderId="60" xfId="42" applyNumberFormat="1" applyFont="1" applyBorder="1" applyAlignment="1">
      <alignment horizontal="center" vertical="center" wrapText="1"/>
    </xf>
    <xf numFmtId="0" fontId="28" fillId="0" borderId="24" xfId="42" applyNumberFormat="1" applyFont="1" applyBorder="1" applyAlignment="1">
      <alignment horizontal="center" vertical="center" wrapText="1"/>
    </xf>
    <xf numFmtId="0" fontId="28" fillId="0" borderId="25" xfId="42" applyNumberFormat="1" applyFont="1" applyBorder="1" applyAlignment="1">
      <alignment horizontal="center" vertical="center" wrapText="1"/>
    </xf>
    <xf numFmtId="0" fontId="28" fillId="0" borderId="10" xfId="42" applyNumberFormat="1" applyFont="1" applyBorder="1" applyAlignment="1">
      <alignment horizontal="center" vertical="center" wrapText="1"/>
    </xf>
    <xf numFmtId="0" fontId="28" fillId="0" borderId="5" xfId="42" applyNumberFormat="1" applyFont="1" applyBorder="1" applyAlignment="1">
      <alignment horizontal="center" vertical="center" wrapText="1"/>
    </xf>
    <xf numFmtId="0" fontId="28" fillId="0" borderId="11" xfId="42" applyNumberFormat="1" applyFont="1" applyBorder="1" applyAlignment="1">
      <alignment horizontal="center" vertical="center" wrapText="1"/>
    </xf>
    <xf numFmtId="0" fontId="28" fillId="0" borderId="28" xfId="42" applyNumberFormat="1" applyFont="1" applyBorder="1" applyAlignment="1">
      <alignment horizontal="center" vertical="center" wrapText="1"/>
    </xf>
    <xf numFmtId="0" fontId="28" fillId="0" borderId="62" xfId="42" applyNumberFormat="1" applyFont="1" applyBorder="1" applyAlignment="1">
      <alignment horizontal="center" vertical="center" wrapText="1"/>
    </xf>
    <xf numFmtId="0" fontId="28" fillId="0" borderId="59" xfId="42" applyNumberFormat="1" applyFont="1" applyFill="1" applyBorder="1" applyAlignment="1">
      <alignment horizontal="center" vertical="center" wrapText="1"/>
    </xf>
    <xf numFmtId="0" fontId="28" fillId="0" borderId="36" xfId="42" applyNumberFormat="1" applyFont="1" applyFill="1" applyBorder="1" applyAlignment="1">
      <alignment horizontal="center" vertical="center" wrapText="1"/>
    </xf>
    <xf numFmtId="0" fontId="28" fillId="0" borderId="61" xfId="42" applyNumberFormat="1" applyFont="1" applyFill="1" applyBorder="1" applyAlignment="1">
      <alignment horizontal="center" vertical="center" wrapText="1"/>
    </xf>
    <xf numFmtId="0" fontId="28" fillId="0" borderId="1" xfId="42" applyNumberFormat="1" applyFont="1" applyFill="1" applyBorder="1" applyAlignment="1">
      <alignment horizontal="center" vertical="center" wrapText="1"/>
    </xf>
    <xf numFmtId="0" fontId="31" fillId="0" borderId="60" xfId="42" applyNumberFormat="1" applyFont="1" applyFill="1" applyBorder="1" applyAlignment="1">
      <alignment horizontal="center" vertical="center" wrapText="1" shrinkToFit="1"/>
    </xf>
    <xf numFmtId="0" fontId="31" fillId="0" borderId="24" xfId="42" applyNumberFormat="1" applyFont="1" applyFill="1" applyBorder="1" applyAlignment="1">
      <alignment horizontal="center" vertical="center" wrapText="1" shrinkToFit="1"/>
    </xf>
    <xf numFmtId="0" fontId="31" fillId="0" borderId="28" xfId="42" applyNumberFormat="1" applyFont="1" applyFill="1" applyBorder="1" applyAlignment="1">
      <alignment horizontal="center" vertical="center" wrapText="1" shrinkToFit="1"/>
    </xf>
    <xf numFmtId="0" fontId="31" fillId="0" borderId="3" xfId="42" applyNumberFormat="1" applyFont="1" applyFill="1" applyBorder="1" applyAlignment="1">
      <alignment horizontal="center" vertical="center" wrapText="1" shrinkToFit="1"/>
    </xf>
    <xf numFmtId="0" fontId="31" fillId="0" borderId="0" xfId="42" applyNumberFormat="1" applyFont="1" applyFill="1" applyBorder="1" applyAlignment="1">
      <alignment horizontal="center" vertical="center" wrapText="1" shrinkToFit="1"/>
    </xf>
    <xf numFmtId="0" fontId="31" fillId="0" borderId="34" xfId="42" applyNumberFormat="1" applyFont="1" applyFill="1" applyBorder="1" applyAlignment="1">
      <alignment horizontal="center" vertical="center" wrapText="1" shrinkToFit="1"/>
    </xf>
    <xf numFmtId="0" fontId="31" fillId="0" borderId="10" xfId="42" applyNumberFormat="1" applyFont="1" applyFill="1" applyBorder="1" applyAlignment="1">
      <alignment horizontal="center" vertical="center" wrapText="1" shrinkToFit="1"/>
    </xf>
    <xf numFmtId="0" fontId="31" fillId="0" borderId="5" xfId="42" applyNumberFormat="1" applyFont="1" applyFill="1" applyBorder="1" applyAlignment="1">
      <alignment horizontal="center" vertical="center" wrapText="1" shrinkToFit="1"/>
    </xf>
    <xf numFmtId="0" fontId="31" fillId="0" borderId="62" xfId="42" applyNumberFormat="1" applyFont="1" applyFill="1" applyBorder="1" applyAlignment="1">
      <alignment horizontal="center" vertical="center" wrapText="1" shrinkToFit="1"/>
    </xf>
    <xf numFmtId="0" fontId="28" fillId="0" borderId="42" xfId="42" applyNumberFormat="1" applyFont="1" applyBorder="1" applyAlignment="1">
      <alignment horizontal="center" vertical="center"/>
    </xf>
    <xf numFmtId="0" fontId="28" fillId="0" borderId="43" xfId="42" applyNumberFormat="1" applyFont="1" applyBorder="1" applyAlignment="1">
      <alignment horizontal="center" vertical="center"/>
    </xf>
    <xf numFmtId="0" fontId="28" fillId="0" borderId="23" xfId="42" applyNumberFormat="1" applyFont="1" applyBorder="1" applyAlignment="1">
      <alignment horizontal="center" vertical="center"/>
    </xf>
    <xf numFmtId="0" fontId="28" fillId="0" borderId="24" xfId="42" applyNumberFormat="1" applyFont="1" applyBorder="1" applyAlignment="1">
      <alignment horizontal="center" vertical="center"/>
    </xf>
    <xf numFmtId="0" fontId="28" fillId="0" borderId="28" xfId="42" applyNumberFormat="1" applyFont="1" applyBorder="1" applyAlignment="1">
      <alignment horizontal="center" vertical="center"/>
    </xf>
    <xf numFmtId="0" fontId="28" fillId="0" borderId="29" xfId="42" applyNumberFormat="1" applyFont="1" applyBorder="1" applyAlignment="1">
      <alignment horizontal="center" vertical="center"/>
    </xf>
    <xf numFmtId="0" fontId="28" fillId="0" borderId="22" xfId="42" applyNumberFormat="1" applyFont="1" applyBorder="1" applyAlignment="1">
      <alignment horizontal="center" vertical="center"/>
    </xf>
    <xf numFmtId="0" fontId="28" fillId="0" borderId="44" xfId="42" applyNumberFormat="1" applyFont="1" applyBorder="1" applyAlignment="1">
      <alignment horizontal="center" vertical="center"/>
    </xf>
    <xf numFmtId="0" fontId="28" fillId="33" borderId="23" xfId="42" applyNumberFormat="1" applyFont="1" applyFill="1" applyBorder="1" applyAlignment="1">
      <alignment horizontal="center" vertical="center"/>
    </xf>
    <xf numFmtId="0" fontId="28" fillId="33" borderId="24" xfId="42" applyNumberFormat="1" applyFont="1" applyFill="1" applyBorder="1" applyAlignment="1">
      <alignment horizontal="center" vertical="center"/>
    </xf>
    <xf numFmtId="0" fontId="28" fillId="33" borderId="28" xfId="42" applyNumberFormat="1" applyFont="1" applyFill="1" applyBorder="1" applyAlignment="1">
      <alignment horizontal="center" vertical="center"/>
    </xf>
    <xf numFmtId="0" fontId="28" fillId="33" borderId="29" xfId="42" applyNumberFormat="1" applyFont="1" applyFill="1" applyBorder="1" applyAlignment="1">
      <alignment horizontal="center" vertical="center"/>
    </xf>
    <xf numFmtId="0" fontId="28" fillId="33" borderId="22" xfId="42" applyNumberFormat="1" applyFont="1" applyFill="1" applyBorder="1" applyAlignment="1">
      <alignment horizontal="center" vertical="center"/>
    </xf>
    <xf numFmtId="0" fontId="28" fillId="33" borderId="44" xfId="42" applyNumberFormat="1" applyFont="1" applyFill="1" applyBorder="1" applyAlignment="1">
      <alignment horizontal="center" vertical="center"/>
    </xf>
    <xf numFmtId="0" fontId="25" fillId="35" borderId="23" xfId="43" applyNumberFormat="1" applyFont="1" applyFill="1" applyBorder="1" applyAlignment="1">
      <alignment horizontal="center" vertical="center" wrapText="1" shrinkToFit="1"/>
    </xf>
    <xf numFmtId="0" fontId="25" fillId="35" borderId="24" xfId="43" applyNumberFormat="1" applyFont="1" applyFill="1" applyBorder="1" applyAlignment="1">
      <alignment horizontal="center" vertical="center" wrapText="1" shrinkToFit="1"/>
    </xf>
    <xf numFmtId="0" fontId="25" fillId="35" borderId="29" xfId="43" applyNumberFormat="1" applyFont="1" applyFill="1" applyBorder="1" applyAlignment="1">
      <alignment horizontal="center" vertical="center" wrapText="1" shrinkToFit="1"/>
    </xf>
    <xf numFmtId="0" fontId="25" fillId="35" borderId="22" xfId="43" applyNumberFormat="1" applyFont="1" applyFill="1" applyBorder="1" applyAlignment="1">
      <alignment horizontal="center" vertical="center" wrapText="1" shrinkToFit="1"/>
    </xf>
    <xf numFmtId="0" fontId="22" fillId="0" borderId="0" xfId="43" applyNumberFormat="1" applyFont="1" applyAlignment="1">
      <alignment vertical="center"/>
    </xf>
    <xf numFmtId="0" fontId="24" fillId="0" borderId="59" xfId="43" applyNumberFormat="1" applyFont="1" applyBorder="1" applyAlignment="1">
      <alignment horizontal="distributed" vertical="center" indent="1"/>
    </xf>
    <xf numFmtId="0" fontId="24" fillId="0" borderId="36" xfId="43" applyNumberFormat="1" applyFont="1" applyBorder="1" applyAlignment="1">
      <alignment horizontal="distributed" vertical="center" indent="1"/>
    </xf>
    <xf numFmtId="0" fontId="30" fillId="0" borderId="60" xfId="42" applyNumberFormat="1" applyFont="1" applyBorder="1" applyAlignment="1">
      <alignment horizontal="center" vertical="center" wrapText="1"/>
    </xf>
    <xf numFmtId="0" fontId="30" fillId="0" borderId="24" xfId="42" applyNumberFormat="1" applyFont="1" applyBorder="1" applyAlignment="1">
      <alignment horizontal="center" vertical="center" wrapText="1"/>
    </xf>
    <xf numFmtId="0" fontId="30" fillId="0" borderId="25" xfId="42" applyNumberFormat="1" applyFont="1" applyBorder="1" applyAlignment="1">
      <alignment horizontal="center" vertical="center" wrapText="1"/>
    </xf>
    <xf numFmtId="0" fontId="30" fillId="0" borderId="10" xfId="42" applyNumberFormat="1" applyFont="1" applyBorder="1" applyAlignment="1">
      <alignment horizontal="center" vertical="center" wrapText="1"/>
    </xf>
    <xf numFmtId="0" fontId="30" fillId="0" borderId="5" xfId="42" applyNumberFormat="1" applyFont="1" applyBorder="1" applyAlignment="1">
      <alignment horizontal="center" vertical="center" wrapText="1"/>
    </xf>
    <xf numFmtId="0" fontId="30" fillId="0" borderId="11" xfId="42" applyNumberFormat="1" applyFont="1" applyBorder="1" applyAlignment="1">
      <alignment horizontal="center" vertical="center" wrapText="1"/>
    </xf>
    <xf numFmtId="0" fontId="28" fillId="0" borderId="6" xfId="42" applyNumberFormat="1" applyFont="1" applyBorder="1" applyAlignment="1">
      <alignment vertical="center" shrinkToFit="1"/>
    </xf>
    <xf numFmtId="0" fontId="28" fillId="0" borderId="2" xfId="42" applyNumberFormat="1" applyFont="1" applyBorder="1" applyAlignment="1">
      <alignment vertical="center" shrinkToFit="1"/>
    </xf>
    <xf numFmtId="0" fontId="28" fillId="0" borderId="52" xfId="42" applyNumberFormat="1" applyFont="1" applyBorder="1" applyAlignment="1">
      <alignment vertical="center" shrinkToFit="1"/>
    </xf>
    <xf numFmtId="0" fontId="28" fillId="0" borderId="30" xfId="42" applyNumberFormat="1" applyFont="1" applyBorder="1" applyAlignment="1">
      <alignment vertical="center" shrinkToFit="1"/>
    </xf>
    <xf numFmtId="0" fontId="28" fillId="0" borderId="51" xfId="42" applyNumberFormat="1" applyFont="1" applyBorder="1" applyAlignment="1">
      <alignment vertical="center" shrinkToFit="1"/>
    </xf>
    <xf numFmtId="0" fontId="28" fillId="0" borderId="44" xfId="42" applyNumberFormat="1" applyFont="1" applyBorder="1" applyAlignment="1">
      <alignment vertical="center" shrinkToFit="1"/>
    </xf>
    <xf numFmtId="0" fontId="24" fillId="0" borderId="41" xfId="42" applyNumberFormat="1" applyFont="1" applyBorder="1" applyAlignment="1">
      <alignment horizontal="center" vertical="center" wrapText="1"/>
    </xf>
    <xf numFmtId="0" fontId="24" fillId="0" borderId="8" xfId="42" applyNumberFormat="1" applyFont="1" applyBorder="1" applyAlignment="1">
      <alignment horizontal="center" vertical="center" wrapText="1"/>
    </xf>
    <xf numFmtId="0" fontId="24" fillId="0" borderId="2" xfId="42" applyNumberFormat="1" applyFont="1" applyBorder="1" applyAlignment="1">
      <alignment horizontal="center" vertical="center" wrapText="1"/>
    </xf>
    <xf numFmtId="0" fontId="24" fillId="0" borderId="29" xfId="42" applyNumberFormat="1" applyFont="1" applyBorder="1" applyAlignment="1">
      <alignment horizontal="center" vertical="center" wrapText="1"/>
    </xf>
    <xf numFmtId="0" fontId="24" fillId="0" borderId="22" xfId="42" applyNumberFormat="1" applyFont="1" applyBorder="1" applyAlignment="1">
      <alignment horizontal="center" vertical="center" wrapText="1"/>
    </xf>
    <xf numFmtId="0" fontId="24" fillId="0" borderId="30" xfId="42" applyNumberFormat="1" applyFont="1" applyBorder="1" applyAlignment="1">
      <alignment horizontal="center" vertical="center" wrapText="1"/>
    </xf>
    <xf numFmtId="0" fontId="24" fillId="0" borderId="23" xfId="42" applyNumberFormat="1" applyFont="1" applyBorder="1" applyAlignment="1">
      <alignment horizontal="center" vertical="center"/>
    </xf>
    <xf numFmtId="0" fontId="24" fillId="0" borderId="24" xfId="42" applyNumberFormat="1" applyFont="1" applyBorder="1" applyAlignment="1">
      <alignment horizontal="center" vertical="center"/>
    </xf>
    <xf numFmtId="0" fontId="24" fillId="0" borderId="28" xfId="42" applyNumberFormat="1" applyFont="1" applyBorder="1" applyAlignment="1">
      <alignment horizontal="center" vertical="center"/>
    </xf>
    <xf numFmtId="0" fontId="24" fillId="0" borderId="29" xfId="42" applyNumberFormat="1" applyFont="1" applyBorder="1" applyAlignment="1">
      <alignment horizontal="center" vertical="center"/>
    </xf>
    <xf numFmtId="0" fontId="24" fillId="0" borderId="22" xfId="42" applyNumberFormat="1" applyFont="1" applyBorder="1" applyAlignment="1">
      <alignment horizontal="center" vertical="center"/>
    </xf>
    <xf numFmtId="0" fontId="24" fillId="0" borderId="44" xfId="42" applyNumberFormat="1" applyFont="1" applyBorder="1" applyAlignment="1">
      <alignment horizontal="center" vertical="center"/>
    </xf>
    <xf numFmtId="0" fontId="28" fillId="0" borderId="48" xfId="42" applyNumberFormat="1" applyFont="1" applyBorder="1" applyAlignment="1">
      <alignment horizontal="center" vertical="center"/>
    </xf>
    <xf numFmtId="0" fontId="28" fillId="0" borderId="12" xfId="42" applyNumberFormat="1" applyFont="1" applyBorder="1" applyAlignment="1">
      <alignment horizontal="center" vertical="center"/>
    </xf>
    <xf numFmtId="0" fontId="28" fillId="0" borderId="9" xfId="42" applyNumberFormat="1" applyFont="1" applyBorder="1" applyAlignment="1">
      <alignment horizontal="center" vertical="center"/>
    </xf>
    <xf numFmtId="0" fontId="28" fillId="33" borderId="49" xfId="42" applyNumberFormat="1" applyFont="1" applyFill="1" applyBorder="1" applyAlignment="1">
      <alignment horizontal="center" vertical="center" shrinkToFit="1"/>
    </xf>
    <xf numFmtId="0" fontId="28" fillId="0" borderId="36" xfId="42" applyNumberFormat="1" applyFont="1" applyBorder="1" applyAlignment="1">
      <alignment vertical="center" shrinkToFit="1"/>
    </xf>
    <xf numFmtId="0" fontId="28" fillId="0" borderId="1" xfId="42" applyNumberFormat="1" applyFont="1" applyBorder="1" applyAlignment="1">
      <alignment vertical="center" shrinkToFit="1"/>
    </xf>
    <xf numFmtId="0" fontId="28" fillId="0" borderId="37" xfId="42" applyNumberFormat="1" applyFont="1" applyBorder="1" applyAlignment="1">
      <alignment vertical="center" shrinkToFit="1"/>
    </xf>
    <xf numFmtId="0" fontId="28" fillId="0" borderId="40" xfId="42" applyNumberFormat="1" applyFont="1" applyBorder="1" applyAlignment="1">
      <alignment vertical="center" shrinkToFit="1"/>
    </xf>
    <xf numFmtId="0" fontId="24" fillId="0" borderId="23" xfId="42" applyNumberFormat="1" applyFont="1" applyBorder="1" applyAlignment="1">
      <alignment horizontal="center" vertical="center" shrinkToFit="1"/>
    </xf>
    <xf numFmtId="0" fontId="24" fillId="0" borderId="24" xfId="42" applyNumberFormat="1" applyFont="1" applyBorder="1" applyAlignment="1">
      <alignment horizontal="center" vertical="center" shrinkToFit="1"/>
    </xf>
    <xf numFmtId="0" fontId="24" fillId="0" borderId="28" xfId="42" applyNumberFormat="1" applyFont="1" applyBorder="1" applyAlignment="1">
      <alignment horizontal="center" vertical="center" shrinkToFit="1"/>
    </xf>
    <xf numFmtId="0" fontId="24" fillId="0" borderId="29" xfId="42" applyNumberFormat="1" applyFont="1" applyBorder="1" applyAlignment="1">
      <alignment horizontal="center" vertical="center" shrinkToFit="1"/>
    </xf>
    <xf numFmtId="0" fontId="24" fillId="0" borderId="22" xfId="42" applyNumberFormat="1" applyFont="1" applyBorder="1" applyAlignment="1">
      <alignment horizontal="center" vertical="center" shrinkToFit="1"/>
    </xf>
    <xf numFmtId="0" fontId="24" fillId="0" borderId="44" xfId="42" applyNumberFormat="1" applyFont="1" applyBorder="1" applyAlignment="1">
      <alignment horizontal="center" vertical="center" shrinkToFit="1"/>
    </xf>
    <xf numFmtId="0" fontId="28" fillId="33" borderId="50" xfId="42" applyNumberFormat="1" applyFont="1" applyFill="1" applyBorder="1" applyAlignment="1">
      <alignment horizontal="center" vertical="center" shrinkToFit="1"/>
    </xf>
    <xf numFmtId="0" fontId="24" fillId="0" borderId="25" xfId="42" applyNumberFormat="1" applyFont="1" applyBorder="1" applyAlignment="1">
      <alignment horizontal="center" vertical="center"/>
    </xf>
    <xf numFmtId="0" fontId="24" fillId="0" borderId="39" xfId="42" applyNumberFormat="1" applyFont="1" applyBorder="1" applyAlignment="1">
      <alignment horizontal="center" vertical="center"/>
    </xf>
    <xf numFmtId="0" fontId="24" fillId="0" borderId="5" xfId="42" applyNumberFormat="1" applyFont="1" applyBorder="1" applyAlignment="1">
      <alignment horizontal="center" vertical="center"/>
    </xf>
    <xf numFmtId="0" fontId="24" fillId="0" borderId="11" xfId="42" applyNumberFormat="1" applyFont="1" applyBorder="1" applyAlignment="1">
      <alignment horizontal="center" vertical="center"/>
    </xf>
    <xf numFmtId="0" fontId="28" fillId="34" borderId="35" xfId="42" applyNumberFormat="1" applyFont="1" applyFill="1" applyBorder="1" applyAlignment="1">
      <alignment horizontal="center" vertical="center" textRotation="255" wrapText="1"/>
    </xf>
    <xf numFmtId="0" fontId="28" fillId="34" borderId="38" xfId="42" applyNumberFormat="1" applyFont="1" applyFill="1" applyBorder="1" applyAlignment="1">
      <alignment horizontal="center" vertical="center" textRotation="255" wrapText="1"/>
    </xf>
    <xf numFmtId="0" fontId="28" fillId="34" borderId="45" xfId="42" applyNumberFormat="1" applyFont="1" applyFill="1" applyBorder="1" applyAlignment="1">
      <alignment horizontal="center" vertical="center" textRotation="255" wrapText="1"/>
    </xf>
    <xf numFmtId="0" fontId="28" fillId="0" borderId="31" xfId="42" applyNumberFormat="1" applyFont="1" applyBorder="1" applyAlignment="1">
      <alignment vertical="center" shrinkToFit="1"/>
    </xf>
    <xf numFmtId="0" fontId="31" fillId="34" borderId="41" xfId="42" applyNumberFormat="1" applyFont="1" applyFill="1" applyBorder="1" applyAlignment="1">
      <alignment horizontal="center" vertical="center"/>
    </xf>
    <xf numFmtId="0" fontId="31" fillId="34" borderId="8" xfId="42" applyNumberFormat="1" applyFont="1" applyFill="1" applyBorder="1" applyAlignment="1">
      <alignment horizontal="center" vertical="center"/>
    </xf>
    <xf numFmtId="0" fontId="31" fillId="34" borderId="2" xfId="42" applyNumberFormat="1" applyFont="1" applyFill="1" applyBorder="1" applyAlignment="1">
      <alignment horizontal="center" vertical="center"/>
    </xf>
    <xf numFmtId="0" fontId="31" fillId="34" borderId="39" xfId="42" applyNumberFormat="1" applyFont="1" applyFill="1" applyBorder="1" applyAlignment="1">
      <alignment horizontal="center" vertical="center"/>
    </xf>
    <xf numFmtId="0" fontId="31" fillId="34" borderId="5" xfId="42" applyNumberFormat="1" applyFont="1" applyFill="1" applyBorder="1" applyAlignment="1">
      <alignment horizontal="center" vertical="center"/>
    </xf>
    <xf numFmtId="0" fontId="31" fillId="34" borderId="11" xfId="42" applyNumberFormat="1" applyFont="1" applyFill="1" applyBorder="1" applyAlignment="1">
      <alignment horizontal="center" vertical="center"/>
    </xf>
    <xf numFmtId="0" fontId="28" fillId="33" borderId="1" xfId="42" applyNumberFormat="1" applyFont="1" applyFill="1" applyBorder="1" applyAlignment="1">
      <alignment vertical="center" shrinkToFit="1"/>
    </xf>
    <xf numFmtId="0" fontId="28" fillId="33" borderId="40" xfId="42" applyNumberFormat="1" applyFont="1" applyFill="1" applyBorder="1" applyAlignment="1">
      <alignment vertical="center" shrinkToFit="1"/>
    </xf>
    <xf numFmtId="0" fontId="31" fillId="34" borderId="29" xfId="42" applyNumberFormat="1" applyFont="1" applyFill="1" applyBorder="1" applyAlignment="1">
      <alignment horizontal="center" vertical="center"/>
    </xf>
    <xf numFmtId="0" fontId="31" fillId="34" borderId="22" xfId="42" applyNumberFormat="1" applyFont="1" applyFill="1" applyBorder="1" applyAlignment="1">
      <alignment horizontal="center" vertical="center"/>
    </xf>
    <xf numFmtId="0" fontId="31" fillId="34" borderId="30" xfId="42" applyNumberFormat="1" applyFont="1" applyFill="1" applyBorder="1" applyAlignment="1">
      <alignment horizontal="center" vertical="center"/>
    </xf>
    <xf numFmtId="0" fontId="28" fillId="34" borderId="42" xfId="42" applyNumberFormat="1" applyFont="1" applyFill="1" applyBorder="1" applyAlignment="1">
      <alignment vertical="center" shrinkToFit="1"/>
    </xf>
    <xf numFmtId="0" fontId="28" fillId="34" borderId="31" xfId="42" applyNumberFormat="1" applyFont="1" applyFill="1" applyBorder="1" applyAlignment="1">
      <alignment vertical="center" shrinkToFit="1"/>
    </xf>
    <xf numFmtId="0" fontId="28" fillId="34" borderId="43" xfId="42" applyNumberFormat="1" applyFont="1" applyFill="1" applyBorder="1" applyAlignment="1">
      <alignment vertical="center" shrinkToFit="1"/>
    </xf>
    <xf numFmtId="0" fontId="28" fillId="34" borderId="32" xfId="42" applyNumberFormat="1" applyFont="1" applyFill="1" applyBorder="1" applyAlignment="1">
      <alignment vertical="center" shrinkToFit="1"/>
    </xf>
    <xf numFmtId="0" fontId="28" fillId="0" borderId="32" xfId="42" applyNumberFormat="1" applyFont="1" applyBorder="1" applyAlignment="1">
      <alignment vertical="center" shrinkToFit="1"/>
    </xf>
    <xf numFmtId="0" fontId="31" fillId="34" borderId="23" xfId="42" applyNumberFormat="1" applyFont="1" applyFill="1" applyBorder="1" applyAlignment="1">
      <alignment horizontal="center" vertical="center"/>
    </xf>
    <xf numFmtId="0" fontId="31" fillId="34" borderId="24" xfId="42" applyNumberFormat="1" applyFont="1" applyFill="1" applyBorder="1" applyAlignment="1">
      <alignment horizontal="center" vertical="center"/>
    </xf>
    <xf numFmtId="0" fontId="31" fillId="34" borderId="25" xfId="42" applyNumberFormat="1" applyFont="1" applyFill="1" applyBorder="1" applyAlignment="1">
      <alignment horizontal="center" vertical="center"/>
    </xf>
    <xf numFmtId="0" fontId="28" fillId="33" borderId="36" xfId="42" applyNumberFormat="1" applyFont="1" applyFill="1" applyBorder="1" applyAlignment="1">
      <alignment vertical="center" shrinkToFit="1"/>
    </xf>
    <xf numFmtId="0" fontId="28" fillId="33" borderId="46" xfId="42" applyNumberFormat="1" applyFont="1" applyFill="1" applyBorder="1" applyAlignment="1">
      <alignment vertical="center" shrinkToFit="1"/>
    </xf>
    <xf numFmtId="0" fontId="28" fillId="33" borderId="37" xfId="42" applyNumberFormat="1" applyFont="1" applyFill="1" applyBorder="1" applyAlignment="1">
      <alignment vertical="center" shrinkToFit="1"/>
    </xf>
    <xf numFmtId="0" fontId="28" fillId="33" borderId="47" xfId="42" applyNumberFormat="1" applyFont="1" applyFill="1" applyBorder="1" applyAlignment="1">
      <alignment vertical="center" shrinkToFit="1"/>
    </xf>
    <xf numFmtId="0" fontId="29" fillId="0" borderId="33" xfId="43" applyNumberFormat="1" applyFont="1" applyBorder="1" applyAlignment="1">
      <alignment horizontal="center" vertical="center"/>
    </xf>
    <xf numFmtId="0" fontId="29" fillId="0" borderId="0" xfId="43" applyNumberFormat="1" applyFont="1" applyBorder="1" applyAlignment="1">
      <alignment horizontal="center" vertical="center"/>
    </xf>
    <xf numFmtId="0" fontId="29" fillId="0" borderId="29" xfId="43" applyNumberFormat="1" applyFont="1" applyBorder="1" applyAlignment="1">
      <alignment horizontal="center" vertical="center"/>
    </xf>
    <xf numFmtId="0" fontId="29" fillId="0" borderId="22" xfId="43" applyNumberFormat="1" applyFont="1" applyBorder="1" applyAlignment="1">
      <alignment horizontal="center" vertical="center"/>
    </xf>
    <xf numFmtId="0" fontId="29" fillId="0" borderId="34" xfId="43" applyNumberFormat="1" applyFont="1" applyBorder="1" applyAlignment="1">
      <alignment horizontal="center" vertical="center"/>
    </xf>
    <xf numFmtId="0" fontId="29" fillId="0" borderId="44" xfId="43" applyNumberFormat="1" applyFont="1" applyBorder="1" applyAlignment="1">
      <alignment horizontal="center" vertical="center"/>
    </xf>
    <xf numFmtId="0" fontId="28" fillId="33" borderId="42" xfId="42" applyNumberFormat="1" applyFont="1" applyFill="1" applyBorder="1" applyAlignment="1">
      <alignment horizontal="right" vertical="center" shrinkToFit="1"/>
    </xf>
    <xf numFmtId="0" fontId="28" fillId="33" borderId="1" xfId="42" applyNumberFormat="1" applyFont="1" applyFill="1" applyBorder="1" applyAlignment="1">
      <alignment horizontal="right" vertical="center" shrinkToFit="1"/>
    </xf>
    <xf numFmtId="0" fontId="28" fillId="33" borderId="42" xfId="42" applyNumberFormat="1" applyFont="1" applyFill="1" applyBorder="1" applyAlignment="1">
      <alignment vertical="center" shrinkToFit="1"/>
    </xf>
    <xf numFmtId="0" fontId="28" fillId="33" borderId="43" xfId="42" applyNumberFormat="1" applyFont="1" applyFill="1" applyBorder="1" applyAlignment="1">
      <alignment vertical="center" shrinkToFit="1"/>
    </xf>
    <xf numFmtId="0" fontId="28" fillId="33" borderId="36" xfId="42" applyNumberFormat="1" applyFont="1" applyFill="1" applyBorder="1" applyAlignment="1">
      <alignment horizontal="right" vertical="center" shrinkToFit="1"/>
    </xf>
    <xf numFmtId="0" fontId="24" fillId="0" borderId="33" xfId="43" applyNumberFormat="1" applyFont="1" applyBorder="1" applyAlignment="1">
      <alignment horizontal="center" vertical="center"/>
    </xf>
    <xf numFmtId="0" fontId="24" fillId="0" borderId="0" xfId="43" applyNumberFormat="1" applyFont="1" applyBorder="1" applyAlignment="1">
      <alignment horizontal="center" vertical="center"/>
    </xf>
    <xf numFmtId="0" fontId="24" fillId="0" borderId="34" xfId="43" applyNumberFormat="1" applyFont="1" applyBorder="1" applyAlignment="1">
      <alignment horizontal="center" vertical="center"/>
    </xf>
    <xf numFmtId="0" fontId="24" fillId="0" borderId="31" xfId="43" applyNumberFormat="1" applyFont="1" applyBorder="1" applyAlignment="1">
      <alignment horizontal="right" vertical="center"/>
    </xf>
    <xf numFmtId="0" fontId="26" fillId="0" borderId="0" xfId="43" applyNumberFormat="1" applyFont="1" applyAlignment="1">
      <alignment horizontal="center" vertical="center"/>
    </xf>
    <xf numFmtId="0" fontId="25" fillId="0" borderId="33" xfId="43" applyNumberFormat="1" applyFont="1" applyBorder="1" applyAlignment="1">
      <alignment horizontal="center" vertical="center"/>
    </xf>
    <xf numFmtId="0" fontId="25" fillId="0" borderId="0" xfId="43" applyNumberFormat="1" applyFont="1" applyBorder="1" applyAlignment="1">
      <alignment horizontal="center" vertical="center"/>
    </xf>
    <xf numFmtId="0" fontId="25" fillId="0" borderId="34" xfId="43" applyNumberFormat="1" applyFont="1" applyBorder="1" applyAlignment="1">
      <alignment horizontal="center" vertical="center"/>
    </xf>
    <xf numFmtId="0" fontId="31" fillId="34" borderId="41" xfId="42" applyNumberFormat="1" applyFont="1" applyFill="1" applyBorder="1" applyAlignment="1">
      <alignment horizontal="center" vertical="center" wrapText="1"/>
    </xf>
    <xf numFmtId="0" fontId="31" fillId="34" borderId="8" xfId="42" applyNumberFormat="1" applyFont="1" applyFill="1" applyBorder="1" applyAlignment="1">
      <alignment horizontal="center" vertical="center" wrapText="1"/>
    </xf>
    <xf numFmtId="0" fontId="31" fillId="34" borderId="2" xfId="42" applyNumberFormat="1" applyFont="1" applyFill="1" applyBorder="1" applyAlignment="1">
      <alignment horizontal="center" vertical="center" wrapText="1"/>
    </xf>
    <xf numFmtId="0" fontId="31" fillId="34" borderId="39" xfId="42" applyNumberFormat="1" applyFont="1" applyFill="1" applyBorder="1" applyAlignment="1">
      <alignment horizontal="center" vertical="center" wrapText="1"/>
    </xf>
    <xf numFmtId="0" fontId="31" fillId="34" borderId="5" xfId="42" applyNumberFormat="1" applyFont="1" applyFill="1" applyBorder="1" applyAlignment="1">
      <alignment horizontal="center" vertical="center" wrapText="1"/>
    </xf>
    <xf numFmtId="0" fontId="31" fillId="34" borderId="11" xfId="42" applyNumberFormat="1" applyFont="1" applyFill="1" applyBorder="1" applyAlignment="1">
      <alignment horizontal="center" vertical="center" wrapText="1"/>
    </xf>
    <xf numFmtId="0" fontId="22" fillId="38" borderId="0" xfId="42" applyNumberFormat="1" applyFont="1" applyFill="1" applyBorder="1" applyAlignment="1">
      <alignment horizontal="center" vertical="center" shrinkToFit="1"/>
    </xf>
    <xf numFmtId="0" fontId="24" fillId="38" borderId="0" xfId="42" applyNumberFormat="1" applyFont="1" applyFill="1" applyBorder="1" applyAlignment="1">
      <alignment horizontal="center" vertical="center"/>
    </xf>
    <xf numFmtId="0" fontId="22" fillId="0" borderId="0" xfId="43" applyNumberFormat="1" applyFont="1" applyBorder="1" applyAlignment="1">
      <alignment horizontal="left" vertical="center" wrapText="1"/>
    </xf>
    <xf numFmtId="0" fontId="22" fillId="0" borderId="0" xfId="43" applyNumberFormat="1" applyFont="1" applyBorder="1" applyAlignment="1">
      <alignment vertical="center"/>
    </xf>
    <xf numFmtId="0" fontId="24" fillId="0" borderId="23" xfId="42" applyNumberFormat="1" applyFont="1" applyBorder="1" applyAlignment="1">
      <alignment vertical="center" wrapText="1"/>
    </xf>
    <xf numFmtId="0" fontId="24" fillId="0" borderId="24" xfId="42" applyNumberFormat="1" applyFont="1" applyBorder="1" applyAlignment="1">
      <alignment vertical="center"/>
    </xf>
    <xf numFmtId="0" fontId="24" fillId="0" borderId="25" xfId="42" applyNumberFormat="1" applyFont="1" applyBorder="1" applyAlignment="1">
      <alignment vertical="center"/>
    </xf>
    <xf numFmtId="0" fontId="24" fillId="0" borderId="29" xfId="42" applyNumberFormat="1" applyFont="1" applyBorder="1" applyAlignment="1">
      <alignment vertical="center"/>
    </xf>
    <xf numFmtId="0" fontId="24" fillId="0" borderId="22" xfId="42" applyNumberFormat="1" applyFont="1" applyBorder="1" applyAlignment="1">
      <alignment vertical="center"/>
    </xf>
    <xf numFmtId="0" fontId="24" fillId="0" borderId="30" xfId="42" applyNumberFormat="1" applyFont="1" applyBorder="1" applyAlignment="1">
      <alignment vertical="center"/>
    </xf>
    <xf numFmtId="0" fontId="28" fillId="33" borderId="10" xfId="42" applyNumberFormat="1" applyFont="1" applyFill="1" applyBorder="1" applyAlignment="1">
      <alignment horizontal="center" vertical="center"/>
    </xf>
    <xf numFmtId="0" fontId="28" fillId="33" borderId="5" xfId="42" applyNumberFormat="1" applyFont="1" applyFill="1" applyBorder="1" applyAlignment="1">
      <alignment horizontal="center" vertical="center"/>
    </xf>
    <xf numFmtId="0" fontId="24" fillId="0" borderId="26" xfId="42" applyNumberFormat="1" applyFont="1" applyBorder="1" applyAlignment="1">
      <alignment horizontal="left" vertical="center"/>
    </xf>
    <xf numFmtId="176" fontId="24" fillId="0" borderId="26" xfId="43" applyNumberFormat="1" applyFont="1" applyBorder="1" applyAlignment="1">
      <alignment horizontal="left" vertical="center"/>
    </xf>
    <xf numFmtId="176" fontId="24" fillId="0" borderId="27" xfId="43" applyNumberFormat="1" applyFont="1" applyBorder="1" applyAlignment="1">
      <alignment horizontal="left" vertical="center"/>
    </xf>
    <xf numFmtId="0" fontId="23" fillId="0" borderId="23" xfId="43" applyNumberFormat="1" applyFont="1" applyBorder="1" applyAlignment="1">
      <alignment horizontal="center" vertical="center"/>
    </xf>
    <xf numFmtId="0" fontId="23" fillId="0" borderId="24" xfId="43" applyNumberFormat="1" applyFont="1" applyBorder="1" applyAlignment="1">
      <alignment horizontal="center" vertical="center"/>
    </xf>
    <xf numFmtId="0" fontId="23" fillId="0" borderId="28" xfId="43" applyNumberFormat="1" applyFont="1" applyBorder="1" applyAlignment="1">
      <alignment horizontal="center" vertical="center"/>
    </xf>
    <xf numFmtId="0" fontId="23" fillId="0" borderId="33" xfId="43" applyNumberFormat="1" applyFont="1" applyBorder="1" applyAlignment="1">
      <alignment horizontal="center" vertical="center"/>
    </xf>
    <xf numFmtId="0" fontId="23" fillId="0" borderId="0" xfId="43" applyNumberFormat="1" applyFont="1" applyBorder="1" applyAlignment="1">
      <alignment horizontal="center" vertical="center"/>
    </xf>
    <xf numFmtId="0" fontId="23" fillId="0" borderId="34" xfId="43" applyNumberFormat="1" applyFont="1" applyBorder="1" applyAlignment="1">
      <alignment horizontal="center" vertical="center"/>
    </xf>
    <xf numFmtId="0" fontId="24" fillId="0" borderId="32" xfId="43" applyNumberFormat="1" applyFont="1" applyBorder="1" applyAlignment="1">
      <alignment horizontal="right" vertical="center"/>
    </xf>
    <xf numFmtId="0" fontId="24" fillId="0" borderId="35" xfId="42" applyNumberFormat="1" applyFont="1" applyBorder="1" applyAlignment="1">
      <alignment horizontal="center" vertical="center" textRotation="255"/>
    </xf>
    <xf numFmtId="0" fontId="24" fillId="0" borderId="38" xfId="42" applyNumberFormat="1" applyFont="1" applyBorder="1" applyAlignment="1">
      <alignment horizontal="center" vertical="center" textRotation="255"/>
    </xf>
    <xf numFmtId="0" fontId="24" fillId="0" borderId="45" xfId="42" applyNumberFormat="1" applyFont="1" applyBorder="1" applyAlignment="1">
      <alignment horizontal="center" vertical="center" textRotation="255"/>
    </xf>
    <xf numFmtId="0" fontId="31" fillId="34" borderId="23" xfId="42" applyNumberFormat="1" applyFont="1" applyFill="1" applyBorder="1" applyAlignment="1">
      <alignment horizontal="center" vertical="center" wrapText="1"/>
    </xf>
    <xf numFmtId="0" fontId="31" fillId="34" borderId="24" xfId="42" applyNumberFormat="1" applyFont="1" applyFill="1" applyBorder="1" applyAlignment="1">
      <alignment horizontal="center" vertical="center" wrapText="1"/>
    </xf>
    <xf numFmtId="0" fontId="31" fillId="34" borderId="25" xfId="42" applyNumberFormat="1" applyFont="1" applyFill="1" applyBorder="1" applyAlignment="1">
      <alignment horizontal="center" vertical="center" wrapText="1"/>
    </xf>
    <xf numFmtId="0" fontId="22" fillId="0" borderId="0" xfId="55" applyFont="1" applyAlignment="1">
      <alignment horizontal="left" vertical="center"/>
    </xf>
    <xf numFmtId="178" fontId="22" fillId="35" borderId="7" xfId="56" applyNumberFormat="1" applyFont="1" applyFill="1" applyBorder="1" applyAlignment="1">
      <alignment horizontal="center" vertical="center"/>
    </xf>
    <xf numFmtId="178" fontId="22" fillId="35" borderId="12" xfId="56" applyNumberFormat="1" applyFont="1" applyFill="1" applyBorder="1" applyAlignment="1">
      <alignment horizontal="center" vertical="center"/>
    </xf>
    <xf numFmtId="178" fontId="22" fillId="35" borderId="9" xfId="56" applyNumberFormat="1" applyFont="1" applyFill="1" applyBorder="1" applyAlignment="1">
      <alignment horizontal="center" vertical="center"/>
    </xf>
    <xf numFmtId="0" fontId="22" fillId="0" borderId="77" xfId="0" applyFont="1" applyFill="1" applyBorder="1" applyAlignment="1">
      <alignment horizontal="center" vertical="center" textRotation="255" wrapText="1" shrinkToFit="1"/>
    </xf>
    <xf numFmtId="0" fontId="22" fillId="0" borderId="80" xfId="0" applyFont="1" applyFill="1" applyBorder="1" applyAlignment="1">
      <alignment horizontal="center" vertical="center" textRotation="255" wrapText="1" shrinkToFit="1"/>
    </xf>
    <xf numFmtId="0" fontId="22" fillId="0" borderId="83" xfId="0" applyFont="1" applyFill="1" applyBorder="1" applyAlignment="1">
      <alignment horizontal="center" vertical="center" textRotation="255" wrapText="1" shrinkToFit="1"/>
    </xf>
    <xf numFmtId="0" fontId="24" fillId="0" borderId="74" xfId="0" applyFont="1" applyFill="1" applyBorder="1" applyAlignment="1">
      <alignment horizontal="center" vertical="center" wrapText="1"/>
    </xf>
    <xf numFmtId="0" fontId="24" fillId="0" borderId="85" xfId="0" applyFont="1" applyFill="1" applyBorder="1" applyAlignment="1">
      <alignment horizontal="center" vertical="center" wrapText="1"/>
    </xf>
    <xf numFmtId="0" fontId="40" fillId="0" borderId="59"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37" fillId="0" borderId="0" xfId="0" applyFont="1" applyFill="1" applyAlignment="1">
      <alignment horizontal="center" vertical="center" wrapText="1" shrinkToFit="1"/>
    </xf>
    <xf numFmtId="0" fontId="38" fillId="0" borderId="0" xfId="0" applyFont="1" applyFill="1" applyAlignment="1">
      <alignment horizontal="center" vertical="center" wrapText="1" shrinkToFit="1"/>
    </xf>
    <xf numFmtId="0" fontId="33" fillId="0" borderId="0" xfId="0" applyFont="1" applyFill="1" applyBorder="1" applyAlignment="1">
      <alignment horizontal="left" vertical="center" wrapText="1"/>
    </xf>
    <xf numFmtId="0" fontId="33" fillId="0" borderId="0" xfId="0" applyFont="1" applyFill="1" applyBorder="1" applyAlignment="1"/>
    <xf numFmtId="0" fontId="33" fillId="0" borderId="0" xfId="0" applyFont="1" applyFill="1" applyAlignment="1">
      <alignment horizontal="left" vertical="center" wrapText="1"/>
    </xf>
    <xf numFmtId="0" fontId="33" fillId="0" borderId="0" xfId="0" applyFont="1" applyFill="1" applyAlignment="1"/>
    <xf numFmtId="0" fontId="40" fillId="0" borderId="63" xfId="0" applyFont="1" applyFill="1" applyBorder="1" applyAlignment="1">
      <alignment horizontal="center" vertical="center"/>
    </xf>
    <xf numFmtId="0" fontId="40" fillId="0" borderId="31" xfId="0" applyFont="1" applyFill="1" applyBorder="1" applyAlignment="1">
      <alignment horizontal="center" vertical="center"/>
    </xf>
    <xf numFmtId="0" fontId="40" fillId="0" borderId="86" xfId="0" applyFont="1" applyFill="1" applyBorder="1" applyAlignment="1">
      <alignment horizontal="center" vertical="center" shrinkToFit="1"/>
    </xf>
    <xf numFmtId="0" fontId="40" fillId="0" borderId="87" xfId="0" applyFont="1" applyFill="1" applyBorder="1" applyAlignment="1">
      <alignment horizontal="center" vertical="center" shrinkToFit="1"/>
    </xf>
    <xf numFmtId="0" fontId="40" fillId="0" borderId="88" xfId="0" applyFont="1" applyFill="1" applyBorder="1" applyAlignment="1">
      <alignment horizontal="center" vertical="center" shrinkToFit="1"/>
    </xf>
    <xf numFmtId="0" fontId="40" fillId="33" borderId="36" xfId="0" applyFont="1" applyFill="1" applyBorder="1" applyAlignment="1">
      <alignment horizontal="center" vertical="center" shrinkToFit="1"/>
    </xf>
    <xf numFmtId="0" fontId="40" fillId="33" borderId="37" xfId="0" applyFont="1" applyFill="1" applyBorder="1" applyAlignment="1">
      <alignment horizontal="center" vertical="center" shrinkToFit="1"/>
    </xf>
    <xf numFmtId="0" fontId="33" fillId="0" borderId="0" xfId="0" applyFont="1" applyAlignment="1">
      <alignment horizontal="left" vertical="center" wrapText="1"/>
    </xf>
    <xf numFmtId="0" fontId="40" fillId="0" borderId="31" xfId="0" applyFont="1" applyFill="1" applyBorder="1" applyAlignment="1">
      <alignment horizontal="center" vertical="center" shrinkToFit="1"/>
    </xf>
    <xf numFmtId="0" fontId="40" fillId="0" borderId="32" xfId="0" applyFont="1" applyFill="1" applyBorder="1" applyAlignment="1">
      <alignment horizontal="center" vertical="center" shrinkToFit="1"/>
    </xf>
    <xf numFmtId="0" fontId="22" fillId="0" borderId="3" xfId="46" applyFont="1" applyBorder="1" applyAlignment="1">
      <alignment vertical="center"/>
    </xf>
    <xf numFmtId="0" fontId="22" fillId="0" borderId="0" xfId="46" applyFont="1" applyBorder="1" applyAlignment="1">
      <alignment vertical="center"/>
    </xf>
    <xf numFmtId="0" fontId="22" fillId="0" borderId="4" xfId="46" applyFont="1" applyBorder="1" applyAlignment="1">
      <alignment vertical="center"/>
    </xf>
    <xf numFmtId="0" fontId="25" fillId="0" borderId="7" xfId="46" applyFont="1" applyBorder="1" applyAlignment="1">
      <alignment horizontal="justify" vertical="center" wrapText="1"/>
    </xf>
    <xf numFmtId="0" fontId="25" fillId="0" borderId="12" xfId="46" applyFont="1" applyBorder="1" applyAlignment="1">
      <alignment horizontal="justify" vertical="center" wrapText="1"/>
    </xf>
    <xf numFmtId="0" fontId="25" fillId="0" borderId="9" xfId="46" applyFont="1" applyBorder="1" applyAlignment="1">
      <alignment horizontal="justify" vertical="center" wrapText="1"/>
    </xf>
    <xf numFmtId="0" fontId="22" fillId="33" borderId="7" xfId="46" applyFont="1" applyFill="1" applyBorder="1" applyAlignment="1">
      <alignment horizontal="center" vertical="center"/>
    </xf>
    <xf numFmtId="0" fontId="22" fillId="33" borderId="12" xfId="46" applyFont="1" applyFill="1" applyBorder="1" applyAlignment="1">
      <alignment horizontal="center" vertical="center"/>
    </xf>
    <xf numFmtId="0" fontId="22" fillId="33" borderId="9" xfId="46" applyFont="1" applyFill="1" applyBorder="1" applyAlignment="1">
      <alignment horizontal="center" vertical="center"/>
    </xf>
    <xf numFmtId="0" fontId="22" fillId="33" borderId="3" xfId="46" applyFont="1" applyFill="1" applyBorder="1" applyAlignment="1">
      <alignment horizontal="center" vertical="center" wrapText="1"/>
    </xf>
    <xf numFmtId="0" fontId="22" fillId="33" borderId="4" xfId="46" applyFont="1" applyFill="1" applyBorder="1" applyAlignment="1">
      <alignment horizontal="center" vertical="center" wrapText="1"/>
    </xf>
    <xf numFmtId="0" fontId="22" fillId="0" borderId="3" xfId="46" applyFont="1" applyBorder="1" applyAlignment="1">
      <alignment vertical="center" wrapText="1"/>
    </xf>
    <xf numFmtId="0" fontId="22" fillId="0" borderId="0" xfId="46" applyFont="1" applyBorder="1" applyAlignment="1">
      <alignment vertical="center" wrapText="1"/>
    </xf>
    <xf numFmtId="0" fontId="22" fillId="0" borderId="4" xfId="46" applyFont="1" applyBorder="1" applyAlignment="1">
      <alignment vertical="center" wrapText="1"/>
    </xf>
    <xf numFmtId="0" fontId="25" fillId="0" borderId="12" xfId="46" applyFont="1" applyBorder="1" applyAlignment="1">
      <alignment horizontal="justify" vertical="center"/>
    </xf>
    <xf numFmtId="0" fontId="25" fillId="0" borderId="9" xfId="46" applyFont="1" applyBorder="1" applyAlignment="1">
      <alignment horizontal="justify" vertical="center"/>
    </xf>
    <xf numFmtId="179" fontId="22" fillId="33" borderId="7" xfId="46" applyNumberFormat="1" applyFont="1" applyFill="1" applyBorder="1" applyAlignment="1">
      <alignment horizontal="center" vertical="center"/>
    </xf>
    <xf numFmtId="179" fontId="22" fillId="33" borderId="12" xfId="46" applyNumberFormat="1" applyFont="1" applyFill="1" applyBorder="1" applyAlignment="1">
      <alignment horizontal="center" vertical="center"/>
    </xf>
    <xf numFmtId="0" fontId="22" fillId="33" borderId="0" xfId="46" applyFont="1" applyFill="1" applyAlignment="1">
      <alignment horizontal="right" vertical="center"/>
    </xf>
    <xf numFmtId="0" fontId="38" fillId="0" borderId="0" xfId="46" applyFont="1" applyAlignment="1">
      <alignment horizontal="center" vertical="center"/>
    </xf>
    <xf numFmtId="0" fontId="22" fillId="0" borderId="12" xfId="46" applyFont="1" applyBorder="1" applyAlignment="1">
      <alignment horizontal="center" vertical="center"/>
    </xf>
    <xf numFmtId="0" fontId="22" fillId="0" borderId="9" xfId="46" applyFont="1" applyBorder="1" applyAlignment="1">
      <alignment horizontal="center" vertical="center"/>
    </xf>
    <xf numFmtId="0" fontId="22" fillId="33" borderId="7" xfId="46" applyFont="1" applyFill="1" applyBorder="1" applyAlignment="1">
      <alignment horizontal="left" vertical="center"/>
    </xf>
    <xf numFmtId="0" fontId="22" fillId="33" borderId="12" xfId="46" applyFont="1" applyFill="1" applyBorder="1" applyAlignment="1">
      <alignment horizontal="left" vertical="center"/>
    </xf>
    <xf numFmtId="0" fontId="22" fillId="33" borderId="9" xfId="46" applyFont="1" applyFill="1" applyBorder="1" applyAlignment="1">
      <alignment horizontal="left" vertical="center"/>
    </xf>
    <xf numFmtId="0" fontId="22" fillId="33" borderId="12" xfId="46" applyFont="1" applyFill="1" applyBorder="1" applyAlignment="1">
      <alignment vertical="center"/>
    </xf>
    <xf numFmtId="0" fontId="50" fillId="0" borderId="7" xfId="47" applyFont="1" applyBorder="1" applyAlignment="1">
      <alignment horizontal="center" vertical="center"/>
    </xf>
    <xf numFmtId="0" fontId="50" fillId="0" borderId="12" xfId="47" applyFont="1" applyBorder="1" applyAlignment="1">
      <alignment horizontal="center" vertical="center"/>
    </xf>
    <xf numFmtId="0" fontId="50" fillId="0" borderId="9" xfId="47" applyFont="1" applyBorder="1" applyAlignment="1">
      <alignment horizontal="center" vertical="center"/>
    </xf>
    <xf numFmtId="0" fontId="50" fillId="39" borderId="7" xfId="47" applyFont="1" applyFill="1" applyBorder="1" applyAlignment="1">
      <alignment horizontal="center" vertical="center"/>
    </xf>
    <xf numFmtId="0" fontId="50" fillId="39" borderId="12" xfId="47" applyFont="1" applyFill="1" applyBorder="1" applyAlignment="1">
      <alignment horizontal="center" vertical="center"/>
    </xf>
    <xf numFmtId="0" fontId="50" fillId="39" borderId="9" xfId="47" applyFont="1" applyFill="1" applyBorder="1" applyAlignment="1">
      <alignment horizontal="center" vertical="center"/>
    </xf>
    <xf numFmtId="0" fontId="50" fillId="0" borderId="7" xfId="47" applyFont="1" applyFill="1" applyBorder="1" applyAlignment="1">
      <alignment horizontal="center" vertical="center"/>
    </xf>
    <xf numFmtId="0" fontId="50" fillId="0" borderId="12" xfId="47" applyFont="1" applyFill="1" applyBorder="1" applyAlignment="1">
      <alignment horizontal="center" vertical="center"/>
    </xf>
    <xf numFmtId="0" fontId="50" fillId="0" borderId="9" xfId="47" applyFont="1" applyFill="1" applyBorder="1" applyAlignment="1">
      <alignment horizontal="center" vertical="center"/>
    </xf>
    <xf numFmtId="0" fontId="48" fillId="0" borderId="0" xfId="47" applyFont="1" applyAlignment="1">
      <alignment horizontal="center" vertical="center"/>
    </xf>
    <xf numFmtId="0" fontId="52" fillId="0" borderId="6" xfId="47" applyFont="1" applyBorder="1" applyAlignment="1">
      <alignment horizontal="justify" vertical="center" wrapText="1"/>
    </xf>
    <xf numFmtId="0" fontId="52" fillId="0" borderId="8" xfId="47" applyFont="1" applyBorder="1" applyAlignment="1">
      <alignment horizontal="justify" vertical="center"/>
    </xf>
    <xf numFmtId="0" fontId="52" fillId="0" borderId="2" xfId="47" applyFont="1" applyBorder="1" applyAlignment="1">
      <alignment horizontal="justify" vertical="center"/>
    </xf>
    <xf numFmtId="0" fontId="52" fillId="0" borderId="3" xfId="47" applyFont="1" applyBorder="1" applyAlignment="1">
      <alignment horizontal="justify" vertical="center" wrapText="1"/>
    </xf>
    <xf numFmtId="0" fontId="52" fillId="0" borderId="0" xfId="47" applyFont="1" applyBorder="1" applyAlignment="1">
      <alignment horizontal="justify" vertical="center"/>
    </xf>
    <xf numFmtId="0" fontId="52" fillId="0" borderId="4" xfId="47" applyFont="1" applyBorder="1" applyAlignment="1">
      <alignment horizontal="justify" vertical="center"/>
    </xf>
    <xf numFmtId="0" fontId="52" fillId="0" borderId="3" xfId="47" applyFont="1" applyBorder="1" applyAlignment="1">
      <alignment horizontal="justify" vertical="center"/>
    </xf>
    <xf numFmtId="0" fontId="52" fillId="0" borderId="10" xfId="47" applyFont="1" applyBorder="1" applyAlignment="1">
      <alignment horizontal="justify" vertical="center"/>
    </xf>
    <xf numFmtId="0" fontId="52" fillId="0" borderId="5" xfId="47" applyFont="1" applyBorder="1" applyAlignment="1">
      <alignment horizontal="justify" vertical="center"/>
    </xf>
    <xf numFmtId="0" fontId="52" fillId="0" borderId="11" xfId="47" applyFont="1" applyBorder="1" applyAlignment="1">
      <alignment horizontal="justify" vertical="center"/>
    </xf>
    <xf numFmtId="0" fontId="50" fillId="0" borderId="1" xfId="47" applyFont="1" applyBorder="1" applyAlignment="1">
      <alignment horizontal="center" vertical="center"/>
    </xf>
    <xf numFmtId="179" fontId="50" fillId="39" borderId="7" xfId="47" applyNumberFormat="1" applyFont="1" applyFill="1" applyBorder="1" applyAlignment="1">
      <alignment horizontal="center" vertical="center" shrinkToFit="1"/>
    </xf>
    <xf numFmtId="179" fontId="50" fillId="39" borderId="12" xfId="47" applyNumberFormat="1" applyFont="1" applyFill="1" applyBorder="1" applyAlignment="1">
      <alignment horizontal="center" vertical="center" shrinkToFit="1"/>
    </xf>
    <xf numFmtId="179" fontId="50" fillId="39" borderId="9" xfId="47" applyNumberFormat="1" applyFont="1" applyFill="1" applyBorder="1" applyAlignment="1">
      <alignment horizontal="center" vertical="center" shrinkToFit="1"/>
    </xf>
    <xf numFmtId="0" fontId="50" fillId="39" borderId="1" xfId="47" applyFont="1" applyFill="1" applyBorder="1" applyAlignment="1">
      <alignment horizontal="left" vertical="center" indent="1"/>
    </xf>
    <xf numFmtId="0" fontId="50" fillId="39" borderId="46" xfId="47" applyFont="1" applyFill="1" applyBorder="1" applyAlignment="1">
      <alignment horizontal="left" vertical="center" indent="1"/>
    </xf>
    <xf numFmtId="0" fontId="50" fillId="0" borderId="7" xfId="47" applyFont="1" applyBorder="1" applyAlignment="1">
      <alignment horizontal="left" vertical="center" indent="1" shrinkToFit="1"/>
    </xf>
    <xf numFmtId="0" fontId="50" fillId="0" borderId="12" xfId="47" applyFont="1" applyBorder="1" applyAlignment="1">
      <alignment horizontal="left" vertical="center" indent="1" shrinkToFit="1"/>
    </xf>
    <xf numFmtId="0" fontId="50" fillId="0" borderId="9" xfId="47" applyFont="1" applyBorder="1" applyAlignment="1">
      <alignment horizontal="left" vertical="center" indent="1" shrinkToFit="1"/>
    </xf>
    <xf numFmtId="38" fontId="50" fillId="39" borderId="6" xfId="48" applyFont="1" applyFill="1" applyBorder="1" applyAlignment="1">
      <alignment horizontal="center" vertical="center"/>
    </xf>
    <xf numFmtId="38" fontId="50" fillId="39" borderId="8" xfId="48" applyFont="1" applyFill="1" applyBorder="1" applyAlignment="1">
      <alignment horizontal="center" vertical="center"/>
    </xf>
    <xf numFmtId="0" fontId="50" fillId="41" borderId="1" xfId="47" applyFont="1" applyFill="1" applyBorder="1" applyAlignment="1">
      <alignment horizontal="left" vertical="center" indent="1" shrinkToFit="1"/>
    </xf>
    <xf numFmtId="38" fontId="50" fillId="39" borderId="7" xfId="48" applyFont="1" applyFill="1" applyBorder="1" applyAlignment="1">
      <alignment horizontal="center" vertical="center"/>
    </xf>
    <xf numFmtId="38" fontId="50" fillId="39" borderId="12" xfId="48" applyFont="1" applyFill="1" applyBorder="1" applyAlignment="1">
      <alignment horizontal="center" vertical="center"/>
    </xf>
    <xf numFmtId="0" fontId="50" fillId="0" borderId="10" xfId="47" applyFont="1" applyBorder="1" applyAlignment="1">
      <alignment horizontal="left" vertical="center" indent="1"/>
    </xf>
    <xf numFmtId="0" fontId="50" fillId="0" borderId="5" xfId="47" applyFont="1" applyBorder="1" applyAlignment="1">
      <alignment horizontal="left" vertical="center" indent="1"/>
    </xf>
    <xf numFmtId="0" fontId="50" fillId="42" borderId="10" xfId="47" applyFont="1" applyFill="1" applyBorder="1" applyAlignment="1">
      <alignment horizontal="center" vertical="center"/>
    </xf>
    <xf numFmtId="0" fontId="50" fillId="42" borderId="5" xfId="47" applyFont="1" applyFill="1" applyBorder="1" applyAlignment="1">
      <alignment horizontal="center" vertical="center"/>
    </xf>
    <xf numFmtId="0" fontId="50" fillId="42" borderId="11" xfId="47" applyFont="1" applyFill="1" applyBorder="1" applyAlignment="1">
      <alignment horizontal="center" vertical="center"/>
    </xf>
    <xf numFmtId="0" fontId="50" fillId="40" borderId="7" xfId="47" applyFont="1" applyFill="1" applyBorder="1" applyAlignment="1">
      <alignment horizontal="center" vertical="center"/>
    </xf>
    <xf numFmtId="0" fontId="50" fillId="40" borderId="12" xfId="47" applyFont="1" applyFill="1" applyBorder="1" applyAlignment="1">
      <alignment horizontal="center" vertical="center"/>
    </xf>
    <xf numFmtId="0" fontId="50" fillId="40" borderId="9" xfId="47" applyFont="1" applyFill="1" applyBorder="1" applyAlignment="1">
      <alignment horizontal="center" vertical="center"/>
    </xf>
    <xf numFmtId="0" fontId="52" fillId="0" borderId="0" xfId="47" applyFont="1" applyFill="1" applyBorder="1" applyAlignment="1">
      <alignment horizontal="left" vertical="center" wrapText="1"/>
    </xf>
    <xf numFmtId="0" fontId="50" fillId="0" borderId="7" xfId="47" applyFont="1" applyBorder="1" applyAlignment="1">
      <alignment horizontal="left" vertical="center" indent="1"/>
    </xf>
    <xf numFmtId="0" fontId="50" fillId="0" borderId="12" xfId="47" applyFont="1" applyBorder="1" applyAlignment="1">
      <alignment horizontal="left" vertical="center" indent="1"/>
    </xf>
    <xf numFmtId="0" fontId="50" fillId="0" borderId="9" xfId="47" applyFont="1" applyBorder="1" applyAlignment="1">
      <alignment horizontal="left" vertical="center" indent="1"/>
    </xf>
    <xf numFmtId="0" fontId="50" fillId="42" borderId="7" xfId="47" applyFont="1" applyFill="1" applyBorder="1" applyAlignment="1">
      <alignment horizontal="center" vertical="center"/>
    </xf>
    <xf numFmtId="0" fontId="50" fillId="42" borderId="12" xfId="47" applyFont="1" applyFill="1" applyBorder="1" applyAlignment="1">
      <alignment horizontal="center" vertical="center"/>
    </xf>
    <xf numFmtId="0" fontId="50" fillId="42" borderId="9" xfId="47" applyFont="1" applyFill="1" applyBorder="1" applyAlignment="1">
      <alignment horizontal="center" vertical="center"/>
    </xf>
    <xf numFmtId="0" fontId="54" fillId="0" borderId="0" xfId="47" applyFont="1" applyFill="1" applyBorder="1" applyAlignment="1">
      <alignment horizontal="justify" vertical="center" wrapText="1"/>
    </xf>
    <xf numFmtId="0" fontId="54" fillId="0" borderId="0" xfId="47" applyFont="1" applyFill="1" applyBorder="1" applyAlignment="1">
      <alignment horizontal="justify" vertical="center"/>
    </xf>
    <xf numFmtId="0" fontId="51" fillId="0" borderId="7" xfId="47" applyFont="1" applyBorder="1" applyAlignment="1">
      <alignment horizontal="center" vertical="center"/>
    </xf>
    <xf numFmtId="0" fontId="51" fillId="0" borderId="12" xfId="47" applyFont="1" applyBorder="1" applyAlignment="1">
      <alignment horizontal="center" vertical="center"/>
    </xf>
    <xf numFmtId="0" fontId="51" fillId="0" borderId="9" xfId="47" applyFont="1" applyBorder="1" applyAlignment="1">
      <alignment horizontal="center" vertical="center"/>
    </xf>
    <xf numFmtId="0" fontId="52" fillId="0" borderId="1" xfId="47" applyFont="1" applyBorder="1" applyAlignment="1">
      <alignment horizontal="center" vertical="center" wrapText="1"/>
    </xf>
    <xf numFmtId="0" fontId="50" fillId="0" borderId="3" xfId="47" applyFont="1" applyBorder="1" applyAlignment="1">
      <alignment horizontal="center" vertical="center"/>
    </xf>
    <xf numFmtId="0" fontId="50" fillId="0" borderId="4" xfId="47" applyFont="1" applyBorder="1" applyAlignment="1">
      <alignment horizontal="center" vertical="center"/>
    </xf>
    <xf numFmtId="0" fontId="50" fillId="0" borderId="1" xfId="47" applyFont="1" applyBorder="1" applyAlignment="1">
      <alignment horizontal="center" vertical="center" wrapText="1"/>
    </xf>
    <xf numFmtId="180" fontId="50" fillId="42" borderId="1" xfId="47" applyNumberFormat="1" applyFont="1" applyFill="1" applyBorder="1" applyAlignment="1">
      <alignment horizontal="center" vertical="center"/>
    </xf>
    <xf numFmtId="0" fontId="50" fillId="39" borderId="6" xfId="47" applyFont="1" applyFill="1" applyBorder="1" applyAlignment="1">
      <alignment horizontal="center" vertical="center"/>
    </xf>
    <xf numFmtId="0" fontId="50" fillId="39" borderId="8" xfId="47" applyFont="1" applyFill="1" applyBorder="1" applyAlignment="1">
      <alignment horizontal="center" vertical="center"/>
    </xf>
    <xf numFmtId="10" fontId="50" fillId="42" borderId="6" xfId="49" applyNumberFormat="1" applyFont="1" applyFill="1" applyBorder="1" applyAlignment="1">
      <alignment horizontal="center" vertical="center"/>
    </xf>
    <xf numFmtId="10" fontId="50" fillId="42" borderId="8" xfId="49" applyNumberFormat="1" applyFont="1" applyFill="1" applyBorder="1" applyAlignment="1">
      <alignment horizontal="center" vertical="center"/>
    </xf>
    <xf numFmtId="0" fontId="50" fillId="0" borderId="69" xfId="47" applyFont="1" applyFill="1" applyBorder="1" applyAlignment="1">
      <alignment horizontal="center" vertical="center"/>
    </xf>
    <xf numFmtId="0" fontId="50" fillId="0" borderId="89" xfId="47" applyFont="1" applyFill="1" applyBorder="1" applyAlignment="1">
      <alignment horizontal="center" vertical="center"/>
    </xf>
    <xf numFmtId="0" fontId="50" fillId="0" borderId="90" xfId="47" applyFont="1" applyFill="1" applyBorder="1" applyAlignment="1">
      <alignment horizontal="center" vertical="center"/>
    </xf>
    <xf numFmtId="0" fontId="50" fillId="42" borderId="6" xfId="47" applyFont="1" applyFill="1" applyBorder="1" applyAlignment="1">
      <alignment horizontal="center" vertical="center"/>
    </xf>
    <xf numFmtId="0" fontId="50" fillId="42" borderId="8" xfId="47" applyFont="1" applyFill="1" applyBorder="1" applyAlignment="1">
      <alignment horizontal="center" vertical="center"/>
    </xf>
    <xf numFmtId="0" fontId="50" fillId="42" borderId="1" xfId="47" applyFont="1" applyFill="1" applyBorder="1" applyAlignment="1">
      <alignment horizontal="center" vertical="center"/>
    </xf>
    <xf numFmtId="0" fontId="50" fillId="43" borderId="1" xfId="47" applyFont="1" applyFill="1" applyBorder="1" applyAlignment="1">
      <alignment horizontal="center" vertical="center"/>
    </xf>
    <xf numFmtId="0" fontId="53" fillId="0" borderId="3" xfId="47" applyFont="1" applyBorder="1" applyAlignment="1">
      <alignment horizontal="center" vertical="center" wrapText="1"/>
    </xf>
    <xf numFmtId="0" fontId="50" fillId="0" borderId="46" xfId="47" applyFont="1" applyBorder="1" applyAlignment="1">
      <alignment horizontal="center" vertical="center"/>
    </xf>
    <xf numFmtId="0" fontId="50" fillId="0" borderId="42" xfId="47" applyFont="1" applyBorder="1" applyAlignment="1">
      <alignment horizontal="center" vertical="center"/>
    </xf>
    <xf numFmtId="0" fontId="54" fillId="39" borderId="6" xfId="47" applyFont="1" applyFill="1" applyBorder="1" applyAlignment="1">
      <alignment horizontal="left" vertical="top"/>
    </xf>
    <xf numFmtId="0" fontId="54" fillId="39" borderId="8" xfId="47" applyFont="1" applyFill="1" applyBorder="1" applyAlignment="1">
      <alignment horizontal="left" vertical="top"/>
    </xf>
    <xf numFmtId="0" fontId="54" fillId="39" borderId="2" xfId="47" applyFont="1" applyFill="1" applyBorder="1" applyAlignment="1">
      <alignment horizontal="left" vertical="top"/>
    </xf>
    <xf numFmtId="0" fontId="52" fillId="39" borderId="10" xfId="47" applyFont="1" applyFill="1" applyBorder="1" applyAlignment="1">
      <alignment horizontal="left" vertical="top"/>
    </xf>
    <xf numFmtId="0" fontId="52" fillId="39" borderId="5" xfId="47" applyFont="1" applyFill="1" applyBorder="1" applyAlignment="1">
      <alignment horizontal="left" vertical="top"/>
    </xf>
    <xf numFmtId="0" fontId="52" fillId="39" borderId="11" xfId="47" applyFont="1" applyFill="1" applyBorder="1" applyAlignment="1">
      <alignment horizontal="left" vertical="top"/>
    </xf>
    <xf numFmtId="0" fontId="52" fillId="0" borderId="8" xfId="47" applyFont="1" applyBorder="1" applyAlignment="1">
      <alignment horizontal="justify" vertical="center" wrapText="1"/>
    </xf>
    <xf numFmtId="0" fontId="50" fillId="0" borderId="91" xfId="47" applyFont="1" applyFill="1" applyBorder="1" applyAlignment="1">
      <alignment horizontal="center" vertical="center"/>
    </xf>
    <xf numFmtId="0" fontId="53" fillId="0" borderId="4" xfId="47" applyFont="1" applyBorder="1" applyAlignment="1">
      <alignment horizontal="center" vertical="center" wrapText="1"/>
    </xf>
    <xf numFmtId="0" fontId="50" fillId="39" borderId="1" xfId="47" applyFont="1" applyFill="1" applyBorder="1" applyAlignment="1">
      <alignment horizontal="center" vertical="center"/>
    </xf>
    <xf numFmtId="0" fontId="60" fillId="0" borderId="46" xfId="51" applyFont="1" applyBorder="1" applyAlignment="1" applyProtection="1">
      <alignment horizontal="center" vertical="center" wrapText="1" readingOrder="1"/>
    </xf>
    <xf numFmtId="0" fontId="60" fillId="0" borderId="49" xfId="51" applyFont="1" applyBorder="1" applyAlignment="1" applyProtection="1">
      <alignment horizontal="center" vertical="center" readingOrder="1"/>
    </xf>
    <xf numFmtId="0" fontId="60" fillId="0" borderId="42" xfId="51" applyFont="1" applyBorder="1" applyAlignment="1" applyProtection="1">
      <alignment horizontal="center" vertical="center" readingOrder="1"/>
    </xf>
    <xf numFmtId="0" fontId="32" fillId="0" borderId="92" xfId="51" applyFont="1" applyBorder="1" applyAlignment="1" applyProtection="1">
      <alignment horizontal="left" vertical="center" wrapText="1"/>
    </xf>
    <xf numFmtId="0" fontId="32" fillId="0" borderId="93" xfId="51" applyFont="1" applyBorder="1" applyAlignment="1" applyProtection="1">
      <alignment horizontal="left" vertical="center" wrapText="1"/>
    </xf>
    <xf numFmtId="0" fontId="32" fillId="0" borderId="94" xfId="51" applyFont="1" applyBorder="1" applyAlignment="1" applyProtection="1">
      <alignment horizontal="left" vertical="center" wrapText="1"/>
    </xf>
    <xf numFmtId="0" fontId="32" fillId="0" borderId="95" xfId="51" applyFont="1" applyBorder="1" applyAlignment="1" applyProtection="1">
      <alignment horizontal="left" vertical="center" wrapText="1"/>
    </xf>
    <xf numFmtId="0" fontId="32" fillId="0" borderId="96" xfId="51" applyFont="1" applyBorder="1" applyAlignment="1" applyProtection="1">
      <alignment horizontal="left" vertical="center" wrapText="1"/>
    </xf>
    <xf numFmtId="0" fontId="32" fillId="0" borderId="97" xfId="51" applyFont="1" applyBorder="1" applyAlignment="1" applyProtection="1">
      <alignment horizontal="left" vertical="center" wrapText="1"/>
    </xf>
    <xf numFmtId="0" fontId="32" fillId="0" borderId="99" xfId="51" applyFont="1" applyBorder="1" applyAlignment="1" applyProtection="1">
      <alignment horizontal="left" vertical="center" wrapText="1"/>
    </xf>
    <xf numFmtId="0" fontId="32" fillId="0" borderId="100" xfId="51" applyFont="1" applyBorder="1" applyAlignment="1" applyProtection="1">
      <alignment horizontal="left" vertical="center" wrapText="1"/>
    </xf>
    <xf numFmtId="0" fontId="32" fillId="0" borderId="101" xfId="51" applyFont="1" applyBorder="1" applyAlignment="1" applyProtection="1">
      <alignment horizontal="left" vertical="center" wrapText="1"/>
    </xf>
    <xf numFmtId="0" fontId="59" fillId="0" borderId="0" xfId="51" applyFont="1" applyFill="1" applyAlignment="1" applyProtection="1">
      <alignment horizontal="center" vertical="center"/>
    </xf>
    <xf numFmtId="0" fontId="56" fillId="0" borderId="0" xfId="52" applyFont="1" applyFill="1" applyAlignment="1">
      <alignment horizontal="justify" vertical="center" wrapText="1"/>
    </xf>
    <xf numFmtId="0" fontId="60" fillId="38" borderId="46" xfId="51" applyFont="1" applyFill="1" applyBorder="1" applyAlignment="1" applyProtection="1">
      <alignment horizontal="center" vertical="center" shrinkToFit="1"/>
    </xf>
    <xf numFmtId="0" fontId="61" fillId="38" borderId="42" xfId="53" applyFont="1" applyFill="1" applyBorder="1" applyAlignment="1" applyProtection="1">
      <alignment vertical="center" shrinkToFit="1"/>
    </xf>
    <xf numFmtId="182" fontId="60" fillId="42" borderId="7" xfId="51" applyNumberFormat="1" applyFont="1" applyFill="1" applyBorder="1" applyAlignment="1" applyProtection="1">
      <alignment horizontal="center"/>
    </xf>
    <xf numFmtId="182" fontId="60" fillId="42" borderId="12" xfId="51" applyNumberFormat="1" applyFont="1" applyFill="1" applyBorder="1" applyAlignment="1" applyProtection="1">
      <alignment horizontal="center"/>
    </xf>
    <xf numFmtId="182" fontId="60" fillId="42" borderId="9" xfId="51" applyNumberFormat="1" applyFont="1" applyFill="1" applyBorder="1" applyAlignment="1" applyProtection="1">
      <alignment horizontal="center"/>
    </xf>
    <xf numFmtId="0" fontId="60" fillId="38" borderId="46" xfId="51" applyFont="1" applyFill="1" applyBorder="1" applyAlignment="1" applyProtection="1">
      <alignment horizontal="center" vertical="center" wrapText="1"/>
    </xf>
    <xf numFmtId="0" fontId="60" fillId="38" borderId="42" xfId="51" applyFont="1" applyFill="1" applyBorder="1" applyAlignment="1" applyProtection="1">
      <alignment horizontal="center" vertical="center" wrapText="1"/>
    </xf>
    <xf numFmtId="0" fontId="57" fillId="0" borderId="102" xfId="51" applyFont="1" applyBorder="1" applyAlignment="1" applyProtection="1">
      <alignment horizontal="center" vertical="center" shrinkToFit="1"/>
    </xf>
    <xf numFmtId="0" fontId="57" fillId="0" borderId="105" xfId="51" applyFont="1" applyBorder="1" applyAlignment="1" applyProtection="1">
      <alignment horizontal="center" vertical="center" shrinkToFit="1"/>
    </xf>
    <xf numFmtId="0" fontId="57" fillId="0" borderId="107" xfId="51" applyFont="1" applyBorder="1" applyAlignment="1" applyProtection="1">
      <alignment horizontal="center" vertical="center" shrinkToFit="1"/>
    </xf>
    <xf numFmtId="0" fontId="60" fillId="0" borderId="103" xfId="51" applyFont="1" applyBorder="1" applyAlignment="1" applyProtection="1">
      <alignment horizontal="left" vertical="center"/>
    </xf>
    <xf numFmtId="0" fontId="60" fillId="0" borderId="94" xfId="51" applyFont="1" applyBorder="1" applyAlignment="1" applyProtection="1">
      <alignment horizontal="left" vertical="center"/>
    </xf>
    <xf numFmtId="0" fontId="32" fillId="0" borderId="106" xfId="51" applyFont="1" applyBorder="1" applyAlignment="1" applyProtection="1">
      <alignment horizontal="left" vertical="center" wrapText="1" shrinkToFit="1"/>
    </xf>
    <xf numFmtId="0" fontId="32" fillId="0" borderId="97" xfId="51" applyFont="1" applyBorder="1" applyAlignment="1" applyProtection="1">
      <alignment horizontal="left" vertical="center" wrapText="1" shrinkToFit="1"/>
    </xf>
    <xf numFmtId="0" fontId="32" fillId="0" borderId="108" xfId="51" applyFont="1" applyBorder="1" applyAlignment="1" applyProtection="1">
      <alignment horizontal="left" vertical="center" wrapText="1" shrinkToFit="1"/>
    </xf>
    <xf numFmtId="0" fontId="32" fillId="0" borderId="101" xfId="51" applyFont="1" applyBorder="1" applyAlignment="1" applyProtection="1">
      <alignment horizontal="left" vertical="center" wrapText="1" shrinkToFit="1"/>
    </xf>
    <xf numFmtId="0" fontId="32" fillId="0" borderId="110" xfId="51" applyFont="1" applyBorder="1" applyAlignment="1" applyProtection="1">
      <alignment horizontal="left" vertical="center" wrapText="1"/>
    </xf>
    <xf numFmtId="0" fontId="32" fillId="0" borderId="11" xfId="51" applyFont="1" applyBorder="1" applyAlignment="1" applyProtection="1">
      <alignment horizontal="left" vertical="center" wrapText="1"/>
    </xf>
    <xf numFmtId="0" fontId="60" fillId="38" borderId="12" xfId="51" applyFont="1" applyFill="1" applyBorder="1" applyAlignment="1" applyProtection="1">
      <alignment horizontal="center"/>
    </xf>
    <xf numFmtId="0" fontId="60" fillId="38" borderId="7" xfId="51" applyFont="1" applyFill="1" applyBorder="1" applyAlignment="1" applyProtection="1">
      <alignment horizontal="center" wrapText="1"/>
    </xf>
    <xf numFmtId="0" fontId="60" fillId="38" borderId="12" xfId="51" applyFont="1" applyFill="1" applyBorder="1" applyAlignment="1" applyProtection="1">
      <alignment horizontal="center" wrapText="1"/>
    </xf>
    <xf numFmtId="0" fontId="60" fillId="38" borderId="9" xfId="51" applyFont="1" applyFill="1" applyBorder="1" applyAlignment="1" applyProtection="1">
      <alignment horizontal="center" wrapText="1"/>
    </xf>
    <xf numFmtId="0" fontId="56" fillId="0" borderId="6" xfId="51" applyFont="1" applyFill="1" applyBorder="1" applyAlignment="1" applyProtection="1">
      <alignment horizontal="left" vertical="top" wrapText="1"/>
    </xf>
    <xf numFmtId="0" fontId="56" fillId="0" borderId="8" xfId="51" applyFont="1" applyFill="1" applyBorder="1" applyAlignment="1" applyProtection="1">
      <alignment horizontal="left" vertical="top" wrapText="1"/>
    </xf>
    <xf numFmtId="0" fontId="56" fillId="0" borderId="2" xfId="51" applyFont="1" applyFill="1" applyBorder="1" applyAlignment="1" applyProtection="1">
      <alignment horizontal="left" vertical="top" wrapText="1"/>
    </xf>
    <xf numFmtId="0" fontId="56" fillId="0" borderId="3" xfId="51" applyFont="1" applyFill="1" applyBorder="1" applyAlignment="1" applyProtection="1">
      <alignment horizontal="left" vertical="top" wrapText="1"/>
    </xf>
    <xf numFmtId="0" fontId="56" fillId="0" borderId="0" xfId="51" applyFont="1" applyFill="1" applyBorder="1" applyAlignment="1" applyProtection="1">
      <alignment horizontal="left" vertical="top" wrapText="1"/>
    </xf>
    <xf numFmtId="0" fontId="56" fillId="0" borderId="4" xfId="51" applyFont="1" applyFill="1" applyBorder="1" applyAlignment="1" applyProtection="1">
      <alignment horizontal="left" vertical="top" wrapText="1"/>
    </xf>
    <xf numFmtId="0" fontId="56" fillId="0" borderId="7" xfId="51" applyFont="1" applyFill="1" applyBorder="1" applyAlignment="1" applyProtection="1">
      <alignment horizontal="left" vertical="top" wrapText="1"/>
    </xf>
    <xf numFmtId="0" fontId="56" fillId="0" borderId="12" xfId="51" applyFont="1" applyFill="1" applyBorder="1" applyAlignment="1" applyProtection="1">
      <alignment horizontal="left" vertical="top" wrapText="1"/>
    </xf>
    <xf numFmtId="0" fontId="56" fillId="0" borderId="9" xfId="51" applyFont="1" applyFill="1" applyBorder="1" applyAlignment="1" applyProtection="1">
      <alignment horizontal="left" vertical="top" wrapText="1"/>
    </xf>
    <xf numFmtId="42" fontId="57" fillId="0" borderId="87" xfId="51" applyNumberFormat="1" applyFont="1" applyBorder="1" applyAlignment="1" applyProtection="1">
      <alignment horizontal="center" vertical="center" wrapText="1"/>
    </xf>
    <xf numFmtId="42" fontId="57" fillId="0" borderId="72" xfId="51" applyNumberFormat="1" applyFont="1" applyBorder="1" applyAlignment="1" applyProtection="1">
      <alignment horizontal="center" vertical="center" wrapText="1"/>
    </xf>
    <xf numFmtId="42" fontId="57" fillId="0" borderId="111" xfId="51" applyNumberFormat="1" applyFont="1" applyBorder="1" applyAlignment="1" applyProtection="1">
      <alignment horizontal="center" vertical="center" wrapText="1"/>
    </xf>
    <xf numFmtId="42" fontId="57" fillId="0" borderId="65" xfId="51" applyNumberFormat="1" applyFont="1" applyBorder="1" applyAlignment="1" applyProtection="1">
      <alignment horizontal="center" vertical="center" wrapText="1"/>
    </xf>
    <xf numFmtId="0" fontId="65" fillId="0" borderId="112" xfId="53" applyFont="1" applyFill="1" applyBorder="1" applyAlignment="1" applyProtection="1">
      <alignment horizontal="justify" vertical="top" wrapText="1"/>
    </xf>
    <xf numFmtId="0" fontId="65" fillId="0" borderId="26" xfId="53" applyFont="1" applyFill="1" applyBorder="1" applyAlignment="1" applyProtection="1">
      <alignment horizontal="justify" vertical="top" wrapText="1"/>
    </xf>
    <xf numFmtId="0" fontId="65" fillId="0" borderId="78" xfId="53" applyFont="1" applyFill="1" applyBorder="1" applyAlignment="1" applyProtection="1">
      <alignment horizontal="justify" vertical="top" wrapText="1"/>
    </xf>
    <xf numFmtId="0" fontId="4" fillId="0" borderId="0" xfId="51" applyFont="1" applyFill="1" applyBorder="1" applyAlignment="1" applyProtection="1">
      <alignment horizontal="left" vertical="top" wrapText="1"/>
    </xf>
    <xf numFmtId="0" fontId="4" fillId="0" borderId="7" xfId="51" applyFont="1" applyFill="1" applyBorder="1" applyAlignment="1" applyProtection="1">
      <alignment horizontal="center" vertical="top" wrapText="1"/>
    </xf>
    <xf numFmtId="0" fontId="4" fillId="0" borderId="9" xfId="51" applyFont="1" applyFill="1" applyBorder="1" applyAlignment="1" applyProtection="1">
      <alignment horizontal="center" vertical="top" wrapText="1"/>
    </xf>
    <xf numFmtId="0" fontId="4" fillId="0" borderId="7" xfId="51" applyFont="1" applyFill="1" applyBorder="1" applyAlignment="1" applyProtection="1">
      <alignment horizontal="center" vertical="top" shrinkToFit="1"/>
    </xf>
    <xf numFmtId="0" fontId="4" fillId="0" borderId="9" xfId="51" applyFont="1" applyFill="1" applyBorder="1" applyAlignment="1" applyProtection="1">
      <alignment horizontal="center" vertical="top" shrinkToFit="1"/>
    </xf>
    <xf numFmtId="0" fontId="60" fillId="0" borderId="113" xfId="51" applyFont="1" applyFill="1" applyBorder="1" applyAlignment="1" applyProtection="1">
      <alignment horizontal="center" vertical="top" wrapText="1"/>
    </xf>
    <xf numFmtId="0" fontId="60" fillId="0" borderId="27" xfId="51" applyFont="1" applyFill="1" applyBorder="1" applyAlignment="1" applyProtection="1">
      <alignment horizontal="center" vertical="top" wrapText="1"/>
    </xf>
    <xf numFmtId="38" fontId="4" fillId="39" borderId="7" xfId="48" applyFont="1" applyFill="1" applyBorder="1" applyAlignment="1" applyProtection="1">
      <alignment horizontal="center" vertical="center" wrapText="1"/>
    </xf>
    <xf numFmtId="38" fontId="4" fillId="39" borderId="9" xfId="48" applyFont="1" applyFill="1" applyBorder="1" applyAlignment="1" applyProtection="1">
      <alignment horizontal="center" vertical="center" wrapText="1"/>
    </xf>
    <xf numFmtId="38" fontId="4" fillId="42" borderId="114" xfId="48" applyFont="1" applyFill="1" applyBorder="1" applyAlignment="1" applyProtection="1">
      <alignment horizontal="center" vertical="center" wrapText="1"/>
    </xf>
    <xf numFmtId="38" fontId="4" fillId="42" borderId="88" xfId="48" applyFont="1" applyFill="1" applyBorder="1" applyAlignment="1" applyProtection="1">
      <alignment horizontal="center" vertical="center" wrapText="1"/>
    </xf>
    <xf numFmtId="0" fontId="25" fillId="0" borderId="0" xfId="55" applyFont="1">
      <alignment vertical="center"/>
    </xf>
    <xf numFmtId="0" fontId="22" fillId="0" borderId="0" xfId="55" applyFont="1">
      <alignment vertical="center"/>
    </xf>
    <xf numFmtId="0" fontId="22" fillId="0" borderId="0" xfId="55" applyFont="1" applyAlignment="1">
      <alignment horizontal="right" vertical="center"/>
    </xf>
    <xf numFmtId="0" fontId="22" fillId="0" borderId="0" xfId="55" applyFont="1" applyAlignment="1">
      <alignment horizontal="center" vertical="center"/>
    </xf>
    <xf numFmtId="0" fontId="22" fillId="0" borderId="0" xfId="55" applyFont="1" applyFill="1" applyAlignment="1">
      <alignment horizontal="right" vertical="center"/>
    </xf>
    <xf numFmtId="0" fontId="22" fillId="0" borderId="0" xfId="55" applyFont="1" applyFill="1" applyAlignment="1">
      <alignment horizontal="center" vertical="center"/>
    </xf>
    <xf numFmtId="0" fontId="22" fillId="0" borderId="0" xfId="55" applyFont="1" applyFill="1">
      <alignment vertical="center"/>
    </xf>
    <xf numFmtId="0" fontId="29" fillId="0" borderId="0" xfId="55" applyFont="1" applyAlignment="1">
      <alignment horizontal="center" vertical="center"/>
    </xf>
    <xf numFmtId="0" fontId="22" fillId="0" borderId="0" xfId="55" applyFont="1" applyFill="1" applyBorder="1" applyAlignment="1">
      <alignment horizontal="center" vertical="center"/>
    </xf>
    <xf numFmtId="0" fontId="22" fillId="0" borderId="0" xfId="55" applyFont="1" applyFill="1" applyBorder="1" applyAlignment="1">
      <alignment horizontal="right" vertical="center"/>
    </xf>
    <xf numFmtId="0" fontId="22" fillId="0" borderId="0" xfId="55" applyFont="1" applyFill="1" applyBorder="1" applyAlignment="1">
      <alignment horizontal="center" vertical="center" shrinkToFit="1"/>
    </xf>
    <xf numFmtId="0" fontId="22" fillId="33" borderId="0" xfId="55" applyFont="1" applyFill="1" applyAlignment="1">
      <alignment horizontal="center" vertical="center"/>
    </xf>
    <xf numFmtId="0" fontId="22" fillId="0" borderId="1" xfId="55" applyFont="1" applyBorder="1" applyAlignment="1">
      <alignment horizontal="center" vertical="center"/>
    </xf>
    <xf numFmtId="0" fontId="22" fillId="0" borderId="7" xfId="55" applyFont="1" applyBorder="1" applyAlignment="1">
      <alignment horizontal="center" vertical="center" wrapText="1"/>
    </xf>
    <xf numFmtId="0" fontId="22" fillId="0" borderId="12" xfId="55" applyFont="1" applyBorder="1" applyAlignment="1">
      <alignment horizontal="center" vertical="center" wrapText="1"/>
    </xf>
    <xf numFmtId="0" fontId="22" fillId="0" borderId="9" xfId="55" applyFont="1" applyBorder="1" applyAlignment="1">
      <alignment horizontal="center" vertical="center" wrapText="1"/>
    </xf>
    <xf numFmtId="0" fontId="22" fillId="0" borderId="1" xfId="55" applyFont="1" applyBorder="1" applyAlignment="1">
      <alignment horizontal="center" vertical="center" wrapText="1"/>
    </xf>
    <xf numFmtId="0" fontId="22" fillId="0" borderId="7" xfId="55" applyFont="1" applyBorder="1" applyAlignment="1">
      <alignment horizontal="center" vertical="center"/>
    </xf>
    <xf numFmtId="0" fontId="22" fillId="0" borderId="12" xfId="55" applyFont="1" applyBorder="1" applyAlignment="1">
      <alignment horizontal="center" vertical="center"/>
    </xf>
    <xf numFmtId="0" fontId="22" fillId="0" borderId="9" xfId="55" applyFont="1" applyBorder="1" applyAlignment="1">
      <alignment horizontal="center" vertical="center"/>
    </xf>
    <xf numFmtId="0" fontId="22" fillId="33" borderId="7" xfId="55" applyFont="1" applyFill="1" applyBorder="1" applyAlignment="1">
      <alignment horizontal="center" vertical="center"/>
    </xf>
    <xf numFmtId="0" fontId="22" fillId="33" borderId="12" xfId="55" applyFont="1" applyFill="1" applyBorder="1" applyAlignment="1">
      <alignment horizontal="center" vertical="center"/>
    </xf>
    <xf numFmtId="0" fontId="22" fillId="0" borderId="9" xfId="55" applyFont="1" applyBorder="1" applyAlignment="1">
      <alignment horizontal="center" vertical="center"/>
    </xf>
    <xf numFmtId="0" fontId="22" fillId="33" borderId="1" xfId="55" applyFont="1" applyFill="1" applyBorder="1" applyAlignment="1">
      <alignment horizontal="center" vertical="center"/>
    </xf>
    <xf numFmtId="186" fontId="22" fillId="0" borderId="7" xfId="55" applyNumberFormat="1" applyFont="1" applyBorder="1" applyAlignment="1">
      <alignment horizontal="center" vertical="center"/>
    </xf>
    <xf numFmtId="186" fontId="22" fillId="0" borderId="12" xfId="55" applyNumberFormat="1" applyFont="1" applyBorder="1" applyAlignment="1">
      <alignment horizontal="center" vertical="center"/>
    </xf>
    <xf numFmtId="0" fontId="22" fillId="0" borderId="9" xfId="55" applyFont="1" applyBorder="1" applyAlignment="1">
      <alignment vertical="center"/>
    </xf>
    <xf numFmtId="0" fontId="22" fillId="0" borderId="0" xfId="55" applyFont="1" applyBorder="1" applyAlignment="1">
      <alignment horizontal="center" vertical="center" wrapText="1"/>
    </xf>
    <xf numFmtId="0" fontId="22" fillId="0" borderId="0" xfId="55" applyFont="1" applyBorder="1" applyAlignment="1">
      <alignment horizontal="center" vertical="center"/>
    </xf>
    <xf numFmtId="186" fontId="22" fillId="0" borderId="0" xfId="55" applyNumberFormat="1" applyFont="1" applyBorder="1" applyAlignment="1">
      <alignment horizontal="center" vertical="center"/>
    </xf>
    <xf numFmtId="178" fontId="22" fillId="35" borderId="71" xfId="44" applyNumberFormat="1" applyFont="1" applyFill="1" applyBorder="1" applyAlignment="1">
      <alignment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56"/>
    <cellStyle name="パーセント 3"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桁区切り 2" xfId="48"/>
    <cellStyle name="桁区切り 2 2" xfId="54"/>
    <cellStyle name="桁区切り 3"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51"/>
    <cellStyle name="標準 2 3" xfId="52"/>
    <cellStyle name="標準 3" xfId="45"/>
    <cellStyle name="標準 3 2" xfId="46"/>
    <cellStyle name="標準 3 2 2" xfId="55"/>
    <cellStyle name="標準 3 3" xfId="53"/>
    <cellStyle name="標準 4" xfId="47"/>
    <cellStyle name="良い" xfId="41" builtinId="26" customBuiltin="1"/>
  </cellStyles>
  <dxfs count="11">
    <dxf>
      <fill>
        <patternFill>
          <bgColor theme="0" tint="-0.499984740745262"/>
        </patternFill>
      </fill>
    </dxf>
    <dxf>
      <fill>
        <patternFill>
          <bgColor theme="0" tint="-0.499984740745262"/>
        </patternFill>
      </fill>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61</xdr:row>
      <xdr:rowOff>88900</xdr:rowOff>
    </xdr:from>
    <xdr:to>
      <xdr:col>21</xdr:col>
      <xdr:colOff>226485</xdr:colOff>
      <xdr:row>64</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0"/>
  <sheetViews>
    <sheetView showGridLines="0" tabSelected="1" view="pageBreakPreview" zoomScaleNormal="100" zoomScaleSheetLayoutView="100" workbookViewId="0">
      <selection activeCell="A2" sqref="A2:AB2"/>
    </sheetView>
  </sheetViews>
  <sheetFormatPr defaultRowHeight="13.5"/>
  <cols>
    <col min="1" max="28" width="3.25" style="137" customWidth="1"/>
    <col min="29" max="16384" width="9" style="137"/>
  </cols>
  <sheetData>
    <row r="1" spans="1:28">
      <c r="A1" s="43" t="s">
        <v>45</v>
      </c>
    </row>
    <row r="2" spans="1:28" ht="30.75" customHeight="1">
      <c r="A2" s="280" t="s">
        <v>49</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1:28" ht="26.25" customHeight="1">
      <c r="A3" s="294" t="s">
        <v>2</v>
      </c>
      <c r="B3" s="295"/>
      <c r="C3" s="296"/>
      <c r="D3" s="281"/>
      <c r="E3" s="281"/>
      <c r="F3" s="281"/>
      <c r="G3" s="281"/>
      <c r="H3" s="281"/>
      <c r="I3" s="281"/>
      <c r="J3" s="281"/>
      <c r="K3" s="281"/>
      <c r="L3" s="281"/>
      <c r="M3" s="281"/>
      <c r="N3" s="281"/>
      <c r="O3" s="1"/>
      <c r="P3" s="2"/>
      <c r="Q3" s="2"/>
      <c r="R3" s="2"/>
      <c r="S3" s="3"/>
      <c r="T3" s="3"/>
      <c r="U3" s="3"/>
      <c r="V3" s="3"/>
      <c r="W3" s="3"/>
      <c r="X3" s="3"/>
      <c r="Y3" s="3"/>
      <c r="Z3" s="3"/>
      <c r="AA3" s="3"/>
      <c r="AB3" s="3"/>
    </row>
    <row r="4" spans="1:28" ht="15" customHeight="1">
      <c r="A4" s="4"/>
      <c r="B4" s="4"/>
      <c r="C4" s="4"/>
      <c r="D4" s="4"/>
      <c r="E4" s="4"/>
      <c r="F4" s="4"/>
      <c r="G4" s="4"/>
      <c r="H4" s="4"/>
      <c r="I4" s="4"/>
      <c r="J4" s="4"/>
      <c r="K4" s="4"/>
      <c r="L4" s="4"/>
      <c r="M4" s="4"/>
      <c r="N4" s="4"/>
      <c r="O4" s="4"/>
      <c r="P4" s="4"/>
      <c r="Q4" s="4"/>
      <c r="R4" s="4"/>
      <c r="S4" s="4"/>
      <c r="T4" s="4"/>
      <c r="U4" s="4"/>
      <c r="V4" s="4"/>
      <c r="W4" s="4"/>
      <c r="X4" s="4"/>
      <c r="Y4" s="4"/>
      <c r="Z4" s="4"/>
      <c r="AA4" s="4"/>
      <c r="AB4" s="98"/>
    </row>
    <row r="5" spans="1:28" ht="18.75" customHeight="1">
      <c r="A5" s="279" t="s">
        <v>3</v>
      </c>
      <c r="B5" s="21" t="s">
        <v>7</v>
      </c>
      <c r="C5" s="22"/>
      <c r="D5" s="22"/>
      <c r="E5" s="22"/>
      <c r="F5" s="22"/>
      <c r="G5" s="22"/>
      <c r="H5" s="22"/>
      <c r="I5" s="22"/>
      <c r="J5" s="22"/>
      <c r="K5" s="22"/>
      <c r="L5" s="22"/>
      <c r="M5" s="22"/>
      <c r="N5" s="22"/>
      <c r="O5" s="22"/>
      <c r="P5" s="22"/>
      <c r="Q5" s="22"/>
      <c r="R5" s="22"/>
      <c r="S5" s="22"/>
      <c r="T5" s="22"/>
      <c r="U5" s="22"/>
      <c r="V5" s="22"/>
      <c r="W5" s="22"/>
      <c r="X5" s="22"/>
      <c r="Y5" s="22"/>
      <c r="Z5" s="22"/>
      <c r="AA5" s="20"/>
      <c r="AB5" s="20"/>
    </row>
    <row r="6" spans="1:28" ht="7.5" customHeight="1">
      <c r="A6" s="5"/>
      <c r="B6" s="6"/>
      <c r="C6" s="7"/>
      <c r="D6" s="7"/>
      <c r="E6" s="7"/>
      <c r="F6" s="7"/>
      <c r="G6" s="7"/>
      <c r="H6" s="7"/>
      <c r="I6" s="7"/>
      <c r="J6" s="7"/>
      <c r="K6" s="7"/>
      <c r="L6" s="7"/>
      <c r="M6" s="7"/>
      <c r="N6" s="7"/>
      <c r="O6" s="7"/>
      <c r="P6" s="7"/>
      <c r="Q6" s="7"/>
      <c r="R6" s="7"/>
      <c r="S6" s="7"/>
      <c r="T6" s="7"/>
      <c r="U6" s="7"/>
      <c r="V6" s="7"/>
      <c r="W6" s="7"/>
      <c r="X6" s="8"/>
      <c r="Y6" s="7"/>
      <c r="Z6" s="7"/>
      <c r="AA6" s="9"/>
      <c r="AB6" s="10"/>
    </row>
    <row r="7" spans="1:28" ht="16.5" customHeight="1">
      <c r="A7" s="24" t="s">
        <v>5</v>
      </c>
      <c r="B7" s="307" t="s">
        <v>40</v>
      </c>
      <c r="C7" s="312"/>
      <c r="D7" s="312"/>
      <c r="E7" s="312"/>
      <c r="F7" s="312"/>
      <c r="G7" s="312"/>
      <c r="H7" s="312"/>
      <c r="I7" s="312"/>
      <c r="J7" s="312"/>
      <c r="K7" s="312"/>
      <c r="L7" s="312"/>
      <c r="M7" s="312"/>
      <c r="N7" s="312"/>
      <c r="O7" s="312"/>
      <c r="P7" s="312"/>
      <c r="Q7" s="312"/>
      <c r="R7" s="312"/>
      <c r="S7" s="312"/>
      <c r="T7" s="312"/>
      <c r="U7" s="312"/>
      <c r="V7" s="312"/>
      <c r="W7" s="275"/>
      <c r="X7" s="297" t="s">
        <v>18</v>
      </c>
      <c r="Y7" s="298"/>
      <c r="Z7" s="274" t="s">
        <v>20</v>
      </c>
      <c r="AA7" s="298" t="s">
        <v>19</v>
      </c>
      <c r="AB7" s="299"/>
    </row>
    <row r="8" spans="1:28" ht="15.75" customHeight="1">
      <c r="A8" s="25"/>
      <c r="B8" s="312"/>
      <c r="C8" s="312"/>
      <c r="D8" s="312"/>
      <c r="E8" s="312"/>
      <c r="F8" s="312"/>
      <c r="G8" s="312"/>
      <c r="H8" s="312"/>
      <c r="I8" s="312"/>
      <c r="J8" s="312"/>
      <c r="K8" s="312"/>
      <c r="L8" s="312"/>
      <c r="M8" s="312"/>
      <c r="N8" s="312"/>
      <c r="O8" s="312"/>
      <c r="P8" s="312"/>
      <c r="Q8" s="312"/>
      <c r="R8" s="312"/>
      <c r="S8" s="312"/>
      <c r="T8" s="312"/>
      <c r="U8" s="312"/>
      <c r="V8" s="312"/>
      <c r="W8" s="275"/>
      <c r="X8" s="24"/>
      <c r="Y8" s="26"/>
      <c r="Z8" s="26"/>
      <c r="AA8" s="26"/>
      <c r="AB8" s="27"/>
    </row>
    <row r="9" spans="1:28" ht="9.9499999999999993" customHeight="1">
      <c r="A9" s="25"/>
      <c r="B9" s="4"/>
      <c r="C9" s="4"/>
      <c r="D9" s="4"/>
      <c r="E9" s="4"/>
      <c r="F9" s="4"/>
      <c r="G9" s="4"/>
      <c r="H9" s="4"/>
      <c r="I9" s="4"/>
      <c r="J9" s="4"/>
      <c r="K9" s="4"/>
      <c r="L9" s="4"/>
      <c r="M9" s="4"/>
      <c r="N9" s="4"/>
      <c r="O9" s="4"/>
      <c r="P9" s="4"/>
      <c r="Q9" s="4"/>
      <c r="R9" s="4"/>
      <c r="S9" s="4"/>
      <c r="T9" s="4"/>
      <c r="U9" s="4"/>
      <c r="V9" s="4"/>
      <c r="W9" s="275"/>
      <c r="X9" s="24"/>
      <c r="Y9" s="26"/>
      <c r="Z9" s="26"/>
      <c r="AA9" s="26"/>
      <c r="AB9" s="27"/>
    </row>
    <row r="10" spans="1:28" ht="15.75" customHeight="1">
      <c r="A10" s="24" t="s">
        <v>11</v>
      </c>
      <c r="B10" s="307" t="s">
        <v>41</v>
      </c>
      <c r="C10" s="312"/>
      <c r="D10" s="312"/>
      <c r="E10" s="312"/>
      <c r="F10" s="312"/>
      <c r="G10" s="312"/>
      <c r="H10" s="312"/>
      <c r="I10" s="312"/>
      <c r="J10" s="312"/>
      <c r="K10" s="312"/>
      <c r="L10" s="312"/>
      <c r="M10" s="312"/>
      <c r="N10" s="312"/>
      <c r="O10" s="312"/>
      <c r="P10" s="312"/>
      <c r="Q10" s="312"/>
      <c r="R10" s="312"/>
      <c r="S10" s="312"/>
      <c r="T10" s="312"/>
      <c r="U10" s="312"/>
      <c r="V10" s="312"/>
      <c r="W10" s="4"/>
      <c r="X10" s="297" t="s">
        <v>18</v>
      </c>
      <c r="Y10" s="298"/>
      <c r="Z10" s="274" t="s">
        <v>20</v>
      </c>
      <c r="AA10" s="298" t="s">
        <v>19</v>
      </c>
      <c r="AB10" s="299"/>
    </row>
    <row r="11" spans="1:28" ht="15.75" customHeight="1">
      <c r="A11" s="24"/>
      <c r="B11" s="307"/>
      <c r="C11" s="312"/>
      <c r="D11" s="312"/>
      <c r="E11" s="312"/>
      <c r="F11" s="312"/>
      <c r="G11" s="312"/>
      <c r="H11" s="312"/>
      <c r="I11" s="312"/>
      <c r="J11" s="312"/>
      <c r="K11" s="312"/>
      <c r="L11" s="312"/>
      <c r="M11" s="312"/>
      <c r="N11" s="312"/>
      <c r="O11" s="312"/>
      <c r="P11" s="312"/>
      <c r="Q11" s="312"/>
      <c r="R11" s="312"/>
      <c r="S11" s="312"/>
      <c r="T11" s="312"/>
      <c r="U11" s="312"/>
      <c r="V11" s="312"/>
      <c r="W11" s="4"/>
      <c r="X11" s="24"/>
      <c r="Y11" s="26"/>
      <c r="Z11" s="26"/>
      <c r="AA11" s="26"/>
      <c r="AB11" s="27"/>
    </row>
    <row r="12" spans="1:28" ht="9.9499999999999993" customHeight="1">
      <c r="A12" s="25"/>
      <c r="B12" s="28"/>
      <c r="C12" s="275"/>
      <c r="D12" s="275"/>
      <c r="E12" s="275"/>
      <c r="F12" s="275"/>
      <c r="G12" s="275"/>
      <c r="H12" s="275"/>
      <c r="I12" s="275"/>
      <c r="J12" s="275"/>
      <c r="K12" s="275"/>
      <c r="L12" s="275"/>
      <c r="M12" s="275"/>
      <c r="N12" s="275"/>
      <c r="O12" s="275"/>
      <c r="P12" s="275"/>
      <c r="Q12" s="275"/>
      <c r="R12" s="275"/>
      <c r="S12" s="275"/>
      <c r="T12" s="275"/>
      <c r="U12" s="275"/>
      <c r="V12" s="275"/>
      <c r="W12" s="275"/>
      <c r="X12" s="24"/>
      <c r="Y12" s="26"/>
      <c r="Z12" s="26"/>
      <c r="AA12" s="26"/>
      <c r="AB12" s="27"/>
    </row>
    <row r="13" spans="1:28" ht="15.75" customHeight="1">
      <c r="A13" s="24" t="s">
        <v>12</v>
      </c>
      <c r="B13" s="307" t="s">
        <v>16</v>
      </c>
      <c r="C13" s="307"/>
      <c r="D13" s="307"/>
      <c r="E13" s="307"/>
      <c r="F13" s="307"/>
      <c r="G13" s="307"/>
      <c r="H13" s="307"/>
      <c r="I13" s="307"/>
      <c r="J13" s="307"/>
      <c r="K13" s="307"/>
      <c r="L13" s="307"/>
      <c r="M13" s="307"/>
      <c r="N13" s="307"/>
      <c r="O13" s="307"/>
      <c r="P13" s="307"/>
      <c r="Q13" s="307"/>
      <c r="R13" s="307"/>
      <c r="S13" s="307"/>
      <c r="T13" s="307"/>
      <c r="U13" s="307"/>
      <c r="V13" s="307"/>
      <c r="W13" s="4"/>
      <c r="X13" s="297" t="s">
        <v>18</v>
      </c>
      <c r="Y13" s="298"/>
      <c r="Z13" s="274" t="s">
        <v>20</v>
      </c>
      <c r="AA13" s="298" t="s">
        <v>19</v>
      </c>
      <c r="AB13" s="299"/>
    </row>
    <row r="14" spans="1:28" ht="15.75" customHeight="1">
      <c r="A14" s="24"/>
      <c r="B14" s="307"/>
      <c r="C14" s="307"/>
      <c r="D14" s="307"/>
      <c r="E14" s="307"/>
      <c r="F14" s="307"/>
      <c r="G14" s="307"/>
      <c r="H14" s="307"/>
      <c r="I14" s="307"/>
      <c r="J14" s="307"/>
      <c r="K14" s="307"/>
      <c r="L14" s="307"/>
      <c r="M14" s="307"/>
      <c r="N14" s="307"/>
      <c r="O14" s="307"/>
      <c r="P14" s="307"/>
      <c r="Q14" s="307"/>
      <c r="R14" s="307"/>
      <c r="S14" s="307"/>
      <c r="T14" s="307"/>
      <c r="U14" s="307"/>
      <c r="V14" s="307"/>
      <c r="W14" s="4"/>
      <c r="X14" s="44"/>
      <c r="Y14" s="45"/>
      <c r="Z14" s="45"/>
      <c r="AA14" s="45"/>
      <c r="AB14" s="46"/>
    </row>
    <row r="15" spans="1:28" ht="6.75" customHeight="1">
      <c r="A15" s="17"/>
      <c r="B15" s="4"/>
      <c r="C15" s="4"/>
      <c r="D15" s="4"/>
      <c r="E15" s="4"/>
      <c r="F15" s="4"/>
      <c r="G15" s="4"/>
      <c r="H15" s="4"/>
      <c r="I15" s="4"/>
      <c r="J15" s="4"/>
      <c r="K15" s="4"/>
      <c r="L15" s="4"/>
      <c r="M15" s="4"/>
      <c r="N15" s="4"/>
      <c r="O15" s="4"/>
      <c r="P15" s="4"/>
      <c r="Q15" s="4"/>
      <c r="R15" s="4"/>
      <c r="S15" s="4"/>
      <c r="T15" s="4"/>
      <c r="U15" s="4"/>
      <c r="V15" s="4"/>
      <c r="W15" s="4"/>
      <c r="X15" s="17"/>
      <c r="Y15" s="4"/>
      <c r="Z15" s="4"/>
      <c r="AA15" s="4"/>
      <c r="AB15" s="13"/>
    </row>
    <row r="16" spans="1:28" ht="15.75" customHeight="1">
      <c r="A16" s="17"/>
      <c r="B16" s="282" t="s">
        <v>1</v>
      </c>
      <c r="C16" s="283"/>
      <c r="D16" s="283"/>
      <c r="E16" s="284"/>
      <c r="F16" s="282" t="s">
        <v>13</v>
      </c>
      <c r="G16" s="283"/>
      <c r="H16" s="283"/>
      <c r="I16" s="283"/>
      <c r="J16" s="283"/>
      <c r="K16" s="284"/>
      <c r="L16" s="282" t="s">
        <v>13</v>
      </c>
      <c r="M16" s="283"/>
      <c r="N16" s="283"/>
      <c r="O16" s="283"/>
      <c r="P16" s="283"/>
      <c r="Q16" s="283"/>
      <c r="R16" s="37"/>
      <c r="S16" s="4"/>
      <c r="T16" s="4"/>
      <c r="U16" s="4"/>
      <c r="V16" s="4"/>
      <c r="W16" s="4"/>
      <c r="X16" s="17"/>
      <c r="Y16" s="4"/>
      <c r="Z16" s="4"/>
      <c r="AA16" s="4"/>
      <c r="AB16" s="13"/>
    </row>
    <row r="17" spans="1:28" ht="23.25" customHeight="1">
      <c r="A17" s="17"/>
      <c r="B17" s="288" t="s">
        <v>0</v>
      </c>
      <c r="C17" s="289"/>
      <c r="D17" s="289"/>
      <c r="E17" s="290"/>
      <c r="F17" s="285"/>
      <c r="G17" s="286"/>
      <c r="H17" s="286"/>
      <c r="I17" s="286"/>
      <c r="J17" s="286"/>
      <c r="K17" s="287"/>
      <c r="L17" s="285"/>
      <c r="M17" s="286"/>
      <c r="N17" s="286"/>
      <c r="O17" s="286"/>
      <c r="P17" s="286"/>
      <c r="Q17" s="286"/>
      <c r="R17" s="38"/>
      <c r="S17" s="4"/>
      <c r="T17" s="4"/>
      <c r="U17" s="4"/>
      <c r="V17" s="4"/>
      <c r="W17" s="4"/>
      <c r="X17" s="17"/>
      <c r="Y17" s="4"/>
      <c r="Z17" s="4"/>
      <c r="AA17" s="4"/>
      <c r="AB17" s="13"/>
    </row>
    <row r="18" spans="1:28" ht="23.25" customHeight="1">
      <c r="A18" s="17"/>
      <c r="B18" s="291"/>
      <c r="C18" s="292"/>
      <c r="D18" s="292"/>
      <c r="E18" s="293"/>
      <c r="F18" s="300"/>
      <c r="G18" s="301"/>
      <c r="H18" s="301"/>
      <c r="I18" s="301"/>
      <c r="J18" s="301"/>
      <c r="K18" s="302"/>
      <c r="L18" s="285"/>
      <c r="M18" s="286"/>
      <c r="N18" s="286"/>
      <c r="O18" s="286"/>
      <c r="P18" s="286"/>
      <c r="Q18" s="286"/>
      <c r="R18" s="38"/>
      <c r="S18" s="4"/>
      <c r="T18" s="4"/>
      <c r="U18" s="4"/>
      <c r="V18" s="4"/>
      <c r="W18" s="4"/>
      <c r="X18" s="17"/>
      <c r="Y18" s="4"/>
      <c r="Z18" s="4"/>
      <c r="AA18" s="4"/>
      <c r="AB18" s="13"/>
    </row>
    <row r="19" spans="1:28" ht="9.9499999999999993" customHeight="1">
      <c r="A19" s="25"/>
      <c r="B19" s="4"/>
      <c r="C19" s="4"/>
      <c r="D19" s="4"/>
      <c r="E19" s="4"/>
      <c r="F19" s="4"/>
      <c r="G19" s="4"/>
      <c r="H19" s="4"/>
      <c r="I19" s="4"/>
      <c r="J19" s="4"/>
      <c r="K19" s="4"/>
      <c r="L19" s="4"/>
      <c r="M19" s="4"/>
      <c r="N19" s="4"/>
      <c r="O19" s="4"/>
      <c r="P19" s="4"/>
      <c r="Q19" s="4"/>
      <c r="R19" s="4"/>
      <c r="S19" s="4"/>
      <c r="T19" s="4"/>
      <c r="U19" s="4"/>
      <c r="V19" s="4"/>
      <c r="W19" s="275"/>
      <c r="X19" s="24"/>
      <c r="Y19" s="26"/>
      <c r="Z19" s="26"/>
      <c r="AA19" s="26"/>
      <c r="AB19" s="27"/>
    </row>
    <row r="20" spans="1:28" ht="15.75" customHeight="1">
      <c r="A20" s="24" t="s">
        <v>363</v>
      </c>
      <c r="B20" s="307" t="s">
        <v>364</v>
      </c>
      <c r="C20" s="312"/>
      <c r="D20" s="312"/>
      <c r="E20" s="312"/>
      <c r="F20" s="312"/>
      <c r="G20" s="312"/>
      <c r="H20" s="312"/>
      <c r="I20" s="312"/>
      <c r="J20" s="312"/>
      <c r="K20" s="312"/>
      <c r="L20" s="312"/>
      <c r="M20" s="312"/>
      <c r="N20" s="312"/>
      <c r="O20" s="312"/>
      <c r="P20" s="312"/>
      <c r="Q20" s="312"/>
      <c r="R20" s="312"/>
      <c r="S20" s="312"/>
      <c r="T20" s="312"/>
      <c r="U20" s="312"/>
      <c r="V20" s="312"/>
      <c r="W20" s="4"/>
      <c r="X20" s="297" t="s">
        <v>18</v>
      </c>
      <c r="Y20" s="298"/>
      <c r="Z20" s="274" t="s">
        <v>20</v>
      </c>
      <c r="AA20" s="298" t="s">
        <v>19</v>
      </c>
      <c r="AB20" s="299"/>
    </row>
    <row r="21" spans="1:28" ht="7.5" customHeight="1">
      <c r="A21" s="29"/>
      <c r="B21" s="22"/>
      <c r="C21" s="22"/>
      <c r="D21" s="22"/>
      <c r="E21" s="22"/>
      <c r="F21" s="22"/>
      <c r="G21" s="22"/>
      <c r="H21" s="22"/>
      <c r="I21" s="22"/>
      <c r="J21" s="22"/>
      <c r="K21" s="22"/>
      <c r="L21" s="22"/>
      <c r="M21" s="22"/>
      <c r="N21" s="22"/>
      <c r="O21" s="22"/>
      <c r="P21" s="22"/>
      <c r="Q21" s="22"/>
      <c r="R21" s="22"/>
      <c r="S21" s="22"/>
      <c r="T21" s="22"/>
      <c r="U21" s="22"/>
      <c r="V21" s="22"/>
      <c r="W21" s="22"/>
      <c r="X21" s="29"/>
      <c r="Y21" s="22"/>
      <c r="Z21" s="22"/>
      <c r="AA21" s="22"/>
      <c r="AB21" s="23"/>
    </row>
    <row r="22" spans="1:28" ht="12.75" customHeight="1">
      <c r="A22" s="35" t="s">
        <v>23</v>
      </c>
      <c r="B22" s="35"/>
      <c r="C22" s="4"/>
      <c r="D22" s="4"/>
      <c r="E22" s="4"/>
      <c r="F22" s="4"/>
      <c r="G22" s="4"/>
      <c r="H22" s="4"/>
      <c r="I22" s="4"/>
      <c r="J22" s="4"/>
      <c r="K22" s="4"/>
      <c r="L22" s="4"/>
      <c r="M22" s="4"/>
      <c r="N22" s="4"/>
      <c r="O22" s="4"/>
      <c r="P22" s="4"/>
      <c r="Q22" s="4"/>
      <c r="R22" s="4"/>
      <c r="S22" s="4"/>
      <c r="T22" s="4"/>
      <c r="U22" s="4"/>
      <c r="V22" s="4"/>
      <c r="W22" s="4"/>
      <c r="X22" s="4"/>
      <c r="Y22" s="4"/>
      <c r="Z22" s="4"/>
      <c r="AA22" s="4"/>
      <c r="AB22" s="98"/>
    </row>
    <row r="23" spans="1:28" ht="12.75" customHeight="1">
      <c r="A23" s="40" t="s">
        <v>22</v>
      </c>
      <c r="B23" s="35" t="s">
        <v>47</v>
      </c>
      <c r="C23" s="4"/>
      <c r="D23" s="4"/>
      <c r="E23" s="4"/>
      <c r="F23" s="4"/>
      <c r="G23" s="4"/>
      <c r="H23" s="4"/>
      <c r="I23" s="4"/>
      <c r="J23" s="4"/>
      <c r="K23" s="4"/>
      <c r="L23" s="4"/>
      <c r="M23" s="4"/>
      <c r="N23" s="4"/>
      <c r="O23" s="4"/>
      <c r="P23" s="4"/>
      <c r="Q23" s="4"/>
      <c r="R23" s="4"/>
      <c r="S23" s="4"/>
      <c r="T23" s="4"/>
      <c r="U23" s="4"/>
      <c r="V23" s="4"/>
      <c r="W23" s="4"/>
      <c r="X23" s="4"/>
      <c r="Y23" s="4"/>
      <c r="Z23" s="4"/>
      <c r="AA23" s="4"/>
      <c r="AB23" s="98"/>
    </row>
    <row r="24" spans="1:28" ht="12.75" customHeight="1">
      <c r="A24" s="40" t="s">
        <v>22</v>
      </c>
      <c r="B24" s="35" t="s">
        <v>24</v>
      </c>
      <c r="C24" s="4"/>
      <c r="D24" s="4"/>
      <c r="E24" s="4"/>
      <c r="F24" s="4"/>
      <c r="G24" s="4"/>
      <c r="H24" s="4"/>
      <c r="I24" s="4"/>
      <c r="J24" s="4"/>
      <c r="K24" s="4"/>
      <c r="L24" s="4"/>
      <c r="M24" s="4"/>
      <c r="N24" s="4"/>
      <c r="O24" s="4"/>
      <c r="P24" s="4"/>
      <c r="Q24" s="4"/>
      <c r="R24" s="4"/>
      <c r="S24" s="4"/>
      <c r="T24" s="4"/>
      <c r="U24" s="4"/>
      <c r="V24" s="4"/>
      <c r="W24" s="4"/>
      <c r="X24" s="4"/>
      <c r="Y24" s="4"/>
      <c r="Z24" s="4"/>
      <c r="AA24" s="4"/>
      <c r="AB24" s="98"/>
    </row>
    <row r="25" spans="1:28" ht="15" customHeight="1">
      <c r="A25" s="40" t="s">
        <v>37</v>
      </c>
      <c r="B25" s="35" t="s">
        <v>38</v>
      </c>
      <c r="C25" s="4"/>
      <c r="D25" s="4"/>
      <c r="E25" s="4"/>
      <c r="F25" s="4"/>
      <c r="G25" s="4"/>
      <c r="H25" s="4"/>
      <c r="I25" s="4"/>
      <c r="J25" s="4"/>
      <c r="K25" s="4"/>
      <c r="L25" s="4"/>
      <c r="M25" s="4"/>
      <c r="N25" s="4"/>
      <c r="O25" s="4"/>
      <c r="P25" s="4"/>
      <c r="Q25" s="4"/>
      <c r="R25" s="4"/>
      <c r="S25" s="4"/>
      <c r="T25" s="4"/>
      <c r="U25" s="4"/>
      <c r="V25" s="4"/>
      <c r="W25" s="4"/>
      <c r="X25" s="4"/>
      <c r="Y25" s="4"/>
      <c r="Z25" s="4"/>
      <c r="AA25" s="4"/>
      <c r="AB25" s="98"/>
    </row>
    <row r="26" spans="1:28" ht="15" customHeight="1">
      <c r="A26" s="40"/>
      <c r="B26" s="35" t="s">
        <v>39</v>
      </c>
      <c r="C26" s="4"/>
      <c r="D26" s="4"/>
      <c r="E26" s="4"/>
      <c r="F26" s="4"/>
      <c r="G26" s="4"/>
      <c r="H26" s="4"/>
      <c r="I26" s="4"/>
      <c r="J26" s="4"/>
      <c r="K26" s="4"/>
      <c r="L26" s="4"/>
      <c r="M26" s="4"/>
      <c r="N26" s="4"/>
      <c r="O26" s="4"/>
      <c r="P26" s="4"/>
      <c r="Q26" s="4"/>
      <c r="R26" s="4"/>
      <c r="S26" s="4"/>
      <c r="T26" s="4"/>
      <c r="U26" s="4"/>
      <c r="V26" s="4"/>
      <c r="W26" s="4"/>
      <c r="X26" s="4"/>
      <c r="Y26" s="4"/>
      <c r="Z26" s="4"/>
      <c r="AA26" s="4"/>
      <c r="AB26" s="98"/>
    </row>
    <row r="27" spans="1:28" ht="12.75" customHeight="1">
      <c r="A27" s="40" t="s">
        <v>22</v>
      </c>
      <c r="B27" s="35" t="s">
        <v>25</v>
      </c>
      <c r="C27" s="4"/>
      <c r="D27" s="4"/>
      <c r="E27" s="4"/>
      <c r="F27" s="4"/>
      <c r="G27" s="4"/>
      <c r="H27" s="4"/>
      <c r="I27" s="4"/>
      <c r="J27" s="4"/>
      <c r="K27" s="4"/>
      <c r="L27" s="4"/>
      <c r="M27" s="4"/>
      <c r="N27" s="4"/>
      <c r="O27" s="4"/>
      <c r="P27" s="4"/>
      <c r="Q27" s="4"/>
      <c r="R27" s="4"/>
      <c r="S27" s="4"/>
      <c r="T27" s="4"/>
      <c r="U27" s="4"/>
      <c r="V27" s="4"/>
      <c r="W27" s="4"/>
      <c r="X27" s="4"/>
      <c r="Y27" s="4"/>
      <c r="Z27" s="4"/>
      <c r="AA27" s="4"/>
      <c r="AB27" s="98"/>
    </row>
    <row r="28" spans="1:28" ht="15" customHeight="1">
      <c r="A28" s="98"/>
      <c r="B28" s="4"/>
      <c r="C28" s="4"/>
      <c r="D28" s="4"/>
      <c r="E28" s="4"/>
      <c r="F28" s="4"/>
      <c r="G28" s="4"/>
      <c r="H28" s="4"/>
      <c r="I28" s="4"/>
      <c r="J28" s="4"/>
      <c r="K28" s="4"/>
      <c r="L28" s="4"/>
      <c r="M28" s="4"/>
      <c r="N28" s="4"/>
      <c r="O28" s="4"/>
      <c r="P28" s="4"/>
      <c r="Q28" s="4"/>
      <c r="R28" s="4"/>
      <c r="S28" s="4"/>
      <c r="T28" s="4"/>
      <c r="U28" s="4"/>
      <c r="V28" s="4"/>
      <c r="W28" s="4"/>
      <c r="X28" s="4"/>
      <c r="Y28" s="4"/>
      <c r="Z28" s="4"/>
      <c r="AA28" s="4"/>
      <c r="AB28" s="98"/>
    </row>
    <row r="29" spans="1:28" ht="18.75" customHeight="1">
      <c r="A29" s="279" t="s">
        <v>3</v>
      </c>
      <c r="B29" s="21" t="s">
        <v>8</v>
      </c>
      <c r="C29" s="22"/>
      <c r="D29" s="22"/>
      <c r="E29" s="22"/>
      <c r="F29" s="22"/>
      <c r="G29" s="22"/>
      <c r="H29" s="22"/>
      <c r="I29" s="22"/>
      <c r="J29" s="22"/>
      <c r="K29" s="22"/>
      <c r="L29" s="22"/>
      <c r="M29" s="22"/>
      <c r="N29" s="22"/>
      <c r="O29" s="22"/>
      <c r="P29" s="22"/>
      <c r="Q29" s="22"/>
      <c r="R29" s="22"/>
      <c r="S29" s="22"/>
      <c r="T29" s="22"/>
      <c r="U29" s="22"/>
      <c r="V29" s="22"/>
      <c r="W29" s="22"/>
      <c r="X29" s="22"/>
      <c r="Y29" s="22"/>
      <c r="Z29" s="22"/>
      <c r="AA29" s="20"/>
      <c r="AB29" s="20"/>
    </row>
    <row r="30" spans="1:28" ht="6" customHeight="1">
      <c r="A30" s="5"/>
      <c r="B30" s="6"/>
      <c r="C30" s="7"/>
      <c r="D30" s="7"/>
      <c r="E30" s="7"/>
      <c r="F30" s="7"/>
      <c r="G30" s="7"/>
      <c r="H30" s="7"/>
      <c r="I30" s="7"/>
      <c r="J30" s="7"/>
      <c r="K30" s="7"/>
      <c r="L30" s="7"/>
      <c r="M30" s="7"/>
      <c r="N30" s="7"/>
      <c r="O30" s="7"/>
      <c r="P30" s="7"/>
      <c r="Q30" s="7"/>
      <c r="R30" s="7"/>
      <c r="S30" s="7"/>
      <c r="T30" s="7"/>
      <c r="U30" s="7"/>
      <c r="V30" s="7"/>
      <c r="W30" s="7"/>
      <c r="X30" s="8"/>
      <c r="Y30" s="7"/>
      <c r="Z30" s="7"/>
      <c r="AA30" s="9"/>
      <c r="AB30" s="10"/>
    </row>
    <row r="31" spans="1:28" ht="16.5" customHeight="1">
      <c r="A31" s="24" t="s">
        <v>5</v>
      </c>
      <c r="B31" s="307" t="s">
        <v>40</v>
      </c>
      <c r="C31" s="312"/>
      <c r="D31" s="312"/>
      <c r="E31" s="312"/>
      <c r="F31" s="312"/>
      <c r="G31" s="312"/>
      <c r="H31" s="312"/>
      <c r="I31" s="312"/>
      <c r="J31" s="312"/>
      <c r="K31" s="312"/>
      <c r="L31" s="312"/>
      <c r="M31" s="312"/>
      <c r="N31" s="312"/>
      <c r="O31" s="312"/>
      <c r="P31" s="312"/>
      <c r="Q31" s="312"/>
      <c r="R31" s="312"/>
      <c r="S31" s="312"/>
      <c r="T31" s="312"/>
      <c r="U31" s="312"/>
      <c r="V31" s="312"/>
      <c r="W31" s="275"/>
      <c r="X31" s="297" t="s">
        <v>18</v>
      </c>
      <c r="Y31" s="298"/>
      <c r="Z31" s="274" t="s">
        <v>20</v>
      </c>
      <c r="AA31" s="298" t="s">
        <v>19</v>
      </c>
      <c r="AB31" s="299"/>
    </row>
    <row r="32" spans="1:28" ht="16.5" customHeight="1">
      <c r="A32" s="25"/>
      <c r="B32" s="312"/>
      <c r="C32" s="312"/>
      <c r="D32" s="312"/>
      <c r="E32" s="312"/>
      <c r="F32" s="312"/>
      <c r="G32" s="312"/>
      <c r="H32" s="312"/>
      <c r="I32" s="312"/>
      <c r="J32" s="312"/>
      <c r="K32" s="312"/>
      <c r="L32" s="312"/>
      <c r="M32" s="312"/>
      <c r="N32" s="312"/>
      <c r="O32" s="312"/>
      <c r="P32" s="312"/>
      <c r="Q32" s="312"/>
      <c r="R32" s="312"/>
      <c r="S32" s="312"/>
      <c r="T32" s="312"/>
      <c r="U32" s="312"/>
      <c r="V32" s="312"/>
      <c r="W32" s="275"/>
      <c r="X32" s="24"/>
      <c r="Y32" s="26"/>
      <c r="Z32" s="26"/>
      <c r="AA32" s="26"/>
      <c r="AB32" s="27"/>
    </row>
    <row r="33" spans="1:28" ht="9.9499999999999993" customHeight="1">
      <c r="A33" s="25"/>
      <c r="B33" s="28"/>
      <c r="C33" s="275"/>
      <c r="D33" s="275"/>
      <c r="E33" s="275"/>
      <c r="F33" s="275"/>
      <c r="G33" s="275"/>
      <c r="H33" s="275"/>
      <c r="I33" s="275"/>
      <c r="J33" s="275"/>
      <c r="K33" s="275"/>
      <c r="L33" s="275"/>
      <c r="M33" s="275"/>
      <c r="N33" s="275"/>
      <c r="O33" s="275"/>
      <c r="P33" s="275"/>
      <c r="Q33" s="275"/>
      <c r="R33" s="275"/>
      <c r="S33" s="275"/>
      <c r="T33" s="275"/>
      <c r="U33" s="275"/>
      <c r="V33" s="275"/>
      <c r="W33" s="275"/>
      <c r="X33" s="24"/>
      <c r="Y33" s="26"/>
      <c r="Z33" s="26"/>
      <c r="AA33" s="26"/>
      <c r="AB33" s="27"/>
    </row>
    <row r="34" spans="1:28" ht="15.75" customHeight="1">
      <c r="A34" s="24" t="s">
        <v>6</v>
      </c>
      <c r="B34" s="310" t="s">
        <v>42</v>
      </c>
      <c r="C34" s="310"/>
      <c r="D34" s="310"/>
      <c r="E34" s="310"/>
      <c r="F34" s="310"/>
      <c r="G34" s="310"/>
      <c r="H34" s="310"/>
      <c r="I34" s="310"/>
      <c r="J34" s="310"/>
      <c r="K34" s="310"/>
      <c r="L34" s="310"/>
      <c r="M34" s="310"/>
      <c r="N34" s="310"/>
      <c r="O34" s="310"/>
      <c r="P34" s="310"/>
      <c r="Q34" s="310"/>
      <c r="R34" s="310"/>
      <c r="S34" s="310"/>
      <c r="T34" s="310"/>
      <c r="U34" s="310"/>
      <c r="V34" s="310"/>
      <c r="W34" s="311"/>
      <c r="X34" s="297" t="s">
        <v>18</v>
      </c>
      <c r="Y34" s="298"/>
      <c r="Z34" s="274" t="s">
        <v>20</v>
      </c>
      <c r="AA34" s="298" t="s">
        <v>19</v>
      </c>
      <c r="AB34" s="299"/>
    </row>
    <row r="35" spans="1:28" ht="15.75" customHeight="1">
      <c r="A35" s="24"/>
      <c r="B35" s="310"/>
      <c r="C35" s="310"/>
      <c r="D35" s="310"/>
      <c r="E35" s="310"/>
      <c r="F35" s="310"/>
      <c r="G35" s="310"/>
      <c r="H35" s="310"/>
      <c r="I35" s="310"/>
      <c r="J35" s="310"/>
      <c r="K35" s="310"/>
      <c r="L35" s="310"/>
      <c r="M35" s="310"/>
      <c r="N35" s="310"/>
      <c r="O35" s="310"/>
      <c r="P35" s="310"/>
      <c r="Q35" s="310"/>
      <c r="R35" s="310"/>
      <c r="S35" s="310"/>
      <c r="T35" s="310"/>
      <c r="U35" s="310"/>
      <c r="V35" s="310"/>
      <c r="W35" s="311"/>
      <c r="X35" s="24"/>
      <c r="Y35" s="26"/>
      <c r="Z35" s="26"/>
      <c r="AA35" s="26"/>
      <c r="AB35" s="27"/>
    </row>
    <row r="36" spans="1:28" ht="9.9499999999999993" customHeight="1">
      <c r="A36" s="25"/>
      <c r="B36" s="28"/>
      <c r="C36" s="275"/>
      <c r="D36" s="275"/>
      <c r="E36" s="275"/>
      <c r="F36" s="275"/>
      <c r="G36" s="275"/>
      <c r="H36" s="275"/>
      <c r="I36" s="275"/>
      <c r="J36" s="275"/>
      <c r="K36" s="275"/>
      <c r="L36" s="275"/>
      <c r="M36" s="275"/>
      <c r="N36" s="275"/>
      <c r="O36" s="275"/>
      <c r="P36" s="275"/>
      <c r="Q36" s="275"/>
      <c r="R36" s="275"/>
      <c r="S36" s="275"/>
      <c r="T36" s="275"/>
      <c r="U36" s="275"/>
      <c r="V36" s="275"/>
      <c r="W36" s="275"/>
      <c r="X36" s="24"/>
      <c r="Y36" s="26"/>
      <c r="Z36" s="26"/>
      <c r="AA36" s="26"/>
      <c r="AB36" s="27"/>
    </row>
    <row r="37" spans="1:28" ht="15.75" customHeight="1">
      <c r="A37" s="24" t="s">
        <v>12</v>
      </c>
      <c r="B37" s="307" t="s">
        <v>43</v>
      </c>
      <c r="C37" s="307"/>
      <c r="D37" s="307"/>
      <c r="E37" s="307"/>
      <c r="F37" s="307"/>
      <c r="G37" s="307"/>
      <c r="H37" s="307"/>
      <c r="I37" s="307"/>
      <c r="J37" s="307"/>
      <c r="K37" s="307"/>
      <c r="L37" s="307"/>
      <c r="M37" s="307"/>
      <c r="N37" s="307"/>
      <c r="O37" s="307"/>
      <c r="P37" s="307"/>
      <c r="Q37" s="307"/>
      <c r="R37" s="307"/>
      <c r="S37" s="307"/>
      <c r="T37" s="307"/>
      <c r="U37" s="307"/>
      <c r="V37" s="307"/>
      <c r="W37" s="309"/>
      <c r="X37" s="297" t="s">
        <v>18</v>
      </c>
      <c r="Y37" s="298"/>
      <c r="Z37" s="274" t="s">
        <v>20</v>
      </c>
      <c r="AA37" s="298" t="s">
        <v>19</v>
      </c>
      <c r="AB37" s="299"/>
    </row>
    <row r="38" spans="1:28" ht="15.75" customHeight="1">
      <c r="A38" s="30"/>
      <c r="B38" s="307"/>
      <c r="C38" s="307"/>
      <c r="D38" s="307"/>
      <c r="E38" s="307"/>
      <c r="F38" s="307"/>
      <c r="G38" s="307"/>
      <c r="H38" s="307"/>
      <c r="I38" s="307"/>
      <c r="J38" s="307"/>
      <c r="K38" s="307"/>
      <c r="L38" s="307"/>
      <c r="M38" s="307"/>
      <c r="N38" s="307"/>
      <c r="O38" s="307"/>
      <c r="P38" s="307"/>
      <c r="Q38" s="307"/>
      <c r="R38" s="307"/>
      <c r="S38" s="307"/>
      <c r="T38" s="307"/>
      <c r="U38" s="307"/>
      <c r="V38" s="307"/>
      <c r="W38" s="309"/>
      <c r="X38" s="24"/>
      <c r="Y38" s="26"/>
      <c r="Z38" s="26"/>
      <c r="AA38" s="26"/>
      <c r="AB38" s="27"/>
    </row>
    <row r="39" spans="1:28" ht="7.5" customHeight="1">
      <c r="A39" s="17"/>
      <c r="B39" s="4"/>
      <c r="C39" s="4"/>
      <c r="D39" s="4"/>
      <c r="E39" s="4"/>
      <c r="F39" s="4"/>
      <c r="G39" s="4"/>
      <c r="H39" s="4"/>
      <c r="I39" s="4"/>
      <c r="J39" s="4"/>
      <c r="K39" s="4"/>
      <c r="L39" s="4"/>
      <c r="M39" s="4"/>
      <c r="N39" s="4"/>
      <c r="O39" s="4"/>
      <c r="P39" s="4"/>
      <c r="Q39" s="4"/>
      <c r="R39" s="4"/>
      <c r="S39" s="4"/>
      <c r="T39" s="4"/>
      <c r="U39" s="4"/>
      <c r="V39" s="4"/>
      <c r="W39" s="4"/>
      <c r="X39" s="17"/>
      <c r="Y39" s="4"/>
      <c r="Z39" s="4"/>
      <c r="AA39" s="4"/>
      <c r="AB39" s="13"/>
    </row>
    <row r="40" spans="1:28" ht="15" customHeight="1">
      <c r="A40" s="17"/>
      <c r="B40" s="313" t="s">
        <v>9</v>
      </c>
      <c r="C40" s="313"/>
      <c r="D40" s="313"/>
      <c r="E40" s="313"/>
      <c r="F40" s="313"/>
      <c r="G40" s="313"/>
      <c r="H40" s="315" t="s">
        <v>1</v>
      </c>
      <c r="I40" s="316"/>
      <c r="J40" s="316"/>
      <c r="K40" s="317"/>
      <c r="L40" s="294" t="s">
        <v>10</v>
      </c>
      <c r="M40" s="295"/>
      <c r="N40" s="295"/>
      <c r="O40" s="295"/>
      <c r="P40" s="295"/>
      <c r="Q40" s="295"/>
      <c r="R40" s="295"/>
      <c r="S40" s="295"/>
      <c r="T40" s="295"/>
      <c r="U40" s="295"/>
      <c r="V40" s="296"/>
      <c r="W40" s="4"/>
      <c r="X40" s="17"/>
      <c r="Y40" s="4"/>
      <c r="Z40" s="4"/>
      <c r="AA40" s="4"/>
      <c r="AB40" s="13"/>
    </row>
    <row r="41" spans="1:28" ht="23.25" customHeight="1">
      <c r="A41" s="17"/>
      <c r="B41" s="285"/>
      <c r="C41" s="286"/>
      <c r="D41" s="286"/>
      <c r="E41" s="286"/>
      <c r="F41" s="286"/>
      <c r="G41" s="287"/>
      <c r="H41" s="303"/>
      <c r="I41" s="304"/>
      <c r="J41" s="304"/>
      <c r="K41" s="305"/>
      <c r="L41" s="285"/>
      <c r="M41" s="286"/>
      <c r="N41" s="286"/>
      <c r="O41" s="286"/>
      <c r="P41" s="286"/>
      <c r="Q41" s="286"/>
      <c r="R41" s="286"/>
      <c r="S41" s="286"/>
      <c r="T41" s="286"/>
      <c r="U41" s="286"/>
      <c r="V41" s="287"/>
      <c r="W41" s="4"/>
      <c r="X41" s="17"/>
      <c r="Y41" s="4"/>
      <c r="Z41" s="4"/>
      <c r="AA41" s="4"/>
      <c r="AB41" s="13"/>
    </row>
    <row r="42" spans="1:28" ht="23.25" customHeight="1">
      <c r="A42" s="17"/>
      <c r="B42" s="314"/>
      <c r="C42" s="314"/>
      <c r="D42" s="314"/>
      <c r="E42" s="314"/>
      <c r="F42" s="314"/>
      <c r="G42" s="314"/>
      <c r="H42" s="318"/>
      <c r="I42" s="319"/>
      <c r="J42" s="319"/>
      <c r="K42" s="320"/>
      <c r="L42" s="285"/>
      <c r="M42" s="286"/>
      <c r="N42" s="286"/>
      <c r="O42" s="286"/>
      <c r="P42" s="286"/>
      <c r="Q42" s="286"/>
      <c r="R42" s="286"/>
      <c r="S42" s="286"/>
      <c r="T42" s="286"/>
      <c r="U42" s="286"/>
      <c r="V42" s="287"/>
      <c r="W42" s="4"/>
      <c r="X42" s="17"/>
      <c r="Y42" s="4"/>
      <c r="Z42" s="4"/>
      <c r="AA42" s="4"/>
      <c r="AB42" s="13"/>
    </row>
    <row r="43" spans="1:28" ht="7.5" customHeight="1">
      <c r="A43" s="29"/>
      <c r="B43" s="22"/>
      <c r="C43" s="22"/>
      <c r="D43" s="22"/>
      <c r="E43" s="22"/>
      <c r="F43" s="22"/>
      <c r="G43" s="22"/>
      <c r="H43" s="22"/>
      <c r="I43" s="22"/>
      <c r="J43" s="22"/>
      <c r="K43" s="22"/>
      <c r="L43" s="22"/>
      <c r="M43" s="22"/>
      <c r="N43" s="22"/>
      <c r="O43" s="22"/>
      <c r="P43" s="22"/>
      <c r="Q43" s="22"/>
      <c r="R43" s="22"/>
      <c r="S43" s="22"/>
      <c r="T43" s="22"/>
      <c r="U43" s="22"/>
      <c r="V43" s="22"/>
      <c r="W43" s="22"/>
      <c r="X43" s="29"/>
      <c r="Y43" s="22"/>
      <c r="Z43" s="22"/>
      <c r="AA43" s="22"/>
      <c r="AB43" s="23"/>
    </row>
    <row r="44" spans="1:28" ht="13.5" customHeight="1">
      <c r="A44" s="35" t="s">
        <v>23</v>
      </c>
      <c r="B44" s="35"/>
      <c r="C44" s="4"/>
      <c r="D44" s="4"/>
      <c r="E44" s="4"/>
      <c r="F44" s="4"/>
      <c r="G44" s="4"/>
      <c r="H44" s="4"/>
      <c r="I44" s="4"/>
      <c r="J44" s="4"/>
      <c r="K44" s="4"/>
      <c r="L44" s="4"/>
      <c r="M44" s="4"/>
      <c r="N44" s="4"/>
      <c r="O44" s="4"/>
      <c r="P44" s="4"/>
      <c r="Q44" s="4"/>
      <c r="R44" s="4"/>
      <c r="S44" s="4"/>
      <c r="T44" s="4"/>
      <c r="U44" s="4"/>
      <c r="V44" s="4"/>
      <c r="W44" s="4"/>
      <c r="X44" s="4"/>
      <c r="Y44" s="4"/>
      <c r="Z44" s="4"/>
      <c r="AA44" s="4"/>
      <c r="AB44" s="98"/>
    </row>
    <row r="45" spans="1:28" ht="13.5" customHeight="1">
      <c r="A45" s="40" t="s">
        <v>22</v>
      </c>
      <c r="B45" s="35" t="s">
        <v>48</v>
      </c>
      <c r="C45" s="4"/>
      <c r="D45" s="4"/>
      <c r="E45" s="4"/>
      <c r="F45" s="4"/>
      <c r="G45" s="4"/>
      <c r="H45" s="4"/>
      <c r="I45" s="4"/>
      <c r="J45" s="4"/>
      <c r="K45" s="4"/>
      <c r="L45" s="4"/>
      <c r="M45" s="4"/>
      <c r="N45" s="4"/>
      <c r="O45" s="4"/>
      <c r="P45" s="4"/>
      <c r="Q45" s="4"/>
      <c r="R45" s="4"/>
      <c r="S45" s="4"/>
      <c r="T45" s="4"/>
      <c r="U45" s="4"/>
      <c r="V45" s="4"/>
      <c r="W45" s="4"/>
      <c r="X45" s="4"/>
      <c r="Y45" s="4"/>
      <c r="Z45" s="4"/>
      <c r="AA45" s="4"/>
      <c r="AB45" s="98"/>
    </row>
    <row r="46" spans="1:28" ht="13.5" customHeight="1">
      <c r="A46" s="40" t="s">
        <v>22</v>
      </c>
      <c r="B46" s="35" t="s">
        <v>24</v>
      </c>
      <c r="C46" s="4"/>
      <c r="D46" s="4"/>
      <c r="E46" s="4"/>
      <c r="F46" s="4"/>
      <c r="G46" s="4"/>
      <c r="H46" s="4"/>
      <c r="I46" s="4"/>
      <c r="J46" s="4"/>
      <c r="K46" s="4"/>
      <c r="L46" s="4"/>
      <c r="M46" s="4"/>
      <c r="N46" s="4"/>
      <c r="O46" s="4"/>
      <c r="P46" s="4"/>
      <c r="Q46" s="4"/>
      <c r="R46" s="4"/>
      <c r="S46" s="4"/>
      <c r="T46" s="4"/>
      <c r="U46" s="4"/>
      <c r="V46" s="4"/>
      <c r="W46" s="4"/>
      <c r="X46" s="4"/>
      <c r="Y46" s="4"/>
      <c r="Z46" s="4"/>
      <c r="AA46" s="4"/>
      <c r="AB46" s="98"/>
    </row>
    <row r="47" spans="1:28" ht="13.5" customHeight="1">
      <c r="A47" s="40" t="s">
        <v>22</v>
      </c>
      <c r="B47" s="35" t="s">
        <v>26</v>
      </c>
      <c r="C47" s="4"/>
      <c r="D47" s="4"/>
      <c r="E47" s="4"/>
      <c r="F47" s="4"/>
      <c r="G47" s="4"/>
      <c r="H47" s="4"/>
      <c r="I47" s="4"/>
      <c r="J47" s="4"/>
      <c r="K47" s="4"/>
      <c r="L47" s="4"/>
      <c r="M47" s="4"/>
      <c r="N47" s="4"/>
      <c r="O47" s="4"/>
      <c r="P47" s="4"/>
      <c r="Q47" s="4"/>
      <c r="R47" s="4"/>
      <c r="S47" s="4"/>
      <c r="T47" s="4"/>
      <c r="U47" s="4"/>
      <c r="V47" s="4"/>
      <c r="W47" s="4"/>
      <c r="X47" s="4"/>
      <c r="Y47" s="4"/>
      <c r="Z47" s="4"/>
      <c r="AA47" s="4"/>
      <c r="AB47" s="98"/>
    </row>
    <row r="48" spans="1:28"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98"/>
    </row>
    <row r="49" spans="1:28" ht="18.75" customHeight="1">
      <c r="A49" s="279" t="s">
        <v>17</v>
      </c>
      <c r="B49" s="21" t="s">
        <v>355</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6" customHeight="1">
      <c r="A50" s="5"/>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9"/>
      <c r="AB50" s="10"/>
    </row>
    <row r="51" spans="1:28">
      <c r="A51" s="25" t="s">
        <v>29</v>
      </c>
      <c r="B51" s="2" t="s">
        <v>30</v>
      </c>
      <c r="C51" s="31"/>
      <c r="D51" s="31"/>
      <c r="E51" s="31"/>
      <c r="F51" s="31"/>
      <c r="G51" s="31"/>
      <c r="H51" s="275"/>
      <c r="I51" s="275"/>
      <c r="J51" s="275"/>
      <c r="K51" s="275"/>
      <c r="L51" s="275"/>
      <c r="M51" s="275"/>
      <c r="N51" s="275"/>
      <c r="O51" s="275"/>
      <c r="P51" s="275"/>
      <c r="Q51" s="275"/>
      <c r="R51" s="275"/>
      <c r="S51" s="275"/>
      <c r="T51" s="275"/>
      <c r="U51" s="275"/>
      <c r="V51" s="275"/>
      <c r="W51" s="275"/>
      <c r="X51" s="275"/>
      <c r="Y51" s="275"/>
      <c r="Z51" s="275"/>
      <c r="AA51" s="98"/>
      <c r="AB51" s="13"/>
    </row>
    <row r="52" spans="1:28" ht="23.25" customHeight="1">
      <c r="A52" s="12"/>
      <c r="B52" s="294" t="s">
        <v>13</v>
      </c>
      <c r="C52" s="295"/>
      <c r="D52" s="295"/>
      <c r="E52" s="295"/>
      <c r="F52" s="295"/>
      <c r="G52" s="295"/>
      <c r="H52" s="303"/>
      <c r="I52" s="304"/>
      <c r="J52" s="304"/>
      <c r="K52" s="304"/>
      <c r="L52" s="304"/>
      <c r="M52" s="304"/>
      <c r="N52" s="304"/>
      <c r="O52" s="305"/>
      <c r="P52" s="39"/>
      <c r="Q52" s="2"/>
      <c r="R52" s="2"/>
      <c r="S52" s="2"/>
      <c r="T52" s="2"/>
      <c r="U52" s="2"/>
      <c r="V52" s="2"/>
      <c r="W52" s="2"/>
      <c r="X52" s="2"/>
      <c r="Y52" s="2"/>
      <c r="Z52" s="18"/>
      <c r="AA52" s="18"/>
      <c r="AB52" s="13"/>
    </row>
    <row r="53" spans="1:28">
      <c r="A53" s="41" t="s">
        <v>27</v>
      </c>
      <c r="B53" s="35"/>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13"/>
    </row>
    <row r="54" spans="1:28">
      <c r="A54" s="42" t="s">
        <v>22</v>
      </c>
      <c r="B54" s="35" t="s">
        <v>28</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13"/>
    </row>
    <row r="55" spans="1:28">
      <c r="A55" s="42" t="s">
        <v>22</v>
      </c>
      <c r="B55" s="35" t="s">
        <v>31</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13"/>
    </row>
    <row r="56" spans="1:28">
      <c r="A56" s="12"/>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13"/>
    </row>
    <row r="57" spans="1:28">
      <c r="A57" s="25" t="s">
        <v>32</v>
      </c>
      <c r="B57" s="2" t="s">
        <v>33</v>
      </c>
      <c r="C57" s="31"/>
      <c r="D57" s="31"/>
      <c r="E57" s="31"/>
      <c r="F57" s="31"/>
      <c r="G57" s="31"/>
      <c r="H57" s="275"/>
      <c r="I57" s="275"/>
      <c r="J57" s="275"/>
      <c r="K57" s="275"/>
      <c r="L57" s="275"/>
      <c r="M57" s="275"/>
      <c r="N57" s="275"/>
      <c r="O57" s="275"/>
      <c r="P57" s="275"/>
      <c r="Q57" s="275"/>
      <c r="R57" s="275"/>
      <c r="S57" s="275"/>
      <c r="T57" s="275"/>
      <c r="U57" s="275"/>
      <c r="V57" s="275"/>
      <c r="W57" s="275"/>
      <c r="X57" s="275"/>
      <c r="Y57" s="275"/>
      <c r="Z57" s="275"/>
      <c r="AA57" s="98"/>
      <c r="AB57" s="13"/>
    </row>
    <row r="58" spans="1:28" ht="23.25" customHeight="1">
      <c r="A58" s="12"/>
      <c r="B58" s="294" t="s">
        <v>14</v>
      </c>
      <c r="C58" s="295"/>
      <c r="D58" s="295"/>
      <c r="E58" s="295"/>
      <c r="F58" s="295"/>
      <c r="G58" s="295"/>
      <c r="H58" s="303"/>
      <c r="I58" s="304"/>
      <c r="J58" s="304"/>
      <c r="K58" s="304"/>
      <c r="L58" s="304"/>
      <c r="M58" s="304"/>
      <c r="N58" s="304"/>
      <c r="O58" s="305"/>
      <c r="P58" s="39"/>
      <c r="Q58" s="2"/>
      <c r="R58" s="2"/>
      <c r="S58" s="2"/>
      <c r="T58" s="2"/>
      <c r="U58" s="2"/>
      <c r="V58" s="2"/>
      <c r="W58" s="2"/>
      <c r="X58" s="2"/>
      <c r="Y58" s="2"/>
      <c r="Z58" s="18"/>
      <c r="AA58" s="18"/>
      <c r="AB58" s="13"/>
    </row>
    <row r="59" spans="1:28">
      <c r="A59" s="41" t="s">
        <v>27</v>
      </c>
      <c r="B59" s="35"/>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13"/>
    </row>
    <row r="60" spans="1:28" ht="13.5" customHeight="1">
      <c r="A60" s="42" t="s">
        <v>22</v>
      </c>
      <c r="B60" s="36" t="s">
        <v>34</v>
      </c>
      <c r="C60" s="3"/>
      <c r="D60" s="3"/>
      <c r="E60" s="3"/>
      <c r="F60" s="3"/>
      <c r="G60" s="3"/>
      <c r="H60" s="18"/>
      <c r="I60" s="18"/>
      <c r="J60" s="18"/>
      <c r="K60" s="18"/>
      <c r="L60" s="18"/>
      <c r="M60" s="18"/>
      <c r="N60" s="18"/>
      <c r="O60" s="18"/>
      <c r="P60" s="18"/>
      <c r="Q60" s="2"/>
      <c r="R60" s="2"/>
      <c r="S60" s="2"/>
      <c r="T60" s="2"/>
      <c r="U60" s="2"/>
      <c r="V60" s="3"/>
      <c r="W60" s="3"/>
      <c r="X60" s="3"/>
      <c r="Y60" s="3"/>
      <c r="Z60" s="18"/>
      <c r="AA60" s="18"/>
      <c r="AB60" s="13"/>
    </row>
    <row r="61" spans="1:28" ht="6.75" customHeight="1">
      <c r="A61" s="19"/>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3"/>
    </row>
    <row r="62" spans="1:28"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98"/>
    </row>
    <row r="63" spans="1:28" ht="18.75" customHeight="1">
      <c r="A63" s="279" t="s">
        <v>17</v>
      </c>
      <c r="B63" s="21" t="s">
        <v>44</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ht="6" customHeight="1">
      <c r="A64" s="5"/>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9"/>
      <c r="AB64" s="10"/>
    </row>
    <row r="65" spans="1:28">
      <c r="A65" s="1"/>
      <c r="B65" s="2" t="s">
        <v>15</v>
      </c>
      <c r="C65" s="31"/>
      <c r="D65" s="31"/>
      <c r="E65" s="31"/>
      <c r="F65" s="31"/>
      <c r="G65" s="31"/>
      <c r="H65" s="275"/>
      <c r="I65" s="275"/>
      <c r="J65" s="275"/>
      <c r="K65" s="275"/>
      <c r="L65" s="275"/>
      <c r="M65" s="275"/>
      <c r="N65" s="275"/>
      <c r="O65" s="275"/>
      <c r="P65" s="275"/>
      <c r="Q65" s="275"/>
      <c r="R65" s="275"/>
      <c r="S65" s="275"/>
      <c r="T65" s="275"/>
      <c r="U65" s="275"/>
      <c r="V65" s="275"/>
      <c r="W65" s="275"/>
      <c r="X65" s="275"/>
      <c r="Y65" s="275"/>
      <c r="Z65" s="275"/>
      <c r="AA65" s="98"/>
      <c r="AB65" s="13"/>
    </row>
    <row r="66" spans="1:28" ht="22.5" customHeight="1">
      <c r="A66" s="12"/>
      <c r="B66" s="294" t="s">
        <v>13</v>
      </c>
      <c r="C66" s="295"/>
      <c r="D66" s="295"/>
      <c r="E66" s="295"/>
      <c r="F66" s="295"/>
      <c r="G66" s="295"/>
      <c r="H66" s="303"/>
      <c r="I66" s="304"/>
      <c r="J66" s="304"/>
      <c r="K66" s="304"/>
      <c r="L66" s="304"/>
      <c r="M66" s="304"/>
      <c r="N66" s="304"/>
      <c r="O66" s="305"/>
      <c r="P66" s="39"/>
      <c r="Q66" s="2"/>
      <c r="R66" s="2"/>
      <c r="S66" s="2"/>
      <c r="T66" s="2"/>
      <c r="U66" s="2"/>
      <c r="V66" s="2"/>
      <c r="W66" s="2"/>
      <c r="X66" s="2"/>
      <c r="Y66" s="2"/>
      <c r="Z66" s="32"/>
      <c r="AA66" s="32"/>
      <c r="AB66" s="13"/>
    </row>
    <row r="67" spans="1:28" ht="6.75" customHeight="1">
      <c r="A67" s="12"/>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13"/>
    </row>
    <row r="68" spans="1:28">
      <c r="A68" s="34" t="s">
        <v>23</v>
      </c>
      <c r="B68" s="34"/>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1:28">
      <c r="A69" s="40" t="s">
        <v>35</v>
      </c>
      <c r="B69" s="35" t="s">
        <v>36</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row>
    <row r="70" spans="1:28">
      <c r="A70" s="40" t="s">
        <v>35</v>
      </c>
      <c r="B70" s="35" t="s">
        <v>31</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row>
    <row r="71" spans="1:28" ht="15" customHeight="1">
      <c r="A71" s="2"/>
      <c r="B71" s="2"/>
      <c r="C71" s="2"/>
      <c r="D71" s="2"/>
      <c r="E71" s="2"/>
      <c r="F71" s="2"/>
      <c r="G71" s="2"/>
      <c r="H71" s="2"/>
      <c r="I71" s="2"/>
      <c r="J71" s="2"/>
      <c r="K71" s="2"/>
      <c r="L71" s="2"/>
      <c r="M71" s="2"/>
      <c r="N71" s="2"/>
      <c r="O71" s="2"/>
      <c r="P71" s="2"/>
      <c r="Q71" s="98"/>
      <c r="R71" s="98"/>
      <c r="S71" s="98"/>
      <c r="T71" s="98"/>
      <c r="U71" s="98"/>
      <c r="V71" s="98"/>
      <c r="W71" s="98"/>
      <c r="X71" s="98"/>
      <c r="Y71" s="98"/>
      <c r="Z71" s="98"/>
      <c r="AA71" s="98"/>
      <c r="AB71" s="98"/>
    </row>
    <row r="72" spans="1:28" ht="18.75" customHeight="1">
      <c r="A72" s="279" t="s">
        <v>3</v>
      </c>
      <c r="B72" s="21" t="s">
        <v>4</v>
      </c>
      <c r="C72" s="22"/>
      <c r="D72" s="22"/>
      <c r="E72" s="22"/>
      <c r="F72" s="22"/>
      <c r="G72" s="22"/>
      <c r="H72" s="22"/>
      <c r="I72" s="22"/>
      <c r="J72" s="22"/>
      <c r="K72" s="22"/>
      <c r="L72" s="22"/>
      <c r="M72" s="22"/>
      <c r="N72" s="22"/>
      <c r="O72" s="22"/>
      <c r="P72" s="22"/>
      <c r="Q72" s="22"/>
      <c r="R72" s="22"/>
      <c r="S72" s="22"/>
      <c r="T72" s="22"/>
      <c r="U72" s="22"/>
      <c r="V72" s="22"/>
      <c r="W72" s="22"/>
      <c r="X72" s="22"/>
      <c r="Y72" s="22"/>
      <c r="Z72" s="22"/>
      <c r="AA72" s="20"/>
      <c r="AB72" s="20"/>
    </row>
    <row r="73" spans="1:28" ht="7.5" customHeight="1">
      <c r="A73" s="5"/>
      <c r="B73" s="2"/>
      <c r="C73" s="4"/>
      <c r="D73" s="4"/>
      <c r="E73" s="4"/>
      <c r="F73" s="4"/>
      <c r="G73" s="4"/>
      <c r="H73" s="4"/>
      <c r="I73" s="4"/>
      <c r="J73" s="4"/>
      <c r="K73" s="4"/>
      <c r="L73" s="4"/>
      <c r="M73" s="4"/>
      <c r="N73" s="4"/>
      <c r="O73" s="4"/>
      <c r="P73" s="4"/>
      <c r="Q73" s="4"/>
      <c r="R73" s="4"/>
      <c r="S73" s="4"/>
      <c r="T73" s="4"/>
      <c r="U73" s="4"/>
      <c r="V73" s="4"/>
      <c r="W73" s="4"/>
      <c r="X73" s="8"/>
      <c r="Y73" s="4"/>
      <c r="Z73" s="4"/>
      <c r="AA73" s="98"/>
      <c r="AB73" s="10"/>
    </row>
    <row r="74" spans="1:28">
      <c r="A74" s="1"/>
      <c r="B74" s="2" t="s">
        <v>50</v>
      </c>
      <c r="C74" s="2"/>
      <c r="D74" s="2"/>
      <c r="E74" s="2"/>
      <c r="F74" s="2"/>
      <c r="G74" s="2"/>
      <c r="H74" s="2"/>
      <c r="I74" s="2"/>
      <c r="J74" s="2"/>
      <c r="K74" s="2"/>
      <c r="L74" s="2"/>
      <c r="M74" s="2"/>
      <c r="N74" s="2"/>
      <c r="O74" s="2"/>
      <c r="P74" s="2"/>
      <c r="Q74" s="2"/>
      <c r="R74" s="2"/>
      <c r="S74" s="2"/>
      <c r="T74" s="2"/>
      <c r="U74" s="2"/>
      <c r="V74" s="2"/>
      <c r="W74" s="2"/>
      <c r="X74" s="1"/>
      <c r="Y74" s="2"/>
      <c r="Z74" s="2"/>
      <c r="AA74" s="2"/>
      <c r="AB74" s="11"/>
    </row>
    <row r="75" spans="1:28" ht="16.5" customHeight="1">
      <c r="A75" s="1"/>
      <c r="B75" s="273"/>
      <c r="C75" s="1" t="s">
        <v>164</v>
      </c>
      <c r="D75" s="2"/>
      <c r="E75" s="2"/>
      <c r="F75" s="2"/>
      <c r="G75" s="2"/>
      <c r="H75" s="2"/>
      <c r="I75" s="2"/>
      <c r="J75" s="2"/>
      <c r="K75" s="2"/>
      <c r="L75" s="2"/>
      <c r="M75" s="2"/>
      <c r="N75" s="2"/>
      <c r="O75" s="119"/>
      <c r="P75" s="119"/>
      <c r="Q75" s="119"/>
      <c r="R75" s="119"/>
      <c r="S75" s="119"/>
      <c r="T75" s="119"/>
      <c r="X75" s="12"/>
      <c r="AB75" s="13"/>
    </row>
    <row r="76" spans="1:28" ht="3.75" customHeight="1">
      <c r="A76" s="1"/>
      <c r="B76" s="98"/>
      <c r="C76" s="2"/>
      <c r="D76" s="2"/>
      <c r="E76" s="2"/>
      <c r="F76" s="2"/>
      <c r="G76" s="2"/>
      <c r="H76" s="2"/>
      <c r="I76" s="2"/>
      <c r="J76" s="2"/>
      <c r="K76" s="2"/>
      <c r="L76" s="98"/>
      <c r="M76" s="98"/>
      <c r="X76" s="12"/>
      <c r="AB76" s="13"/>
    </row>
    <row r="77" spans="1:28" ht="15" customHeight="1">
      <c r="A77" s="1"/>
      <c r="C77" s="307" t="s">
        <v>238</v>
      </c>
      <c r="D77" s="307"/>
      <c r="E77" s="307"/>
      <c r="F77" s="307"/>
      <c r="G77" s="307"/>
      <c r="H77" s="307"/>
      <c r="I77" s="307"/>
      <c r="J77" s="307"/>
      <c r="K77" s="307"/>
      <c r="L77" s="307"/>
      <c r="M77" s="307"/>
      <c r="N77" s="307"/>
      <c r="O77" s="307"/>
      <c r="P77" s="307"/>
      <c r="Q77" s="307"/>
      <c r="R77" s="307"/>
      <c r="S77" s="307"/>
      <c r="T77" s="307"/>
      <c r="U77" s="307"/>
      <c r="V77" s="307"/>
      <c r="W77" s="276"/>
      <c r="X77" s="297" t="s">
        <v>18</v>
      </c>
      <c r="Y77" s="298"/>
      <c r="Z77" s="274" t="s">
        <v>20</v>
      </c>
      <c r="AA77" s="298" t="s">
        <v>19</v>
      </c>
      <c r="AB77" s="299"/>
    </row>
    <row r="78" spans="1:28" ht="15" customHeight="1">
      <c r="A78" s="1"/>
      <c r="C78" s="307"/>
      <c r="D78" s="307"/>
      <c r="E78" s="307"/>
      <c r="F78" s="307"/>
      <c r="G78" s="307"/>
      <c r="H78" s="307"/>
      <c r="I78" s="307"/>
      <c r="J78" s="307"/>
      <c r="K78" s="307"/>
      <c r="L78" s="307"/>
      <c r="M78" s="307"/>
      <c r="N78" s="307"/>
      <c r="O78" s="307"/>
      <c r="P78" s="307"/>
      <c r="Q78" s="307"/>
      <c r="R78" s="307"/>
      <c r="S78" s="307"/>
      <c r="T78" s="307"/>
      <c r="U78" s="307"/>
      <c r="V78" s="307"/>
      <c r="W78" s="275"/>
      <c r="X78" s="44"/>
      <c r="Y78" s="45"/>
      <c r="Z78" s="45"/>
      <c r="AA78" s="45"/>
      <c r="AB78" s="46"/>
    </row>
    <row r="79" spans="1:28" ht="9.9499999999999993" customHeight="1">
      <c r="A79" s="1"/>
      <c r="B79" s="20"/>
      <c r="C79" s="2"/>
      <c r="D79" s="2"/>
      <c r="E79" s="2"/>
      <c r="F79" s="2"/>
      <c r="G79" s="2"/>
      <c r="H79" s="2"/>
      <c r="I79" s="2"/>
      <c r="J79" s="2"/>
      <c r="K79" s="2"/>
      <c r="L79" s="98"/>
      <c r="M79" s="98"/>
      <c r="X79" s="12"/>
      <c r="AB79" s="13"/>
    </row>
    <row r="80" spans="1:28" ht="16.5" customHeight="1">
      <c r="A80" s="1"/>
      <c r="B80" s="273"/>
      <c r="C80" s="1" t="s">
        <v>239</v>
      </c>
      <c r="D80" s="2"/>
      <c r="E80" s="2"/>
      <c r="F80" s="2"/>
      <c r="G80" s="2"/>
      <c r="H80" s="2"/>
      <c r="I80" s="2"/>
      <c r="J80" s="2"/>
      <c r="K80" s="2"/>
      <c r="L80" s="2"/>
      <c r="M80" s="2"/>
      <c r="N80" s="2"/>
      <c r="O80" s="119"/>
      <c r="P80" s="119"/>
      <c r="Q80" s="119"/>
      <c r="R80" s="119"/>
      <c r="S80" s="119"/>
      <c r="T80" s="119"/>
      <c r="X80" s="12"/>
      <c r="AB80" s="13"/>
    </row>
    <row r="81" spans="1:29" ht="3.75" customHeight="1">
      <c r="A81" s="1"/>
      <c r="B81" s="98"/>
      <c r="C81" s="2"/>
      <c r="D81" s="2"/>
      <c r="E81" s="2"/>
      <c r="F81" s="2"/>
      <c r="G81" s="2"/>
      <c r="H81" s="2"/>
      <c r="I81" s="2"/>
      <c r="J81" s="2"/>
      <c r="K81" s="2"/>
      <c r="L81" s="98"/>
      <c r="M81" s="98"/>
      <c r="X81" s="12"/>
      <c r="AB81" s="13"/>
    </row>
    <row r="82" spans="1:29" ht="16.5" customHeight="1">
      <c r="A82" s="1"/>
      <c r="C82" s="4" t="s">
        <v>240</v>
      </c>
      <c r="D82" s="4"/>
      <c r="E82" s="4"/>
      <c r="F82" s="4"/>
      <c r="G82" s="4"/>
      <c r="H82" s="4"/>
      <c r="I82" s="4"/>
      <c r="J82" s="4"/>
      <c r="K82" s="4"/>
      <c r="L82" s="4"/>
      <c r="M82" s="4"/>
      <c r="N82" s="4"/>
      <c r="O82" s="4"/>
      <c r="P82" s="4"/>
      <c r="Q82" s="4"/>
      <c r="R82" s="4"/>
      <c r="S82" s="4"/>
      <c r="T82" s="4"/>
      <c r="U82" s="4"/>
      <c r="V82" s="4"/>
      <c r="W82" s="276"/>
      <c r="X82" s="297" t="s">
        <v>18</v>
      </c>
      <c r="Y82" s="298"/>
      <c r="Z82" s="274" t="s">
        <v>20</v>
      </c>
      <c r="AA82" s="298" t="s">
        <v>19</v>
      </c>
      <c r="AB82" s="299"/>
    </row>
    <row r="83" spans="1:29" ht="9.9499999999999993" customHeight="1">
      <c r="A83" s="1"/>
      <c r="B83" s="20"/>
      <c r="C83" s="2"/>
      <c r="D83" s="2"/>
      <c r="E83" s="2"/>
      <c r="F83" s="2"/>
      <c r="G83" s="2"/>
      <c r="H83" s="2"/>
      <c r="I83" s="2"/>
      <c r="J83" s="2"/>
      <c r="K83" s="2"/>
      <c r="L83" s="98"/>
      <c r="M83" s="98"/>
      <c r="X83" s="12"/>
      <c r="AB83" s="13"/>
    </row>
    <row r="84" spans="1:29" ht="16.5" customHeight="1">
      <c r="A84" s="1"/>
      <c r="B84" s="273"/>
      <c r="C84" s="1" t="s">
        <v>241</v>
      </c>
      <c r="D84" s="2"/>
      <c r="E84" s="2"/>
      <c r="F84" s="2"/>
      <c r="G84" s="2"/>
      <c r="H84" s="2"/>
      <c r="I84" s="2"/>
      <c r="J84" s="2"/>
      <c r="K84" s="2"/>
      <c r="L84" s="2"/>
      <c r="M84" s="2"/>
      <c r="N84" s="2"/>
      <c r="O84" s="119"/>
      <c r="P84" s="119"/>
      <c r="Q84" s="119"/>
      <c r="R84" s="119"/>
      <c r="S84" s="119"/>
      <c r="T84" s="119"/>
      <c r="X84" s="12"/>
      <c r="AB84" s="13"/>
    </row>
    <row r="85" spans="1:29" ht="4.5" customHeight="1">
      <c r="A85" s="14"/>
      <c r="B85" s="15"/>
      <c r="L85" s="15"/>
      <c r="M85" s="15"/>
      <c r="N85" s="15"/>
      <c r="O85" s="15"/>
      <c r="P85" s="15"/>
      <c r="Q85" s="15"/>
      <c r="R85" s="15"/>
      <c r="S85" s="15"/>
      <c r="T85" s="15"/>
      <c r="U85" s="15"/>
      <c r="V85" s="15"/>
      <c r="W85" s="15"/>
      <c r="X85" s="16"/>
      <c r="Y85" s="15"/>
      <c r="Z85" s="15"/>
      <c r="AA85" s="15"/>
      <c r="AB85" s="13"/>
    </row>
    <row r="86" spans="1:29" ht="15.75" customHeight="1">
      <c r="A86" s="1"/>
      <c r="C86" s="307" t="s">
        <v>237</v>
      </c>
      <c r="D86" s="308"/>
      <c r="E86" s="308"/>
      <c r="F86" s="308"/>
      <c r="G86" s="308"/>
      <c r="H86" s="308"/>
      <c r="I86" s="308"/>
      <c r="J86" s="308"/>
      <c r="K86" s="308"/>
      <c r="L86" s="308"/>
      <c r="M86" s="308"/>
      <c r="N86" s="308"/>
      <c r="O86" s="308"/>
      <c r="P86" s="308"/>
      <c r="Q86" s="308"/>
      <c r="R86" s="308"/>
      <c r="S86" s="308"/>
      <c r="T86" s="308"/>
      <c r="U86" s="308"/>
      <c r="V86" s="308"/>
      <c r="W86" s="276"/>
      <c r="X86" s="297" t="s">
        <v>18</v>
      </c>
      <c r="Y86" s="298"/>
      <c r="Z86" s="274" t="s">
        <v>20</v>
      </c>
      <c r="AA86" s="298" t="s">
        <v>19</v>
      </c>
      <c r="AB86" s="299"/>
    </row>
    <row r="87" spans="1:29" ht="15.75" customHeight="1">
      <c r="A87" s="1"/>
      <c r="C87" s="307"/>
      <c r="D87" s="308"/>
      <c r="E87" s="308"/>
      <c r="F87" s="308"/>
      <c r="G87" s="308"/>
      <c r="H87" s="308"/>
      <c r="I87" s="308"/>
      <c r="J87" s="308"/>
      <c r="K87" s="308"/>
      <c r="L87" s="308"/>
      <c r="M87" s="308"/>
      <c r="N87" s="308"/>
      <c r="O87" s="308"/>
      <c r="P87" s="308"/>
      <c r="Q87" s="308"/>
      <c r="R87" s="308"/>
      <c r="S87" s="308"/>
      <c r="T87" s="308"/>
      <c r="U87" s="308"/>
      <c r="V87" s="308"/>
      <c r="W87" s="276"/>
      <c r="X87" s="44"/>
      <c r="Y87" s="45"/>
      <c r="Z87" s="45"/>
      <c r="AA87" s="45"/>
      <c r="AB87" s="46"/>
      <c r="AC87" s="47"/>
    </row>
    <row r="88" spans="1:29" ht="15.75" customHeight="1">
      <c r="A88" s="17"/>
      <c r="B88" s="33"/>
      <c r="C88" s="308"/>
      <c r="D88" s="308"/>
      <c r="E88" s="308"/>
      <c r="F88" s="308"/>
      <c r="G88" s="308"/>
      <c r="H88" s="308"/>
      <c r="I88" s="308"/>
      <c r="J88" s="308"/>
      <c r="K88" s="308"/>
      <c r="L88" s="308"/>
      <c r="M88" s="308"/>
      <c r="N88" s="308"/>
      <c r="O88" s="308"/>
      <c r="P88" s="308"/>
      <c r="Q88" s="308"/>
      <c r="R88" s="308"/>
      <c r="S88" s="308"/>
      <c r="T88" s="308"/>
      <c r="U88" s="308"/>
      <c r="V88" s="308"/>
      <c r="W88" s="276"/>
      <c r="X88" s="138"/>
      <c r="Y88" s="139"/>
      <c r="Z88" s="139"/>
      <c r="AA88" s="139"/>
      <c r="AB88" s="140"/>
      <c r="AC88" s="47"/>
    </row>
    <row r="89" spans="1:29" ht="6.75" customHeight="1">
      <c r="A89" s="12"/>
      <c r="B89" s="98"/>
      <c r="C89" s="3"/>
      <c r="D89" s="3"/>
      <c r="E89" s="3"/>
      <c r="F89" s="3"/>
      <c r="G89" s="3"/>
      <c r="H89" s="2"/>
      <c r="I89" s="2"/>
      <c r="J89" s="2"/>
      <c r="K89" s="2"/>
      <c r="L89" s="2"/>
      <c r="M89" s="4"/>
      <c r="N89" s="4"/>
      <c r="O89" s="4"/>
      <c r="P89" s="4"/>
      <c r="Q89" s="4"/>
      <c r="R89" s="4"/>
      <c r="S89" s="98"/>
      <c r="T89" s="98"/>
      <c r="U89" s="98"/>
      <c r="V89" s="98"/>
      <c r="W89" s="13"/>
      <c r="X89" s="98"/>
      <c r="Y89" s="98"/>
      <c r="Z89" s="98"/>
      <c r="AA89" s="98"/>
      <c r="AB89" s="13"/>
    </row>
    <row r="90" spans="1:29" ht="13.5" customHeight="1">
      <c r="A90" s="34" t="s">
        <v>21</v>
      </c>
      <c r="B90" s="34"/>
      <c r="C90" s="278"/>
      <c r="D90" s="278"/>
      <c r="E90" s="278"/>
      <c r="F90" s="278"/>
      <c r="G90" s="278"/>
      <c r="H90" s="6"/>
      <c r="I90" s="6"/>
      <c r="J90" s="6"/>
      <c r="K90" s="6"/>
      <c r="L90" s="6"/>
      <c r="M90" s="7"/>
      <c r="N90" s="7"/>
      <c r="O90" s="7"/>
      <c r="P90" s="7"/>
      <c r="Q90" s="7"/>
      <c r="R90" s="7"/>
      <c r="S90" s="9"/>
      <c r="T90" s="9"/>
      <c r="U90" s="9"/>
      <c r="V90" s="9"/>
      <c r="W90" s="9"/>
      <c r="X90" s="9"/>
      <c r="Y90" s="9"/>
      <c r="Z90" s="9"/>
      <c r="AA90" s="9"/>
      <c r="AB90" s="9"/>
    </row>
    <row r="91" spans="1:29" ht="13.5" customHeight="1">
      <c r="A91" s="40" t="s">
        <v>22</v>
      </c>
      <c r="B91" s="35" t="s">
        <v>197</v>
      </c>
      <c r="C91" s="3"/>
      <c r="D91" s="3"/>
      <c r="E91" s="3"/>
      <c r="F91" s="3"/>
      <c r="G91" s="3"/>
      <c r="H91" s="2"/>
      <c r="I91" s="2"/>
      <c r="J91" s="2"/>
      <c r="K91" s="2"/>
      <c r="L91" s="2"/>
      <c r="M91" s="4"/>
      <c r="N91" s="4"/>
      <c r="O91" s="4"/>
      <c r="P91" s="4"/>
      <c r="Q91" s="4"/>
      <c r="R91" s="4"/>
      <c r="S91" s="98"/>
      <c r="T91" s="98"/>
      <c r="U91" s="98"/>
      <c r="V91" s="98"/>
      <c r="W91" s="98"/>
      <c r="X91" s="98"/>
      <c r="Y91" s="98"/>
      <c r="Z91" s="98"/>
      <c r="AA91" s="98"/>
      <c r="AB91" s="98"/>
    </row>
    <row r="92" spans="1:29" ht="13.5" customHeight="1">
      <c r="A92" s="40" t="s">
        <v>22</v>
      </c>
      <c r="B92" s="35" t="s">
        <v>46</v>
      </c>
      <c r="C92" s="3"/>
      <c r="D92" s="3"/>
      <c r="E92" s="3"/>
      <c r="F92" s="3"/>
      <c r="G92" s="3"/>
      <c r="H92" s="2"/>
      <c r="I92" s="2"/>
      <c r="J92" s="2"/>
      <c r="K92" s="2"/>
      <c r="L92" s="2"/>
      <c r="M92" s="4"/>
      <c r="N92" s="4"/>
      <c r="O92" s="4"/>
      <c r="P92" s="4"/>
      <c r="Q92" s="4"/>
      <c r="R92" s="4"/>
      <c r="S92" s="98"/>
      <c r="T92" s="98"/>
      <c r="U92" s="98"/>
      <c r="V92" s="98"/>
      <c r="W92" s="98"/>
      <c r="X92" s="98"/>
      <c r="Y92" s="98"/>
      <c r="Z92" s="98"/>
      <c r="AA92" s="98"/>
      <c r="AB92" s="98"/>
    </row>
    <row r="93" spans="1:29" ht="13.5" customHeight="1">
      <c r="A93" s="40" t="s">
        <v>349</v>
      </c>
      <c r="B93" s="35" t="s">
        <v>350</v>
      </c>
      <c r="C93" s="3"/>
      <c r="D93" s="3"/>
      <c r="E93" s="3"/>
      <c r="F93" s="3"/>
      <c r="G93" s="3"/>
      <c r="H93" s="2"/>
      <c r="I93" s="2"/>
      <c r="J93" s="2"/>
      <c r="K93" s="2"/>
      <c r="L93" s="2"/>
      <c r="M93" s="4"/>
      <c r="N93" s="4"/>
      <c r="O93" s="4"/>
      <c r="P93" s="4"/>
      <c r="Q93" s="4"/>
      <c r="R93" s="4"/>
      <c r="S93" s="98"/>
      <c r="T93" s="98"/>
      <c r="U93" s="98"/>
      <c r="V93" s="98"/>
      <c r="W93" s="98"/>
      <c r="X93" s="98"/>
      <c r="Y93" s="98"/>
      <c r="Z93" s="98"/>
      <c r="AA93" s="98"/>
      <c r="AB93" s="98"/>
    </row>
    <row r="94" spans="1:29" ht="13.5" customHeight="1">
      <c r="A94" s="40"/>
      <c r="B94" s="35" t="s">
        <v>351</v>
      </c>
      <c r="C94" s="3"/>
      <c r="D94" s="3"/>
      <c r="E94" s="3"/>
      <c r="F94" s="3"/>
      <c r="G94" s="3"/>
      <c r="H94" s="2"/>
      <c r="I94" s="2"/>
      <c r="J94" s="2"/>
      <c r="K94" s="2"/>
      <c r="L94" s="2"/>
      <c r="M94" s="4"/>
      <c r="N94" s="4"/>
      <c r="O94" s="4"/>
      <c r="P94" s="4"/>
      <c r="Q94" s="4"/>
      <c r="R94" s="4"/>
      <c r="S94" s="98"/>
      <c r="T94" s="98"/>
    </row>
    <row r="95" spans="1:29" ht="13.5" customHeight="1">
      <c r="A95" s="40"/>
      <c r="B95" s="35" t="s">
        <v>165</v>
      </c>
      <c r="C95" s="3"/>
      <c r="D95" s="275"/>
      <c r="E95" s="275"/>
      <c r="F95" s="275"/>
      <c r="G95" s="275"/>
      <c r="H95" s="275"/>
      <c r="I95" s="275"/>
      <c r="J95" s="275"/>
      <c r="K95" s="275"/>
      <c r="L95" s="275"/>
      <c r="M95" s="4"/>
      <c r="N95" s="4"/>
      <c r="O95" s="4"/>
      <c r="P95" s="4"/>
      <c r="Q95" s="4"/>
      <c r="R95" s="4"/>
      <c r="S95" s="98"/>
      <c r="T95" s="98"/>
    </row>
    <row r="96" spans="1:29" ht="13.5" customHeight="1">
      <c r="A96" s="40" t="s">
        <v>349</v>
      </c>
      <c r="B96" s="35" t="s">
        <v>352</v>
      </c>
      <c r="C96" s="275"/>
      <c r="D96" s="98"/>
      <c r="E96" s="98"/>
      <c r="F96" s="98"/>
      <c r="G96" s="98"/>
      <c r="H96" s="98"/>
      <c r="I96" s="98"/>
      <c r="J96" s="98"/>
      <c r="K96" s="98"/>
      <c r="L96" s="98"/>
      <c r="M96" s="4"/>
      <c r="N96" s="4"/>
      <c r="O96" s="4"/>
      <c r="P96" s="4"/>
      <c r="Q96" s="4"/>
      <c r="R96" s="4"/>
      <c r="S96" s="98"/>
      <c r="T96" s="98"/>
    </row>
    <row r="97" spans="1:20" ht="13.5" customHeight="1">
      <c r="A97" s="98"/>
      <c r="B97" s="35" t="s">
        <v>351</v>
      </c>
      <c r="C97" s="98"/>
      <c r="D97" s="98"/>
      <c r="E97" s="98"/>
      <c r="F97" s="98"/>
      <c r="G97" s="98"/>
      <c r="H97" s="98"/>
      <c r="I97" s="98"/>
      <c r="J97" s="98"/>
      <c r="K97" s="98"/>
      <c r="L97" s="98"/>
      <c r="M97" s="4"/>
      <c r="N97" s="4"/>
      <c r="O97" s="4"/>
      <c r="P97" s="4"/>
      <c r="Q97" s="4"/>
      <c r="R97" s="4"/>
      <c r="S97" s="98"/>
      <c r="T97" s="98"/>
    </row>
    <row r="98" spans="1:20">
      <c r="A98" s="40" t="s">
        <v>349</v>
      </c>
      <c r="B98" s="35" t="s">
        <v>353</v>
      </c>
      <c r="C98" s="3"/>
      <c r="D98" s="98"/>
      <c r="E98" s="98"/>
      <c r="F98" s="98"/>
      <c r="G98" s="98"/>
      <c r="H98" s="98"/>
      <c r="I98" s="98"/>
      <c r="J98" s="98"/>
      <c r="K98" s="98"/>
      <c r="L98" s="98"/>
      <c r="M98" s="98"/>
      <c r="N98" s="98"/>
      <c r="O98" s="98"/>
      <c r="P98" s="98"/>
      <c r="Q98" s="98"/>
      <c r="R98" s="98"/>
      <c r="S98" s="98"/>
      <c r="T98" s="98"/>
    </row>
    <row r="99" spans="1:20">
      <c r="A99" s="40"/>
      <c r="B99" s="35" t="s">
        <v>354</v>
      </c>
      <c r="C99" s="3"/>
      <c r="D99" s="98"/>
      <c r="E99" s="98"/>
      <c r="F99" s="98"/>
      <c r="G99" s="98"/>
      <c r="H99" s="98"/>
      <c r="I99" s="98"/>
      <c r="J99" s="98"/>
      <c r="K99" s="98"/>
      <c r="L99" s="98"/>
    </row>
    <row r="100" spans="1:20">
      <c r="A100" s="40"/>
      <c r="B100" s="35" t="s">
        <v>192</v>
      </c>
      <c r="C100" s="3"/>
      <c r="D100" s="98"/>
      <c r="E100" s="98"/>
      <c r="F100" s="98"/>
      <c r="G100" s="98"/>
      <c r="H100" s="98"/>
      <c r="I100" s="98"/>
      <c r="J100" s="98"/>
      <c r="K100" s="98"/>
      <c r="L100" s="98"/>
    </row>
  </sheetData>
  <mergeCells count="56">
    <mergeCell ref="L40:V40"/>
    <mergeCell ref="L42:V42"/>
    <mergeCell ref="L41:V41"/>
    <mergeCell ref="B40:G40"/>
    <mergeCell ref="B42:G42"/>
    <mergeCell ref="B41:G41"/>
    <mergeCell ref="H41:K41"/>
    <mergeCell ref="H40:K40"/>
    <mergeCell ref="H42:K42"/>
    <mergeCell ref="B13:V14"/>
    <mergeCell ref="AA37:AB37"/>
    <mergeCell ref="B37:W38"/>
    <mergeCell ref="AA31:AB31"/>
    <mergeCell ref="B34:W35"/>
    <mergeCell ref="X34:Y34"/>
    <mergeCell ref="AA34:AB34"/>
    <mergeCell ref="X37:Y37"/>
    <mergeCell ref="X31:Y31"/>
    <mergeCell ref="L16:Q16"/>
    <mergeCell ref="L17:Q17"/>
    <mergeCell ref="L18:Q18"/>
    <mergeCell ref="B31:V32"/>
    <mergeCell ref="B20:V20"/>
    <mergeCell ref="X20:Y20"/>
    <mergeCell ref="AA20:AB20"/>
    <mergeCell ref="AA82:AB82"/>
    <mergeCell ref="X86:Y86"/>
    <mergeCell ref="AA86:AB86"/>
    <mergeCell ref="C86:V88"/>
    <mergeCell ref="H66:O66"/>
    <mergeCell ref="B66:G66"/>
    <mergeCell ref="X82:Y82"/>
    <mergeCell ref="X77:Y77"/>
    <mergeCell ref="AA77:AB77"/>
    <mergeCell ref="C77:V78"/>
    <mergeCell ref="H52:O52"/>
    <mergeCell ref="B50:Z50"/>
    <mergeCell ref="B58:G58"/>
    <mergeCell ref="H58:O58"/>
    <mergeCell ref="B52:G52"/>
    <mergeCell ref="A2:AB2"/>
    <mergeCell ref="D3:N3"/>
    <mergeCell ref="B16:E16"/>
    <mergeCell ref="F16:K16"/>
    <mergeCell ref="F17:K17"/>
    <mergeCell ref="B17:E18"/>
    <mergeCell ref="A3:C3"/>
    <mergeCell ref="B7:V8"/>
    <mergeCell ref="X7:Y7"/>
    <mergeCell ref="AA7:AB7"/>
    <mergeCell ref="AA10:AB10"/>
    <mergeCell ref="AA13:AB13"/>
    <mergeCell ref="B10:V11"/>
    <mergeCell ref="X10:Y10"/>
    <mergeCell ref="F18:K18"/>
    <mergeCell ref="X13:Y13"/>
  </mergeCells>
  <phoneticPr fontId="3"/>
  <dataValidations count="1">
    <dataValidation type="list" allowBlank="1" showInputMessage="1" showErrorMessage="1" sqref="B75 B80 B84">
      <formula1>"○"</formula1>
    </dataValidation>
  </dataValidations>
  <printOptions horizontalCentered="1"/>
  <pageMargins left="0.59055118110236227" right="0.59055118110236227" top="0.59055118110236227" bottom="0.19685039370078741" header="0.51181102362204722" footer="0.51181102362204722"/>
  <pageSetup paperSize="9" orientation="portrait" r:id="rId1"/>
  <headerFooter alignWithMargins="0"/>
  <rowBreaks count="1" manualBreakCount="1">
    <brk id="48" max="2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0"/>
  <sheetViews>
    <sheetView showGridLines="0" view="pageBreakPreview" zoomScaleNormal="100" zoomScaleSheetLayoutView="100" workbookViewId="0">
      <selection activeCell="A2" sqref="A2:AN2"/>
    </sheetView>
  </sheetViews>
  <sheetFormatPr defaultRowHeight="13.5"/>
  <cols>
    <col min="1" max="1" width="1.25" style="247" customWidth="1"/>
    <col min="2" max="2" width="4" style="243" customWidth="1"/>
    <col min="3" max="7" width="2.625" style="243" customWidth="1"/>
    <col min="8" max="8" width="3.375" style="243" customWidth="1"/>
    <col min="9" max="30" width="2.625" style="243" customWidth="1"/>
    <col min="31" max="31" width="1.625" style="243" customWidth="1"/>
    <col min="32" max="32" width="3.625" style="243" customWidth="1"/>
    <col min="33" max="38" width="2.625" style="243" customWidth="1"/>
    <col min="39" max="39" width="3.375" style="243" customWidth="1"/>
    <col min="40" max="40" width="1.25" style="247" customWidth="1"/>
    <col min="41" max="16384" width="9" style="247"/>
  </cols>
  <sheetData>
    <row r="1" spans="1:40">
      <c r="A1" s="243" t="s">
        <v>51</v>
      </c>
    </row>
    <row r="2" spans="1:40" ht="24" customHeight="1">
      <c r="A2" s="491" t="s">
        <v>52</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row>
    <row r="3" spans="1:40" ht="11.25" customHeight="1">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row>
    <row r="4" spans="1:40" ht="18.75" customHeight="1">
      <c r="C4" s="48" t="s">
        <v>53</v>
      </c>
      <c r="E4" s="245"/>
      <c r="F4" s="245"/>
      <c r="H4" s="48"/>
      <c r="I4" s="48"/>
      <c r="J4" s="48"/>
      <c r="K4" s="48"/>
      <c r="L4" s="48"/>
      <c r="M4" s="48"/>
      <c r="N4" s="48"/>
      <c r="O4" s="48"/>
      <c r="P4" s="48"/>
      <c r="Q4" s="48"/>
      <c r="R4" s="48"/>
      <c r="S4" s="48"/>
      <c r="T4" s="48"/>
      <c r="U4" s="48"/>
      <c r="V4" s="48"/>
      <c r="W4" s="48"/>
      <c r="X4" s="48"/>
      <c r="Y4" s="48"/>
      <c r="Z4" s="48"/>
      <c r="AA4" s="48"/>
      <c r="AB4" s="48"/>
      <c r="AC4" s="48"/>
      <c r="AD4" s="48"/>
      <c r="AE4" s="48"/>
      <c r="AF4" s="48"/>
      <c r="AG4" s="245"/>
      <c r="AH4" s="245"/>
    </row>
    <row r="5" spans="1:40" ht="12" customHeight="1"/>
    <row r="6" spans="1:40" ht="15.75" customHeight="1">
      <c r="C6" s="403" t="s">
        <v>54</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row>
    <row r="7" spans="1:40" ht="15.75" customHeight="1">
      <c r="C7" s="403" t="s">
        <v>55</v>
      </c>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row>
    <row r="8" spans="1:40" ht="15.75" customHeight="1">
      <c r="C8" s="403" t="s">
        <v>56</v>
      </c>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row>
    <row r="9" spans="1:40" ht="15.75" customHeight="1">
      <c r="C9" s="403" t="s">
        <v>57</v>
      </c>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row>
    <row r="10" spans="1:40" ht="15.75" customHeight="1">
      <c r="C10" s="403" t="s">
        <v>58</v>
      </c>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row>
    <row r="11" spans="1:40" ht="15.75" customHeight="1">
      <c r="C11" s="403" t="s">
        <v>59</v>
      </c>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row>
    <row r="12" spans="1:40" ht="30" customHeight="1">
      <c r="C12" s="503" t="s">
        <v>60</v>
      </c>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row>
    <row r="13" spans="1:40" ht="13.5" customHeight="1">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row>
    <row r="14" spans="1:40" ht="15.75" customHeight="1">
      <c r="B14" s="245"/>
      <c r="C14" s="504" t="s">
        <v>61</v>
      </c>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row>
    <row r="15" spans="1:40" ht="15.75" customHeight="1">
      <c r="B15" s="245"/>
      <c r="C15" s="504" t="s">
        <v>62</v>
      </c>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row>
    <row r="16" spans="1:40" ht="15.75" customHeight="1">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row>
    <row r="17" spans="2:39" ht="9.75" customHeight="1"/>
    <row r="18" spans="2:39" ht="13.5" customHeight="1">
      <c r="B18" s="243" t="s">
        <v>5</v>
      </c>
      <c r="C18" s="403" t="s">
        <v>63</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row>
    <row r="19" spans="2:39" ht="7.5" customHeight="1" thickBot="1">
      <c r="I19" s="49"/>
      <c r="J19" s="49"/>
      <c r="K19" s="49"/>
      <c r="L19" s="49"/>
      <c r="M19" s="49"/>
      <c r="N19" s="49"/>
      <c r="O19" s="49"/>
      <c r="P19" s="49"/>
      <c r="Q19" s="49"/>
      <c r="R19" s="49"/>
      <c r="S19" s="49"/>
    </row>
    <row r="20" spans="2:39" ht="13.5" customHeight="1">
      <c r="B20" s="505"/>
      <c r="C20" s="506"/>
      <c r="D20" s="506"/>
      <c r="E20" s="506"/>
      <c r="F20" s="506"/>
      <c r="G20" s="506"/>
      <c r="H20" s="507"/>
      <c r="I20" s="511"/>
      <c r="J20" s="512"/>
      <c r="K20" s="512"/>
      <c r="L20" s="513" t="s">
        <v>64</v>
      </c>
      <c r="M20" s="513"/>
      <c r="N20" s="514" t="str">
        <f>IFERROR(DATEVALUE(I20&amp;"年1月1日"),"")</f>
        <v/>
      </c>
      <c r="O20" s="514"/>
      <c r="P20" s="514"/>
      <c r="Q20" s="514"/>
      <c r="R20" s="514"/>
      <c r="S20" s="514"/>
      <c r="T20" s="514"/>
      <c r="U20" s="514"/>
      <c r="V20" s="514"/>
      <c r="W20" s="514"/>
      <c r="X20" s="514"/>
      <c r="Y20" s="514"/>
      <c r="Z20" s="514"/>
      <c r="AA20" s="514"/>
      <c r="AB20" s="514"/>
      <c r="AC20" s="514"/>
      <c r="AD20" s="515"/>
      <c r="AE20" s="50"/>
      <c r="AF20" s="516" t="s">
        <v>65</v>
      </c>
      <c r="AG20" s="517"/>
      <c r="AH20" s="517"/>
      <c r="AI20" s="517"/>
      <c r="AJ20" s="517"/>
      <c r="AK20" s="517"/>
      <c r="AL20" s="517"/>
      <c r="AM20" s="518"/>
    </row>
    <row r="21" spans="2:39" ht="13.5" customHeight="1" thickBot="1">
      <c r="B21" s="508"/>
      <c r="C21" s="509"/>
      <c r="D21" s="509"/>
      <c r="E21" s="509"/>
      <c r="F21" s="509"/>
      <c r="G21" s="509"/>
      <c r="H21" s="510"/>
      <c r="I21" s="490" t="s">
        <v>66</v>
      </c>
      <c r="J21" s="490"/>
      <c r="K21" s="490" t="s">
        <v>67</v>
      </c>
      <c r="L21" s="490"/>
      <c r="M21" s="490" t="s">
        <v>68</v>
      </c>
      <c r="N21" s="490"/>
      <c r="O21" s="490" t="s">
        <v>69</v>
      </c>
      <c r="P21" s="490"/>
      <c r="Q21" s="490" t="s">
        <v>70</v>
      </c>
      <c r="R21" s="490"/>
      <c r="S21" s="490" t="s">
        <v>71</v>
      </c>
      <c r="T21" s="490"/>
      <c r="U21" s="490" t="s">
        <v>72</v>
      </c>
      <c r="V21" s="490"/>
      <c r="W21" s="490" t="s">
        <v>73</v>
      </c>
      <c r="X21" s="490"/>
      <c r="Y21" s="490" t="s">
        <v>74</v>
      </c>
      <c r="Z21" s="490"/>
      <c r="AA21" s="490" t="s">
        <v>75</v>
      </c>
      <c r="AB21" s="490"/>
      <c r="AC21" s="490" t="s">
        <v>76</v>
      </c>
      <c r="AD21" s="522"/>
      <c r="AE21" s="50"/>
      <c r="AF21" s="519"/>
      <c r="AG21" s="520"/>
      <c r="AH21" s="520"/>
      <c r="AI21" s="520"/>
      <c r="AJ21" s="520"/>
      <c r="AK21" s="520"/>
      <c r="AL21" s="520"/>
      <c r="AM21" s="521"/>
    </row>
    <row r="22" spans="2:39" ht="11.25" customHeight="1">
      <c r="B22" s="523" t="s">
        <v>77</v>
      </c>
      <c r="C22" s="526" t="s">
        <v>78</v>
      </c>
      <c r="D22" s="527"/>
      <c r="E22" s="527"/>
      <c r="F22" s="527"/>
      <c r="G22" s="527"/>
      <c r="H22" s="528"/>
      <c r="I22" s="472"/>
      <c r="J22" s="472"/>
      <c r="K22" s="472"/>
      <c r="L22" s="472"/>
      <c r="M22" s="472"/>
      <c r="N22" s="472"/>
      <c r="O22" s="472"/>
      <c r="P22" s="472"/>
      <c r="Q22" s="472"/>
      <c r="R22" s="472"/>
      <c r="S22" s="472"/>
      <c r="T22" s="472"/>
      <c r="U22" s="472"/>
      <c r="V22" s="472"/>
      <c r="W22" s="472"/>
      <c r="X22" s="472"/>
      <c r="Y22" s="472"/>
      <c r="Z22" s="472"/>
      <c r="AA22" s="472"/>
      <c r="AB22" s="472"/>
      <c r="AC22" s="472"/>
      <c r="AD22" s="474"/>
      <c r="AE22" s="50"/>
      <c r="AF22" s="492" t="s">
        <v>79</v>
      </c>
      <c r="AG22" s="493"/>
      <c r="AH22" s="493"/>
      <c r="AI22" s="493"/>
      <c r="AJ22" s="493"/>
      <c r="AK22" s="493"/>
      <c r="AL22" s="493"/>
      <c r="AM22" s="494"/>
    </row>
    <row r="23" spans="2:39" ht="11.25" customHeight="1">
      <c r="B23" s="524"/>
      <c r="C23" s="498"/>
      <c r="D23" s="499"/>
      <c r="E23" s="499"/>
      <c r="F23" s="499"/>
      <c r="G23" s="499"/>
      <c r="H23" s="500"/>
      <c r="I23" s="459"/>
      <c r="J23" s="459"/>
      <c r="K23" s="459"/>
      <c r="L23" s="459"/>
      <c r="M23" s="459"/>
      <c r="N23" s="459"/>
      <c r="O23" s="459"/>
      <c r="P23" s="459"/>
      <c r="Q23" s="459"/>
      <c r="R23" s="459"/>
      <c r="S23" s="459"/>
      <c r="T23" s="459"/>
      <c r="U23" s="459"/>
      <c r="V23" s="459"/>
      <c r="W23" s="459"/>
      <c r="X23" s="459"/>
      <c r="Y23" s="459"/>
      <c r="Z23" s="459"/>
      <c r="AA23" s="459"/>
      <c r="AB23" s="459"/>
      <c r="AC23" s="459"/>
      <c r="AD23" s="460"/>
      <c r="AE23" s="50"/>
      <c r="AF23" s="492"/>
      <c r="AG23" s="493"/>
      <c r="AH23" s="493"/>
      <c r="AI23" s="493"/>
      <c r="AJ23" s="493"/>
      <c r="AK23" s="493"/>
      <c r="AL23" s="493"/>
      <c r="AM23" s="494"/>
    </row>
    <row r="24" spans="2:39" ht="9.75" customHeight="1">
      <c r="B24" s="524"/>
      <c r="C24" s="495" t="s">
        <v>80</v>
      </c>
      <c r="D24" s="496"/>
      <c r="E24" s="496"/>
      <c r="F24" s="496"/>
      <c r="G24" s="496"/>
      <c r="H24" s="497"/>
      <c r="I24" s="484"/>
      <c r="J24" s="484"/>
      <c r="K24" s="484"/>
      <c r="L24" s="484"/>
      <c r="M24" s="484"/>
      <c r="N24" s="484"/>
      <c r="O24" s="484"/>
      <c r="P24" s="484"/>
      <c r="Q24" s="484"/>
      <c r="R24" s="484"/>
      <c r="S24" s="484"/>
      <c r="T24" s="484"/>
      <c r="U24" s="484"/>
      <c r="V24" s="484"/>
      <c r="W24" s="484"/>
      <c r="X24" s="484"/>
      <c r="Y24" s="484"/>
      <c r="Z24" s="484"/>
      <c r="AA24" s="484"/>
      <c r="AB24" s="484"/>
      <c r="AC24" s="484"/>
      <c r="AD24" s="485"/>
      <c r="AE24" s="50"/>
      <c r="AF24" s="492" t="s">
        <v>81</v>
      </c>
      <c r="AG24" s="493"/>
      <c r="AH24" s="493"/>
      <c r="AI24" s="493"/>
      <c r="AJ24" s="493"/>
      <c r="AK24" s="493"/>
      <c r="AL24" s="493"/>
      <c r="AM24" s="494"/>
    </row>
    <row r="25" spans="2:39" ht="9.75" customHeight="1">
      <c r="B25" s="524"/>
      <c r="C25" s="498"/>
      <c r="D25" s="499"/>
      <c r="E25" s="499"/>
      <c r="F25" s="499"/>
      <c r="G25" s="499"/>
      <c r="H25" s="500"/>
      <c r="I25" s="459"/>
      <c r="J25" s="459"/>
      <c r="K25" s="459"/>
      <c r="L25" s="459"/>
      <c r="M25" s="459"/>
      <c r="N25" s="459"/>
      <c r="O25" s="459"/>
      <c r="P25" s="459"/>
      <c r="Q25" s="459"/>
      <c r="R25" s="459"/>
      <c r="S25" s="459"/>
      <c r="T25" s="459"/>
      <c r="U25" s="459"/>
      <c r="V25" s="459"/>
      <c r="W25" s="459"/>
      <c r="X25" s="459"/>
      <c r="Y25" s="459"/>
      <c r="Z25" s="459"/>
      <c r="AA25" s="459"/>
      <c r="AB25" s="459"/>
      <c r="AC25" s="459"/>
      <c r="AD25" s="460"/>
      <c r="AE25" s="50"/>
      <c r="AF25" s="492"/>
      <c r="AG25" s="493"/>
      <c r="AH25" s="493"/>
      <c r="AI25" s="493"/>
      <c r="AJ25" s="493"/>
      <c r="AK25" s="493"/>
      <c r="AL25" s="493"/>
      <c r="AM25" s="494"/>
    </row>
    <row r="26" spans="2:39" ht="9.75" customHeight="1">
      <c r="B26" s="524"/>
      <c r="C26" s="453" t="s">
        <v>82</v>
      </c>
      <c r="D26" s="454"/>
      <c r="E26" s="454"/>
      <c r="F26" s="454"/>
      <c r="G26" s="454"/>
      <c r="H26" s="455"/>
      <c r="I26" s="435">
        <f>(I22+I24)*(1/2)</f>
        <v>0</v>
      </c>
      <c r="J26" s="435"/>
      <c r="K26" s="435">
        <f>(K22+K24)*(1/2)</f>
        <v>0</v>
      </c>
      <c r="L26" s="435"/>
      <c r="M26" s="435">
        <f>(M22+M24)*(1/2)</f>
        <v>0</v>
      </c>
      <c r="N26" s="435"/>
      <c r="O26" s="435">
        <f>(O22+O24)*(1/2)</f>
        <v>0</v>
      </c>
      <c r="P26" s="435"/>
      <c r="Q26" s="435">
        <f>(Q22+Q24)*(1/2)</f>
        <v>0</v>
      </c>
      <c r="R26" s="435"/>
      <c r="S26" s="435">
        <f>(S22+S24)*(1/2)</f>
        <v>0</v>
      </c>
      <c r="T26" s="435"/>
      <c r="U26" s="435">
        <f>(U22+U24)*(1/2)</f>
        <v>0</v>
      </c>
      <c r="V26" s="435"/>
      <c r="W26" s="435">
        <f>(W22+W24)*(1/2)</f>
        <v>0</v>
      </c>
      <c r="X26" s="435"/>
      <c r="Y26" s="435">
        <f>(Y22+Y24)*(1/2)</f>
        <v>0</v>
      </c>
      <c r="Z26" s="435"/>
      <c r="AA26" s="435">
        <f>(AA22+AA24)*(1/2)</f>
        <v>0</v>
      </c>
      <c r="AB26" s="435"/>
      <c r="AC26" s="435">
        <f>(AC22+AC24)*(1/2)</f>
        <v>0</v>
      </c>
      <c r="AD26" s="437"/>
      <c r="AE26" s="50"/>
      <c r="AF26" s="487" t="s">
        <v>83</v>
      </c>
      <c r="AG26" s="488"/>
      <c r="AH26" s="488"/>
      <c r="AI26" s="488"/>
      <c r="AJ26" s="488"/>
      <c r="AK26" s="488"/>
      <c r="AL26" s="488"/>
      <c r="AM26" s="489"/>
    </row>
    <row r="27" spans="2:39" ht="9.75" customHeight="1" thickBot="1">
      <c r="B27" s="524"/>
      <c r="C27" s="461"/>
      <c r="D27" s="462"/>
      <c r="E27" s="462"/>
      <c r="F27" s="462"/>
      <c r="G27" s="462"/>
      <c r="H27" s="463"/>
      <c r="I27" s="452"/>
      <c r="J27" s="452"/>
      <c r="K27" s="452"/>
      <c r="L27" s="452"/>
      <c r="M27" s="452"/>
      <c r="N27" s="452"/>
      <c r="O27" s="452"/>
      <c r="P27" s="452"/>
      <c r="Q27" s="452"/>
      <c r="R27" s="452"/>
      <c r="S27" s="452"/>
      <c r="T27" s="452"/>
      <c r="U27" s="452"/>
      <c r="V27" s="452"/>
      <c r="W27" s="452"/>
      <c r="X27" s="452"/>
      <c r="Y27" s="452"/>
      <c r="Z27" s="452"/>
      <c r="AA27" s="452"/>
      <c r="AB27" s="452"/>
      <c r="AC27" s="452"/>
      <c r="AD27" s="468"/>
      <c r="AE27" s="50"/>
      <c r="AF27" s="487"/>
      <c r="AG27" s="488"/>
      <c r="AH27" s="488"/>
      <c r="AI27" s="488"/>
      <c r="AJ27" s="488"/>
      <c r="AK27" s="488"/>
      <c r="AL27" s="488"/>
      <c r="AM27" s="489"/>
    </row>
    <row r="28" spans="2:39" ht="9.75" customHeight="1">
      <c r="B28" s="524"/>
      <c r="C28" s="469" t="s">
        <v>84</v>
      </c>
      <c r="D28" s="470"/>
      <c r="E28" s="470"/>
      <c r="F28" s="470"/>
      <c r="G28" s="470"/>
      <c r="H28" s="471"/>
      <c r="I28" s="486"/>
      <c r="J28" s="486"/>
      <c r="K28" s="486"/>
      <c r="L28" s="486"/>
      <c r="M28" s="486"/>
      <c r="N28" s="486"/>
      <c r="O28" s="486"/>
      <c r="P28" s="486"/>
      <c r="Q28" s="486"/>
      <c r="R28" s="486"/>
      <c r="S28" s="486"/>
      <c r="T28" s="486"/>
      <c r="U28" s="486"/>
      <c r="V28" s="486"/>
      <c r="W28" s="486"/>
      <c r="X28" s="486"/>
      <c r="Y28" s="486"/>
      <c r="Z28" s="486"/>
      <c r="AA28" s="472"/>
      <c r="AB28" s="472"/>
      <c r="AC28" s="472"/>
      <c r="AD28" s="474"/>
      <c r="AE28" s="50"/>
      <c r="AF28" s="51"/>
      <c r="AG28" s="48"/>
      <c r="AH28" s="48"/>
      <c r="AI28" s="48"/>
      <c r="AJ28" s="48"/>
      <c r="AK28" s="48"/>
      <c r="AL28" s="48"/>
      <c r="AM28" s="52"/>
    </row>
    <row r="29" spans="2:39" ht="9.75" customHeight="1">
      <c r="B29" s="524"/>
      <c r="C29" s="456"/>
      <c r="D29" s="457"/>
      <c r="E29" s="457"/>
      <c r="F29" s="457"/>
      <c r="G29" s="457"/>
      <c r="H29" s="458"/>
      <c r="I29" s="483"/>
      <c r="J29" s="483"/>
      <c r="K29" s="483"/>
      <c r="L29" s="483"/>
      <c r="M29" s="483"/>
      <c r="N29" s="483"/>
      <c r="O29" s="483"/>
      <c r="P29" s="483"/>
      <c r="Q29" s="483"/>
      <c r="R29" s="483"/>
      <c r="S29" s="483"/>
      <c r="T29" s="483"/>
      <c r="U29" s="483"/>
      <c r="V29" s="483"/>
      <c r="W29" s="483"/>
      <c r="X29" s="483"/>
      <c r="Y29" s="483"/>
      <c r="Z29" s="483"/>
      <c r="AA29" s="459"/>
      <c r="AB29" s="459"/>
      <c r="AC29" s="459"/>
      <c r="AD29" s="460"/>
      <c r="AE29" s="50"/>
      <c r="AF29" s="476" t="s">
        <v>85</v>
      </c>
      <c r="AG29" s="477"/>
      <c r="AH29" s="477"/>
      <c r="AI29" s="477"/>
      <c r="AJ29" s="477" t="s">
        <v>86</v>
      </c>
      <c r="AK29" s="477" t="s">
        <v>87</v>
      </c>
      <c r="AL29" s="477"/>
      <c r="AM29" s="480"/>
    </row>
    <row r="30" spans="2:39" ht="9.75" customHeight="1">
      <c r="B30" s="524"/>
      <c r="C30" s="453" t="s">
        <v>88</v>
      </c>
      <c r="D30" s="454"/>
      <c r="E30" s="454"/>
      <c r="F30" s="454"/>
      <c r="G30" s="454"/>
      <c r="H30" s="455"/>
      <c r="I30" s="482"/>
      <c r="J30" s="482"/>
      <c r="K30" s="482"/>
      <c r="L30" s="482"/>
      <c r="M30" s="482"/>
      <c r="N30" s="482"/>
      <c r="O30" s="482"/>
      <c r="P30" s="482"/>
      <c r="Q30" s="482"/>
      <c r="R30" s="482"/>
      <c r="S30" s="482"/>
      <c r="T30" s="482"/>
      <c r="U30" s="482"/>
      <c r="V30" s="482"/>
      <c r="W30" s="482"/>
      <c r="X30" s="482"/>
      <c r="Y30" s="482"/>
      <c r="Z30" s="482"/>
      <c r="AA30" s="484"/>
      <c r="AB30" s="484"/>
      <c r="AC30" s="484"/>
      <c r="AD30" s="485"/>
      <c r="AE30" s="50"/>
      <c r="AF30" s="476"/>
      <c r="AG30" s="477"/>
      <c r="AH30" s="477"/>
      <c r="AI30" s="477"/>
      <c r="AJ30" s="477"/>
      <c r="AK30" s="477"/>
      <c r="AL30" s="477"/>
      <c r="AM30" s="480"/>
    </row>
    <row r="31" spans="2:39" ht="9.75" customHeight="1">
      <c r="B31" s="524"/>
      <c r="C31" s="456"/>
      <c r="D31" s="457"/>
      <c r="E31" s="457"/>
      <c r="F31" s="457"/>
      <c r="G31" s="457"/>
      <c r="H31" s="458"/>
      <c r="I31" s="483"/>
      <c r="J31" s="483"/>
      <c r="K31" s="483"/>
      <c r="L31" s="483"/>
      <c r="M31" s="483"/>
      <c r="N31" s="483"/>
      <c r="O31" s="483"/>
      <c r="P31" s="483"/>
      <c r="Q31" s="483"/>
      <c r="R31" s="483"/>
      <c r="S31" s="483"/>
      <c r="T31" s="483"/>
      <c r="U31" s="483"/>
      <c r="V31" s="483"/>
      <c r="W31" s="483"/>
      <c r="X31" s="483"/>
      <c r="Y31" s="483"/>
      <c r="Z31" s="483"/>
      <c r="AA31" s="459"/>
      <c r="AB31" s="459"/>
      <c r="AC31" s="459"/>
      <c r="AD31" s="460"/>
      <c r="AE31" s="50"/>
      <c r="AF31" s="51"/>
      <c r="AG31" s="53"/>
      <c r="AH31" s="53"/>
      <c r="AI31" s="53"/>
      <c r="AJ31" s="53"/>
      <c r="AK31" s="53"/>
      <c r="AL31" s="53"/>
      <c r="AM31" s="54"/>
    </row>
    <row r="32" spans="2:39" ht="9.75" customHeight="1">
      <c r="B32" s="524"/>
      <c r="C32" s="453" t="s">
        <v>89</v>
      </c>
      <c r="D32" s="454"/>
      <c r="E32" s="454"/>
      <c r="F32" s="454"/>
      <c r="G32" s="454"/>
      <c r="H32" s="455"/>
      <c r="I32" s="435">
        <f>(I28+I30)*(3/4)</f>
        <v>0</v>
      </c>
      <c r="J32" s="435"/>
      <c r="K32" s="435">
        <f>(K28+K30)*(3/4)</f>
        <v>0</v>
      </c>
      <c r="L32" s="435"/>
      <c r="M32" s="435">
        <f>(M28+M30)*(3/4)</f>
        <v>0</v>
      </c>
      <c r="N32" s="435"/>
      <c r="O32" s="435">
        <f>(O28+O30)*(3/4)</f>
        <v>0</v>
      </c>
      <c r="P32" s="435"/>
      <c r="Q32" s="435">
        <f>(Q28+Q30)*(3/4)</f>
        <v>0</v>
      </c>
      <c r="R32" s="435"/>
      <c r="S32" s="435">
        <f>(S28+S30)*(3/4)</f>
        <v>0</v>
      </c>
      <c r="T32" s="435"/>
      <c r="U32" s="435">
        <f>(U28+U30)*(3/4)</f>
        <v>0</v>
      </c>
      <c r="V32" s="435"/>
      <c r="W32" s="435">
        <f>(W28+W30)*(3/4)</f>
        <v>0</v>
      </c>
      <c r="X32" s="435"/>
      <c r="Y32" s="435">
        <f>(Y28+Y30)*(3/4)</f>
        <v>0</v>
      </c>
      <c r="Z32" s="435"/>
      <c r="AA32" s="435">
        <f>(AA28+AA30)*(3/4)</f>
        <v>0</v>
      </c>
      <c r="AB32" s="435"/>
      <c r="AC32" s="435">
        <f>(AC28+AC30)*(3/4)</f>
        <v>0</v>
      </c>
      <c r="AD32" s="437"/>
      <c r="AE32" s="50"/>
      <c r="AF32" s="476" t="s">
        <v>90</v>
      </c>
      <c r="AG32" s="477"/>
      <c r="AH32" s="477"/>
      <c r="AI32" s="477"/>
      <c r="AJ32" s="477" t="s">
        <v>86</v>
      </c>
      <c r="AK32" s="477" t="s">
        <v>91</v>
      </c>
      <c r="AL32" s="477"/>
      <c r="AM32" s="480"/>
    </row>
    <row r="33" spans="2:39" ht="9.75" customHeight="1" thickBot="1">
      <c r="B33" s="524"/>
      <c r="C33" s="461"/>
      <c r="D33" s="462"/>
      <c r="E33" s="462"/>
      <c r="F33" s="462"/>
      <c r="G33" s="462"/>
      <c r="H33" s="463"/>
      <c r="I33" s="452"/>
      <c r="J33" s="452"/>
      <c r="K33" s="452"/>
      <c r="L33" s="452"/>
      <c r="M33" s="452"/>
      <c r="N33" s="452"/>
      <c r="O33" s="452"/>
      <c r="P33" s="452"/>
      <c r="Q33" s="452"/>
      <c r="R33" s="452"/>
      <c r="S33" s="452"/>
      <c r="T33" s="452"/>
      <c r="U33" s="452"/>
      <c r="V33" s="452"/>
      <c r="W33" s="452"/>
      <c r="X33" s="452"/>
      <c r="Y33" s="452"/>
      <c r="Z33" s="452"/>
      <c r="AA33" s="452"/>
      <c r="AB33" s="452"/>
      <c r="AC33" s="452"/>
      <c r="AD33" s="468"/>
      <c r="AE33" s="50"/>
      <c r="AF33" s="476"/>
      <c r="AG33" s="477"/>
      <c r="AH33" s="477"/>
      <c r="AI33" s="477"/>
      <c r="AJ33" s="477"/>
      <c r="AK33" s="477"/>
      <c r="AL33" s="477"/>
      <c r="AM33" s="480"/>
    </row>
    <row r="34" spans="2:39" ht="9.75" customHeight="1">
      <c r="B34" s="524"/>
      <c r="C34" s="469" t="s">
        <v>92</v>
      </c>
      <c r="D34" s="470"/>
      <c r="E34" s="470"/>
      <c r="F34" s="470"/>
      <c r="G34" s="470"/>
      <c r="H34" s="471"/>
      <c r="I34" s="472"/>
      <c r="J34" s="472"/>
      <c r="K34" s="472"/>
      <c r="L34" s="472"/>
      <c r="M34" s="472"/>
      <c r="N34" s="472"/>
      <c r="O34" s="472"/>
      <c r="P34" s="472"/>
      <c r="Q34" s="472"/>
      <c r="R34" s="472"/>
      <c r="S34" s="472"/>
      <c r="T34" s="472"/>
      <c r="U34" s="472"/>
      <c r="V34" s="472"/>
      <c r="W34" s="472"/>
      <c r="X34" s="472"/>
      <c r="Y34" s="472"/>
      <c r="Z34" s="472"/>
      <c r="AA34" s="472"/>
      <c r="AB34" s="472"/>
      <c r="AC34" s="472"/>
      <c r="AD34" s="474"/>
      <c r="AE34" s="50"/>
      <c r="AF34" s="51"/>
      <c r="AG34" s="53"/>
      <c r="AH34" s="53"/>
      <c r="AI34" s="53"/>
      <c r="AJ34" s="53"/>
      <c r="AK34" s="53"/>
      <c r="AL34" s="53"/>
      <c r="AM34" s="54"/>
    </row>
    <row r="35" spans="2:39" ht="9.75" customHeight="1">
      <c r="B35" s="524"/>
      <c r="C35" s="456"/>
      <c r="D35" s="457"/>
      <c r="E35" s="457"/>
      <c r="F35" s="457"/>
      <c r="G35" s="457"/>
      <c r="H35" s="458"/>
      <c r="I35" s="459"/>
      <c r="J35" s="459"/>
      <c r="K35" s="459"/>
      <c r="L35" s="459"/>
      <c r="M35" s="459"/>
      <c r="N35" s="459"/>
      <c r="O35" s="459"/>
      <c r="P35" s="459"/>
      <c r="Q35" s="459"/>
      <c r="R35" s="459"/>
      <c r="S35" s="459"/>
      <c r="T35" s="459"/>
      <c r="U35" s="459"/>
      <c r="V35" s="459"/>
      <c r="W35" s="459"/>
      <c r="X35" s="459"/>
      <c r="Y35" s="459"/>
      <c r="Z35" s="459"/>
      <c r="AA35" s="459"/>
      <c r="AB35" s="459"/>
      <c r="AC35" s="459"/>
      <c r="AD35" s="460"/>
      <c r="AE35" s="55"/>
      <c r="AF35" s="476" t="s">
        <v>93</v>
      </c>
      <c r="AG35" s="477"/>
      <c r="AH35" s="477"/>
      <c r="AI35" s="477"/>
      <c r="AJ35" s="477" t="s">
        <v>86</v>
      </c>
      <c r="AK35" s="477" t="s">
        <v>94</v>
      </c>
      <c r="AL35" s="477"/>
      <c r="AM35" s="480"/>
    </row>
    <row r="36" spans="2:39" ht="9.75" customHeight="1" thickBot="1">
      <c r="B36" s="524"/>
      <c r="C36" s="453" t="s">
        <v>95</v>
      </c>
      <c r="D36" s="454"/>
      <c r="E36" s="454"/>
      <c r="F36" s="454"/>
      <c r="G36" s="454"/>
      <c r="H36" s="455"/>
      <c r="I36" s="459"/>
      <c r="J36" s="459"/>
      <c r="K36" s="459"/>
      <c r="L36" s="459"/>
      <c r="M36" s="459"/>
      <c r="N36" s="459"/>
      <c r="O36" s="459"/>
      <c r="P36" s="459"/>
      <c r="Q36" s="459"/>
      <c r="R36" s="459"/>
      <c r="S36" s="459"/>
      <c r="T36" s="459"/>
      <c r="U36" s="459"/>
      <c r="V36" s="459"/>
      <c r="W36" s="459"/>
      <c r="X36" s="459"/>
      <c r="Y36" s="459"/>
      <c r="Z36" s="459"/>
      <c r="AA36" s="459"/>
      <c r="AB36" s="459"/>
      <c r="AC36" s="459"/>
      <c r="AD36" s="460"/>
      <c r="AE36" s="55"/>
      <c r="AF36" s="478"/>
      <c r="AG36" s="479"/>
      <c r="AH36" s="479"/>
      <c r="AI36" s="479"/>
      <c r="AJ36" s="479"/>
      <c r="AK36" s="479"/>
      <c r="AL36" s="479"/>
      <c r="AM36" s="481"/>
    </row>
    <row r="37" spans="2:39" ht="9.75" customHeight="1">
      <c r="B37" s="524"/>
      <c r="C37" s="456"/>
      <c r="D37" s="457"/>
      <c r="E37" s="457"/>
      <c r="F37" s="457"/>
      <c r="G37" s="457"/>
      <c r="H37" s="458"/>
      <c r="I37" s="459"/>
      <c r="J37" s="459"/>
      <c r="K37" s="459"/>
      <c r="L37" s="459"/>
      <c r="M37" s="459"/>
      <c r="N37" s="459"/>
      <c r="O37" s="459"/>
      <c r="P37" s="459"/>
      <c r="Q37" s="459"/>
      <c r="R37" s="459"/>
      <c r="S37" s="459"/>
      <c r="T37" s="459"/>
      <c r="U37" s="459"/>
      <c r="V37" s="459"/>
      <c r="W37" s="459"/>
      <c r="X37" s="459"/>
      <c r="Y37" s="459"/>
      <c r="Z37" s="459"/>
      <c r="AA37" s="459"/>
      <c r="AB37" s="459"/>
      <c r="AC37" s="459"/>
      <c r="AD37" s="460"/>
      <c r="AE37" s="55"/>
      <c r="AF37" s="48"/>
      <c r="AG37" s="48"/>
      <c r="AH37" s="48"/>
      <c r="AI37" s="48"/>
      <c r="AJ37" s="48"/>
      <c r="AK37" s="48"/>
      <c r="AL37" s="48"/>
      <c r="AM37" s="48"/>
    </row>
    <row r="38" spans="2:39" ht="9.75" customHeight="1">
      <c r="B38" s="524"/>
      <c r="C38" s="453" t="s">
        <v>96</v>
      </c>
      <c r="D38" s="454"/>
      <c r="E38" s="454"/>
      <c r="F38" s="454"/>
      <c r="G38" s="454"/>
      <c r="H38" s="455"/>
      <c r="I38" s="464">
        <f>I34+I36</f>
        <v>0</v>
      </c>
      <c r="J38" s="464"/>
      <c r="K38" s="464">
        <f>K34+K36</f>
        <v>0</v>
      </c>
      <c r="L38" s="464"/>
      <c r="M38" s="464">
        <f>M34+M36</f>
        <v>0</v>
      </c>
      <c r="N38" s="464"/>
      <c r="O38" s="464">
        <f>O34+O36</f>
        <v>0</v>
      </c>
      <c r="P38" s="464"/>
      <c r="Q38" s="464">
        <f>Q34+Q36</f>
        <v>0</v>
      </c>
      <c r="R38" s="464"/>
      <c r="S38" s="464">
        <f>S34+S36</f>
        <v>0</v>
      </c>
      <c r="T38" s="464"/>
      <c r="U38" s="464">
        <f>U34+U36</f>
        <v>0</v>
      </c>
      <c r="V38" s="464"/>
      <c r="W38" s="464">
        <f>W34+W36</f>
        <v>0</v>
      </c>
      <c r="X38" s="464"/>
      <c r="Y38" s="464">
        <f>Y34+Y36</f>
        <v>0</v>
      </c>
      <c r="Z38" s="464"/>
      <c r="AA38" s="464">
        <f>AA34+AA36</f>
        <v>0</v>
      </c>
      <c r="AB38" s="464"/>
      <c r="AC38" s="464">
        <f>AC34+AC36</f>
        <v>0</v>
      </c>
      <c r="AD38" s="466"/>
      <c r="AE38" s="55"/>
      <c r="AF38" s="48"/>
      <c r="AG38" s="48"/>
      <c r="AH38" s="48"/>
      <c r="AI38" s="48"/>
      <c r="AJ38" s="48"/>
      <c r="AK38" s="48"/>
      <c r="AL38" s="48"/>
      <c r="AM38" s="48"/>
    </row>
    <row r="39" spans="2:39" ht="9.75" customHeight="1" thickBot="1">
      <c r="B39" s="525"/>
      <c r="C39" s="461"/>
      <c r="D39" s="462"/>
      <c r="E39" s="462"/>
      <c r="F39" s="462"/>
      <c r="G39" s="462"/>
      <c r="H39" s="463"/>
      <c r="I39" s="465"/>
      <c r="J39" s="465"/>
      <c r="K39" s="465"/>
      <c r="L39" s="465"/>
      <c r="M39" s="465"/>
      <c r="N39" s="465"/>
      <c r="O39" s="465"/>
      <c r="P39" s="465"/>
      <c r="Q39" s="465"/>
      <c r="R39" s="465"/>
      <c r="S39" s="465"/>
      <c r="T39" s="465"/>
      <c r="U39" s="465"/>
      <c r="V39" s="465"/>
      <c r="W39" s="465"/>
      <c r="X39" s="465"/>
      <c r="Y39" s="465"/>
      <c r="Z39" s="465"/>
      <c r="AA39" s="465"/>
      <c r="AB39" s="465"/>
      <c r="AC39" s="465"/>
      <c r="AD39" s="467"/>
      <c r="AE39" s="55"/>
      <c r="AF39" s="48"/>
      <c r="AG39" s="48"/>
      <c r="AH39" s="48"/>
      <c r="AI39" s="48"/>
      <c r="AJ39" s="48"/>
      <c r="AK39" s="48"/>
      <c r="AL39" s="48"/>
      <c r="AM39" s="48"/>
    </row>
    <row r="40" spans="2:39" ht="9.75" customHeight="1">
      <c r="B40" s="449" t="s">
        <v>97</v>
      </c>
      <c r="C40" s="469" t="s">
        <v>98</v>
      </c>
      <c r="D40" s="470"/>
      <c r="E40" s="470"/>
      <c r="F40" s="470"/>
      <c r="G40" s="470"/>
      <c r="H40" s="471"/>
      <c r="I40" s="472"/>
      <c r="J40" s="472"/>
      <c r="K40" s="472"/>
      <c r="L40" s="472"/>
      <c r="M40" s="472"/>
      <c r="N40" s="472"/>
      <c r="O40" s="472"/>
      <c r="P40" s="472"/>
      <c r="Q40" s="472"/>
      <c r="R40" s="472"/>
      <c r="S40" s="472"/>
      <c r="T40" s="472"/>
      <c r="U40" s="472"/>
      <c r="V40" s="472"/>
      <c r="W40" s="472"/>
      <c r="X40" s="472"/>
      <c r="Y40" s="472"/>
      <c r="Z40" s="472"/>
      <c r="AA40" s="472"/>
      <c r="AB40" s="472"/>
      <c r="AC40" s="472"/>
      <c r="AD40" s="474"/>
      <c r="AE40" s="55"/>
      <c r="AF40" s="48"/>
      <c r="AG40" s="48"/>
      <c r="AH40" s="48"/>
      <c r="AI40" s="48"/>
      <c r="AJ40" s="48"/>
      <c r="AK40" s="48"/>
      <c r="AL40" s="48"/>
      <c r="AM40" s="48"/>
    </row>
    <row r="41" spans="2:39" ht="9.75" customHeight="1">
      <c r="B41" s="450"/>
      <c r="C41" s="456"/>
      <c r="D41" s="457"/>
      <c r="E41" s="457"/>
      <c r="F41" s="457"/>
      <c r="G41" s="457"/>
      <c r="H41" s="458"/>
      <c r="I41" s="459"/>
      <c r="J41" s="459"/>
      <c r="K41" s="459"/>
      <c r="L41" s="459"/>
      <c r="M41" s="459"/>
      <c r="N41" s="459"/>
      <c r="O41" s="459"/>
      <c r="P41" s="459"/>
      <c r="Q41" s="459"/>
      <c r="R41" s="459"/>
      <c r="S41" s="459"/>
      <c r="T41" s="459"/>
      <c r="U41" s="459"/>
      <c r="V41" s="459"/>
      <c r="W41" s="459"/>
      <c r="X41" s="459"/>
      <c r="Y41" s="459"/>
      <c r="Z41" s="459"/>
      <c r="AA41" s="459"/>
      <c r="AB41" s="459"/>
      <c r="AC41" s="459"/>
      <c r="AD41" s="460"/>
      <c r="AE41" s="55"/>
      <c r="AF41" s="55"/>
      <c r="AG41" s="55"/>
      <c r="AH41" s="55"/>
      <c r="AI41" s="55"/>
      <c r="AJ41" s="55"/>
      <c r="AK41" s="55"/>
      <c r="AL41" s="55"/>
    </row>
    <row r="42" spans="2:39" ht="9.75" customHeight="1">
      <c r="B42" s="450"/>
      <c r="C42" s="453" t="s">
        <v>99</v>
      </c>
      <c r="D42" s="454"/>
      <c r="E42" s="454"/>
      <c r="F42" s="454"/>
      <c r="G42" s="454"/>
      <c r="H42" s="455"/>
      <c r="I42" s="435">
        <f>I40*(1/2)</f>
        <v>0</v>
      </c>
      <c r="J42" s="435"/>
      <c r="K42" s="435">
        <f>K40*(1/2)</f>
        <v>0</v>
      </c>
      <c r="L42" s="435"/>
      <c r="M42" s="435">
        <f>M40*(1/2)</f>
        <v>0</v>
      </c>
      <c r="N42" s="435"/>
      <c r="O42" s="435">
        <f>O40*(1/2)</f>
        <v>0</v>
      </c>
      <c r="P42" s="435"/>
      <c r="Q42" s="435">
        <f>Q40*(1/2)</f>
        <v>0</v>
      </c>
      <c r="R42" s="435"/>
      <c r="S42" s="435">
        <f>S40*(1/2)</f>
        <v>0</v>
      </c>
      <c r="T42" s="435"/>
      <c r="U42" s="435">
        <f>U40*(1/2)</f>
        <v>0</v>
      </c>
      <c r="V42" s="435"/>
      <c r="W42" s="435">
        <f>W40*(1/2)</f>
        <v>0</v>
      </c>
      <c r="X42" s="435"/>
      <c r="Y42" s="435">
        <f>Y40*(1/2)</f>
        <v>0</v>
      </c>
      <c r="Z42" s="435"/>
      <c r="AA42" s="435">
        <f>AA40*(1/2)</f>
        <v>0</v>
      </c>
      <c r="AB42" s="435"/>
      <c r="AC42" s="435">
        <f>AC40*(1/2)</f>
        <v>0</v>
      </c>
      <c r="AD42" s="437"/>
      <c r="AE42" s="55"/>
      <c r="AF42" s="55"/>
      <c r="AG42" s="55"/>
      <c r="AH42" s="55"/>
      <c r="AI42" s="55"/>
      <c r="AJ42" s="55"/>
      <c r="AK42" s="55"/>
      <c r="AL42" s="55"/>
    </row>
    <row r="43" spans="2:39" ht="9.75" customHeight="1" thickBot="1">
      <c r="B43" s="450"/>
      <c r="C43" s="461"/>
      <c r="D43" s="462"/>
      <c r="E43" s="462"/>
      <c r="F43" s="462"/>
      <c r="G43" s="462"/>
      <c r="H43" s="463"/>
      <c r="I43" s="452"/>
      <c r="J43" s="452"/>
      <c r="K43" s="452"/>
      <c r="L43" s="452"/>
      <c r="M43" s="452"/>
      <c r="N43" s="452"/>
      <c r="O43" s="452"/>
      <c r="P43" s="452"/>
      <c r="Q43" s="452"/>
      <c r="R43" s="452"/>
      <c r="S43" s="452"/>
      <c r="T43" s="452"/>
      <c r="U43" s="452"/>
      <c r="V43" s="452"/>
      <c r="W43" s="452"/>
      <c r="X43" s="452"/>
      <c r="Y43" s="452"/>
      <c r="Z43" s="452"/>
      <c r="AA43" s="452"/>
      <c r="AB43" s="452"/>
      <c r="AC43" s="452"/>
      <c r="AD43" s="468"/>
      <c r="AE43" s="55"/>
      <c r="AF43" s="55"/>
      <c r="AG43" s="55"/>
      <c r="AH43" s="55"/>
      <c r="AI43" s="55"/>
      <c r="AJ43" s="55"/>
      <c r="AK43" s="55"/>
      <c r="AL43" s="55"/>
    </row>
    <row r="44" spans="2:39" ht="9.75" customHeight="1">
      <c r="B44" s="450"/>
      <c r="C44" s="469" t="s">
        <v>100</v>
      </c>
      <c r="D44" s="470"/>
      <c r="E44" s="470"/>
      <c r="F44" s="470"/>
      <c r="G44" s="470"/>
      <c r="H44" s="471"/>
      <c r="I44" s="472"/>
      <c r="J44" s="472"/>
      <c r="K44" s="472"/>
      <c r="L44" s="472"/>
      <c r="M44" s="472"/>
      <c r="N44" s="472"/>
      <c r="O44" s="472"/>
      <c r="P44" s="472"/>
      <c r="Q44" s="472"/>
      <c r="R44" s="472"/>
      <c r="S44" s="472"/>
      <c r="T44" s="472"/>
      <c r="U44" s="472"/>
      <c r="V44" s="472"/>
      <c r="W44" s="472"/>
      <c r="X44" s="472"/>
      <c r="Y44" s="472"/>
      <c r="Z44" s="472"/>
      <c r="AA44" s="472"/>
      <c r="AB44" s="472"/>
      <c r="AC44" s="472"/>
      <c r="AD44" s="474"/>
      <c r="AE44" s="55"/>
      <c r="AF44" s="55"/>
      <c r="AG44" s="55"/>
      <c r="AH44" s="55"/>
      <c r="AI44" s="55"/>
      <c r="AJ44" s="55"/>
      <c r="AK44" s="55"/>
      <c r="AL44" s="55"/>
    </row>
    <row r="45" spans="2:39" ht="9.75" customHeight="1">
      <c r="B45" s="450"/>
      <c r="C45" s="456"/>
      <c r="D45" s="457"/>
      <c r="E45" s="457"/>
      <c r="F45" s="457"/>
      <c r="G45" s="457"/>
      <c r="H45" s="458"/>
      <c r="I45" s="459"/>
      <c r="J45" s="459"/>
      <c r="K45" s="459"/>
      <c r="L45" s="459"/>
      <c r="M45" s="459"/>
      <c r="N45" s="459"/>
      <c r="O45" s="459"/>
      <c r="P45" s="459"/>
      <c r="Q45" s="459"/>
      <c r="R45" s="459"/>
      <c r="S45" s="459"/>
      <c r="T45" s="459"/>
      <c r="U45" s="459"/>
      <c r="V45" s="459"/>
      <c r="W45" s="459"/>
      <c r="X45" s="459"/>
      <c r="Y45" s="459"/>
      <c r="Z45" s="459"/>
      <c r="AA45" s="459"/>
      <c r="AB45" s="459"/>
      <c r="AC45" s="459"/>
      <c r="AD45" s="460"/>
      <c r="AE45" s="55"/>
      <c r="AF45" s="55"/>
      <c r="AG45" s="55"/>
      <c r="AH45" s="55"/>
      <c r="AI45" s="55"/>
      <c r="AJ45" s="55"/>
      <c r="AK45" s="55"/>
      <c r="AL45" s="56"/>
    </row>
    <row r="46" spans="2:39" ht="9.75" customHeight="1">
      <c r="B46" s="450"/>
      <c r="C46" s="453" t="s">
        <v>101</v>
      </c>
      <c r="D46" s="454"/>
      <c r="E46" s="454"/>
      <c r="F46" s="454"/>
      <c r="G46" s="454"/>
      <c r="H46" s="455"/>
      <c r="I46" s="459"/>
      <c r="J46" s="459"/>
      <c r="K46" s="459"/>
      <c r="L46" s="459"/>
      <c r="M46" s="459"/>
      <c r="N46" s="459"/>
      <c r="O46" s="459"/>
      <c r="P46" s="459"/>
      <c r="Q46" s="459"/>
      <c r="R46" s="459"/>
      <c r="S46" s="459"/>
      <c r="T46" s="459"/>
      <c r="U46" s="459"/>
      <c r="V46" s="459"/>
      <c r="W46" s="459"/>
      <c r="X46" s="459"/>
      <c r="Y46" s="459"/>
      <c r="Z46" s="459"/>
      <c r="AA46" s="459"/>
      <c r="AB46" s="459"/>
      <c r="AC46" s="459"/>
      <c r="AD46" s="460"/>
      <c r="AE46" s="55"/>
      <c r="AF46" s="55"/>
      <c r="AG46" s="55"/>
      <c r="AH46" s="55"/>
      <c r="AI46" s="55"/>
      <c r="AJ46" s="55"/>
      <c r="AK46" s="55"/>
      <c r="AL46" s="55"/>
    </row>
    <row r="47" spans="2:39" ht="9.75" customHeight="1">
      <c r="B47" s="450"/>
      <c r="C47" s="456"/>
      <c r="D47" s="457"/>
      <c r="E47" s="457"/>
      <c r="F47" s="457"/>
      <c r="G47" s="457"/>
      <c r="H47" s="458"/>
      <c r="I47" s="459"/>
      <c r="J47" s="459"/>
      <c r="K47" s="459"/>
      <c r="L47" s="459"/>
      <c r="M47" s="459"/>
      <c r="N47" s="459"/>
      <c r="O47" s="459"/>
      <c r="P47" s="459"/>
      <c r="Q47" s="459"/>
      <c r="R47" s="459"/>
      <c r="S47" s="459"/>
      <c r="T47" s="459"/>
      <c r="U47" s="459"/>
      <c r="V47" s="459"/>
      <c r="W47" s="459"/>
      <c r="X47" s="459"/>
      <c r="Y47" s="459"/>
      <c r="Z47" s="459"/>
      <c r="AA47" s="459"/>
      <c r="AB47" s="459"/>
      <c r="AC47" s="459"/>
      <c r="AD47" s="460"/>
      <c r="AE47" s="55"/>
      <c r="AF47" s="55"/>
      <c r="AG47" s="55"/>
      <c r="AH47" s="55"/>
      <c r="AI47" s="55"/>
      <c r="AJ47" s="55"/>
      <c r="AK47" s="55"/>
      <c r="AL47" s="55"/>
    </row>
    <row r="48" spans="2:39" ht="9.75" customHeight="1">
      <c r="B48" s="450"/>
      <c r="C48" s="453" t="s">
        <v>102</v>
      </c>
      <c r="D48" s="454"/>
      <c r="E48" s="454"/>
      <c r="F48" s="454"/>
      <c r="G48" s="454"/>
      <c r="H48" s="455"/>
      <c r="I48" s="435">
        <f>(I44+I46)*(3/4)</f>
        <v>0</v>
      </c>
      <c r="J48" s="435"/>
      <c r="K48" s="435">
        <f>(K44+K46)*(3/4)</f>
        <v>0</v>
      </c>
      <c r="L48" s="435"/>
      <c r="M48" s="435">
        <f>(M44+M46)*(3/4)</f>
        <v>0</v>
      </c>
      <c r="N48" s="435"/>
      <c r="O48" s="435">
        <f>(O44+O46)*(3/4)</f>
        <v>0</v>
      </c>
      <c r="P48" s="435"/>
      <c r="Q48" s="435">
        <f>(Q44+Q46)*(3/4)</f>
        <v>0</v>
      </c>
      <c r="R48" s="435"/>
      <c r="S48" s="435">
        <f>(S44+S46)*(3/4)</f>
        <v>0</v>
      </c>
      <c r="T48" s="435"/>
      <c r="U48" s="435">
        <f>(U44+U46)*(3/4)</f>
        <v>0</v>
      </c>
      <c r="V48" s="435"/>
      <c r="W48" s="435">
        <f>(W44+W46)*(3/4)</f>
        <v>0</v>
      </c>
      <c r="X48" s="435"/>
      <c r="Y48" s="435">
        <f>(Y44+Y46)*(3/4)</f>
        <v>0</v>
      </c>
      <c r="Z48" s="435"/>
      <c r="AA48" s="435">
        <f>(AA44+AA46)*(3/4)</f>
        <v>0</v>
      </c>
      <c r="AB48" s="435"/>
      <c r="AC48" s="435">
        <f>(AC44+AC46)*(3/4)</f>
        <v>0</v>
      </c>
      <c r="AD48" s="437"/>
      <c r="AE48" s="55"/>
      <c r="AF48" s="55"/>
      <c r="AG48" s="55"/>
      <c r="AH48" s="55"/>
      <c r="AI48" s="55"/>
      <c r="AJ48" s="55"/>
      <c r="AK48" s="55"/>
      <c r="AL48" s="55"/>
    </row>
    <row r="49" spans="2:39" ht="9.75" customHeight="1" thickBot="1">
      <c r="B49" s="450"/>
      <c r="C49" s="461"/>
      <c r="D49" s="462"/>
      <c r="E49" s="462"/>
      <c r="F49" s="462"/>
      <c r="G49" s="462"/>
      <c r="H49" s="463"/>
      <c r="I49" s="452"/>
      <c r="J49" s="452"/>
      <c r="K49" s="452"/>
      <c r="L49" s="452"/>
      <c r="M49" s="452"/>
      <c r="N49" s="452"/>
      <c r="O49" s="452"/>
      <c r="P49" s="452"/>
      <c r="Q49" s="452"/>
      <c r="R49" s="452"/>
      <c r="S49" s="452"/>
      <c r="T49" s="452"/>
      <c r="U49" s="452"/>
      <c r="V49" s="452"/>
      <c r="W49" s="452"/>
      <c r="X49" s="452"/>
      <c r="Y49" s="452"/>
      <c r="Z49" s="452"/>
      <c r="AA49" s="452"/>
      <c r="AB49" s="452"/>
      <c r="AC49" s="452"/>
      <c r="AD49" s="468"/>
      <c r="AE49" s="55"/>
      <c r="AF49" s="55"/>
      <c r="AG49" s="55"/>
      <c r="AH49" s="55"/>
      <c r="AI49" s="55"/>
      <c r="AJ49" s="55"/>
      <c r="AK49" s="55"/>
      <c r="AL49" s="55"/>
      <c r="AM49" s="55"/>
    </row>
    <row r="50" spans="2:39" ht="9.75" customHeight="1">
      <c r="B50" s="450"/>
      <c r="C50" s="469" t="s">
        <v>103</v>
      </c>
      <c r="D50" s="470"/>
      <c r="E50" s="470"/>
      <c r="F50" s="470"/>
      <c r="G50" s="470"/>
      <c r="H50" s="471"/>
      <c r="I50" s="472"/>
      <c r="J50" s="472"/>
      <c r="K50" s="472"/>
      <c r="L50" s="472"/>
      <c r="M50" s="472"/>
      <c r="N50" s="472"/>
      <c r="O50" s="472"/>
      <c r="P50" s="472"/>
      <c r="Q50" s="472"/>
      <c r="R50" s="472"/>
      <c r="S50" s="472"/>
      <c r="T50" s="472"/>
      <c r="U50" s="472"/>
      <c r="V50" s="472"/>
      <c r="W50" s="472"/>
      <c r="X50" s="472"/>
      <c r="Y50" s="472"/>
      <c r="Z50" s="472"/>
      <c r="AA50" s="472"/>
      <c r="AB50" s="472"/>
      <c r="AC50" s="472"/>
      <c r="AD50" s="474"/>
      <c r="AE50" s="55"/>
      <c r="AF50" s="55"/>
      <c r="AG50" s="55"/>
      <c r="AH50" s="55"/>
      <c r="AI50" s="55"/>
      <c r="AJ50" s="55"/>
      <c r="AK50" s="55"/>
      <c r="AL50" s="55"/>
    </row>
    <row r="51" spans="2:39" ht="9.75" customHeight="1">
      <c r="B51" s="450"/>
      <c r="C51" s="456"/>
      <c r="D51" s="457"/>
      <c r="E51" s="457"/>
      <c r="F51" s="457"/>
      <c r="G51" s="457"/>
      <c r="H51" s="458"/>
      <c r="I51" s="473"/>
      <c r="J51" s="473"/>
      <c r="K51" s="473"/>
      <c r="L51" s="473"/>
      <c r="M51" s="473"/>
      <c r="N51" s="473"/>
      <c r="O51" s="473"/>
      <c r="P51" s="473"/>
      <c r="Q51" s="473"/>
      <c r="R51" s="473"/>
      <c r="S51" s="473"/>
      <c r="T51" s="473"/>
      <c r="U51" s="473"/>
      <c r="V51" s="473"/>
      <c r="W51" s="473"/>
      <c r="X51" s="473"/>
      <c r="Y51" s="473"/>
      <c r="Z51" s="473"/>
      <c r="AA51" s="473"/>
      <c r="AB51" s="473"/>
      <c r="AC51" s="473"/>
      <c r="AD51" s="475"/>
      <c r="AE51" s="55"/>
      <c r="AF51" s="55"/>
      <c r="AG51" s="55"/>
      <c r="AH51" s="55"/>
      <c r="AI51" s="55"/>
      <c r="AJ51" s="55"/>
      <c r="AK51" s="55"/>
      <c r="AL51" s="55"/>
    </row>
    <row r="52" spans="2:39" ht="9.75" customHeight="1">
      <c r="B52" s="450"/>
      <c r="C52" s="453" t="s">
        <v>104</v>
      </c>
      <c r="D52" s="454"/>
      <c r="E52" s="454"/>
      <c r="F52" s="454"/>
      <c r="G52" s="454"/>
      <c r="H52" s="455"/>
      <c r="I52" s="459"/>
      <c r="J52" s="459"/>
      <c r="K52" s="459"/>
      <c r="L52" s="459"/>
      <c r="M52" s="459"/>
      <c r="N52" s="459"/>
      <c r="O52" s="459"/>
      <c r="P52" s="459"/>
      <c r="Q52" s="459"/>
      <c r="R52" s="459"/>
      <c r="S52" s="459"/>
      <c r="T52" s="459"/>
      <c r="U52" s="459"/>
      <c r="V52" s="459"/>
      <c r="W52" s="459"/>
      <c r="X52" s="459"/>
      <c r="Y52" s="459"/>
      <c r="Z52" s="459"/>
      <c r="AA52" s="459"/>
      <c r="AB52" s="459"/>
      <c r="AC52" s="459"/>
      <c r="AD52" s="460"/>
      <c r="AE52" s="55"/>
      <c r="AF52" s="55"/>
      <c r="AG52" s="55"/>
      <c r="AH52" s="55"/>
      <c r="AI52" s="55"/>
      <c r="AJ52" s="55"/>
      <c r="AK52" s="55"/>
      <c r="AL52" s="55"/>
    </row>
    <row r="53" spans="2:39" ht="9.75" customHeight="1">
      <c r="B53" s="450"/>
      <c r="C53" s="456"/>
      <c r="D53" s="457"/>
      <c r="E53" s="457"/>
      <c r="F53" s="457"/>
      <c r="G53" s="457"/>
      <c r="H53" s="458"/>
      <c r="I53" s="459"/>
      <c r="J53" s="459"/>
      <c r="K53" s="459"/>
      <c r="L53" s="459"/>
      <c r="M53" s="459"/>
      <c r="N53" s="459"/>
      <c r="O53" s="459"/>
      <c r="P53" s="459"/>
      <c r="Q53" s="459"/>
      <c r="R53" s="459"/>
      <c r="S53" s="459"/>
      <c r="T53" s="459"/>
      <c r="U53" s="459"/>
      <c r="V53" s="459"/>
      <c r="W53" s="459"/>
      <c r="X53" s="459"/>
      <c r="Y53" s="459"/>
      <c r="Z53" s="459"/>
      <c r="AA53" s="459"/>
      <c r="AB53" s="459"/>
      <c r="AC53" s="459"/>
      <c r="AD53" s="460"/>
      <c r="AE53" s="55"/>
      <c r="AF53" s="55"/>
      <c r="AG53" s="55"/>
      <c r="AH53" s="55"/>
      <c r="AI53" s="55"/>
      <c r="AJ53" s="55"/>
      <c r="AK53" s="55"/>
      <c r="AL53" s="55"/>
    </row>
    <row r="54" spans="2:39" ht="9.75" customHeight="1">
      <c r="B54" s="450"/>
      <c r="C54" s="453" t="s">
        <v>105</v>
      </c>
      <c r="D54" s="454"/>
      <c r="E54" s="454"/>
      <c r="F54" s="454"/>
      <c r="G54" s="454"/>
      <c r="H54" s="455"/>
      <c r="I54" s="464">
        <f>I50+I52</f>
        <v>0</v>
      </c>
      <c r="J54" s="464"/>
      <c r="K54" s="464">
        <f>K50+K52</f>
        <v>0</v>
      </c>
      <c r="L54" s="464"/>
      <c r="M54" s="464">
        <f>M50+M52</f>
        <v>0</v>
      </c>
      <c r="N54" s="464"/>
      <c r="O54" s="464">
        <f>O50+O52</f>
        <v>0</v>
      </c>
      <c r="P54" s="464"/>
      <c r="Q54" s="464">
        <f>Q50+Q52</f>
        <v>0</v>
      </c>
      <c r="R54" s="464"/>
      <c r="S54" s="464">
        <f>S50+S52</f>
        <v>0</v>
      </c>
      <c r="T54" s="464"/>
      <c r="U54" s="464">
        <f>U50+U52</f>
        <v>0</v>
      </c>
      <c r="V54" s="464"/>
      <c r="W54" s="464">
        <f>W50+W52</f>
        <v>0</v>
      </c>
      <c r="X54" s="464"/>
      <c r="Y54" s="464">
        <f>Y50+Y52</f>
        <v>0</v>
      </c>
      <c r="Z54" s="464"/>
      <c r="AA54" s="464">
        <f>AA50+AA52</f>
        <v>0</v>
      </c>
      <c r="AB54" s="464"/>
      <c r="AC54" s="464">
        <f>AC50+AC52</f>
        <v>0</v>
      </c>
      <c r="AD54" s="466"/>
      <c r="AE54" s="55"/>
      <c r="AF54" s="55"/>
      <c r="AG54" s="55"/>
      <c r="AH54" s="55"/>
      <c r="AI54" s="55"/>
      <c r="AJ54" s="55"/>
      <c r="AK54" s="55"/>
      <c r="AL54" s="55"/>
    </row>
    <row r="55" spans="2:39" ht="9.75" customHeight="1" thickBot="1">
      <c r="B55" s="451"/>
      <c r="C55" s="461"/>
      <c r="D55" s="462"/>
      <c r="E55" s="462"/>
      <c r="F55" s="462"/>
      <c r="G55" s="462"/>
      <c r="H55" s="463"/>
      <c r="I55" s="465"/>
      <c r="J55" s="465"/>
      <c r="K55" s="465"/>
      <c r="L55" s="465"/>
      <c r="M55" s="465"/>
      <c r="N55" s="465"/>
      <c r="O55" s="465"/>
      <c r="P55" s="465"/>
      <c r="Q55" s="465"/>
      <c r="R55" s="465"/>
      <c r="S55" s="465"/>
      <c r="T55" s="465"/>
      <c r="U55" s="465"/>
      <c r="V55" s="465"/>
      <c r="W55" s="465"/>
      <c r="X55" s="465"/>
      <c r="Y55" s="465"/>
      <c r="Z55" s="465"/>
      <c r="AA55" s="465"/>
      <c r="AB55" s="465"/>
      <c r="AC55" s="465"/>
      <c r="AD55" s="467"/>
      <c r="AE55" s="55"/>
      <c r="AF55" s="55"/>
      <c r="AG55" s="55"/>
      <c r="AH55" s="55"/>
      <c r="AI55" s="55"/>
      <c r="AJ55" s="55"/>
      <c r="AK55" s="55"/>
      <c r="AL55" s="55"/>
    </row>
    <row r="56" spans="2:39" ht="9.75" customHeight="1" thickBot="1">
      <c r="B56" s="424" t="s">
        <v>106</v>
      </c>
      <c r="C56" s="425"/>
      <c r="D56" s="425"/>
      <c r="E56" s="425"/>
      <c r="F56" s="425"/>
      <c r="G56" s="425"/>
      <c r="H56" s="445"/>
      <c r="I56" s="434">
        <f>I26+I32+I38+I42+I48+I54</f>
        <v>0</v>
      </c>
      <c r="J56" s="434"/>
      <c r="K56" s="434">
        <f>K26+K32+K38+K42+K48+K54</f>
        <v>0</v>
      </c>
      <c r="L56" s="434"/>
      <c r="M56" s="434">
        <f>M26+M32+M38+M42+M48+M54</f>
        <v>0</v>
      </c>
      <c r="N56" s="434"/>
      <c r="O56" s="434">
        <f>O26+O32+O38+O42+O48+O54</f>
        <v>0</v>
      </c>
      <c r="P56" s="434"/>
      <c r="Q56" s="434">
        <f>Q26+Q32+Q38+Q42+Q48+Q54</f>
        <v>0</v>
      </c>
      <c r="R56" s="434"/>
      <c r="S56" s="434">
        <f>S26+S32+S38+S42+S48+S54</f>
        <v>0</v>
      </c>
      <c r="T56" s="434"/>
      <c r="U56" s="434">
        <f>U26+U32+U38+U42+U48+U54</f>
        <v>0</v>
      </c>
      <c r="V56" s="434"/>
      <c r="W56" s="434">
        <f>W26+W32+W38+W42+W48+W54</f>
        <v>0</v>
      </c>
      <c r="X56" s="434"/>
      <c r="Y56" s="434">
        <f>Y26+Y32+Y38+Y42+Y48+Y54</f>
        <v>0</v>
      </c>
      <c r="Z56" s="434"/>
      <c r="AA56" s="434">
        <f>AA26+AA32+AA38+AA42+AA48+AA54</f>
        <v>0</v>
      </c>
      <c r="AB56" s="434"/>
      <c r="AC56" s="434">
        <f>AC26+AC32+AC38+AC42+AC48+AC54</f>
        <v>0</v>
      </c>
      <c r="AD56" s="436"/>
      <c r="AE56" s="55"/>
      <c r="AF56" s="55"/>
      <c r="AG56" s="55"/>
      <c r="AH56" s="55"/>
      <c r="AI56" s="55"/>
      <c r="AJ56" s="55"/>
      <c r="AK56" s="55"/>
      <c r="AL56" s="55"/>
    </row>
    <row r="57" spans="2:39" ht="9" customHeight="1">
      <c r="B57" s="446"/>
      <c r="C57" s="447"/>
      <c r="D57" s="447"/>
      <c r="E57" s="447"/>
      <c r="F57" s="447"/>
      <c r="G57" s="447"/>
      <c r="H57" s="448"/>
      <c r="I57" s="435"/>
      <c r="J57" s="435"/>
      <c r="K57" s="435"/>
      <c r="L57" s="435"/>
      <c r="M57" s="435"/>
      <c r="N57" s="435"/>
      <c r="O57" s="435"/>
      <c r="P57" s="435"/>
      <c r="Q57" s="435"/>
      <c r="R57" s="435"/>
      <c r="S57" s="435"/>
      <c r="T57" s="435"/>
      <c r="U57" s="435"/>
      <c r="V57" s="435"/>
      <c r="W57" s="435"/>
      <c r="X57" s="435"/>
      <c r="Y57" s="435"/>
      <c r="Z57" s="435"/>
      <c r="AA57" s="435"/>
      <c r="AB57" s="435"/>
      <c r="AC57" s="435"/>
      <c r="AD57" s="437"/>
      <c r="AE57" s="55"/>
      <c r="AF57" s="438" t="s">
        <v>107</v>
      </c>
      <c r="AG57" s="439"/>
      <c r="AH57" s="440"/>
      <c r="AI57" s="55"/>
      <c r="AJ57" s="424" t="s">
        <v>108</v>
      </c>
      <c r="AK57" s="425"/>
      <c r="AL57" s="426"/>
    </row>
    <row r="58" spans="2:39" ht="13.5" customHeight="1" thickBot="1">
      <c r="B58" s="430" t="s">
        <v>109</v>
      </c>
      <c r="C58" s="431"/>
      <c r="D58" s="431"/>
      <c r="E58" s="431"/>
      <c r="F58" s="431"/>
      <c r="G58" s="431"/>
      <c r="H58" s="432"/>
      <c r="I58" s="433"/>
      <c r="J58" s="433"/>
      <c r="K58" s="433"/>
      <c r="L58" s="433"/>
      <c r="M58" s="433"/>
      <c r="N58" s="433"/>
      <c r="O58" s="433"/>
      <c r="P58" s="433"/>
      <c r="Q58" s="433"/>
      <c r="R58" s="433"/>
      <c r="S58" s="433"/>
      <c r="T58" s="433"/>
      <c r="U58" s="433"/>
      <c r="V58" s="433"/>
      <c r="W58" s="433"/>
      <c r="X58" s="433"/>
      <c r="Y58" s="433"/>
      <c r="Z58" s="433"/>
      <c r="AA58" s="433"/>
      <c r="AB58" s="433"/>
      <c r="AC58" s="433"/>
      <c r="AD58" s="444"/>
      <c r="AE58" s="55"/>
      <c r="AF58" s="441"/>
      <c r="AG58" s="442"/>
      <c r="AH58" s="443"/>
      <c r="AI58" s="55"/>
      <c r="AJ58" s="427"/>
      <c r="AK58" s="428"/>
      <c r="AL58" s="429"/>
    </row>
    <row r="59" spans="2:39" ht="12" customHeight="1">
      <c r="B59" s="418" t="s">
        <v>110</v>
      </c>
      <c r="C59" s="419"/>
      <c r="D59" s="419"/>
      <c r="E59" s="419"/>
      <c r="F59" s="419"/>
      <c r="G59" s="419"/>
      <c r="H59" s="420"/>
      <c r="I59" s="435">
        <f>IF(I58=1,ROUND((I56*(6/7)),2),I56)</f>
        <v>0</v>
      </c>
      <c r="J59" s="435"/>
      <c r="K59" s="412">
        <f>IF(K58=1,ROUND((K56*(6/7)),2),K56)</f>
        <v>0</v>
      </c>
      <c r="L59" s="413"/>
      <c r="M59" s="412">
        <f>IF(M58=1,ROUND((M56*(6/7)),2),M56)</f>
        <v>0</v>
      </c>
      <c r="N59" s="413"/>
      <c r="O59" s="412">
        <f>IF(O58=1,ROUND((O56*(6/7)),2),O56)</f>
        <v>0</v>
      </c>
      <c r="P59" s="413"/>
      <c r="Q59" s="412">
        <f>IF(Q58=1,ROUND((Q56*(6/7)),2),Q56)</f>
        <v>0</v>
      </c>
      <c r="R59" s="413"/>
      <c r="S59" s="412">
        <f>IF(S58=1,ROUND((S56*(6/7)),2),S56)</f>
        <v>0</v>
      </c>
      <c r="T59" s="413"/>
      <c r="U59" s="412">
        <f>IF(U58=1,ROUND((U56*(6/7)),2),U56)</f>
        <v>0</v>
      </c>
      <c r="V59" s="413"/>
      <c r="W59" s="412">
        <f>IF(W58=1,ROUND((W56*(6/7)),2),W56)</f>
        <v>0</v>
      </c>
      <c r="X59" s="413"/>
      <c r="Y59" s="412">
        <f>IF(Y58=1,ROUND((Y56*(6/7)),2),Y56)</f>
        <v>0</v>
      </c>
      <c r="Z59" s="413"/>
      <c r="AA59" s="412">
        <f>IF(AA58=1,ROUND((AA56*(6/7)),2),AA56)</f>
        <v>0</v>
      </c>
      <c r="AB59" s="413"/>
      <c r="AC59" s="412">
        <f>IF(AC58=1,ROUND((AC56*(6/7)),2),AC56)</f>
        <v>0</v>
      </c>
      <c r="AD59" s="416"/>
      <c r="AE59" s="55"/>
      <c r="AF59" s="387">
        <f>SUM(I59:AD60)</f>
        <v>0</v>
      </c>
      <c r="AG59" s="388"/>
      <c r="AH59" s="389"/>
      <c r="AI59" s="55"/>
      <c r="AJ59" s="393"/>
      <c r="AK59" s="394"/>
      <c r="AL59" s="395"/>
    </row>
    <row r="60" spans="2:39" ht="12" customHeight="1" thickBot="1">
      <c r="B60" s="421"/>
      <c r="C60" s="422"/>
      <c r="D60" s="422"/>
      <c r="E60" s="422"/>
      <c r="F60" s="422"/>
      <c r="G60" s="422"/>
      <c r="H60" s="423"/>
      <c r="I60" s="452"/>
      <c r="J60" s="452"/>
      <c r="K60" s="414"/>
      <c r="L60" s="415"/>
      <c r="M60" s="414"/>
      <c r="N60" s="415"/>
      <c r="O60" s="414"/>
      <c r="P60" s="415"/>
      <c r="Q60" s="414"/>
      <c r="R60" s="415"/>
      <c r="S60" s="414"/>
      <c r="T60" s="415"/>
      <c r="U60" s="414"/>
      <c r="V60" s="415"/>
      <c r="W60" s="414"/>
      <c r="X60" s="415"/>
      <c r="Y60" s="414"/>
      <c r="Z60" s="415"/>
      <c r="AA60" s="414"/>
      <c r="AB60" s="415"/>
      <c r="AC60" s="414"/>
      <c r="AD60" s="417"/>
      <c r="AE60" s="55"/>
      <c r="AF60" s="390"/>
      <c r="AG60" s="391"/>
      <c r="AH60" s="392"/>
      <c r="AI60" s="55"/>
      <c r="AJ60" s="396"/>
      <c r="AK60" s="397"/>
      <c r="AL60" s="398"/>
    </row>
    <row r="61" spans="2:39" ht="6" customHeight="1" thickBot="1">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row>
    <row r="62" spans="2:39" ht="11.25" customHeight="1" thickTop="1">
      <c r="B62" s="55"/>
      <c r="C62" s="57"/>
      <c r="D62" s="57"/>
      <c r="E62" s="57"/>
      <c r="F62" s="57"/>
      <c r="G62" s="57"/>
      <c r="H62" s="57"/>
      <c r="I62" s="57"/>
      <c r="J62" s="57"/>
      <c r="K62" s="57"/>
      <c r="L62" s="57"/>
      <c r="M62" s="57"/>
      <c r="N62" s="57"/>
      <c r="O62" s="501"/>
      <c r="P62" s="501"/>
      <c r="Q62" s="501"/>
      <c r="R62" s="501"/>
      <c r="S62" s="501"/>
      <c r="T62" s="501"/>
      <c r="U62" s="502"/>
      <c r="V62" s="502"/>
      <c r="W62" s="502"/>
      <c r="X62" s="502"/>
      <c r="Y62" s="502"/>
      <c r="Z62" s="502"/>
      <c r="AA62" s="58"/>
      <c r="AB62" s="399" t="s">
        <v>111</v>
      </c>
      <c r="AC62" s="400"/>
      <c r="AD62" s="400"/>
      <c r="AE62" s="400"/>
      <c r="AF62" s="400"/>
      <c r="AG62" s="400"/>
      <c r="AH62" s="331" t="str">
        <f>IFERROR(ROUNDUP((AF59/AJ59),0),"")</f>
        <v/>
      </c>
      <c r="AI62" s="332"/>
      <c r="AJ62" s="332"/>
      <c r="AK62" s="332"/>
      <c r="AL62" s="332"/>
      <c r="AM62" s="333"/>
    </row>
    <row r="63" spans="2:39" ht="11.25" customHeight="1" thickBot="1">
      <c r="B63" s="55"/>
      <c r="C63" s="57"/>
      <c r="D63" s="57"/>
      <c r="E63" s="57"/>
      <c r="F63" s="57"/>
      <c r="G63" s="57"/>
      <c r="H63" s="57"/>
      <c r="I63" s="57"/>
      <c r="J63" s="57"/>
      <c r="K63" s="57"/>
      <c r="L63" s="57"/>
      <c r="M63" s="57"/>
      <c r="N63" s="57"/>
      <c r="O63" s="501"/>
      <c r="P63" s="501"/>
      <c r="Q63" s="501"/>
      <c r="R63" s="501"/>
      <c r="S63" s="501"/>
      <c r="T63" s="501"/>
      <c r="U63" s="502"/>
      <c r="V63" s="502"/>
      <c r="W63" s="502"/>
      <c r="X63" s="502"/>
      <c r="Y63" s="502"/>
      <c r="Z63" s="502"/>
      <c r="AA63" s="58"/>
      <c r="AB63" s="401"/>
      <c r="AC63" s="402"/>
      <c r="AD63" s="402"/>
      <c r="AE63" s="402"/>
      <c r="AF63" s="402"/>
      <c r="AG63" s="402"/>
      <c r="AH63" s="334"/>
      <c r="AI63" s="335"/>
      <c r="AJ63" s="335"/>
      <c r="AK63" s="335"/>
      <c r="AL63" s="335"/>
      <c r="AM63" s="336"/>
    </row>
    <row r="64" spans="2:39" ht="3.75" customHeight="1"/>
    <row r="65" spans="2:40" ht="9.75" customHeight="1"/>
    <row r="66" spans="2:40" ht="13.5" customHeight="1">
      <c r="B66" s="243" t="s">
        <v>32</v>
      </c>
      <c r="C66" s="403" t="s">
        <v>112</v>
      </c>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row>
    <row r="67" spans="2:40" ht="7.5" customHeight="1" thickBot="1"/>
    <row r="68" spans="2:40" s="61" customFormat="1" ht="24.75" customHeight="1">
      <c r="B68" s="404" t="s">
        <v>113</v>
      </c>
      <c r="C68" s="405"/>
      <c r="D68" s="405"/>
      <c r="E68" s="405"/>
      <c r="F68" s="405"/>
      <c r="G68" s="405"/>
      <c r="H68" s="405"/>
      <c r="I68" s="406" t="s">
        <v>114</v>
      </c>
      <c r="J68" s="407"/>
      <c r="K68" s="408"/>
      <c r="L68" s="364" t="s">
        <v>115</v>
      </c>
      <c r="M68" s="365"/>
      <c r="N68" s="366"/>
      <c r="O68" s="364" t="s">
        <v>116</v>
      </c>
      <c r="P68" s="365"/>
      <c r="Q68" s="366"/>
      <c r="R68" s="364" t="s">
        <v>117</v>
      </c>
      <c r="S68" s="365"/>
      <c r="T68" s="366"/>
      <c r="U68" s="364" t="s">
        <v>118</v>
      </c>
      <c r="V68" s="365"/>
      <c r="W68" s="366"/>
      <c r="X68" s="364" t="s">
        <v>119</v>
      </c>
      <c r="Y68" s="365"/>
      <c r="Z68" s="370"/>
      <c r="AA68" s="59"/>
      <c r="AB68" s="372" t="s">
        <v>120</v>
      </c>
      <c r="AC68" s="373"/>
      <c r="AD68" s="373"/>
      <c r="AE68" s="373"/>
      <c r="AF68" s="373"/>
      <c r="AG68" s="373"/>
      <c r="AH68" s="376" t="s">
        <v>121</v>
      </c>
      <c r="AI68" s="377"/>
      <c r="AJ68" s="377"/>
      <c r="AK68" s="377"/>
      <c r="AL68" s="377"/>
      <c r="AM68" s="378"/>
      <c r="AN68" s="60"/>
    </row>
    <row r="69" spans="2:40" s="61" customFormat="1" ht="29.25" customHeight="1">
      <c r="B69" s="337"/>
      <c r="C69" s="338"/>
      <c r="D69" s="338"/>
      <c r="E69" s="338"/>
      <c r="F69" s="338"/>
      <c r="G69" s="338"/>
      <c r="H69" s="338"/>
      <c r="I69" s="409"/>
      <c r="J69" s="410"/>
      <c r="K69" s="411"/>
      <c r="L69" s="367"/>
      <c r="M69" s="368"/>
      <c r="N69" s="369"/>
      <c r="O69" s="367"/>
      <c r="P69" s="368"/>
      <c r="Q69" s="369"/>
      <c r="R69" s="367"/>
      <c r="S69" s="368"/>
      <c r="T69" s="369"/>
      <c r="U69" s="367"/>
      <c r="V69" s="368"/>
      <c r="W69" s="369"/>
      <c r="X69" s="367"/>
      <c r="Y69" s="368"/>
      <c r="Z69" s="371"/>
      <c r="AA69" s="59"/>
      <c r="AB69" s="374"/>
      <c r="AC69" s="375"/>
      <c r="AD69" s="375"/>
      <c r="AE69" s="375"/>
      <c r="AF69" s="375"/>
      <c r="AG69" s="375"/>
      <c r="AH69" s="379"/>
      <c r="AI69" s="380"/>
      <c r="AJ69" s="380"/>
      <c r="AK69" s="380"/>
      <c r="AL69" s="380"/>
      <c r="AM69" s="381"/>
      <c r="AN69" s="60"/>
    </row>
    <row r="70" spans="2:40" s="61" customFormat="1" ht="13.5" customHeight="1">
      <c r="B70" s="337"/>
      <c r="C70" s="338"/>
      <c r="D70" s="338"/>
      <c r="E70" s="338"/>
      <c r="F70" s="338"/>
      <c r="G70" s="338"/>
      <c r="H70" s="338"/>
      <c r="I70" s="385" t="s">
        <v>122</v>
      </c>
      <c r="J70" s="385"/>
      <c r="K70" s="385"/>
      <c r="L70" s="385"/>
      <c r="M70" s="385"/>
      <c r="N70" s="385"/>
      <c r="O70" s="385" t="s">
        <v>123</v>
      </c>
      <c r="P70" s="385"/>
      <c r="Q70" s="385"/>
      <c r="R70" s="385"/>
      <c r="S70" s="385"/>
      <c r="T70" s="385"/>
      <c r="U70" s="385" t="s">
        <v>124</v>
      </c>
      <c r="V70" s="385"/>
      <c r="W70" s="385"/>
      <c r="X70" s="385"/>
      <c r="Y70" s="385"/>
      <c r="Z70" s="386"/>
      <c r="AA70" s="59"/>
      <c r="AB70" s="374"/>
      <c r="AC70" s="375"/>
      <c r="AD70" s="375"/>
      <c r="AE70" s="375"/>
      <c r="AF70" s="375"/>
      <c r="AG70" s="375"/>
      <c r="AH70" s="382"/>
      <c r="AI70" s="383"/>
      <c r="AJ70" s="383"/>
      <c r="AK70" s="383"/>
      <c r="AL70" s="383"/>
      <c r="AM70" s="384"/>
    </row>
    <row r="71" spans="2:40" s="61" customFormat="1" ht="9.75" customHeight="1">
      <c r="B71" s="360" t="s">
        <v>125</v>
      </c>
      <c r="C71" s="361"/>
      <c r="D71" s="361"/>
      <c r="E71" s="361"/>
      <c r="F71" s="361"/>
      <c r="G71" s="361"/>
      <c r="H71" s="361"/>
      <c r="I71" s="343"/>
      <c r="J71" s="344"/>
      <c r="K71" s="362"/>
      <c r="L71" s="343"/>
      <c r="M71" s="344"/>
      <c r="N71" s="362"/>
      <c r="O71" s="343"/>
      <c r="P71" s="344"/>
      <c r="Q71" s="362"/>
      <c r="R71" s="343"/>
      <c r="S71" s="344"/>
      <c r="T71" s="362"/>
      <c r="U71" s="343"/>
      <c r="V71" s="344"/>
      <c r="W71" s="362"/>
      <c r="X71" s="343"/>
      <c r="Y71" s="344"/>
      <c r="Z71" s="345"/>
      <c r="AA71" s="62"/>
      <c r="AB71" s="349"/>
      <c r="AC71" s="350"/>
      <c r="AD71" s="350"/>
      <c r="AE71" s="350"/>
      <c r="AF71" s="350"/>
      <c r="AG71" s="350"/>
      <c r="AH71" s="350"/>
      <c r="AI71" s="350"/>
      <c r="AJ71" s="350"/>
      <c r="AK71" s="350"/>
      <c r="AL71" s="350"/>
      <c r="AM71" s="353"/>
    </row>
    <row r="72" spans="2:40" s="61" customFormat="1" ht="9.75" customHeight="1" thickBot="1">
      <c r="B72" s="360"/>
      <c r="C72" s="361"/>
      <c r="D72" s="361"/>
      <c r="E72" s="361"/>
      <c r="F72" s="361"/>
      <c r="G72" s="361"/>
      <c r="H72" s="361"/>
      <c r="I72" s="346"/>
      <c r="J72" s="347"/>
      <c r="K72" s="363"/>
      <c r="L72" s="346"/>
      <c r="M72" s="347"/>
      <c r="N72" s="363"/>
      <c r="O72" s="346"/>
      <c r="P72" s="347"/>
      <c r="Q72" s="363"/>
      <c r="R72" s="346"/>
      <c r="S72" s="347"/>
      <c r="T72" s="363"/>
      <c r="U72" s="346"/>
      <c r="V72" s="347"/>
      <c r="W72" s="363"/>
      <c r="X72" s="346"/>
      <c r="Y72" s="347"/>
      <c r="Z72" s="348"/>
      <c r="AA72" s="62"/>
      <c r="AB72" s="351"/>
      <c r="AC72" s="352"/>
      <c r="AD72" s="352"/>
      <c r="AE72" s="352"/>
      <c r="AF72" s="352"/>
      <c r="AG72" s="352"/>
      <c r="AH72" s="352"/>
      <c r="AI72" s="352"/>
      <c r="AJ72" s="352"/>
      <c r="AK72" s="352"/>
      <c r="AL72" s="352"/>
      <c r="AM72" s="354"/>
    </row>
    <row r="73" spans="2:40" s="61" customFormat="1" ht="9.75" customHeight="1">
      <c r="B73" s="355" t="s">
        <v>126</v>
      </c>
      <c r="C73" s="338"/>
      <c r="D73" s="338"/>
      <c r="E73" s="338"/>
      <c r="F73" s="338"/>
      <c r="G73" s="338"/>
      <c r="H73" s="338"/>
      <c r="I73" s="321">
        <f>I71*0.9</f>
        <v>0</v>
      </c>
      <c r="J73" s="322"/>
      <c r="K73" s="341"/>
      <c r="L73" s="321">
        <f>L71*0.9</f>
        <v>0</v>
      </c>
      <c r="M73" s="322"/>
      <c r="N73" s="341"/>
      <c r="O73" s="321">
        <f>O71*0.9</f>
        <v>0</v>
      </c>
      <c r="P73" s="322"/>
      <c r="Q73" s="341"/>
      <c r="R73" s="321">
        <f>R71*0.9</f>
        <v>0</v>
      </c>
      <c r="S73" s="322"/>
      <c r="T73" s="341"/>
      <c r="U73" s="321">
        <f>U71*0.9</f>
        <v>0</v>
      </c>
      <c r="V73" s="322"/>
      <c r="W73" s="341"/>
      <c r="X73" s="321">
        <f>X71*0.9</f>
        <v>0</v>
      </c>
      <c r="Y73" s="322"/>
      <c r="Z73" s="323"/>
      <c r="AA73" s="63"/>
      <c r="AB73" s="59"/>
      <c r="AC73" s="59"/>
      <c r="AD73" s="59"/>
      <c r="AE73" s="59"/>
      <c r="AF73" s="59"/>
      <c r="AG73" s="59"/>
      <c r="AH73" s="59"/>
      <c r="AI73" s="63"/>
      <c r="AJ73" s="63"/>
      <c r="AK73" s="63"/>
      <c r="AL73" s="63"/>
      <c r="AM73" s="63"/>
    </row>
    <row r="74" spans="2:40" s="61" customFormat="1" ht="9.75" customHeight="1" thickBot="1">
      <c r="B74" s="337"/>
      <c r="C74" s="338"/>
      <c r="D74" s="338"/>
      <c r="E74" s="338"/>
      <c r="F74" s="338"/>
      <c r="G74" s="338"/>
      <c r="H74" s="338"/>
      <c r="I74" s="356"/>
      <c r="J74" s="357"/>
      <c r="K74" s="358"/>
      <c r="L74" s="356"/>
      <c r="M74" s="357"/>
      <c r="N74" s="358"/>
      <c r="O74" s="356"/>
      <c r="P74" s="357"/>
      <c r="Q74" s="358"/>
      <c r="R74" s="356"/>
      <c r="S74" s="357"/>
      <c r="T74" s="358"/>
      <c r="U74" s="356"/>
      <c r="V74" s="357"/>
      <c r="W74" s="358"/>
      <c r="X74" s="356"/>
      <c r="Y74" s="357"/>
      <c r="Z74" s="359"/>
      <c r="AA74" s="63"/>
      <c r="AB74" s="63"/>
      <c r="AC74" s="63"/>
      <c r="AD74" s="63"/>
      <c r="AE74" s="63"/>
      <c r="AF74" s="63"/>
      <c r="AG74" s="63"/>
      <c r="AH74" s="63"/>
      <c r="AI74" s="63"/>
      <c r="AJ74" s="63"/>
      <c r="AK74" s="63"/>
      <c r="AL74" s="63"/>
      <c r="AM74" s="63"/>
    </row>
    <row r="75" spans="2:40" s="61" customFormat="1" ht="11.25" customHeight="1" thickTop="1">
      <c r="B75" s="337" t="s">
        <v>127</v>
      </c>
      <c r="C75" s="338"/>
      <c r="D75" s="338"/>
      <c r="E75" s="338"/>
      <c r="F75" s="338"/>
      <c r="G75" s="338"/>
      <c r="H75" s="338"/>
      <c r="I75" s="321">
        <f>I73*1/2</f>
        <v>0</v>
      </c>
      <c r="J75" s="322"/>
      <c r="K75" s="341"/>
      <c r="L75" s="321">
        <f>L73*1/2</f>
        <v>0</v>
      </c>
      <c r="M75" s="322"/>
      <c r="N75" s="341"/>
      <c r="O75" s="321">
        <f>O73*3/4</f>
        <v>0</v>
      </c>
      <c r="P75" s="322"/>
      <c r="Q75" s="341"/>
      <c r="R75" s="321">
        <f>R73*3/4</f>
        <v>0</v>
      </c>
      <c r="S75" s="322"/>
      <c r="T75" s="341"/>
      <c r="U75" s="321">
        <f>U73</f>
        <v>0</v>
      </c>
      <c r="V75" s="322"/>
      <c r="W75" s="341"/>
      <c r="X75" s="321">
        <f>X73</f>
        <v>0</v>
      </c>
      <c r="Y75" s="322"/>
      <c r="Z75" s="323"/>
      <c r="AA75" s="63"/>
      <c r="AB75" s="327" t="s">
        <v>111</v>
      </c>
      <c r="AC75" s="328"/>
      <c r="AD75" s="328"/>
      <c r="AE75" s="328"/>
      <c r="AF75" s="328"/>
      <c r="AG75" s="328"/>
      <c r="AH75" s="331">
        <f>IF(AH71=1,ROUND(SUM(I75:Z76)*AB71*6/7,2),SUM(I75:Z76)*AB71)</f>
        <v>0</v>
      </c>
      <c r="AI75" s="332"/>
      <c r="AJ75" s="332"/>
      <c r="AK75" s="332"/>
      <c r="AL75" s="332"/>
      <c r="AM75" s="333"/>
    </row>
    <row r="76" spans="2:40" s="61" customFormat="1" ht="11.25" customHeight="1" thickBot="1">
      <c r="B76" s="339"/>
      <c r="C76" s="340"/>
      <c r="D76" s="340"/>
      <c r="E76" s="340"/>
      <c r="F76" s="340"/>
      <c r="G76" s="340"/>
      <c r="H76" s="340"/>
      <c r="I76" s="324"/>
      <c r="J76" s="325"/>
      <c r="K76" s="342"/>
      <c r="L76" s="324"/>
      <c r="M76" s="325"/>
      <c r="N76" s="342"/>
      <c r="O76" s="324"/>
      <c r="P76" s="325"/>
      <c r="Q76" s="342"/>
      <c r="R76" s="324"/>
      <c r="S76" s="325"/>
      <c r="T76" s="342"/>
      <c r="U76" s="324"/>
      <c r="V76" s="325"/>
      <c r="W76" s="342"/>
      <c r="X76" s="324"/>
      <c r="Y76" s="325"/>
      <c r="Z76" s="326"/>
      <c r="AA76" s="63"/>
      <c r="AB76" s="329"/>
      <c r="AC76" s="330"/>
      <c r="AD76" s="330"/>
      <c r="AE76" s="330"/>
      <c r="AF76" s="330"/>
      <c r="AG76" s="330"/>
      <c r="AH76" s="334"/>
      <c r="AI76" s="335"/>
      <c r="AJ76" s="335"/>
      <c r="AK76" s="335"/>
      <c r="AL76" s="335"/>
      <c r="AM76" s="336"/>
    </row>
    <row r="77" spans="2:40" ht="3.75" customHeight="1"/>
    <row r="78" spans="2:40" ht="13.5" customHeight="1">
      <c r="B78" s="64" t="s">
        <v>128</v>
      </c>
    </row>
    <row r="79" spans="2:40" ht="13.5" customHeight="1">
      <c r="B79" s="65" t="s">
        <v>129</v>
      </c>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row>
    <row r="80" spans="2:40" ht="13.5" customHeight="1"/>
  </sheetData>
  <mergeCells count="327">
    <mergeCell ref="O62:T63"/>
    <mergeCell ref="U62:Z63"/>
    <mergeCell ref="C11:AM11"/>
    <mergeCell ref="C12:AM12"/>
    <mergeCell ref="C14:AM14"/>
    <mergeCell ref="C15:AM15"/>
    <mergeCell ref="C18:AM18"/>
    <mergeCell ref="B20:H21"/>
    <mergeCell ref="I20:K20"/>
    <mergeCell ref="L20:M20"/>
    <mergeCell ref="N20:AD20"/>
    <mergeCell ref="AF20:AM21"/>
    <mergeCell ref="U21:V21"/>
    <mergeCell ref="W21:X21"/>
    <mergeCell ref="Y21:Z21"/>
    <mergeCell ref="AA21:AB21"/>
    <mergeCell ref="AC21:AD21"/>
    <mergeCell ref="B22:B39"/>
    <mergeCell ref="M21:N21"/>
    <mergeCell ref="O21:P21"/>
    <mergeCell ref="Q21:R21"/>
    <mergeCell ref="C22:H23"/>
    <mergeCell ref="I22:J23"/>
    <mergeCell ref="K22:L23"/>
    <mergeCell ref="A2:AN2"/>
    <mergeCell ref="C6:AM6"/>
    <mergeCell ref="C7:AM7"/>
    <mergeCell ref="C8:AM8"/>
    <mergeCell ref="C9:AM9"/>
    <mergeCell ref="C10:AM10"/>
    <mergeCell ref="S21:T21"/>
    <mergeCell ref="AF24:AM25"/>
    <mergeCell ref="AA22:AB23"/>
    <mergeCell ref="AC22:AD23"/>
    <mergeCell ref="AF22:AM23"/>
    <mergeCell ref="C24:H25"/>
    <mergeCell ref="I24:J25"/>
    <mergeCell ref="K24:L25"/>
    <mergeCell ref="M24:N25"/>
    <mergeCell ref="O24:P25"/>
    <mergeCell ref="Q24:R25"/>
    <mergeCell ref="S24:T25"/>
    <mergeCell ref="O22:P23"/>
    <mergeCell ref="Q22:R23"/>
    <mergeCell ref="S22:T23"/>
    <mergeCell ref="U22:V23"/>
    <mergeCell ref="W22:X23"/>
    <mergeCell ref="Y22:Z23"/>
    <mergeCell ref="M22:N23"/>
    <mergeCell ref="I21:J21"/>
    <mergeCell ref="K21:L21"/>
    <mergeCell ref="K26:L27"/>
    <mergeCell ref="M26:N27"/>
    <mergeCell ref="O26:P27"/>
    <mergeCell ref="Q26:R27"/>
    <mergeCell ref="U24:V25"/>
    <mergeCell ref="W24:X25"/>
    <mergeCell ref="S26:T27"/>
    <mergeCell ref="U26:V27"/>
    <mergeCell ref="W26:X27"/>
    <mergeCell ref="Y24:Z25"/>
    <mergeCell ref="AA24:AB25"/>
    <mergeCell ref="AC24:AD25"/>
    <mergeCell ref="Y28:Z29"/>
    <mergeCell ref="AA28:AB29"/>
    <mergeCell ref="AC28:AD29"/>
    <mergeCell ref="AF29:AI30"/>
    <mergeCell ref="AJ29:AJ30"/>
    <mergeCell ref="AK29:AM30"/>
    <mergeCell ref="AF26:AM27"/>
    <mergeCell ref="Y26:Z27"/>
    <mergeCell ref="AA26:AB27"/>
    <mergeCell ref="AC26:AD27"/>
    <mergeCell ref="C26:H27"/>
    <mergeCell ref="I26:J27"/>
    <mergeCell ref="S30:T31"/>
    <mergeCell ref="U30:V31"/>
    <mergeCell ref="W30:X31"/>
    <mergeCell ref="Y30:Z31"/>
    <mergeCell ref="AA30:AB31"/>
    <mergeCell ref="AC30:AD31"/>
    <mergeCell ref="C30:H31"/>
    <mergeCell ref="I30:J31"/>
    <mergeCell ref="K30:L31"/>
    <mergeCell ref="M30:N31"/>
    <mergeCell ref="O30:P31"/>
    <mergeCell ref="Q30:R31"/>
    <mergeCell ref="C28:H29"/>
    <mergeCell ref="I28:J29"/>
    <mergeCell ref="K28:L29"/>
    <mergeCell ref="M28:N29"/>
    <mergeCell ref="O28:P29"/>
    <mergeCell ref="Q28:R29"/>
    <mergeCell ref="S28:T29"/>
    <mergeCell ref="U28:V29"/>
    <mergeCell ref="W28:X29"/>
    <mergeCell ref="AF32:AI33"/>
    <mergeCell ref="AJ32:AJ33"/>
    <mergeCell ref="AK32:AM33"/>
    <mergeCell ref="C34:H35"/>
    <mergeCell ref="I34:J35"/>
    <mergeCell ref="K34:L35"/>
    <mergeCell ref="M34:N35"/>
    <mergeCell ref="O34:P35"/>
    <mergeCell ref="Q34:R35"/>
    <mergeCell ref="S34:T35"/>
    <mergeCell ref="S32:T33"/>
    <mergeCell ref="U32:V33"/>
    <mergeCell ref="W32:X33"/>
    <mergeCell ref="Y32:Z33"/>
    <mergeCell ref="AA32:AB33"/>
    <mergeCell ref="AC32:AD33"/>
    <mergeCell ref="C32:H33"/>
    <mergeCell ref="I32:J33"/>
    <mergeCell ref="K32:L33"/>
    <mergeCell ref="M32:N33"/>
    <mergeCell ref="O32:P33"/>
    <mergeCell ref="Q32:R33"/>
    <mergeCell ref="AJ35:AJ36"/>
    <mergeCell ref="AK35:AM36"/>
    <mergeCell ref="C36:H37"/>
    <mergeCell ref="I36:J37"/>
    <mergeCell ref="K36:L37"/>
    <mergeCell ref="M36:N37"/>
    <mergeCell ref="O36:P37"/>
    <mergeCell ref="Q36:R37"/>
    <mergeCell ref="S36:T37"/>
    <mergeCell ref="U36:V37"/>
    <mergeCell ref="U34:V35"/>
    <mergeCell ref="W34:X35"/>
    <mergeCell ref="Y34:Z35"/>
    <mergeCell ref="AA34:AB35"/>
    <mergeCell ref="AC34:AD35"/>
    <mergeCell ref="AF35:AI36"/>
    <mergeCell ref="W36:X37"/>
    <mergeCell ref="Y36:Z37"/>
    <mergeCell ref="AA36:AB37"/>
    <mergeCell ref="AC36:AD37"/>
    <mergeCell ref="S38:T39"/>
    <mergeCell ref="U38:V39"/>
    <mergeCell ref="W38:X39"/>
    <mergeCell ref="Y38:Z39"/>
    <mergeCell ref="AA38:AB39"/>
    <mergeCell ref="AC38:AD39"/>
    <mergeCell ref="C38:H39"/>
    <mergeCell ref="I38:J39"/>
    <mergeCell ref="K38:L39"/>
    <mergeCell ref="M38:N39"/>
    <mergeCell ref="O38:P39"/>
    <mergeCell ref="Q38:R39"/>
    <mergeCell ref="AC40:AD41"/>
    <mergeCell ref="C42:H43"/>
    <mergeCell ref="I42:J43"/>
    <mergeCell ref="K42:L43"/>
    <mergeCell ref="M42:N43"/>
    <mergeCell ref="O42:P43"/>
    <mergeCell ref="Q42:R43"/>
    <mergeCell ref="S42:T43"/>
    <mergeCell ref="U42:V43"/>
    <mergeCell ref="W42:X43"/>
    <mergeCell ref="Q40:R41"/>
    <mergeCell ref="S40:T41"/>
    <mergeCell ref="U40:V41"/>
    <mergeCell ref="W40:X41"/>
    <mergeCell ref="Y40:Z41"/>
    <mergeCell ref="AA40:AB41"/>
    <mergeCell ref="C40:H41"/>
    <mergeCell ref="I40:J41"/>
    <mergeCell ref="K40:L41"/>
    <mergeCell ref="M40:N41"/>
    <mergeCell ref="O40:P41"/>
    <mergeCell ref="Y42:Z43"/>
    <mergeCell ref="AA42:AB43"/>
    <mergeCell ref="AC42:AD43"/>
    <mergeCell ref="Y44:Z45"/>
    <mergeCell ref="AA44:AB45"/>
    <mergeCell ref="AC44:AD45"/>
    <mergeCell ref="C46:H47"/>
    <mergeCell ref="I46:J47"/>
    <mergeCell ref="K46:L47"/>
    <mergeCell ref="M46:N47"/>
    <mergeCell ref="O46:P47"/>
    <mergeCell ref="AC46:AD47"/>
    <mergeCell ref="Q46:R47"/>
    <mergeCell ref="S46:T47"/>
    <mergeCell ref="U46:V47"/>
    <mergeCell ref="W46:X47"/>
    <mergeCell ref="Y46:Z47"/>
    <mergeCell ref="AA46:AB47"/>
    <mergeCell ref="C44:H45"/>
    <mergeCell ref="I44:J45"/>
    <mergeCell ref="K44:L45"/>
    <mergeCell ref="M44:N45"/>
    <mergeCell ref="O44:P45"/>
    <mergeCell ref="Q44:R45"/>
    <mergeCell ref="S44:T45"/>
    <mergeCell ref="U44:V45"/>
    <mergeCell ref="W44:X45"/>
    <mergeCell ref="Y48:Z49"/>
    <mergeCell ref="AA48:AB49"/>
    <mergeCell ref="AC48:AD49"/>
    <mergeCell ref="C50:H51"/>
    <mergeCell ref="I50:J51"/>
    <mergeCell ref="K50:L51"/>
    <mergeCell ref="M50:N51"/>
    <mergeCell ref="O50:P51"/>
    <mergeCell ref="Q50:R51"/>
    <mergeCell ref="S50:T51"/>
    <mergeCell ref="U50:V51"/>
    <mergeCell ref="W50:X51"/>
    <mergeCell ref="Y50:Z51"/>
    <mergeCell ref="AA50:AB51"/>
    <mergeCell ref="AC50:AD51"/>
    <mergeCell ref="C48:H49"/>
    <mergeCell ref="I48:J49"/>
    <mergeCell ref="K48:L49"/>
    <mergeCell ref="M48:N49"/>
    <mergeCell ref="O48:P49"/>
    <mergeCell ref="Q48:R49"/>
    <mergeCell ref="S48:T49"/>
    <mergeCell ref="U48:V49"/>
    <mergeCell ref="W48:X49"/>
    <mergeCell ref="AC52:AD53"/>
    <mergeCell ref="C54:H55"/>
    <mergeCell ref="I54:J55"/>
    <mergeCell ref="K54:L55"/>
    <mergeCell ref="M54:N55"/>
    <mergeCell ref="O54:P55"/>
    <mergeCell ref="Q54:R55"/>
    <mergeCell ref="S54:T55"/>
    <mergeCell ref="U54:V55"/>
    <mergeCell ref="W54:X55"/>
    <mergeCell ref="Q52:R53"/>
    <mergeCell ref="S52:T53"/>
    <mergeCell ref="U52:V53"/>
    <mergeCell ref="W52:X53"/>
    <mergeCell ref="Y52:Z53"/>
    <mergeCell ref="AA52:AB53"/>
    <mergeCell ref="Y54:Z55"/>
    <mergeCell ref="AA54:AB55"/>
    <mergeCell ref="AC54:AD55"/>
    <mergeCell ref="Q56:R57"/>
    <mergeCell ref="S56:T57"/>
    <mergeCell ref="B40:B55"/>
    <mergeCell ref="I59:J60"/>
    <mergeCell ref="K59:L60"/>
    <mergeCell ref="M59:N60"/>
    <mergeCell ref="O59:P60"/>
    <mergeCell ref="Q59:R60"/>
    <mergeCell ref="C52:H53"/>
    <mergeCell ref="I52:J53"/>
    <mergeCell ref="K52:L53"/>
    <mergeCell ref="M52:N53"/>
    <mergeCell ref="O52:P53"/>
    <mergeCell ref="AJ57:AL58"/>
    <mergeCell ref="B58:H58"/>
    <mergeCell ref="I58:J58"/>
    <mergeCell ref="K58:L58"/>
    <mergeCell ref="M58:N58"/>
    <mergeCell ref="O58:P58"/>
    <mergeCell ref="Q58:R58"/>
    <mergeCell ref="S58:T58"/>
    <mergeCell ref="U58:V58"/>
    <mergeCell ref="W58:X58"/>
    <mergeCell ref="U56:V57"/>
    <mergeCell ref="W56:X57"/>
    <mergeCell ref="Y56:Z57"/>
    <mergeCell ref="AA56:AB57"/>
    <mergeCell ref="AC56:AD57"/>
    <mergeCell ref="AF57:AH58"/>
    <mergeCell ref="Y58:Z58"/>
    <mergeCell ref="AA58:AB58"/>
    <mergeCell ref="AC58:AD58"/>
    <mergeCell ref="B56:H57"/>
    <mergeCell ref="I56:J57"/>
    <mergeCell ref="K56:L57"/>
    <mergeCell ref="M56:N57"/>
    <mergeCell ref="O56:P57"/>
    <mergeCell ref="U68:W69"/>
    <mergeCell ref="X68:Z69"/>
    <mergeCell ref="AB68:AG70"/>
    <mergeCell ref="AH68:AM70"/>
    <mergeCell ref="I70:N70"/>
    <mergeCell ref="O70:T70"/>
    <mergeCell ref="U70:Z70"/>
    <mergeCell ref="AF59:AH60"/>
    <mergeCell ref="AJ59:AL60"/>
    <mergeCell ref="AB62:AG63"/>
    <mergeCell ref="AH62:AM63"/>
    <mergeCell ref="C66:AM66"/>
    <mergeCell ref="B68:H70"/>
    <mergeCell ref="I68:K69"/>
    <mergeCell ref="L68:N69"/>
    <mergeCell ref="O68:Q69"/>
    <mergeCell ref="R68:T69"/>
    <mergeCell ref="S59:T60"/>
    <mergeCell ref="U59:V60"/>
    <mergeCell ref="W59:X60"/>
    <mergeCell ref="Y59:Z60"/>
    <mergeCell ref="AA59:AB60"/>
    <mergeCell ref="AC59:AD60"/>
    <mergeCell ref="B59:H60"/>
    <mergeCell ref="X71:Z72"/>
    <mergeCell ref="AB71:AG72"/>
    <mergeCell ref="AH71:AM72"/>
    <mergeCell ref="B73:H74"/>
    <mergeCell ref="I73:K74"/>
    <mergeCell ref="L73:N74"/>
    <mergeCell ref="O73:Q74"/>
    <mergeCell ref="R73:T74"/>
    <mergeCell ref="U73:W74"/>
    <mergeCell ref="X73:Z74"/>
    <mergeCell ref="B71:H72"/>
    <mergeCell ref="I71:K72"/>
    <mergeCell ref="L71:N72"/>
    <mergeCell ref="O71:Q72"/>
    <mergeCell ref="R71:T72"/>
    <mergeCell ref="U71:W72"/>
    <mergeCell ref="X75:Z76"/>
    <mergeCell ref="AB75:AG76"/>
    <mergeCell ref="AH75:AM76"/>
    <mergeCell ref="B75:H76"/>
    <mergeCell ref="I75:K76"/>
    <mergeCell ref="L75:N76"/>
    <mergeCell ref="O75:Q76"/>
    <mergeCell ref="R75:T76"/>
    <mergeCell ref="U75:W76"/>
  </mergeCells>
  <phoneticPr fontId="3"/>
  <dataValidations count="3">
    <dataValidation type="whole" imeMode="halfAlpha" operator="equal" allowBlank="1" showInputMessage="1" showErrorMessage="1" sqref="AH71:AM72">
      <formula1>1</formula1>
    </dataValidation>
    <dataValidation imeMode="halfAlpha" allowBlank="1" showInputMessage="1" showErrorMessage="1" sqref="I71:Z72 AB71:AG72"/>
    <dataValidation type="whole" imeMode="halfAlpha" allowBlank="1" showInputMessage="1" showErrorMessage="1" prompt="西暦で入力してください。" sqref="I20:K20">
      <formula1>0</formula1>
      <formula2>9999</formula2>
    </dataValidation>
  </dataValidations>
  <pageMargins left="0.70866141732283461" right="0.70866141732283461"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7"/>
  <sheetViews>
    <sheetView showGridLines="0" view="pageBreakPreview" zoomScaleNormal="100" zoomScaleSheetLayoutView="100" workbookViewId="0">
      <selection activeCell="B3" sqref="B3:W3"/>
    </sheetView>
  </sheetViews>
  <sheetFormatPr defaultRowHeight="13.5"/>
  <cols>
    <col min="1" max="1" width="2.125" style="729" customWidth="1"/>
    <col min="2" max="23" width="3.625" style="729" customWidth="1"/>
    <col min="24" max="24" width="2.125" style="729" customWidth="1"/>
    <col min="25" max="39" width="5.625" style="729" customWidth="1"/>
    <col min="40" max="16384" width="9" style="729"/>
  </cols>
  <sheetData>
    <row r="1" spans="1:25">
      <c r="A1" s="728" t="s">
        <v>396</v>
      </c>
      <c r="M1" s="730"/>
      <c r="N1" s="731"/>
      <c r="O1" s="731"/>
      <c r="P1" s="731"/>
      <c r="Q1" s="732"/>
      <c r="R1" s="733"/>
      <c r="S1" s="733"/>
      <c r="T1" s="733"/>
      <c r="U1" s="733"/>
      <c r="V1" s="733"/>
      <c r="W1" s="733"/>
      <c r="X1" s="734"/>
      <c r="Y1" s="734"/>
    </row>
    <row r="2" spans="1:25" ht="5.0999999999999996" customHeight="1">
      <c r="M2" s="730"/>
      <c r="N2" s="731"/>
      <c r="O2" s="731"/>
      <c r="P2" s="731"/>
      <c r="Q2" s="730"/>
      <c r="R2" s="731"/>
      <c r="S2" s="731"/>
      <c r="T2" s="731"/>
      <c r="U2" s="731"/>
      <c r="V2" s="731"/>
      <c r="W2" s="731"/>
    </row>
    <row r="3" spans="1:25">
      <c r="B3" s="735" t="s">
        <v>398</v>
      </c>
      <c r="C3" s="735"/>
      <c r="D3" s="735"/>
      <c r="E3" s="735"/>
      <c r="F3" s="735"/>
      <c r="G3" s="735"/>
      <c r="H3" s="735"/>
      <c r="I3" s="735"/>
      <c r="J3" s="735"/>
      <c r="K3" s="735"/>
      <c r="L3" s="735"/>
      <c r="M3" s="735"/>
      <c r="N3" s="735"/>
      <c r="O3" s="735"/>
      <c r="P3" s="735"/>
      <c r="Q3" s="735"/>
      <c r="R3" s="735"/>
      <c r="S3" s="735"/>
      <c r="T3" s="735"/>
      <c r="U3" s="735"/>
      <c r="V3" s="735"/>
      <c r="W3" s="735"/>
    </row>
    <row r="4" spans="1:25" ht="4.5" customHeight="1">
      <c r="B4" s="731"/>
      <c r="C4" s="731"/>
      <c r="D4" s="731"/>
      <c r="E4" s="731"/>
      <c r="F4" s="731"/>
      <c r="G4" s="731"/>
      <c r="H4" s="731"/>
      <c r="I4" s="731"/>
      <c r="J4" s="731"/>
      <c r="K4" s="731"/>
      <c r="L4" s="731"/>
      <c r="M4" s="731"/>
      <c r="N4" s="731"/>
      <c r="O4" s="731"/>
      <c r="P4" s="731"/>
      <c r="Q4" s="731"/>
      <c r="R4" s="731"/>
      <c r="S4" s="731"/>
      <c r="T4" s="731"/>
      <c r="U4" s="731"/>
      <c r="V4" s="731"/>
      <c r="W4" s="731"/>
    </row>
    <row r="5" spans="1:25" ht="4.5" customHeight="1">
      <c r="B5" s="731"/>
      <c r="C5" s="731"/>
      <c r="D5" s="731"/>
      <c r="E5" s="731"/>
      <c r="F5" s="731"/>
      <c r="G5" s="731"/>
      <c r="H5" s="731"/>
      <c r="I5" s="731"/>
      <c r="J5" s="731"/>
      <c r="K5" s="731"/>
      <c r="L5" s="731"/>
      <c r="M5" s="731"/>
      <c r="N5" s="736"/>
      <c r="O5" s="736"/>
      <c r="P5" s="737"/>
      <c r="Q5" s="738"/>
      <c r="R5" s="738"/>
      <c r="S5" s="738"/>
      <c r="T5" s="738"/>
      <c r="U5" s="738"/>
      <c r="V5" s="738"/>
      <c r="W5" s="738"/>
    </row>
    <row r="6" spans="1:25" ht="4.5" customHeight="1">
      <c r="B6" s="731"/>
      <c r="C6" s="731"/>
      <c r="D6" s="731"/>
      <c r="E6" s="731"/>
      <c r="F6" s="731"/>
      <c r="G6" s="731"/>
      <c r="H6" s="731"/>
      <c r="I6" s="731"/>
      <c r="J6" s="731"/>
      <c r="K6" s="731"/>
      <c r="L6" s="731"/>
      <c r="M6" s="731"/>
      <c r="N6" s="736"/>
      <c r="O6" s="736"/>
      <c r="P6" s="737"/>
      <c r="Q6" s="738"/>
      <c r="R6" s="738"/>
      <c r="S6" s="738"/>
      <c r="T6" s="738"/>
      <c r="U6" s="738"/>
      <c r="V6" s="738"/>
      <c r="W6" s="738"/>
    </row>
    <row r="7" spans="1:25" ht="4.5" customHeight="1">
      <c r="B7" s="731"/>
      <c r="C7" s="731"/>
      <c r="D7" s="731"/>
      <c r="E7" s="731"/>
      <c r="F7" s="731"/>
      <c r="G7" s="731"/>
      <c r="H7" s="731"/>
      <c r="I7" s="731"/>
      <c r="J7" s="731"/>
      <c r="K7" s="731"/>
      <c r="L7" s="731"/>
      <c r="M7" s="731"/>
      <c r="N7" s="736"/>
      <c r="O7" s="736"/>
      <c r="P7" s="736"/>
      <c r="Q7" s="736"/>
      <c r="R7" s="736"/>
      <c r="S7" s="736"/>
      <c r="T7" s="736"/>
      <c r="U7" s="736"/>
      <c r="V7" s="736"/>
      <c r="W7" s="736"/>
    </row>
    <row r="8" spans="1:25">
      <c r="B8" s="729" t="s">
        <v>394</v>
      </c>
    </row>
    <row r="9" spans="1:25">
      <c r="C9" s="739" t="s">
        <v>366</v>
      </c>
      <c r="D9" s="729" t="s">
        <v>367</v>
      </c>
      <c r="J9" s="739" t="s">
        <v>366</v>
      </c>
      <c r="K9" s="729" t="s">
        <v>368</v>
      </c>
    </row>
    <row r="10" spans="1:25" ht="10.5" customHeight="1"/>
    <row r="11" spans="1:25">
      <c r="B11" s="729" t="s">
        <v>369</v>
      </c>
    </row>
    <row r="12" spans="1:25">
      <c r="C12" s="739" t="s">
        <v>366</v>
      </c>
      <c r="D12" s="729" t="s">
        <v>370</v>
      </c>
    </row>
    <row r="13" spans="1:25">
      <c r="C13" s="739" t="s">
        <v>366</v>
      </c>
      <c r="D13" s="729" t="s">
        <v>371</v>
      </c>
    </row>
    <row r="14" spans="1:25" ht="10.5" customHeight="1"/>
    <row r="15" spans="1:25">
      <c r="B15" s="729" t="s">
        <v>372</v>
      </c>
    </row>
    <row r="16" spans="1:25" ht="60" customHeight="1">
      <c r="B16" s="740"/>
      <c r="C16" s="740"/>
      <c r="D16" s="740"/>
      <c r="E16" s="740"/>
      <c r="F16" s="741" t="s">
        <v>373</v>
      </c>
      <c r="G16" s="742"/>
      <c r="H16" s="742"/>
      <c r="I16" s="742"/>
      <c r="J16" s="742"/>
      <c r="K16" s="742"/>
      <c r="L16" s="743"/>
      <c r="M16" s="744" t="s">
        <v>395</v>
      </c>
      <c r="N16" s="744"/>
      <c r="O16" s="744"/>
      <c r="P16" s="744"/>
      <c r="Q16" s="744"/>
      <c r="R16" s="744"/>
      <c r="S16" s="744"/>
    </row>
    <row r="17" spans="2:23">
      <c r="B17" s="745">
        <v>4</v>
      </c>
      <c r="C17" s="746"/>
      <c r="D17" s="746" t="s">
        <v>375</v>
      </c>
      <c r="E17" s="747"/>
      <c r="F17" s="748"/>
      <c r="G17" s="749"/>
      <c r="H17" s="749"/>
      <c r="I17" s="749"/>
      <c r="J17" s="749"/>
      <c r="K17" s="749"/>
      <c r="L17" s="750" t="s">
        <v>376</v>
      </c>
      <c r="M17" s="748"/>
      <c r="N17" s="749"/>
      <c r="O17" s="749"/>
      <c r="P17" s="749"/>
      <c r="Q17" s="749"/>
      <c r="R17" s="749"/>
      <c r="S17" s="750" t="s">
        <v>376</v>
      </c>
    </row>
    <row r="18" spans="2:23">
      <c r="B18" s="745">
        <v>5</v>
      </c>
      <c r="C18" s="746"/>
      <c r="D18" s="746" t="s">
        <v>375</v>
      </c>
      <c r="E18" s="747"/>
      <c r="F18" s="748"/>
      <c r="G18" s="749"/>
      <c r="H18" s="749"/>
      <c r="I18" s="749"/>
      <c r="J18" s="749"/>
      <c r="K18" s="749"/>
      <c r="L18" s="750" t="s">
        <v>376</v>
      </c>
      <c r="M18" s="748"/>
      <c r="N18" s="749"/>
      <c r="O18" s="749"/>
      <c r="P18" s="749"/>
      <c r="Q18" s="749"/>
      <c r="R18" s="749"/>
      <c r="S18" s="750" t="s">
        <v>376</v>
      </c>
    </row>
    <row r="19" spans="2:23">
      <c r="B19" s="745">
        <v>6</v>
      </c>
      <c r="C19" s="746"/>
      <c r="D19" s="746" t="s">
        <v>375</v>
      </c>
      <c r="E19" s="747"/>
      <c r="F19" s="748"/>
      <c r="G19" s="749"/>
      <c r="H19" s="749"/>
      <c r="I19" s="749"/>
      <c r="J19" s="749"/>
      <c r="K19" s="749"/>
      <c r="L19" s="750" t="s">
        <v>376</v>
      </c>
      <c r="M19" s="748"/>
      <c r="N19" s="749"/>
      <c r="O19" s="749"/>
      <c r="P19" s="749"/>
      <c r="Q19" s="749"/>
      <c r="R19" s="749"/>
      <c r="S19" s="750" t="s">
        <v>376</v>
      </c>
    </row>
    <row r="20" spans="2:23">
      <c r="B20" s="745">
        <v>7</v>
      </c>
      <c r="C20" s="746"/>
      <c r="D20" s="746" t="s">
        <v>375</v>
      </c>
      <c r="E20" s="747"/>
      <c r="F20" s="748"/>
      <c r="G20" s="749"/>
      <c r="H20" s="749"/>
      <c r="I20" s="749"/>
      <c r="J20" s="749"/>
      <c r="K20" s="749"/>
      <c r="L20" s="750" t="s">
        <v>376</v>
      </c>
      <c r="M20" s="748"/>
      <c r="N20" s="749"/>
      <c r="O20" s="749"/>
      <c r="P20" s="749"/>
      <c r="Q20" s="749"/>
      <c r="R20" s="749"/>
      <c r="S20" s="750" t="s">
        <v>376</v>
      </c>
    </row>
    <row r="21" spans="2:23">
      <c r="B21" s="745">
        <v>8</v>
      </c>
      <c r="C21" s="746"/>
      <c r="D21" s="746" t="s">
        <v>375</v>
      </c>
      <c r="E21" s="747"/>
      <c r="F21" s="748"/>
      <c r="G21" s="749"/>
      <c r="H21" s="749"/>
      <c r="I21" s="749"/>
      <c r="J21" s="749"/>
      <c r="K21" s="749"/>
      <c r="L21" s="750" t="s">
        <v>376</v>
      </c>
      <c r="M21" s="748"/>
      <c r="N21" s="749"/>
      <c r="O21" s="749"/>
      <c r="P21" s="749"/>
      <c r="Q21" s="749"/>
      <c r="R21" s="749"/>
      <c r="S21" s="750" t="s">
        <v>376</v>
      </c>
    </row>
    <row r="22" spans="2:23">
      <c r="B22" s="745">
        <v>9</v>
      </c>
      <c r="C22" s="746"/>
      <c r="D22" s="746" t="s">
        <v>375</v>
      </c>
      <c r="E22" s="747"/>
      <c r="F22" s="748"/>
      <c r="G22" s="749"/>
      <c r="H22" s="749"/>
      <c r="I22" s="749"/>
      <c r="J22" s="749"/>
      <c r="K22" s="749"/>
      <c r="L22" s="750" t="s">
        <v>376</v>
      </c>
      <c r="M22" s="748"/>
      <c r="N22" s="749"/>
      <c r="O22" s="749"/>
      <c r="P22" s="749"/>
      <c r="Q22" s="749"/>
      <c r="R22" s="749"/>
      <c r="S22" s="750" t="s">
        <v>376</v>
      </c>
    </row>
    <row r="23" spans="2:23">
      <c r="B23" s="745">
        <v>10</v>
      </c>
      <c r="C23" s="746"/>
      <c r="D23" s="746" t="s">
        <v>375</v>
      </c>
      <c r="E23" s="747"/>
      <c r="F23" s="748"/>
      <c r="G23" s="749"/>
      <c r="H23" s="749"/>
      <c r="I23" s="749"/>
      <c r="J23" s="749"/>
      <c r="K23" s="749"/>
      <c r="L23" s="750" t="s">
        <v>376</v>
      </c>
      <c r="M23" s="748"/>
      <c r="N23" s="749"/>
      <c r="O23" s="749"/>
      <c r="P23" s="749"/>
      <c r="Q23" s="749"/>
      <c r="R23" s="749"/>
      <c r="S23" s="750" t="s">
        <v>376</v>
      </c>
    </row>
    <row r="24" spans="2:23">
      <c r="B24" s="745">
        <v>11</v>
      </c>
      <c r="C24" s="746"/>
      <c r="D24" s="746" t="s">
        <v>375</v>
      </c>
      <c r="E24" s="747"/>
      <c r="F24" s="748"/>
      <c r="G24" s="749"/>
      <c r="H24" s="749"/>
      <c r="I24" s="749"/>
      <c r="J24" s="749"/>
      <c r="K24" s="749"/>
      <c r="L24" s="750" t="s">
        <v>376</v>
      </c>
      <c r="M24" s="748"/>
      <c r="N24" s="749"/>
      <c r="O24" s="749"/>
      <c r="P24" s="749"/>
      <c r="Q24" s="749"/>
      <c r="R24" s="749"/>
      <c r="S24" s="750" t="s">
        <v>376</v>
      </c>
    </row>
    <row r="25" spans="2:23">
      <c r="B25" s="745">
        <v>12</v>
      </c>
      <c r="C25" s="746"/>
      <c r="D25" s="746" t="s">
        <v>375</v>
      </c>
      <c r="E25" s="747"/>
      <c r="F25" s="748"/>
      <c r="G25" s="749"/>
      <c r="H25" s="749"/>
      <c r="I25" s="749"/>
      <c r="J25" s="749"/>
      <c r="K25" s="749"/>
      <c r="L25" s="750" t="s">
        <v>376</v>
      </c>
      <c r="M25" s="748"/>
      <c r="N25" s="749"/>
      <c r="O25" s="749"/>
      <c r="P25" s="749"/>
      <c r="Q25" s="749"/>
      <c r="R25" s="749"/>
      <c r="S25" s="750" t="s">
        <v>376</v>
      </c>
      <c r="U25" s="740" t="s">
        <v>377</v>
      </c>
      <c r="V25" s="740"/>
      <c r="W25" s="740"/>
    </row>
    <row r="26" spans="2:23">
      <c r="B26" s="745">
        <v>1</v>
      </c>
      <c r="C26" s="746"/>
      <c r="D26" s="746" t="s">
        <v>375</v>
      </c>
      <c r="E26" s="747"/>
      <c r="F26" s="748"/>
      <c r="G26" s="749"/>
      <c r="H26" s="749"/>
      <c r="I26" s="749"/>
      <c r="J26" s="749"/>
      <c r="K26" s="749"/>
      <c r="L26" s="750" t="s">
        <v>376</v>
      </c>
      <c r="M26" s="748"/>
      <c r="N26" s="749"/>
      <c r="O26" s="749"/>
      <c r="P26" s="749"/>
      <c r="Q26" s="749"/>
      <c r="R26" s="749"/>
      <c r="S26" s="750" t="s">
        <v>376</v>
      </c>
      <c r="U26" s="751"/>
      <c r="V26" s="751"/>
      <c r="W26" s="751"/>
    </row>
    <row r="27" spans="2:23">
      <c r="B27" s="745">
        <v>2</v>
      </c>
      <c r="C27" s="746"/>
      <c r="D27" s="746" t="s">
        <v>375</v>
      </c>
      <c r="E27" s="747"/>
      <c r="F27" s="748"/>
      <c r="G27" s="749"/>
      <c r="H27" s="749"/>
      <c r="I27" s="749"/>
      <c r="J27" s="749"/>
      <c r="K27" s="749"/>
      <c r="L27" s="750" t="s">
        <v>376</v>
      </c>
      <c r="M27" s="748"/>
      <c r="N27" s="749"/>
      <c r="O27" s="749"/>
      <c r="P27" s="749"/>
      <c r="Q27" s="749"/>
      <c r="R27" s="749"/>
      <c r="S27" s="750" t="s">
        <v>376</v>
      </c>
    </row>
    <row r="28" spans="2:23">
      <c r="B28" s="740" t="s">
        <v>378</v>
      </c>
      <c r="C28" s="740"/>
      <c r="D28" s="740"/>
      <c r="E28" s="740"/>
      <c r="F28" s="745" t="str">
        <f>IF(SUM(F17:K27)=0,"",SUM(F17:K27))</f>
        <v/>
      </c>
      <c r="G28" s="746"/>
      <c r="H28" s="746"/>
      <c r="I28" s="746"/>
      <c r="J28" s="746"/>
      <c r="K28" s="746"/>
      <c r="L28" s="750" t="s">
        <v>376</v>
      </c>
      <c r="M28" s="745" t="str">
        <f>IF(SUM(M17:R27)=0,"",SUM(M17:R27))</f>
        <v/>
      </c>
      <c r="N28" s="746"/>
      <c r="O28" s="746"/>
      <c r="P28" s="746"/>
      <c r="Q28" s="746"/>
      <c r="R28" s="746"/>
      <c r="S28" s="750" t="s">
        <v>376</v>
      </c>
      <c r="U28" s="740" t="s">
        <v>379</v>
      </c>
      <c r="V28" s="740"/>
      <c r="W28" s="740"/>
    </row>
    <row r="29" spans="2:23" ht="39.950000000000003" customHeight="1">
      <c r="B29" s="744" t="s">
        <v>380</v>
      </c>
      <c r="C29" s="740"/>
      <c r="D29" s="740"/>
      <c r="E29" s="740"/>
      <c r="F29" s="752" t="str">
        <f>IF(F28="","",F28/U26)</f>
        <v/>
      </c>
      <c r="G29" s="753"/>
      <c r="H29" s="753"/>
      <c r="I29" s="753"/>
      <c r="J29" s="753"/>
      <c r="K29" s="753"/>
      <c r="L29" s="750" t="s">
        <v>376</v>
      </c>
      <c r="M29" s="752" t="str">
        <f>IF(M28="","",M28/U26)</f>
        <v/>
      </c>
      <c r="N29" s="753"/>
      <c r="O29" s="753"/>
      <c r="P29" s="753"/>
      <c r="Q29" s="753"/>
      <c r="R29" s="753"/>
      <c r="S29" s="750" t="s">
        <v>376</v>
      </c>
      <c r="U29" s="530" t="str">
        <f>IF(F29="","",ROUNDDOWN(M29/F29,3))</f>
        <v/>
      </c>
      <c r="V29" s="531"/>
      <c r="W29" s="532"/>
    </row>
    <row r="31" spans="2:23">
      <c r="B31" s="729" t="s">
        <v>381</v>
      </c>
    </row>
    <row r="32" spans="2:23" ht="60" customHeight="1">
      <c r="B32" s="740"/>
      <c r="C32" s="740"/>
      <c r="D32" s="740"/>
      <c r="E32" s="740"/>
      <c r="F32" s="741" t="s">
        <v>373</v>
      </c>
      <c r="G32" s="742"/>
      <c r="H32" s="742"/>
      <c r="I32" s="742"/>
      <c r="J32" s="742"/>
      <c r="K32" s="742"/>
      <c r="L32" s="743"/>
      <c r="M32" s="744" t="s">
        <v>395</v>
      </c>
      <c r="N32" s="744"/>
      <c r="O32" s="744"/>
      <c r="P32" s="744"/>
      <c r="Q32" s="744"/>
      <c r="R32" s="744"/>
      <c r="S32" s="744"/>
    </row>
    <row r="33" spans="2:23">
      <c r="B33" s="748"/>
      <c r="C33" s="749"/>
      <c r="D33" s="749"/>
      <c r="E33" s="754" t="s">
        <v>375</v>
      </c>
      <c r="F33" s="748"/>
      <c r="G33" s="749"/>
      <c r="H33" s="749"/>
      <c r="I33" s="749"/>
      <c r="J33" s="749"/>
      <c r="K33" s="749"/>
      <c r="L33" s="750" t="s">
        <v>376</v>
      </c>
      <c r="M33" s="748"/>
      <c r="N33" s="749"/>
      <c r="O33" s="749"/>
      <c r="P33" s="749"/>
      <c r="Q33" s="749"/>
      <c r="R33" s="749"/>
      <c r="S33" s="750" t="s">
        <v>376</v>
      </c>
    </row>
    <row r="34" spans="2:23">
      <c r="B34" s="748"/>
      <c r="C34" s="749"/>
      <c r="D34" s="749"/>
      <c r="E34" s="754" t="s">
        <v>375</v>
      </c>
      <c r="F34" s="748"/>
      <c r="G34" s="749"/>
      <c r="H34" s="749"/>
      <c r="I34" s="749"/>
      <c r="J34" s="749"/>
      <c r="K34" s="749"/>
      <c r="L34" s="750" t="s">
        <v>376</v>
      </c>
      <c r="M34" s="748"/>
      <c r="N34" s="749"/>
      <c r="O34" s="749"/>
      <c r="P34" s="749"/>
      <c r="Q34" s="749"/>
      <c r="R34" s="749"/>
      <c r="S34" s="750" t="s">
        <v>376</v>
      </c>
    </row>
    <row r="35" spans="2:23">
      <c r="B35" s="748"/>
      <c r="C35" s="749"/>
      <c r="D35" s="749"/>
      <c r="E35" s="754" t="s">
        <v>382</v>
      </c>
      <c r="F35" s="748"/>
      <c r="G35" s="749"/>
      <c r="H35" s="749"/>
      <c r="I35" s="749"/>
      <c r="J35" s="749"/>
      <c r="K35" s="749"/>
      <c r="L35" s="750" t="s">
        <v>376</v>
      </c>
      <c r="M35" s="748"/>
      <c r="N35" s="749"/>
      <c r="O35" s="749"/>
      <c r="P35" s="749"/>
      <c r="Q35" s="749"/>
      <c r="R35" s="749"/>
      <c r="S35" s="750" t="s">
        <v>376</v>
      </c>
    </row>
    <row r="36" spans="2:23">
      <c r="B36" s="740" t="s">
        <v>378</v>
      </c>
      <c r="C36" s="740"/>
      <c r="D36" s="740"/>
      <c r="E36" s="740"/>
      <c r="F36" s="745" t="str">
        <f>IF(SUM(F33:K35)=0,"",SUM(F33:K35))</f>
        <v/>
      </c>
      <c r="G36" s="746"/>
      <c r="H36" s="746"/>
      <c r="I36" s="746"/>
      <c r="J36" s="746"/>
      <c r="K36" s="746"/>
      <c r="L36" s="750" t="s">
        <v>376</v>
      </c>
      <c r="M36" s="745" t="str">
        <f>IF(SUM(M33:R35)=0,"",SUM(M33:R35))</f>
        <v/>
      </c>
      <c r="N36" s="746"/>
      <c r="O36" s="746"/>
      <c r="P36" s="746"/>
      <c r="Q36" s="746"/>
      <c r="R36" s="746"/>
      <c r="S36" s="750" t="s">
        <v>376</v>
      </c>
      <c r="U36" s="740" t="s">
        <v>379</v>
      </c>
      <c r="V36" s="740"/>
      <c r="W36" s="740"/>
    </row>
    <row r="37" spans="2:23" ht="39.950000000000003" customHeight="1">
      <c r="B37" s="744" t="s">
        <v>380</v>
      </c>
      <c r="C37" s="740"/>
      <c r="D37" s="740"/>
      <c r="E37" s="740"/>
      <c r="F37" s="752" t="str">
        <f>IF(F36="","",F36/3)</f>
        <v/>
      </c>
      <c r="G37" s="753"/>
      <c r="H37" s="753"/>
      <c r="I37" s="753"/>
      <c r="J37" s="753"/>
      <c r="K37" s="753"/>
      <c r="L37" s="750" t="s">
        <v>376</v>
      </c>
      <c r="M37" s="752" t="str">
        <f>IF(M36="","",M36/3)</f>
        <v/>
      </c>
      <c r="N37" s="753"/>
      <c r="O37" s="753"/>
      <c r="P37" s="753"/>
      <c r="Q37" s="753"/>
      <c r="R37" s="753"/>
      <c r="S37" s="750" t="s">
        <v>376</v>
      </c>
      <c r="U37" s="530" t="str">
        <f>IF(F37="","",ROUNDDOWN(M37/F37,3))</f>
        <v/>
      </c>
      <c r="V37" s="531"/>
      <c r="W37" s="532"/>
    </row>
    <row r="38" spans="2:23" ht="5.0999999999999996" customHeight="1">
      <c r="B38" s="755"/>
      <c r="C38" s="756"/>
      <c r="D38" s="756"/>
      <c r="E38" s="756"/>
      <c r="F38" s="757"/>
      <c r="G38" s="757"/>
      <c r="H38" s="757"/>
      <c r="I38" s="757"/>
      <c r="J38" s="757"/>
      <c r="K38" s="757"/>
      <c r="L38" s="756"/>
      <c r="M38" s="757"/>
      <c r="N38" s="757"/>
      <c r="O38" s="757"/>
      <c r="P38" s="757"/>
      <c r="Q38" s="757"/>
      <c r="R38" s="757"/>
      <c r="S38" s="756"/>
      <c r="U38" s="272"/>
      <c r="V38" s="272"/>
      <c r="W38" s="272"/>
    </row>
    <row r="39" spans="2:23">
      <c r="B39" s="729" t="s">
        <v>383</v>
      </c>
    </row>
    <row r="40" spans="2:23">
      <c r="B40" s="529" t="s">
        <v>399</v>
      </c>
      <c r="C40" s="529"/>
      <c r="D40" s="529"/>
      <c r="E40" s="529"/>
      <c r="F40" s="529"/>
      <c r="G40" s="529"/>
      <c r="H40" s="529"/>
      <c r="I40" s="529"/>
      <c r="J40" s="529"/>
      <c r="K40" s="529"/>
      <c r="L40" s="529"/>
      <c r="M40" s="529"/>
      <c r="N40" s="529"/>
      <c r="O40" s="529"/>
      <c r="P40" s="529"/>
      <c r="Q40" s="529"/>
      <c r="R40" s="529"/>
      <c r="S40" s="529"/>
      <c r="T40" s="529"/>
      <c r="U40" s="529"/>
      <c r="V40" s="529"/>
      <c r="W40" s="529"/>
    </row>
    <row r="41" spans="2:23">
      <c r="B41" s="529" t="s">
        <v>397</v>
      </c>
      <c r="C41" s="529"/>
      <c r="D41" s="529"/>
      <c r="E41" s="529"/>
      <c r="F41" s="529"/>
      <c r="G41" s="529"/>
      <c r="H41" s="529"/>
      <c r="I41" s="529"/>
      <c r="J41" s="529"/>
      <c r="K41" s="529"/>
      <c r="L41" s="529"/>
      <c r="M41" s="529"/>
      <c r="N41" s="529"/>
      <c r="O41" s="529"/>
      <c r="P41" s="529"/>
      <c r="Q41" s="529"/>
      <c r="R41" s="529"/>
      <c r="S41" s="529"/>
      <c r="T41" s="529"/>
      <c r="U41" s="529"/>
      <c r="V41" s="529"/>
      <c r="W41" s="529"/>
    </row>
    <row r="42" spans="2:23">
      <c r="B42" s="529" t="s">
        <v>386</v>
      </c>
      <c r="C42" s="529"/>
      <c r="D42" s="529"/>
      <c r="E42" s="529"/>
      <c r="F42" s="529"/>
      <c r="G42" s="529"/>
      <c r="H42" s="529"/>
      <c r="I42" s="529"/>
      <c r="J42" s="529"/>
      <c r="K42" s="529"/>
      <c r="L42" s="529"/>
      <c r="M42" s="529"/>
      <c r="N42" s="529"/>
      <c r="O42" s="529"/>
      <c r="P42" s="529"/>
      <c r="Q42" s="529"/>
      <c r="R42" s="529"/>
      <c r="S42" s="529"/>
      <c r="T42" s="529"/>
      <c r="U42" s="529"/>
      <c r="V42" s="529"/>
      <c r="W42" s="529"/>
    </row>
    <row r="43" spans="2:23">
      <c r="B43" s="529" t="s">
        <v>387</v>
      </c>
      <c r="C43" s="529"/>
      <c r="D43" s="529"/>
      <c r="E43" s="529"/>
      <c r="F43" s="529"/>
      <c r="G43" s="529"/>
      <c r="H43" s="529"/>
      <c r="I43" s="529"/>
      <c r="J43" s="529"/>
      <c r="K43" s="529"/>
      <c r="L43" s="529"/>
      <c r="M43" s="529"/>
      <c r="N43" s="529"/>
      <c r="O43" s="529"/>
      <c r="P43" s="529"/>
      <c r="Q43" s="529"/>
      <c r="R43" s="529"/>
      <c r="S43" s="529"/>
      <c r="T43" s="529"/>
      <c r="U43" s="529"/>
      <c r="V43" s="529"/>
      <c r="W43" s="529"/>
    </row>
    <row r="44" spans="2:23">
      <c r="B44" s="529" t="s">
        <v>388</v>
      </c>
      <c r="C44" s="529"/>
      <c r="D44" s="529"/>
      <c r="E44" s="529"/>
      <c r="F44" s="529"/>
      <c r="G44" s="529"/>
      <c r="H44" s="529"/>
      <c r="I44" s="529"/>
      <c r="J44" s="529"/>
      <c r="K44" s="529"/>
      <c r="L44" s="529"/>
      <c r="M44" s="529"/>
      <c r="N44" s="529"/>
      <c r="O44" s="529"/>
      <c r="P44" s="529"/>
      <c r="Q44" s="529"/>
      <c r="R44" s="529"/>
      <c r="S44" s="529"/>
      <c r="T44" s="529"/>
      <c r="U44" s="529"/>
      <c r="V44" s="529"/>
      <c r="W44" s="529"/>
    </row>
    <row r="45" spans="2:23">
      <c r="B45" s="529" t="s">
        <v>389</v>
      </c>
      <c r="C45" s="529"/>
      <c r="D45" s="529"/>
      <c r="E45" s="529"/>
      <c r="F45" s="529"/>
      <c r="G45" s="529"/>
      <c r="H45" s="529"/>
      <c r="I45" s="529"/>
      <c r="J45" s="529"/>
      <c r="K45" s="529"/>
      <c r="L45" s="529"/>
      <c r="M45" s="529"/>
      <c r="N45" s="529"/>
      <c r="O45" s="529"/>
      <c r="P45" s="529"/>
      <c r="Q45" s="529"/>
      <c r="R45" s="529"/>
      <c r="S45" s="529"/>
      <c r="T45" s="529"/>
      <c r="U45" s="529"/>
      <c r="V45" s="529"/>
      <c r="W45" s="529"/>
    </row>
    <row r="46" spans="2:23">
      <c r="B46" s="529" t="s">
        <v>390</v>
      </c>
      <c r="C46" s="529"/>
      <c r="D46" s="529"/>
      <c r="E46" s="529"/>
      <c r="F46" s="529"/>
      <c r="G46" s="529"/>
      <c r="H46" s="529"/>
      <c r="I46" s="529"/>
      <c r="J46" s="529"/>
      <c r="K46" s="529"/>
      <c r="L46" s="529"/>
      <c r="M46" s="529"/>
      <c r="N46" s="529"/>
      <c r="O46" s="529"/>
      <c r="P46" s="529"/>
      <c r="Q46" s="529"/>
      <c r="R46" s="529"/>
      <c r="S46" s="529"/>
      <c r="T46" s="529"/>
      <c r="U46" s="529"/>
      <c r="V46" s="529"/>
      <c r="W46" s="529"/>
    </row>
    <row r="47" spans="2:23">
      <c r="B47" s="529" t="s">
        <v>391</v>
      </c>
      <c r="C47" s="529"/>
      <c r="D47" s="529"/>
      <c r="E47" s="529"/>
      <c r="F47" s="529"/>
      <c r="G47" s="529"/>
      <c r="H47" s="529"/>
      <c r="I47" s="529"/>
      <c r="J47" s="529"/>
      <c r="K47" s="529"/>
      <c r="L47" s="529"/>
      <c r="M47" s="529"/>
      <c r="N47" s="529"/>
      <c r="O47" s="529"/>
      <c r="P47" s="529"/>
      <c r="Q47" s="529"/>
      <c r="R47" s="529"/>
      <c r="S47" s="529"/>
      <c r="T47" s="529"/>
      <c r="U47" s="529"/>
      <c r="V47" s="529"/>
      <c r="W47" s="529"/>
    </row>
    <row r="48" spans="2:23">
      <c r="B48" s="529"/>
      <c r="C48" s="529"/>
      <c r="D48" s="529"/>
      <c r="E48" s="529"/>
      <c r="F48" s="529"/>
      <c r="G48" s="529"/>
      <c r="H48" s="529"/>
      <c r="I48" s="529"/>
      <c r="J48" s="529"/>
      <c r="K48" s="529"/>
      <c r="L48" s="529"/>
      <c r="M48" s="529"/>
      <c r="N48" s="529"/>
      <c r="O48" s="529"/>
      <c r="P48" s="529"/>
      <c r="Q48" s="529"/>
      <c r="R48" s="529"/>
      <c r="S48" s="529"/>
      <c r="T48" s="529"/>
      <c r="U48" s="529"/>
      <c r="V48" s="529"/>
      <c r="W48" s="529"/>
    </row>
    <row r="49" spans="2:23">
      <c r="B49" s="529"/>
      <c r="C49" s="529"/>
      <c r="D49" s="529"/>
      <c r="E49" s="529"/>
      <c r="F49" s="529"/>
      <c r="G49" s="529"/>
      <c r="H49" s="529"/>
      <c r="I49" s="529"/>
      <c r="J49" s="529"/>
      <c r="K49" s="529"/>
      <c r="L49" s="529"/>
      <c r="M49" s="529"/>
      <c r="N49" s="529"/>
      <c r="O49" s="529"/>
      <c r="P49" s="529"/>
      <c r="Q49" s="529"/>
      <c r="R49" s="529"/>
      <c r="S49" s="529"/>
      <c r="T49" s="529"/>
      <c r="U49" s="529"/>
      <c r="V49" s="529"/>
      <c r="W49" s="529"/>
    </row>
    <row r="50" spans="2:23">
      <c r="B50" s="529"/>
      <c r="C50" s="529"/>
      <c r="D50" s="529"/>
      <c r="E50" s="529"/>
      <c r="F50" s="529"/>
      <c r="G50" s="529"/>
      <c r="H50" s="529"/>
      <c r="I50" s="529"/>
      <c r="J50" s="529"/>
      <c r="K50" s="529"/>
      <c r="L50" s="529"/>
      <c r="M50" s="529"/>
      <c r="N50" s="529"/>
      <c r="O50" s="529"/>
      <c r="P50" s="529"/>
      <c r="Q50" s="529"/>
      <c r="R50" s="529"/>
      <c r="S50" s="529"/>
      <c r="T50" s="529"/>
      <c r="U50" s="529"/>
      <c r="V50" s="529"/>
      <c r="W50" s="529"/>
    </row>
    <row r="51" spans="2:23">
      <c r="B51" s="529"/>
      <c r="C51" s="529"/>
      <c r="D51" s="529"/>
      <c r="E51" s="529"/>
      <c r="F51" s="529"/>
      <c r="G51" s="529"/>
      <c r="H51" s="529"/>
      <c r="I51" s="529"/>
      <c r="J51" s="529"/>
      <c r="K51" s="529"/>
      <c r="L51" s="529"/>
      <c r="M51" s="529"/>
      <c r="N51" s="529"/>
      <c r="O51" s="529"/>
      <c r="P51" s="529"/>
      <c r="Q51" s="529"/>
      <c r="R51" s="529"/>
      <c r="S51" s="529"/>
      <c r="T51" s="529"/>
      <c r="U51" s="529"/>
      <c r="V51" s="529"/>
      <c r="W51" s="529"/>
    </row>
    <row r="52" spans="2:23">
      <c r="B52" s="529"/>
      <c r="C52" s="529"/>
      <c r="D52" s="529"/>
      <c r="E52" s="529"/>
      <c r="F52" s="529"/>
      <c r="G52" s="529"/>
      <c r="H52" s="529"/>
      <c r="I52" s="529"/>
      <c r="J52" s="529"/>
      <c r="K52" s="529"/>
      <c r="L52" s="529"/>
      <c r="M52" s="529"/>
      <c r="N52" s="529"/>
      <c r="O52" s="529"/>
      <c r="P52" s="529"/>
      <c r="Q52" s="529"/>
      <c r="R52" s="529"/>
      <c r="S52" s="529"/>
      <c r="T52" s="529"/>
      <c r="U52" s="529"/>
      <c r="V52" s="529"/>
      <c r="W52" s="529"/>
    </row>
    <row r="53" spans="2:23">
      <c r="B53" s="529"/>
      <c r="C53" s="529"/>
      <c r="D53" s="529"/>
      <c r="E53" s="529"/>
      <c r="F53" s="529"/>
      <c r="G53" s="529"/>
      <c r="H53" s="529"/>
      <c r="I53" s="529"/>
      <c r="J53" s="529"/>
      <c r="K53" s="529"/>
      <c r="L53" s="529"/>
      <c r="M53" s="529"/>
      <c r="N53" s="529"/>
      <c r="O53" s="529"/>
      <c r="P53" s="529"/>
      <c r="Q53" s="529"/>
      <c r="R53" s="529"/>
      <c r="S53" s="529"/>
      <c r="T53" s="529"/>
      <c r="U53" s="529"/>
      <c r="V53" s="529"/>
      <c r="W53" s="529"/>
    </row>
    <row r="54" spans="2:23">
      <c r="B54" s="529"/>
      <c r="C54" s="529"/>
      <c r="D54" s="529"/>
      <c r="E54" s="529"/>
      <c r="F54" s="529"/>
      <c r="G54" s="529"/>
      <c r="H54" s="529"/>
      <c r="I54" s="529"/>
      <c r="J54" s="529"/>
      <c r="K54" s="529"/>
      <c r="L54" s="529"/>
      <c r="M54" s="529"/>
      <c r="N54" s="529"/>
      <c r="O54" s="529"/>
      <c r="P54" s="529"/>
      <c r="Q54" s="529"/>
      <c r="R54" s="529"/>
      <c r="S54" s="529"/>
      <c r="T54" s="529"/>
      <c r="U54" s="529"/>
      <c r="V54" s="529"/>
      <c r="W54" s="529"/>
    </row>
    <row r="55" spans="2:23">
      <c r="B55" s="529"/>
      <c r="C55" s="529"/>
      <c r="D55" s="529"/>
      <c r="E55" s="529"/>
      <c r="F55" s="529"/>
      <c r="G55" s="529"/>
      <c r="H55" s="529"/>
      <c r="I55" s="529"/>
      <c r="J55" s="529"/>
      <c r="K55" s="529"/>
      <c r="L55" s="529"/>
      <c r="M55" s="529"/>
      <c r="N55" s="529"/>
      <c r="O55" s="529"/>
      <c r="P55" s="529"/>
      <c r="Q55" s="529"/>
      <c r="R55" s="529"/>
      <c r="S55" s="529"/>
      <c r="T55" s="529"/>
      <c r="U55" s="529"/>
      <c r="V55" s="529"/>
      <c r="W55" s="529"/>
    </row>
    <row r="56" spans="2:23">
      <c r="B56" s="529"/>
      <c r="C56" s="529"/>
      <c r="D56" s="529"/>
      <c r="E56" s="529"/>
      <c r="F56" s="529"/>
      <c r="G56" s="529"/>
      <c r="H56" s="529"/>
      <c r="I56" s="529"/>
      <c r="J56" s="529"/>
      <c r="K56" s="529"/>
      <c r="L56" s="529"/>
      <c r="M56" s="529"/>
      <c r="N56" s="529"/>
      <c r="O56" s="529"/>
      <c r="P56" s="529"/>
      <c r="Q56" s="529"/>
      <c r="R56" s="529"/>
      <c r="S56" s="529"/>
      <c r="T56" s="529"/>
      <c r="U56" s="529"/>
      <c r="V56" s="529"/>
      <c r="W56" s="529"/>
    </row>
    <row r="57" spans="2:23">
      <c r="B57" s="529"/>
      <c r="C57" s="529"/>
      <c r="D57" s="529"/>
      <c r="E57" s="529"/>
      <c r="F57" s="529"/>
      <c r="G57" s="529"/>
      <c r="H57" s="529"/>
      <c r="I57" s="529"/>
      <c r="J57" s="529"/>
      <c r="K57" s="529"/>
      <c r="L57" s="529"/>
      <c r="M57" s="529"/>
      <c r="N57" s="529"/>
      <c r="O57" s="529"/>
      <c r="P57" s="529"/>
      <c r="Q57" s="529"/>
      <c r="R57" s="529"/>
      <c r="S57" s="529"/>
      <c r="T57" s="529"/>
      <c r="U57" s="529"/>
      <c r="V57" s="529"/>
      <c r="W57" s="529"/>
    </row>
  </sheetData>
  <mergeCells count="96">
    <mergeCell ref="B3:W3"/>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1:W41"/>
    <mergeCell ref="B42:W42"/>
    <mergeCell ref="B43:W43"/>
    <mergeCell ref="B44:W44"/>
    <mergeCell ref="B45:W45"/>
    <mergeCell ref="B57:W57"/>
    <mergeCell ref="B46:W46"/>
    <mergeCell ref="B47:W47"/>
    <mergeCell ref="B48:W48"/>
    <mergeCell ref="B49:W49"/>
    <mergeCell ref="B50:W50"/>
    <mergeCell ref="B51:W51"/>
    <mergeCell ref="B52:W52"/>
    <mergeCell ref="B53:W53"/>
    <mergeCell ref="B54:W54"/>
    <mergeCell ref="B55:W55"/>
    <mergeCell ref="B56:W56"/>
  </mergeCells>
  <phoneticPr fontId="3"/>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showGridLines="0" view="pageBreakPreview" zoomScaleNormal="100" zoomScaleSheetLayoutView="100" workbookViewId="0">
      <selection activeCell="B3" sqref="B3:W3"/>
    </sheetView>
  </sheetViews>
  <sheetFormatPr defaultRowHeight="13.5"/>
  <cols>
    <col min="1" max="1" width="2.125" style="729" customWidth="1"/>
    <col min="2" max="23" width="3.625" style="729" customWidth="1"/>
    <col min="24" max="24" width="2.125" style="729" customWidth="1"/>
    <col min="25" max="39" width="5.625" style="729" customWidth="1"/>
    <col min="40" max="16384" width="9" style="729"/>
  </cols>
  <sheetData>
    <row r="1" spans="1:23">
      <c r="A1" s="728" t="s">
        <v>392</v>
      </c>
      <c r="M1" s="730"/>
      <c r="N1" s="731"/>
      <c r="O1" s="731"/>
      <c r="P1" s="731"/>
      <c r="Q1" s="732"/>
      <c r="R1" s="733"/>
      <c r="S1" s="733"/>
      <c r="T1" s="733"/>
      <c r="U1" s="733"/>
      <c r="V1" s="733"/>
      <c r="W1" s="733"/>
    </row>
    <row r="2" spans="1:23" ht="5.0999999999999996" customHeight="1">
      <c r="M2" s="730"/>
      <c r="N2" s="731"/>
      <c r="O2" s="731"/>
      <c r="P2" s="731"/>
      <c r="Q2" s="730"/>
      <c r="R2" s="731"/>
      <c r="S2" s="731"/>
      <c r="T2" s="731"/>
      <c r="U2" s="731"/>
      <c r="V2" s="731"/>
      <c r="W2" s="731"/>
    </row>
    <row r="3" spans="1:23">
      <c r="B3" s="735" t="s">
        <v>393</v>
      </c>
      <c r="C3" s="735"/>
      <c r="D3" s="735"/>
      <c r="E3" s="735"/>
      <c r="F3" s="735"/>
      <c r="G3" s="735"/>
      <c r="H3" s="735"/>
      <c r="I3" s="735"/>
      <c r="J3" s="735"/>
      <c r="K3" s="735"/>
      <c r="L3" s="735"/>
      <c r="M3" s="735"/>
      <c r="N3" s="735"/>
      <c r="O3" s="735"/>
      <c r="P3" s="735"/>
      <c r="Q3" s="735"/>
      <c r="R3" s="735"/>
      <c r="S3" s="735"/>
      <c r="T3" s="735"/>
      <c r="U3" s="735"/>
      <c r="V3" s="735"/>
      <c r="W3" s="735"/>
    </row>
    <row r="4" spans="1:23" ht="4.5" customHeight="1">
      <c r="B4" s="731"/>
      <c r="C4" s="731"/>
      <c r="D4" s="731"/>
      <c r="E4" s="731"/>
      <c r="F4" s="731"/>
      <c r="G4" s="731"/>
      <c r="H4" s="731"/>
      <c r="I4" s="731"/>
      <c r="J4" s="731"/>
      <c r="K4" s="731"/>
      <c r="L4" s="731"/>
      <c r="M4" s="731"/>
      <c r="N4" s="731"/>
      <c r="O4" s="731"/>
      <c r="P4" s="731"/>
      <c r="Q4" s="731"/>
      <c r="R4" s="731"/>
      <c r="S4" s="731"/>
      <c r="T4" s="731"/>
      <c r="U4" s="731"/>
      <c r="V4" s="731"/>
      <c r="W4" s="731"/>
    </row>
    <row r="5" spans="1:23" ht="4.5" customHeight="1">
      <c r="B5" s="731"/>
      <c r="C5" s="731"/>
      <c r="D5" s="731"/>
      <c r="E5" s="731"/>
      <c r="F5" s="731"/>
      <c r="G5" s="731"/>
      <c r="H5" s="731"/>
      <c r="I5" s="731"/>
      <c r="J5" s="731"/>
      <c r="K5" s="731"/>
      <c r="L5" s="731"/>
      <c r="M5" s="731"/>
      <c r="N5" s="736"/>
      <c r="O5" s="736"/>
      <c r="P5" s="737"/>
      <c r="Q5" s="738"/>
      <c r="R5" s="738"/>
      <c r="S5" s="738"/>
      <c r="T5" s="738"/>
      <c r="U5" s="738"/>
      <c r="V5" s="738"/>
      <c r="W5" s="738"/>
    </row>
    <row r="6" spans="1:23" ht="4.5" customHeight="1">
      <c r="B6" s="731"/>
      <c r="C6" s="731"/>
      <c r="D6" s="731"/>
      <c r="E6" s="731"/>
      <c r="F6" s="731"/>
      <c r="G6" s="731"/>
      <c r="H6" s="731"/>
      <c r="I6" s="731"/>
      <c r="J6" s="731"/>
      <c r="K6" s="731"/>
      <c r="L6" s="731"/>
      <c r="M6" s="731"/>
      <c r="N6" s="736"/>
      <c r="O6" s="736"/>
      <c r="P6" s="737"/>
      <c r="Q6" s="738"/>
      <c r="R6" s="738"/>
      <c r="S6" s="738"/>
      <c r="T6" s="738"/>
      <c r="U6" s="738"/>
      <c r="V6" s="738"/>
      <c r="W6" s="738"/>
    </row>
    <row r="7" spans="1:23" ht="4.5" customHeight="1">
      <c r="B7" s="731"/>
      <c r="C7" s="731"/>
      <c r="D7" s="731"/>
      <c r="E7" s="731"/>
      <c r="F7" s="731"/>
      <c r="G7" s="731"/>
      <c r="H7" s="731"/>
      <c r="I7" s="731"/>
      <c r="J7" s="731"/>
      <c r="K7" s="731"/>
      <c r="L7" s="731"/>
      <c r="M7" s="731"/>
      <c r="N7" s="736"/>
      <c r="O7" s="736"/>
      <c r="P7" s="736"/>
      <c r="Q7" s="736"/>
      <c r="R7" s="736"/>
      <c r="S7" s="736"/>
      <c r="T7" s="736"/>
      <c r="U7" s="736"/>
      <c r="V7" s="736"/>
      <c r="W7" s="736"/>
    </row>
    <row r="8" spans="1:23">
      <c r="B8" s="729" t="s">
        <v>365</v>
      </c>
    </row>
    <row r="9" spans="1:23">
      <c r="C9" s="739" t="s">
        <v>366</v>
      </c>
      <c r="D9" s="729" t="s">
        <v>367</v>
      </c>
      <c r="J9" s="739" t="s">
        <v>366</v>
      </c>
      <c r="K9" s="729" t="s">
        <v>368</v>
      </c>
    </row>
    <row r="10" spans="1:23" ht="10.5" customHeight="1"/>
    <row r="11" spans="1:23">
      <c r="B11" s="729" t="s">
        <v>369</v>
      </c>
    </row>
    <row r="12" spans="1:23">
      <c r="C12" s="739" t="s">
        <v>366</v>
      </c>
      <c r="D12" s="729" t="s">
        <v>370</v>
      </c>
    </row>
    <row r="13" spans="1:23">
      <c r="C13" s="739" t="s">
        <v>366</v>
      </c>
      <c r="D13" s="729" t="s">
        <v>371</v>
      </c>
    </row>
    <row r="14" spans="1:23" ht="10.5" customHeight="1"/>
    <row r="15" spans="1:23">
      <c r="B15" s="729" t="s">
        <v>372</v>
      </c>
    </row>
    <row r="16" spans="1:23" ht="60" customHeight="1">
      <c r="B16" s="740"/>
      <c r="C16" s="740"/>
      <c r="D16" s="740"/>
      <c r="E16" s="740"/>
      <c r="F16" s="741" t="s">
        <v>373</v>
      </c>
      <c r="G16" s="742"/>
      <c r="H16" s="742"/>
      <c r="I16" s="742"/>
      <c r="J16" s="742"/>
      <c r="K16" s="742"/>
      <c r="L16" s="743"/>
      <c r="M16" s="744" t="s">
        <v>374</v>
      </c>
      <c r="N16" s="744"/>
      <c r="O16" s="744"/>
      <c r="P16" s="744"/>
      <c r="Q16" s="744"/>
      <c r="R16" s="744"/>
      <c r="S16" s="744"/>
    </row>
    <row r="17" spans="2:23">
      <c r="B17" s="745">
        <v>4</v>
      </c>
      <c r="C17" s="746"/>
      <c r="D17" s="746" t="s">
        <v>375</v>
      </c>
      <c r="E17" s="747"/>
      <c r="F17" s="748"/>
      <c r="G17" s="749"/>
      <c r="H17" s="749"/>
      <c r="I17" s="749"/>
      <c r="J17" s="749"/>
      <c r="K17" s="749"/>
      <c r="L17" s="750" t="s">
        <v>376</v>
      </c>
      <c r="M17" s="748"/>
      <c r="N17" s="749"/>
      <c r="O17" s="749"/>
      <c r="P17" s="749"/>
      <c r="Q17" s="749"/>
      <c r="R17" s="749"/>
      <c r="S17" s="750" t="s">
        <v>376</v>
      </c>
    </row>
    <row r="18" spans="2:23">
      <c r="B18" s="745">
        <v>5</v>
      </c>
      <c r="C18" s="746"/>
      <c r="D18" s="746" t="s">
        <v>375</v>
      </c>
      <c r="E18" s="747"/>
      <c r="F18" s="748"/>
      <c r="G18" s="749"/>
      <c r="H18" s="749"/>
      <c r="I18" s="749"/>
      <c r="J18" s="749"/>
      <c r="K18" s="749"/>
      <c r="L18" s="750" t="s">
        <v>376</v>
      </c>
      <c r="M18" s="748"/>
      <c r="N18" s="749"/>
      <c r="O18" s="749"/>
      <c r="P18" s="749"/>
      <c r="Q18" s="749"/>
      <c r="R18" s="749"/>
      <c r="S18" s="750" t="s">
        <v>376</v>
      </c>
    </row>
    <row r="19" spans="2:23">
      <c r="B19" s="745">
        <v>6</v>
      </c>
      <c r="C19" s="746"/>
      <c r="D19" s="746" t="s">
        <v>375</v>
      </c>
      <c r="E19" s="747"/>
      <c r="F19" s="748"/>
      <c r="G19" s="749"/>
      <c r="H19" s="749"/>
      <c r="I19" s="749"/>
      <c r="J19" s="749"/>
      <c r="K19" s="749"/>
      <c r="L19" s="750" t="s">
        <v>376</v>
      </c>
      <c r="M19" s="748"/>
      <c r="N19" s="749"/>
      <c r="O19" s="749"/>
      <c r="P19" s="749"/>
      <c r="Q19" s="749"/>
      <c r="R19" s="749"/>
      <c r="S19" s="750" t="s">
        <v>376</v>
      </c>
    </row>
    <row r="20" spans="2:23">
      <c r="B20" s="745">
        <v>7</v>
      </c>
      <c r="C20" s="746"/>
      <c r="D20" s="746" t="s">
        <v>375</v>
      </c>
      <c r="E20" s="747"/>
      <c r="F20" s="748"/>
      <c r="G20" s="749"/>
      <c r="H20" s="749"/>
      <c r="I20" s="749"/>
      <c r="J20" s="749"/>
      <c r="K20" s="749"/>
      <c r="L20" s="750" t="s">
        <v>376</v>
      </c>
      <c r="M20" s="748"/>
      <c r="N20" s="749"/>
      <c r="O20" s="749"/>
      <c r="P20" s="749"/>
      <c r="Q20" s="749"/>
      <c r="R20" s="749"/>
      <c r="S20" s="750" t="s">
        <v>376</v>
      </c>
    </row>
    <row r="21" spans="2:23">
      <c r="B21" s="745">
        <v>8</v>
      </c>
      <c r="C21" s="746"/>
      <c r="D21" s="746" t="s">
        <v>375</v>
      </c>
      <c r="E21" s="747"/>
      <c r="F21" s="748"/>
      <c r="G21" s="749"/>
      <c r="H21" s="749"/>
      <c r="I21" s="749"/>
      <c r="J21" s="749"/>
      <c r="K21" s="749"/>
      <c r="L21" s="750" t="s">
        <v>376</v>
      </c>
      <c r="M21" s="748"/>
      <c r="N21" s="749"/>
      <c r="O21" s="749"/>
      <c r="P21" s="749"/>
      <c r="Q21" s="749"/>
      <c r="R21" s="749"/>
      <c r="S21" s="750" t="s">
        <v>376</v>
      </c>
    </row>
    <row r="22" spans="2:23">
      <c r="B22" s="745">
        <v>9</v>
      </c>
      <c r="C22" s="746"/>
      <c r="D22" s="746" t="s">
        <v>375</v>
      </c>
      <c r="E22" s="747"/>
      <c r="F22" s="748"/>
      <c r="G22" s="749"/>
      <c r="H22" s="749"/>
      <c r="I22" s="749"/>
      <c r="J22" s="749"/>
      <c r="K22" s="749"/>
      <c r="L22" s="750" t="s">
        <v>376</v>
      </c>
      <c r="M22" s="748"/>
      <c r="N22" s="749"/>
      <c r="O22" s="749"/>
      <c r="P22" s="749"/>
      <c r="Q22" s="749"/>
      <c r="R22" s="749"/>
      <c r="S22" s="750" t="s">
        <v>376</v>
      </c>
    </row>
    <row r="23" spans="2:23">
      <c r="B23" s="745">
        <v>10</v>
      </c>
      <c r="C23" s="746"/>
      <c r="D23" s="746" t="s">
        <v>375</v>
      </c>
      <c r="E23" s="747"/>
      <c r="F23" s="748"/>
      <c r="G23" s="749"/>
      <c r="H23" s="749"/>
      <c r="I23" s="749"/>
      <c r="J23" s="749"/>
      <c r="K23" s="749"/>
      <c r="L23" s="750" t="s">
        <v>376</v>
      </c>
      <c r="M23" s="748"/>
      <c r="N23" s="749"/>
      <c r="O23" s="749"/>
      <c r="P23" s="749"/>
      <c r="Q23" s="749"/>
      <c r="R23" s="749"/>
      <c r="S23" s="750" t="s">
        <v>376</v>
      </c>
    </row>
    <row r="24" spans="2:23">
      <c r="B24" s="745">
        <v>11</v>
      </c>
      <c r="C24" s="746"/>
      <c r="D24" s="746" t="s">
        <v>375</v>
      </c>
      <c r="E24" s="747"/>
      <c r="F24" s="748"/>
      <c r="G24" s="749"/>
      <c r="H24" s="749"/>
      <c r="I24" s="749"/>
      <c r="J24" s="749"/>
      <c r="K24" s="749"/>
      <c r="L24" s="750" t="s">
        <v>376</v>
      </c>
      <c r="M24" s="748"/>
      <c r="N24" s="749"/>
      <c r="O24" s="749"/>
      <c r="P24" s="749"/>
      <c r="Q24" s="749"/>
      <c r="R24" s="749"/>
      <c r="S24" s="750" t="s">
        <v>376</v>
      </c>
    </row>
    <row r="25" spans="2:23">
      <c r="B25" s="745">
        <v>12</v>
      </c>
      <c r="C25" s="746"/>
      <c r="D25" s="746" t="s">
        <v>375</v>
      </c>
      <c r="E25" s="747"/>
      <c r="F25" s="748"/>
      <c r="G25" s="749"/>
      <c r="H25" s="749"/>
      <c r="I25" s="749"/>
      <c r="J25" s="749"/>
      <c r="K25" s="749"/>
      <c r="L25" s="750" t="s">
        <v>376</v>
      </c>
      <c r="M25" s="748"/>
      <c r="N25" s="749"/>
      <c r="O25" s="749"/>
      <c r="P25" s="749"/>
      <c r="Q25" s="749"/>
      <c r="R25" s="749"/>
      <c r="S25" s="750" t="s">
        <v>376</v>
      </c>
      <c r="U25" s="740" t="s">
        <v>377</v>
      </c>
      <c r="V25" s="740"/>
      <c r="W25" s="740"/>
    </row>
    <row r="26" spans="2:23">
      <c r="B26" s="745">
        <v>1</v>
      </c>
      <c r="C26" s="746"/>
      <c r="D26" s="746" t="s">
        <v>375</v>
      </c>
      <c r="E26" s="747"/>
      <c r="F26" s="748"/>
      <c r="G26" s="749"/>
      <c r="H26" s="749"/>
      <c r="I26" s="749"/>
      <c r="J26" s="749"/>
      <c r="K26" s="749"/>
      <c r="L26" s="750" t="s">
        <v>376</v>
      </c>
      <c r="M26" s="748"/>
      <c r="N26" s="749"/>
      <c r="O26" s="749"/>
      <c r="P26" s="749"/>
      <c r="Q26" s="749"/>
      <c r="R26" s="749"/>
      <c r="S26" s="750" t="s">
        <v>376</v>
      </c>
      <c r="U26" s="751"/>
      <c r="V26" s="751"/>
      <c r="W26" s="751"/>
    </row>
    <row r="27" spans="2:23">
      <c r="B27" s="745">
        <v>2</v>
      </c>
      <c r="C27" s="746"/>
      <c r="D27" s="746" t="s">
        <v>375</v>
      </c>
      <c r="E27" s="747"/>
      <c r="F27" s="748"/>
      <c r="G27" s="749"/>
      <c r="H27" s="749"/>
      <c r="I27" s="749"/>
      <c r="J27" s="749"/>
      <c r="K27" s="749"/>
      <c r="L27" s="750" t="s">
        <v>376</v>
      </c>
      <c r="M27" s="748"/>
      <c r="N27" s="749"/>
      <c r="O27" s="749"/>
      <c r="P27" s="749"/>
      <c r="Q27" s="749"/>
      <c r="R27" s="749"/>
      <c r="S27" s="750" t="s">
        <v>376</v>
      </c>
    </row>
    <row r="28" spans="2:23">
      <c r="B28" s="740" t="s">
        <v>378</v>
      </c>
      <c r="C28" s="740"/>
      <c r="D28" s="740"/>
      <c r="E28" s="740"/>
      <c r="F28" s="745" t="str">
        <f>IF(SUM(F17:K27)=0,"",SUM(F17:K27))</f>
        <v/>
      </c>
      <c r="G28" s="746"/>
      <c r="H28" s="746"/>
      <c r="I28" s="746"/>
      <c r="J28" s="746"/>
      <c r="K28" s="746"/>
      <c r="L28" s="750" t="s">
        <v>376</v>
      </c>
      <c r="M28" s="745" t="str">
        <f>IF(SUM(M17:R27)=0,"",SUM(M17:R27))</f>
        <v/>
      </c>
      <c r="N28" s="746"/>
      <c r="O28" s="746"/>
      <c r="P28" s="746"/>
      <c r="Q28" s="746"/>
      <c r="R28" s="746"/>
      <c r="S28" s="750" t="s">
        <v>376</v>
      </c>
      <c r="U28" s="740" t="s">
        <v>379</v>
      </c>
      <c r="V28" s="740"/>
      <c r="W28" s="740"/>
    </row>
    <row r="29" spans="2:23" ht="39.950000000000003" customHeight="1">
      <c r="B29" s="744" t="s">
        <v>380</v>
      </c>
      <c r="C29" s="740"/>
      <c r="D29" s="740"/>
      <c r="E29" s="740"/>
      <c r="F29" s="752" t="str">
        <f>IF(F28="","",F28/U26)</f>
        <v/>
      </c>
      <c r="G29" s="753"/>
      <c r="H29" s="753"/>
      <c r="I29" s="753"/>
      <c r="J29" s="753"/>
      <c r="K29" s="753"/>
      <c r="L29" s="750" t="s">
        <v>376</v>
      </c>
      <c r="M29" s="752" t="str">
        <f>IF(M28="","",M28/U26)</f>
        <v/>
      </c>
      <c r="N29" s="753"/>
      <c r="O29" s="753"/>
      <c r="P29" s="753"/>
      <c r="Q29" s="753"/>
      <c r="R29" s="753"/>
      <c r="S29" s="750" t="s">
        <v>376</v>
      </c>
      <c r="U29" s="530" t="str">
        <f>IF(F29="","",ROUNDDOWN(M29/F29,3))</f>
        <v/>
      </c>
      <c r="V29" s="531"/>
      <c r="W29" s="532"/>
    </row>
    <row r="31" spans="2:23">
      <c r="B31" s="729" t="s">
        <v>381</v>
      </c>
    </row>
    <row r="32" spans="2:23" ht="60" customHeight="1">
      <c r="B32" s="740"/>
      <c r="C32" s="740"/>
      <c r="D32" s="740"/>
      <c r="E32" s="740"/>
      <c r="F32" s="741" t="s">
        <v>373</v>
      </c>
      <c r="G32" s="742"/>
      <c r="H32" s="742"/>
      <c r="I32" s="742"/>
      <c r="J32" s="742"/>
      <c r="K32" s="742"/>
      <c r="L32" s="743"/>
      <c r="M32" s="744" t="s">
        <v>374</v>
      </c>
      <c r="N32" s="744"/>
      <c r="O32" s="744"/>
      <c r="P32" s="744"/>
      <c r="Q32" s="744"/>
      <c r="R32" s="744"/>
      <c r="S32" s="744"/>
    </row>
    <row r="33" spans="2:23">
      <c r="B33" s="748"/>
      <c r="C33" s="749"/>
      <c r="D33" s="749"/>
      <c r="E33" s="754" t="s">
        <v>375</v>
      </c>
      <c r="F33" s="748"/>
      <c r="G33" s="749"/>
      <c r="H33" s="749"/>
      <c r="I33" s="749"/>
      <c r="J33" s="749"/>
      <c r="K33" s="749"/>
      <c r="L33" s="750" t="s">
        <v>376</v>
      </c>
      <c r="M33" s="748"/>
      <c r="N33" s="749"/>
      <c r="O33" s="749"/>
      <c r="P33" s="749"/>
      <c r="Q33" s="749"/>
      <c r="R33" s="749"/>
      <c r="S33" s="750" t="s">
        <v>376</v>
      </c>
    </row>
    <row r="34" spans="2:23">
      <c r="B34" s="748"/>
      <c r="C34" s="749"/>
      <c r="D34" s="749"/>
      <c r="E34" s="754" t="s">
        <v>375</v>
      </c>
      <c r="F34" s="748"/>
      <c r="G34" s="749"/>
      <c r="H34" s="749"/>
      <c r="I34" s="749"/>
      <c r="J34" s="749"/>
      <c r="K34" s="749"/>
      <c r="L34" s="750" t="s">
        <v>376</v>
      </c>
      <c r="M34" s="748"/>
      <c r="N34" s="749"/>
      <c r="O34" s="749"/>
      <c r="P34" s="749"/>
      <c r="Q34" s="749"/>
      <c r="R34" s="749"/>
      <c r="S34" s="750" t="s">
        <v>376</v>
      </c>
    </row>
    <row r="35" spans="2:23">
      <c r="B35" s="748"/>
      <c r="C35" s="749"/>
      <c r="D35" s="749"/>
      <c r="E35" s="754" t="s">
        <v>382</v>
      </c>
      <c r="F35" s="748"/>
      <c r="G35" s="749"/>
      <c r="H35" s="749"/>
      <c r="I35" s="749"/>
      <c r="J35" s="749"/>
      <c r="K35" s="749"/>
      <c r="L35" s="750" t="s">
        <v>376</v>
      </c>
      <c r="M35" s="748"/>
      <c r="N35" s="749"/>
      <c r="O35" s="749"/>
      <c r="P35" s="749"/>
      <c r="Q35" s="749"/>
      <c r="R35" s="749"/>
      <c r="S35" s="750" t="s">
        <v>376</v>
      </c>
    </row>
    <row r="36" spans="2:23">
      <c r="B36" s="740" t="s">
        <v>378</v>
      </c>
      <c r="C36" s="740"/>
      <c r="D36" s="740"/>
      <c r="E36" s="740"/>
      <c r="F36" s="745" t="str">
        <f>IF(SUM(F33:K35)=0,"",SUM(F33:K35))</f>
        <v/>
      </c>
      <c r="G36" s="746"/>
      <c r="H36" s="746"/>
      <c r="I36" s="746"/>
      <c r="J36" s="746"/>
      <c r="K36" s="746"/>
      <c r="L36" s="750" t="s">
        <v>376</v>
      </c>
      <c r="M36" s="745" t="str">
        <f>IF(SUM(M33:R35)=0,"",SUM(M33:R35))</f>
        <v/>
      </c>
      <c r="N36" s="746"/>
      <c r="O36" s="746"/>
      <c r="P36" s="746"/>
      <c r="Q36" s="746"/>
      <c r="R36" s="746"/>
      <c r="S36" s="750" t="s">
        <v>376</v>
      </c>
      <c r="U36" s="740" t="s">
        <v>379</v>
      </c>
      <c r="V36" s="740"/>
      <c r="W36" s="740"/>
    </row>
    <row r="37" spans="2:23" ht="39.950000000000003" customHeight="1">
      <c r="B37" s="744" t="s">
        <v>380</v>
      </c>
      <c r="C37" s="740"/>
      <c r="D37" s="740"/>
      <c r="E37" s="740"/>
      <c r="F37" s="752" t="str">
        <f>IF(F36="","",F36/3)</f>
        <v/>
      </c>
      <c r="G37" s="753"/>
      <c r="H37" s="753"/>
      <c r="I37" s="753"/>
      <c r="J37" s="753"/>
      <c r="K37" s="753"/>
      <c r="L37" s="750" t="s">
        <v>376</v>
      </c>
      <c r="M37" s="752" t="str">
        <f>IF(M36="","",M36/3)</f>
        <v/>
      </c>
      <c r="N37" s="753"/>
      <c r="O37" s="753"/>
      <c r="P37" s="753"/>
      <c r="Q37" s="753"/>
      <c r="R37" s="753"/>
      <c r="S37" s="750" t="s">
        <v>376</v>
      </c>
      <c r="U37" s="530" t="str">
        <f>IF(F37="","",ROUNDDOWN(M37/F37,3))</f>
        <v/>
      </c>
      <c r="V37" s="531"/>
      <c r="W37" s="532"/>
    </row>
    <row r="38" spans="2:23" ht="5.0999999999999996" customHeight="1">
      <c r="B38" s="755"/>
      <c r="C38" s="756"/>
      <c r="D38" s="756"/>
      <c r="E38" s="756"/>
      <c r="F38" s="757"/>
      <c r="G38" s="757"/>
      <c r="H38" s="757"/>
      <c r="I38" s="757"/>
      <c r="J38" s="757"/>
      <c r="K38" s="757"/>
      <c r="L38" s="756"/>
      <c r="M38" s="757"/>
      <c r="N38" s="757"/>
      <c r="O38" s="757"/>
      <c r="P38" s="757"/>
      <c r="Q38" s="757"/>
      <c r="R38" s="757"/>
      <c r="S38" s="756"/>
      <c r="U38" s="272"/>
      <c r="V38" s="272"/>
      <c r="W38" s="272"/>
    </row>
    <row r="39" spans="2:23">
      <c r="B39" s="729" t="s">
        <v>383</v>
      </c>
    </row>
    <row r="40" spans="2:23">
      <c r="B40" s="529" t="s">
        <v>384</v>
      </c>
      <c r="C40" s="529"/>
      <c r="D40" s="529"/>
      <c r="E40" s="529"/>
      <c r="F40" s="529"/>
      <c r="G40" s="529"/>
      <c r="H40" s="529"/>
      <c r="I40" s="529"/>
      <c r="J40" s="529"/>
      <c r="K40" s="529"/>
      <c r="L40" s="529"/>
      <c r="M40" s="529"/>
      <c r="N40" s="529"/>
      <c r="O40" s="529"/>
      <c r="P40" s="529"/>
      <c r="Q40" s="529"/>
      <c r="R40" s="529"/>
      <c r="S40" s="529"/>
      <c r="T40" s="529"/>
      <c r="U40" s="529"/>
      <c r="V40" s="529"/>
      <c r="W40" s="529"/>
    </row>
    <row r="41" spans="2:23">
      <c r="B41" s="529" t="s">
        <v>385</v>
      </c>
      <c r="C41" s="529"/>
      <c r="D41" s="529"/>
      <c r="E41" s="529"/>
      <c r="F41" s="529"/>
      <c r="G41" s="529"/>
      <c r="H41" s="529"/>
      <c r="I41" s="529"/>
      <c r="J41" s="529"/>
      <c r="K41" s="529"/>
      <c r="L41" s="529"/>
      <c r="M41" s="529"/>
      <c r="N41" s="529"/>
      <c r="O41" s="529"/>
      <c r="P41" s="529"/>
      <c r="Q41" s="529"/>
      <c r="R41" s="529"/>
      <c r="S41" s="529"/>
      <c r="T41" s="529"/>
      <c r="U41" s="529"/>
      <c r="V41" s="529"/>
      <c r="W41" s="529"/>
    </row>
    <row r="42" spans="2:23">
      <c r="B42" s="529" t="s">
        <v>386</v>
      </c>
      <c r="C42" s="529"/>
      <c r="D42" s="529"/>
      <c r="E42" s="529"/>
      <c r="F42" s="529"/>
      <c r="G42" s="529"/>
      <c r="H42" s="529"/>
      <c r="I42" s="529"/>
      <c r="J42" s="529"/>
      <c r="K42" s="529"/>
      <c r="L42" s="529"/>
      <c r="M42" s="529"/>
      <c r="N42" s="529"/>
      <c r="O42" s="529"/>
      <c r="P42" s="529"/>
      <c r="Q42" s="529"/>
      <c r="R42" s="529"/>
      <c r="S42" s="529"/>
      <c r="T42" s="529"/>
      <c r="U42" s="529"/>
      <c r="V42" s="529"/>
      <c r="W42" s="529"/>
    </row>
    <row r="43" spans="2:23">
      <c r="B43" s="529" t="s">
        <v>387</v>
      </c>
      <c r="C43" s="529"/>
      <c r="D43" s="529"/>
      <c r="E43" s="529"/>
      <c r="F43" s="529"/>
      <c r="G43" s="529"/>
      <c r="H43" s="529"/>
      <c r="I43" s="529"/>
      <c r="J43" s="529"/>
      <c r="K43" s="529"/>
      <c r="L43" s="529"/>
      <c r="M43" s="529"/>
      <c r="N43" s="529"/>
      <c r="O43" s="529"/>
      <c r="P43" s="529"/>
      <c r="Q43" s="529"/>
      <c r="R43" s="529"/>
      <c r="S43" s="529"/>
      <c r="T43" s="529"/>
      <c r="U43" s="529"/>
      <c r="V43" s="529"/>
      <c r="W43" s="529"/>
    </row>
    <row r="44" spans="2:23">
      <c r="B44" s="529" t="s">
        <v>388</v>
      </c>
      <c r="C44" s="529"/>
      <c r="D44" s="529"/>
      <c r="E44" s="529"/>
      <c r="F44" s="529"/>
      <c r="G44" s="529"/>
      <c r="H44" s="529"/>
      <c r="I44" s="529"/>
      <c r="J44" s="529"/>
      <c r="K44" s="529"/>
      <c r="L44" s="529"/>
      <c r="M44" s="529"/>
      <c r="N44" s="529"/>
      <c r="O44" s="529"/>
      <c r="P44" s="529"/>
      <c r="Q44" s="529"/>
      <c r="R44" s="529"/>
      <c r="S44" s="529"/>
      <c r="T44" s="529"/>
      <c r="U44" s="529"/>
      <c r="V44" s="529"/>
      <c r="W44" s="529"/>
    </row>
    <row r="45" spans="2:23">
      <c r="B45" s="529" t="s">
        <v>389</v>
      </c>
      <c r="C45" s="529"/>
      <c r="D45" s="529"/>
      <c r="E45" s="529"/>
      <c r="F45" s="529"/>
      <c r="G45" s="529"/>
      <c r="H45" s="529"/>
      <c r="I45" s="529"/>
      <c r="J45" s="529"/>
      <c r="K45" s="529"/>
      <c r="L45" s="529"/>
      <c r="M45" s="529"/>
      <c r="N45" s="529"/>
      <c r="O45" s="529"/>
      <c r="P45" s="529"/>
      <c r="Q45" s="529"/>
      <c r="R45" s="529"/>
      <c r="S45" s="529"/>
      <c r="T45" s="529"/>
      <c r="U45" s="529"/>
      <c r="V45" s="529"/>
      <c r="W45" s="529"/>
    </row>
    <row r="46" spans="2:23">
      <c r="B46" s="529" t="s">
        <v>390</v>
      </c>
      <c r="C46" s="529"/>
      <c r="D46" s="529"/>
      <c r="E46" s="529"/>
      <c r="F46" s="529"/>
      <c r="G46" s="529"/>
      <c r="H46" s="529"/>
      <c r="I46" s="529"/>
      <c r="J46" s="529"/>
      <c r="K46" s="529"/>
      <c r="L46" s="529"/>
      <c r="M46" s="529"/>
      <c r="N46" s="529"/>
      <c r="O46" s="529"/>
      <c r="P46" s="529"/>
      <c r="Q46" s="529"/>
      <c r="R46" s="529"/>
      <c r="S46" s="529"/>
      <c r="T46" s="529"/>
      <c r="U46" s="529"/>
      <c r="V46" s="529"/>
      <c r="W46" s="529"/>
    </row>
    <row r="47" spans="2:23">
      <c r="B47" s="529" t="s">
        <v>391</v>
      </c>
      <c r="C47" s="529"/>
      <c r="D47" s="529"/>
      <c r="E47" s="529"/>
      <c r="F47" s="529"/>
      <c r="G47" s="529"/>
      <c r="H47" s="529"/>
      <c r="I47" s="529"/>
      <c r="J47" s="529"/>
      <c r="K47" s="529"/>
      <c r="L47" s="529"/>
      <c r="M47" s="529"/>
      <c r="N47" s="529"/>
      <c r="O47" s="529"/>
      <c r="P47" s="529"/>
      <c r="Q47" s="529"/>
      <c r="R47" s="529"/>
      <c r="S47" s="529"/>
      <c r="T47" s="529"/>
      <c r="U47" s="529"/>
      <c r="V47" s="529"/>
      <c r="W47" s="529"/>
    </row>
    <row r="48" spans="2:23">
      <c r="B48" s="529"/>
      <c r="C48" s="529"/>
      <c r="D48" s="529"/>
      <c r="E48" s="529"/>
      <c r="F48" s="529"/>
      <c r="G48" s="529"/>
      <c r="H48" s="529"/>
      <c r="I48" s="529"/>
      <c r="J48" s="529"/>
      <c r="K48" s="529"/>
      <c r="L48" s="529"/>
      <c r="M48" s="529"/>
      <c r="N48" s="529"/>
      <c r="O48" s="529"/>
      <c r="P48" s="529"/>
      <c r="Q48" s="529"/>
      <c r="R48" s="529"/>
      <c r="S48" s="529"/>
      <c r="T48" s="529"/>
      <c r="U48" s="529"/>
      <c r="V48" s="529"/>
      <c r="W48" s="529"/>
    </row>
    <row r="49" spans="2:23">
      <c r="B49" s="529"/>
      <c r="C49" s="529"/>
      <c r="D49" s="529"/>
      <c r="E49" s="529"/>
      <c r="F49" s="529"/>
      <c r="G49" s="529"/>
      <c r="H49" s="529"/>
      <c r="I49" s="529"/>
      <c r="J49" s="529"/>
      <c r="K49" s="529"/>
      <c r="L49" s="529"/>
      <c r="M49" s="529"/>
      <c r="N49" s="529"/>
      <c r="O49" s="529"/>
      <c r="P49" s="529"/>
      <c r="Q49" s="529"/>
      <c r="R49" s="529"/>
      <c r="S49" s="529"/>
      <c r="T49" s="529"/>
      <c r="U49" s="529"/>
      <c r="V49" s="529"/>
      <c r="W49" s="529"/>
    </row>
    <row r="50" spans="2:23">
      <c r="B50" s="529"/>
      <c r="C50" s="529"/>
      <c r="D50" s="529"/>
      <c r="E50" s="529"/>
      <c r="F50" s="529"/>
      <c r="G50" s="529"/>
      <c r="H50" s="529"/>
      <c r="I50" s="529"/>
      <c r="J50" s="529"/>
      <c r="K50" s="529"/>
      <c r="L50" s="529"/>
      <c r="M50" s="529"/>
      <c r="N50" s="529"/>
      <c r="O50" s="529"/>
      <c r="P50" s="529"/>
      <c r="Q50" s="529"/>
      <c r="R50" s="529"/>
      <c r="S50" s="529"/>
      <c r="T50" s="529"/>
      <c r="U50" s="529"/>
      <c r="V50" s="529"/>
      <c r="W50" s="529"/>
    </row>
    <row r="51" spans="2:23">
      <c r="B51" s="529"/>
      <c r="C51" s="529"/>
      <c r="D51" s="529"/>
      <c r="E51" s="529"/>
      <c r="F51" s="529"/>
      <c r="G51" s="529"/>
      <c r="H51" s="529"/>
      <c r="I51" s="529"/>
      <c r="J51" s="529"/>
      <c r="K51" s="529"/>
      <c r="L51" s="529"/>
      <c r="M51" s="529"/>
      <c r="N51" s="529"/>
      <c r="O51" s="529"/>
      <c r="P51" s="529"/>
      <c r="Q51" s="529"/>
      <c r="R51" s="529"/>
      <c r="S51" s="529"/>
      <c r="T51" s="529"/>
      <c r="U51" s="529"/>
      <c r="V51" s="529"/>
      <c r="W51" s="529"/>
    </row>
    <row r="52" spans="2:23">
      <c r="B52" s="529"/>
      <c r="C52" s="529"/>
      <c r="D52" s="529"/>
      <c r="E52" s="529"/>
      <c r="F52" s="529"/>
      <c r="G52" s="529"/>
      <c r="H52" s="529"/>
      <c r="I52" s="529"/>
      <c r="J52" s="529"/>
      <c r="K52" s="529"/>
      <c r="L52" s="529"/>
      <c r="M52" s="529"/>
      <c r="N52" s="529"/>
      <c r="O52" s="529"/>
      <c r="P52" s="529"/>
      <c r="Q52" s="529"/>
      <c r="R52" s="529"/>
      <c r="S52" s="529"/>
      <c r="T52" s="529"/>
      <c r="U52" s="529"/>
      <c r="V52" s="529"/>
      <c r="W52" s="529"/>
    </row>
    <row r="53" spans="2:23">
      <c r="B53" s="529"/>
      <c r="C53" s="529"/>
      <c r="D53" s="529"/>
      <c r="E53" s="529"/>
      <c r="F53" s="529"/>
      <c r="G53" s="529"/>
      <c r="H53" s="529"/>
      <c r="I53" s="529"/>
      <c r="J53" s="529"/>
      <c r="K53" s="529"/>
      <c r="L53" s="529"/>
      <c r="M53" s="529"/>
      <c r="N53" s="529"/>
      <c r="O53" s="529"/>
      <c r="P53" s="529"/>
      <c r="Q53" s="529"/>
      <c r="R53" s="529"/>
      <c r="S53" s="529"/>
      <c r="T53" s="529"/>
      <c r="U53" s="529"/>
      <c r="V53" s="529"/>
      <c r="W53" s="529"/>
    </row>
    <row r="54" spans="2:23">
      <c r="B54" s="529"/>
      <c r="C54" s="529"/>
      <c r="D54" s="529"/>
      <c r="E54" s="529"/>
      <c r="F54" s="529"/>
      <c r="G54" s="529"/>
      <c r="H54" s="529"/>
      <c r="I54" s="529"/>
      <c r="J54" s="529"/>
      <c r="K54" s="529"/>
      <c r="L54" s="529"/>
      <c r="M54" s="529"/>
      <c r="N54" s="529"/>
      <c r="O54" s="529"/>
      <c r="P54" s="529"/>
      <c r="Q54" s="529"/>
      <c r="R54" s="529"/>
      <c r="S54" s="529"/>
      <c r="T54" s="529"/>
      <c r="U54" s="529"/>
      <c r="V54" s="529"/>
      <c r="W54" s="529"/>
    </row>
    <row r="55" spans="2:23">
      <c r="B55" s="529"/>
      <c r="C55" s="529"/>
      <c r="D55" s="529"/>
      <c r="E55" s="529"/>
      <c r="F55" s="529"/>
      <c r="G55" s="529"/>
      <c r="H55" s="529"/>
      <c r="I55" s="529"/>
      <c r="J55" s="529"/>
      <c r="K55" s="529"/>
      <c r="L55" s="529"/>
      <c r="M55" s="529"/>
      <c r="N55" s="529"/>
      <c r="O55" s="529"/>
      <c r="P55" s="529"/>
      <c r="Q55" s="529"/>
      <c r="R55" s="529"/>
      <c r="S55" s="529"/>
      <c r="T55" s="529"/>
      <c r="U55" s="529"/>
      <c r="V55" s="529"/>
      <c r="W55" s="529"/>
    </row>
    <row r="56" spans="2:23">
      <c r="B56" s="529"/>
      <c r="C56" s="529"/>
      <c r="D56" s="529"/>
      <c r="E56" s="529"/>
      <c r="F56" s="529"/>
      <c r="G56" s="529"/>
      <c r="H56" s="529"/>
      <c r="I56" s="529"/>
      <c r="J56" s="529"/>
      <c r="K56" s="529"/>
      <c r="L56" s="529"/>
      <c r="M56" s="529"/>
      <c r="N56" s="529"/>
      <c r="O56" s="529"/>
      <c r="P56" s="529"/>
      <c r="Q56" s="529"/>
      <c r="R56" s="529"/>
      <c r="S56" s="529"/>
      <c r="T56" s="529"/>
      <c r="U56" s="529"/>
      <c r="V56" s="529"/>
      <c r="W56" s="529"/>
    </row>
    <row r="57" spans="2:23">
      <c r="B57" s="529"/>
      <c r="C57" s="529"/>
      <c r="D57" s="529"/>
      <c r="E57" s="529"/>
      <c r="F57" s="529"/>
      <c r="G57" s="529"/>
      <c r="H57" s="529"/>
      <c r="I57" s="529"/>
      <c r="J57" s="529"/>
      <c r="K57" s="529"/>
      <c r="L57" s="529"/>
      <c r="M57" s="529"/>
      <c r="N57" s="529"/>
      <c r="O57" s="529"/>
      <c r="P57" s="529"/>
      <c r="Q57" s="529"/>
      <c r="R57" s="529"/>
      <c r="S57" s="529"/>
      <c r="T57" s="529"/>
      <c r="U57" s="529"/>
      <c r="V57" s="529"/>
      <c r="W57" s="529"/>
    </row>
    <row r="58" spans="2:23">
      <c r="B58" s="529"/>
      <c r="C58" s="529"/>
      <c r="D58" s="529"/>
      <c r="E58" s="529"/>
      <c r="F58" s="529"/>
      <c r="G58" s="529"/>
      <c r="H58" s="529"/>
      <c r="I58" s="529"/>
      <c r="J58" s="529"/>
      <c r="K58" s="529"/>
      <c r="L58" s="529"/>
      <c r="M58" s="529"/>
      <c r="N58" s="529"/>
      <c r="O58" s="529"/>
      <c r="P58" s="529"/>
      <c r="Q58" s="529"/>
      <c r="R58" s="529"/>
      <c r="S58" s="529"/>
      <c r="T58" s="529"/>
      <c r="U58" s="529"/>
      <c r="V58" s="529"/>
      <c r="W58" s="529"/>
    </row>
  </sheetData>
  <mergeCells count="97">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U26:W26"/>
    <mergeCell ref="B25:C25"/>
    <mergeCell ref="D25:E25"/>
    <mergeCell ref="F25:K25"/>
    <mergeCell ref="M25:R25"/>
    <mergeCell ref="U25:W25"/>
    <mergeCell ref="B24:C24"/>
    <mergeCell ref="D24:E24"/>
    <mergeCell ref="F24:K24"/>
    <mergeCell ref="M24:R24"/>
    <mergeCell ref="B26:C26"/>
    <mergeCell ref="D26:E26"/>
    <mergeCell ref="F26:K26"/>
    <mergeCell ref="M26:R26"/>
    <mergeCell ref="B22:C22"/>
    <mergeCell ref="D22:E22"/>
    <mergeCell ref="F22:K22"/>
    <mergeCell ref="M22:R22"/>
    <mergeCell ref="B23:C23"/>
    <mergeCell ref="D23:E23"/>
    <mergeCell ref="F23:K23"/>
    <mergeCell ref="M23:R23"/>
    <mergeCell ref="B20:C20"/>
    <mergeCell ref="D20:E20"/>
    <mergeCell ref="F20:K20"/>
    <mergeCell ref="M20:R20"/>
    <mergeCell ref="B21:C21"/>
    <mergeCell ref="D21:E21"/>
    <mergeCell ref="F21:K21"/>
    <mergeCell ref="M21:R21"/>
    <mergeCell ref="B18:C18"/>
    <mergeCell ref="D18:E18"/>
    <mergeCell ref="F18:K18"/>
    <mergeCell ref="M18:R18"/>
    <mergeCell ref="B19:C19"/>
    <mergeCell ref="D19:E19"/>
    <mergeCell ref="F19:K19"/>
    <mergeCell ref="M19:R19"/>
    <mergeCell ref="B3:W3"/>
    <mergeCell ref="B16:E16"/>
    <mergeCell ref="F16:L16"/>
    <mergeCell ref="M16:S16"/>
    <mergeCell ref="B17:C17"/>
    <mergeCell ref="D17:E17"/>
    <mergeCell ref="F17:K17"/>
    <mergeCell ref="M17:R17"/>
  </mergeCells>
  <phoneticPr fontId="3"/>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5"/>
  <sheetViews>
    <sheetView showGridLines="0" view="pageBreakPreview" zoomScale="90" zoomScaleNormal="80" zoomScaleSheetLayoutView="90" workbookViewId="0">
      <selection activeCell="A2" sqref="A2:Q2"/>
    </sheetView>
  </sheetViews>
  <sheetFormatPr defaultRowHeight="13.5"/>
  <cols>
    <col min="1" max="1" width="1.75" style="141" customWidth="1"/>
    <col min="2" max="3" width="11.125" style="141" customWidth="1"/>
    <col min="4" max="15" width="7.75" style="141" customWidth="1"/>
    <col min="16" max="16" width="8.375" style="141" customWidth="1"/>
    <col min="17" max="17" width="1.75" style="141" customWidth="1"/>
    <col min="18" max="18" width="9" style="141" customWidth="1"/>
    <col min="19" max="16384" width="9" style="141"/>
  </cols>
  <sheetData>
    <row r="1" spans="1:22" ht="24" customHeight="1">
      <c r="A1" s="99" t="s">
        <v>193</v>
      </c>
      <c r="B1" s="100"/>
      <c r="C1" s="100"/>
      <c r="D1" s="100"/>
      <c r="E1" s="100"/>
      <c r="F1" s="100"/>
      <c r="G1" s="100"/>
      <c r="H1" s="100"/>
      <c r="I1" s="100"/>
      <c r="J1" s="100"/>
      <c r="K1" s="100"/>
      <c r="L1" s="100"/>
      <c r="M1" s="100"/>
      <c r="N1" s="100"/>
      <c r="O1" s="100"/>
      <c r="P1" s="100"/>
      <c r="Q1" s="100"/>
      <c r="R1" s="128" t="s">
        <v>170</v>
      </c>
      <c r="S1" s="128" t="s">
        <v>174</v>
      </c>
      <c r="T1" s="128" t="s">
        <v>171</v>
      </c>
      <c r="U1" s="128" t="s">
        <v>172</v>
      </c>
      <c r="V1" s="128" t="s">
        <v>173</v>
      </c>
    </row>
    <row r="2" spans="1:22" ht="25.5" customHeight="1">
      <c r="A2" s="540" t="s">
        <v>168</v>
      </c>
      <c r="B2" s="540"/>
      <c r="C2" s="540"/>
      <c r="D2" s="540"/>
      <c r="E2" s="540"/>
      <c r="F2" s="540"/>
      <c r="G2" s="540"/>
      <c r="H2" s="540"/>
      <c r="I2" s="540"/>
      <c r="J2" s="540"/>
      <c r="K2" s="540"/>
      <c r="L2" s="540"/>
      <c r="M2" s="540"/>
      <c r="N2" s="540"/>
      <c r="O2" s="540"/>
      <c r="P2" s="540"/>
      <c r="Q2" s="540"/>
      <c r="R2" s="128" t="s">
        <v>175</v>
      </c>
      <c r="S2" s="128" t="s">
        <v>184</v>
      </c>
      <c r="T2" s="128" t="s">
        <v>166</v>
      </c>
      <c r="U2" s="128" t="s">
        <v>179</v>
      </c>
      <c r="V2" s="128" t="s">
        <v>182</v>
      </c>
    </row>
    <row r="3" spans="1:22" ht="25.5" customHeight="1">
      <c r="A3" s="541" t="s">
        <v>153</v>
      </c>
      <c r="B3" s="541"/>
      <c r="C3" s="541"/>
      <c r="D3" s="541"/>
      <c r="E3" s="541"/>
      <c r="F3" s="541"/>
      <c r="G3" s="541"/>
      <c r="H3" s="541"/>
      <c r="I3" s="541"/>
      <c r="J3" s="541"/>
      <c r="K3" s="541"/>
      <c r="L3" s="541"/>
      <c r="M3" s="541"/>
      <c r="N3" s="541"/>
      <c r="O3" s="541"/>
      <c r="P3" s="541"/>
      <c r="Q3" s="541"/>
      <c r="R3" s="128" t="s">
        <v>176</v>
      </c>
      <c r="S3" s="128" t="s">
        <v>185</v>
      </c>
      <c r="T3" s="128" t="s">
        <v>166</v>
      </c>
      <c r="U3" s="128" t="s">
        <v>180</v>
      </c>
      <c r="V3" s="128" t="s">
        <v>183</v>
      </c>
    </row>
    <row r="4" spans="1:22" s="104" customFormat="1" ht="25.5" customHeight="1">
      <c r="A4" s="101"/>
      <c r="B4" s="102"/>
      <c r="C4" s="102"/>
      <c r="D4" s="102"/>
      <c r="E4" s="102"/>
      <c r="F4" s="102"/>
      <c r="G4" s="102"/>
      <c r="H4" s="102"/>
      <c r="I4" s="102"/>
      <c r="J4" s="102"/>
      <c r="K4" s="102"/>
      <c r="L4" s="102"/>
      <c r="M4" s="102"/>
      <c r="N4" s="102"/>
      <c r="O4" s="102"/>
      <c r="P4" s="102"/>
      <c r="Q4" s="103"/>
      <c r="R4" s="128" t="s">
        <v>177</v>
      </c>
      <c r="S4" s="128" t="s">
        <v>186</v>
      </c>
      <c r="T4" s="128" t="s">
        <v>166</v>
      </c>
      <c r="U4" s="128" t="s">
        <v>181</v>
      </c>
      <c r="V4" s="128" t="s">
        <v>182</v>
      </c>
    </row>
    <row r="5" spans="1:22" s="106" customFormat="1" ht="25.5" customHeight="1">
      <c r="A5" s="101"/>
      <c r="B5" s="129" t="s">
        <v>130</v>
      </c>
      <c r="C5" s="130"/>
      <c r="D5" s="130"/>
      <c r="E5" s="130"/>
      <c r="F5" s="130"/>
      <c r="G5" s="130"/>
      <c r="H5" s="130"/>
      <c r="I5" s="130"/>
      <c r="J5" s="130"/>
      <c r="K5" s="130"/>
      <c r="L5" s="130"/>
      <c r="M5" s="130"/>
      <c r="N5" s="130"/>
      <c r="O5" s="130"/>
      <c r="P5" s="130"/>
      <c r="Q5" s="130"/>
      <c r="R5" s="128" t="s">
        <v>178</v>
      </c>
      <c r="S5" s="128" t="s">
        <v>187</v>
      </c>
      <c r="T5" s="128" t="s">
        <v>166</v>
      </c>
      <c r="U5" s="128" t="s">
        <v>181</v>
      </c>
      <c r="V5" s="128" t="s">
        <v>182</v>
      </c>
    </row>
    <row r="6" spans="1:22" s="106" customFormat="1" ht="25.5" customHeight="1">
      <c r="A6" s="101"/>
      <c r="B6" s="131"/>
      <c r="C6" s="130"/>
      <c r="D6" s="130"/>
      <c r="E6" s="130"/>
      <c r="F6" s="130"/>
      <c r="G6" s="130"/>
      <c r="H6" s="130"/>
      <c r="I6" s="130"/>
      <c r="J6" s="130"/>
      <c r="K6" s="130"/>
      <c r="L6" s="130"/>
      <c r="M6" s="130"/>
      <c r="N6" s="130"/>
      <c r="O6" s="130"/>
      <c r="P6" s="130"/>
      <c r="Q6" s="130"/>
      <c r="R6" s="128" t="s">
        <v>359</v>
      </c>
      <c r="S6" s="128" t="s">
        <v>360</v>
      </c>
      <c r="T6" s="128" t="s">
        <v>167</v>
      </c>
      <c r="U6" s="128" t="s">
        <v>188</v>
      </c>
      <c r="V6" s="128" t="s">
        <v>361</v>
      </c>
    </row>
    <row r="7" spans="1:22" s="77" customFormat="1" ht="45.75" customHeight="1">
      <c r="A7" s="76"/>
      <c r="B7" s="542" t="s">
        <v>154</v>
      </c>
      <c r="C7" s="542"/>
      <c r="D7" s="542"/>
      <c r="E7" s="542"/>
      <c r="F7" s="542"/>
      <c r="G7" s="542"/>
      <c r="H7" s="542"/>
      <c r="I7" s="542"/>
      <c r="J7" s="542"/>
      <c r="K7" s="542"/>
      <c r="L7" s="542"/>
      <c r="M7" s="542"/>
      <c r="N7" s="542"/>
      <c r="O7" s="542"/>
      <c r="P7" s="542"/>
      <c r="Q7" s="543"/>
    </row>
    <row r="8" spans="1:22" s="104" customFormat="1" ht="29.25" customHeight="1">
      <c r="A8" s="105"/>
      <c r="B8" s="542" t="s">
        <v>191</v>
      </c>
      <c r="C8" s="543"/>
      <c r="D8" s="543"/>
      <c r="E8" s="543"/>
      <c r="F8" s="543"/>
      <c r="G8" s="543"/>
      <c r="H8" s="543"/>
      <c r="I8" s="543"/>
      <c r="J8" s="543"/>
      <c r="K8" s="543"/>
      <c r="L8" s="543"/>
      <c r="M8" s="543"/>
      <c r="N8" s="543"/>
      <c r="O8" s="543"/>
      <c r="P8" s="543"/>
      <c r="Q8" s="543"/>
    </row>
    <row r="9" spans="1:22" s="77" customFormat="1" ht="29.25" customHeight="1">
      <c r="A9" s="76"/>
      <c r="B9" s="542" t="s">
        <v>190</v>
      </c>
      <c r="C9" s="542"/>
      <c r="D9" s="542"/>
      <c r="E9" s="542"/>
      <c r="F9" s="542"/>
      <c r="G9" s="542"/>
      <c r="H9" s="542"/>
      <c r="I9" s="542"/>
      <c r="J9" s="542"/>
      <c r="K9" s="542"/>
      <c r="L9" s="542"/>
      <c r="M9" s="542"/>
      <c r="N9" s="542"/>
      <c r="O9" s="542"/>
      <c r="P9" s="542"/>
      <c r="Q9" s="543"/>
    </row>
    <row r="10" spans="1:22" s="106" customFormat="1" ht="29.25" customHeight="1">
      <c r="A10" s="101"/>
      <c r="B10" s="544" t="s">
        <v>155</v>
      </c>
      <c r="C10" s="544"/>
      <c r="D10" s="544"/>
      <c r="E10" s="544"/>
      <c r="F10" s="544"/>
      <c r="G10" s="544"/>
      <c r="H10" s="544"/>
      <c r="I10" s="544"/>
      <c r="J10" s="544"/>
      <c r="K10" s="544"/>
      <c r="L10" s="544"/>
      <c r="M10" s="544"/>
      <c r="N10" s="544"/>
      <c r="O10" s="544"/>
      <c r="P10" s="544"/>
      <c r="Q10" s="544"/>
    </row>
    <row r="11" spans="1:22" s="104" customFormat="1" ht="29.25" customHeight="1">
      <c r="A11" s="105"/>
      <c r="B11" s="544" t="s">
        <v>194</v>
      </c>
      <c r="C11" s="544"/>
      <c r="D11" s="544"/>
      <c r="E11" s="544"/>
      <c r="F11" s="544"/>
      <c r="G11" s="544"/>
      <c r="H11" s="544"/>
      <c r="I11" s="544"/>
      <c r="J11" s="544"/>
      <c r="K11" s="544"/>
      <c r="L11" s="544"/>
      <c r="M11" s="544"/>
      <c r="N11" s="544"/>
      <c r="O11" s="544"/>
      <c r="P11" s="544"/>
      <c r="Q11" s="545"/>
    </row>
    <row r="12" spans="1:22" s="104" customFormat="1" ht="29.25" customHeight="1">
      <c r="A12" s="105"/>
      <c r="B12" s="542" t="s">
        <v>362</v>
      </c>
      <c r="C12" s="543"/>
      <c r="D12" s="543"/>
      <c r="E12" s="543"/>
      <c r="F12" s="543"/>
      <c r="G12" s="543"/>
      <c r="H12" s="543"/>
      <c r="I12" s="543"/>
      <c r="J12" s="543"/>
      <c r="K12" s="543"/>
      <c r="L12" s="543"/>
      <c r="M12" s="543"/>
      <c r="N12" s="543"/>
      <c r="O12" s="543"/>
      <c r="P12" s="543"/>
      <c r="Q12" s="543"/>
    </row>
    <row r="13" spans="1:22" s="104" customFormat="1" ht="18" customHeight="1" thickBot="1">
      <c r="A13" s="105"/>
      <c r="B13" s="107"/>
      <c r="C13" s="107"/>
      <c r="D13" s="107"/>
      <c r="E13" s="107"/>
      <c r="F13" s="107"/>
      <c r="G13" s="107"/>
      <c r="H13" s="107"/>
      <c r="I13" s="107"/>
      <c r="J13" s="107"/>
      <c r="K13" s="107"/>
      <c r="L13" s="107"/>
      <c r="M13" s="107"/>
      <c r="N13" s="107"/>
      <c r="O13" s="107"/>
      <c r="P13" s="107"/>
      <c r="Q13" s="47"/>
    </row>
    <row r="14" spans="1:22" s="104" customFormat="1" ht="30" customHeight="1">
      <c r="A14" s="105"/>
      <c r="B14" s="538" t="s">
        <v>169</v>
      </c>
      <c r="C14" s="539"/>
      <c r="D14" s="551"/>
      <c r="E14" s="551"/>
      <c r="F14" s="551"/>
      <c r="G14" s="551"/>
      <c r="H14" s="551"/>
      <c r="I14" s="551"/>
      <c r="J14" s="551"/>
      <c r="K14" s="551"/>
      <c r="L14" s="551"/>
      <c r="M14" s="551"/>
      <c r="N14" s="551"/>
      <c r="O14" s="552"/>
      <c r="P14" s="107"/>
      <c r="Q14" s="47"/>
    </row>
    <row r="15" spans="1:22" s="77" customFormat="1" ht="30" customHeight="1" thickBot="1">
      <c r="A15" s="108"/>
      <c r="B15" s="546" t="s">
        <v>174</v>
      </c>
      <c r="C15" s="547"/>
      <c r="D15" s="548" t="str">
        <f>IFERROR(VLOOKUP(D14,$R$2:$V$6,2,FALSE),"")</f>
        <v/>
      </c>
      <c r="E15" s="549"/>
      <c r="F15" s="549"/>
      <c r="G15" s="549"/>
      <c r="H15" s="549"/>
      <c r="I15" s="549"/>
      <c r="J15" s="549"/>
      <c r="K15" s="549"/>
      <c r="L15" s="549"/>
      <c r="M15" s="549"/>
      <c r="N15" s="549"/>
      <c r="O15" s="550"/>
      <c r="P15" s="76"/>
      <c r="Q15" s="76"/>
    </row>
    <row r="16" spans="1:22" ht="22.5" customHeight="1" thickBot="1">
      <c r="A16" s="100"/>
      <c r="B16" s="100"/>
      <c r="C16" s="100"/>
      <c r="D16" s="100"/>
      <c r="E16" s="100"/>
      <c r="F16" s="100"/>
      <c r="G16" s="100"/>
      <c r="H16" s="100"/>
      <c r="I16" s="100"/>
      <c r="J16" s="100"/>
      <c r="K16" s="100"/>
      <c r="L16" s="100"/>
      <c r="M16" s="100"/>
      <c r="N16" s="100"/>
      <c r="O16" s="100"/>
      <c r="P16" s="100"/>
      <c r="Q16" s="100"/>
    </row>
    <row r="17" spans="2:17" ht="30" customHeight="1" thickBot="1">
      <c r="B17" s="109"/>
      <c r="C17" s="110"/>
      <c r="D17" s="78" t="s">
        <v>66</v>
      </c>
      <c r="E17" s="79" t="s">
        <v>131</v>
      </c>
      <c r="F17" s="80" t="s">
        <v>132</v>
      </c>
      <c r="G17" s="78" t="s">
        <v>133</v>
      </c>
      <c r="H17" s="79" t="s">
        <v>134</v>
      </c>
      <c r="I17" s="80" t="s">
        <v>135</v>
      </c>
      <c r="J17" s="78" t="s">
        <v>156</v>
      </c>
      <c r="K17" s="79" t="s">
        <v>157</v>
      </c>
      <c r="L17" s="80" t="s">
        <v>158</v>
      </c>
      <c r="M17" s="78" t="s">
        <v>136</v>
      </c>
      <c r="N17" s="79" t="s">
        <v>137</v>
      </c>
      <c r="O17" s="80" t="s">
        <v>138</v>
      </c>
      <c r="P17" s="100"/>
      <c r="Q17" s="100"/>
    </row>
    <row r="18" spans="2:17" ht="54" customHeight="1">
      <c r="B18" s="533" t="str">
        <f>IFERROR(VLOOKUP(D14,$R$2:$V$6,3,FALSE),"")</f>
        <v/>
      </c>
      <c r="C18" s="111" t="s">
        <v>159</v>
      </c>
      <c r="D18" s="81"/>
      <c r="E18" s="82"/>
      <c r="F18" s="83"/>
      <c r="G18" s="81"/>
      <c r="H18" s="82"/>
      <c r="I18" s="83"/>
      <c r="J18" s="81"/>
      <c r="K18" s="82"/>
      <c r="L18" s="83"/>
      <c r="M18" s="81"/>
      <c r="N18" s="82"/>
      <c r="O18" s="84"/>
      <c r="P18" s="112"/>
      <c r="Q18" s="100"/>
    </row>
    <row r="19" spans="2:17" ht="54" customHeight="1" thickBot="1">
      <c r="B19" s="534"/>
      <c r="C19" s="113" t="s">
        <v>160</v>
      </c>
      <c r="D19" s="69"/>
      <c r="E19" s="70"/>
      <c r="F19" s="71"/>
      <c r="G19" s="69"/>
      <c r="H19" s="70"/>
      <c r="I19" s="71"/>
      <c r="J19" s="69"/>
      <c r="K19" s="70"/>
      <c r="L19" s="71"/>
      <c r="M19" s="69"/>
      <c r="N19" s="70"/>
      <c r="O19" s="85"/>
      <c r="P19" s="112"/>
      <c r="Q19" s="100"/>
    </row>
    <row r="20" spans="2:17" ht="54" customHeight="1" thickTop="1" thickBot="1">
      <c r="B20" s="535"/>
      <c r="C20" s="114" t="s">
        <v>161</v>
      </c>
      <c r="D20" s="72"/>
      <c r="E20" s="73"/>
      <c r="F20" s="86"/>
      <c r="G20" s="72"/>
      <c r="H20" s="73"/>
      <c r="I20" s="86"/>
      <c r="J20" s="72"/>
      <c r="K20" s="73"/>
      <c r="L20" s="86"/>
      <c r="M20" s="72"/>
      <c r="N20" s="73"/>
      <c r="O20" s="87"/>
      <c r="P20" s="127" t="str">
        <f>IFERROR(AVERAGE(D20:N20),"")</f>
        <v/>
      </c>
      <c r="Q20" s="100"/>
    </row>
    <row r="21" spans="2:17" ht="54" customHeight="1">
      <c r="B21" s="533" t="str">
        <f>IFERROR(VLOOKUP(D14,$R$2:$V$6,4,FALSE),"")</f>
        <v/>
      </c>
      <c r="C21" s="115" t="s">
        <v>159</v>
      </c>
      <c r="D21" s="81"/>
      <c r="E21" s="82"/>
      <c r="F21" s="83"/>
      <c r="G21" s="81"/>
      <c r="H21" s="82"/>
      <c r="I21" s="83"/>
      <c r="J21" s="81"/>
      <c r="K21" s="82"/>
      <c r="L21" s="83"/>
      <c r="M21" s="81"/>
      <c r="N21" s="82"/>
      <c r="O21" s="84"/>
      <c r="P21" s="112"/>
      <c r="Q21" s="100"/>
    </row>
    <row r="22" spans="2:17" ht="54" customHeight="1" thickBot="1">
      <c r="B22" s="534"/>
      <c r="C22" s="116" t="s">
        <v>160</v>
      </c>
      <c r="D22" s="69"/>
      <c r="E22" s="70"/>
      <c r="F22" s="71"/>
      <c r="G22" s="69"/>
      <c r="H22" s="70"/>
      <c r="I22" s="71"/>
      <c r="J22" s="69"/>
      <c r="K22" s="70"/>
      <c r="L22" s="71"/>
      <c r="M22" s="69"/>
      <c r="N22" s="70"/>
      <c r="O22" s="85"/>
      <c r="P22" s="112"/>
      <c r="Q22" s="100"/>
    </row>
    <row r="23" spans="2:17" ht="54" customHeight="1" thickTop="1" thickBot="1">
      <c r="B23" s="535"/>
      <c r="C23" s="117" t="s">
        <v>161</v>
      </c>
      <c r="D23" s="72"/>
      <c r="E23" s="73"/>
      <c r="F23" s="86"/>
      <c r="G23" s="72"/>
      <c r="H23" s="73"/>
      <c r="I23" s="86"/>
      <c r="J23" s="72"/>
      <c r="K23" s="73"/>
      <c r="L23" s="86"/>
      <c r="M23" s="72"/>
      <c r="N23" s="73"/>
      <c r="O23" s="89"/>
      <c r="P23" s="127" t="str">
        <f>IFERROR(AVERAGE(D23:N23),"")</f>
        <v/>
      </c>
      <c r="Q23" s="100"/>
    </row>
    <row r="24" spans="2:17" ht="33" customHeight="1" thickTop="1" thickBot="1">
      <c r="B24" s="100"/>
      <c r="C24" s="100"/>
      <c r="D24" s="118"/>
      <c r="E24" s="118"/>
      <c r="F24" s="118"/>
      <c r="G24" s="118"/>
      <c r="H24" s="90"/>
      <c r="I24" s="118"/>
      <c r="J24" s="118"/>
      <c r="K24" s="118"/>
      <c r="L24" s="118"/>
      <c r="M24" s="118"/>
      <c r="N24" s="118"/>
      <c r="O24" s="118"/>
      <c r="P24" s="68" t="s">
        <v>139</v>
      </c>
      <c r="Q24" s="119"/>
    </row>
    <row r="25" spans="2:17" s="128" customFormat="1" ht="45" customHeight="1" thickBot="1">
      <c r="B25" s="536" t="str">
        <f>IFERROR(VLOOKUP(D14,$R$2:$V$6,5,FALSE),"")</f>
        <v/>
      </c>
      <c r="C25" s="537"/>
      <c r="D25" s="120" t="str">
        <f>IFERROR(D23/D20,"")</f>
        <v/>
      </c>
      <c r="E25" s="121" t="str">
        <f t="shared" ref="E25:N25" si="0">IFERROR(E23/E20,"")</f>
        <v/>
      </c>
      <c r="F25" s="122" t="str">
        <f t="shared" si="0"/>
        <v/>
      </c>
      <c r="G25" s="120" t="str">
        <f t="shared" si="0"/>
        <v/>
      </c>
      <c r="H25" s="121" t="str">
        <f t="shared" si="0"/>
        <v/>
      </c>
      <c r="I25" s="123" t="str">
        <f t="shared" si="0"/>
        <v/>
      </c>
      <c r="J25" s="120" t="str">
        <f t="shared" si="0"/>
        <v/>
      </c>
      <c r="K25" s="121" t="str">
        <f t="shared" si="0"/>
        <v/>
      </c>
      <c r="L25" s="123" t="str">
        <f t="shared" si="0"/>
        <v/>
      </c>
      <c r="M25" s="124" t="str">
        <f t="shared" si="0"/>
        <v/>
      </c>
      <c r="N25" s="123" t="str">
        <f t="shared" si="0"/>
        <v/>
      </c>
      <c r="O25" s="125"/>
      <c r="P25" s="758" t="str">
        <f>IFERROR(TRUNC(P23/P20,3),"")</f>
        <v/>
      </c>
      <c r="Q25" s="126"/>
    </row>
  </sheetData>
  <mergeCells count="15">
    <mergeCell ref="B21:B23"/>
    <mergeCell ref="B25:C25"/>
    <mergeCell ref="B14:C14"/>
    <mergeCell ref="A2:Q2"/>
    <mergeCell ref="A3:Q3"/>
    <mergeCell ref="B7:Q7"/>
    <mergeCell ref="B9:Q9"/>
    <mergeCell ref="B10:Q10"/>
    <mergeCell ref="B11:Q11"/>
    <mergeCell ref="B12:Q12"/>
    <mergeCell ref="B15:C15"/>
    <mergeCell ref="D15:O15"/>
    <mergeCell ref="D14:O14"/>
    <mergeCell ref="B18:B20"/>
    <mergeCell ref="B8:Q8"/>
  </mergeCells>
  <phoneticPr fontId="3"/>
  <conditionalFormatting sqref="P20 P23">
    <cfRule type="expression" dxfId="10" priority="1" stopIfTrue="1">
      <formula>$D20=""</formula>
    </cfRule>
  </conditionalFormatting>
  <conditionalFormatting sqref="P25">
    <cfRule type="expression" dxfId="9" priority="2" stopIfTrue="1">
      <formula>ISERROR(L25)</formula>
    </cfRule>
  </conditionalFormatting>
  <conditionalFormatting sqref="D25:N25">
    <cfRule type="expression" dxfId="8" priority="3" stopIfTrue="1">
      <formula>ISERROR(D25)</formula>
    </cfRule>
  </conditionalFormatting>
  <dataValidations count="2">
    <dataValidation imeMode="halfAlpha" allowBlank="1" showInputMessage="1" showErrorMessage="1" sqref="D18:N23"/>
    <dataValidation type="list" allowBlank="1" showInputMessage="1" showErrorMessage="1" sqref="D14:O14">
      <formula1>$R$2:$R$6</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91" zoomScaleNormal="80" zoomScaleSheetLayoutView="91" workbookViewId="0">
      <selection activeCell="A2" sqref="A2:Q2"/>
    </sheetView>
  </sheetViews>
  <sheetFormatPr defaultRowHeight="13.5"/>
  <cols>
    <col min="1" max="1" width="1.875" style="141" customWidth="1"/>
    <col min="2" max="3" width="11.125" style="141" customWidth="1"/>
    <col min="4" max="15" width="7.75" style="141" customWidth="1"/>
    <col min="16" max="16" width="8.375" style="141" customWidth="1"/>
    <col min="17" max="17" width="1.875" style="141" customWidth="1"/>
    <col min="18" max="18" width="9" style="141" customWidth="1"/>
    <col min="19" max="16384" width="9" style="141"/>
  </cols>
  <sheetData>
    <row r="1" spans="1:22" ht="24" customHeight="1">
      <c r="A1" s="99" t="s">
        <v>195</v>
      </c>
      <c r="B1" s="100"/>
      <c r="C1" s="100"/>
      <c r="D1" s="100"/>
      <c r="E1" s="100"/>
      <c r="F1" s="100"/>
      <c r="G1" s="100"/>
      <c r="H1" s="100"/>
      <c r="I1" s="100"/>
      <c r="J1" s="100"/>
      <c r="K1" s="100"/>
      <c r="L1" s="100"/>
      <c r="M1" s="100"/>
      <c r="N1" s="100"/>
      <c r="O1" s="100"/>
      <c r="P1" s="100"/>
      <c r="Q1" s="100"/>
      <c r="R1" s="128" t="s">
        <v>170</v>
      </c>
      <c r="S1" s="128" t="s">
        <v>174</v>
      </c>
      <c r="T1" s="128" t="s">
        <v>171</v>
      </c>
      <c r="U1" s="128" t="s">
        <v>172</v>
      </c>
      <c r="V1" s="128" t="s">
        <v>173</v>
      </c>
    </row>
    <row r="2" spans="1:22" ht="25.5" customHeight="1">
      <c r="A2" s="540" t="s">
        <v>168</v>
      </c>
      <c r="B2" s="540"/>
      <c r="C2" s="540"/>
      <c r="D2" s="540"/>
      <c r="E2" s="540"/>
      <c r="F2" s="540"/>
      <c r="G2" s="540"/>
      <c r="H2" s="540"/>
      <c r="I2" s="540"/>
      <c r="J2" s="540"/>
      <c r="K2" s="540"/>
      <c r="L2" s="540"/>
      <c r="M2" s="540"/>
      <c r="N2" s="540"/>
      <c r="O2" s="540"/>
      <c r="P2" s="540"/>
      <c r="Q2" s="540"/>
      <c r="R2" s="128" t="s">
        <v>175</v>
      </c>
      <c r="S2" s="128" t="s">
        <v>184</v>
      </c>
      <c r="T2" s="128" t="s">
        <v>166</v>
      </c>
      <c r="U2" s="128" t="s">
        <v>179</v>
      </c>
      <c r="V2" s="128" t="s">
        <v>182</v>
      </c>
    </row>
    <row r="3" spans="1:22" ht="25.5" customHeight="1">
      <c r="A3" s="541" t="s">
        <v>189</v>
      </c>
      <c r="B3" s="541"/>
      <c r="C3" s="541"/>
      <c r="D3" s="541"/>
      <c r="E3" s="541"/>
      <c r="F3" s="541"/>
      <c r="G3" s="541"/>
      <c r="H3" s="541"/>
      <c r="I3" s="541"/>
      <c r="J3" s="541"/>
      <c r="K3" s="541"/>
      <c r="L3" s="541"/>
      <c r="M3" s="541"/>
      <c r="N3" s="541"/>
      <c r="O3" s="541"/>
      <c r="P3" s="541"/>
      <c r="Q3" s="541"/>
      <c r="R3" s="128" t="s">
        <v>176</v>
      </c>
      <c r="S3" s="128" t="s">
        <v>185</v>
      </c>
      <c r="T3" s="128" t="s">
        <v>166</v>
      </c>
      <c r="U3" s="128" t="s">
        <v>180</v>
      </c>
      <c r="V3" s="128" t="s">
        <v>183</v>
      </c>
    </row>
    <row r="4" spans="1:22" s="104" customFormat="1" ht="25.5" customHeight="1">
      <c r="A4" s="101"/>
      <c r="B4" s="102"/>
      <c r="C4" s="102"/>
      <c r="D4" s="102"/>
      <c r="E4" s="102"/>
      <c r="F4" s="102"/>
      <c r="G4" s="102"/>
      <c r="H4" s="102"/>
      <c r="I4" s="102"/>
      <c r="J4" s="102"/>
      <c r="K4" s="102"/>
      <c r="L4" s="102"/>
      <c r="M4" s="102"/>
      <c r="N4" s="102"/>
      <c r="O4" s="102"/>
      <c r="P4" s="102"/>
      <c r="Q4" s="103"/>
      <c r="R4" s="128" t="s">
        <v>177</v>
      </c>
      <c r="S4" s="128" t="s">
        <v>186</v>
      </c>
      <c r="T4" s="128" t="s">
        <v>166</v>
      </c>
      <c r="U4" s="128" t="s">
        <v>181</v>
      </c>
      <c r="V4" s="128" t="s">
        <v>182</v>
      </c>
    </row>
    <row r="5" spans="1:22" s="106" customFormat="1" ht="25.5" customHeight="1">
      <c r="A5" s="101"/>
      <c r="B5" s="129" t="s">
        <v>130</v>
      </c>
      <c r="C5" s="130"/>
      <c r="D5" s="130"/>
      <c r="E5" s="130"/>
      <c r="F5" s="130"/>
      <c r="G5" s="130"/>
      <c r="H5" s="130"/>
      <c r="I5" s="130"/>
      <c r="J5" s="130"/>
      <c r="K5" s="130"/>
      <c r="L5" s="130"/>
      <c r="M5" s="130"/>
      <c r="N5" s="130"/>
      <c r="O5" s="130"/>
      <c r="P5" s="130"/>
      <c r="Q5" s="130"/>
      <c r="R5" s="128" t="s">
        <v>178</v>
      </c>
      <c r="S5" s="128" t="s">
        <v>187</v>
      </c>
      <c r="T5" s="128" t="s">
        <v>166</v>
      </c>
      <c r="U5" s="128" t="s">
        <v>181</v>
      </c>
      <c r="V5" s="128" t="s">
        <v>182</v>
      </c>
    </row>
    <row r="6" spans="1:22" s="106" customFormat="1" ht="25.5" customHeight="1">
      <c r="A6" s="101"/>
      <c r="B6" s="131"/>
      <c r="C6" s="130"/>
      <c r="D6" s="130"/>
      <c r="E6" s="130"/>
      <c r="F6" s="130"/>
      <c r="G6" s="130"/>
      <c r="H6" s="130"/>
      <c r="I6" s="130"/>
      <c r="J6" s="130"/>
      <c r="K6" s="130"/>
      <c r="L6" s="130"/>
      <c r="M6" s="130"/>
      <c r="N6" s="130"/>
      <c r="O6" s="130"/>
      <c r="P6" s="130"/>
      <c r="Q6" s="130"/>
      <c r="R6" s="128" t="s">
        <v>359</v>
      </c>
      <c r="S6" s="128" t="s">
        <v>360</v>
      </c>
      <c r="T6" s="128" t="s">
        <v>167</v>
      </c>
      <c r="U6" s="128" t="s">
        <v>188</v>
      </c>
      <c r="V6" s="128" t="s">
        <v>361</v>
      </c>
    </row>
    <row r="7" spans="1:22" s="75" customFormat="1" ht="28.5" customHeight="1">
      <c r="A7" s="74"/>
      <c r="B7" s="553" t="s">
        <v>162</v>
      </c>
      <c r="C7" s="553"/>
      <c r="D7" s="553"/>
      <c r="E7" s="553"/>
      <c r="F7" s="553"/>
      <c r="G7" s="553"/>
      <c r="H7" s="553"/>
      <c r="I7" s="553"/>
      <c r="J7" s="553"/>
      <c r="K7" s="553"/>
      <c r="L7" s="553"/>
      <c r="M7" s="553"/>
      <c r="N7" s="553"/>
      <c r="O7" s="553"/>
      <c r="P7" s="553"/>
      <c r="Q7" s="553"/>
    </row>
    <row r="8" spans="1:22" s="77" customFormat="1" ht="45.75" customHeight="1">
      <c r="A8" s="76"/>
      <c r="B8" s="542" t="s">
        <v>154</v>
      </c>
      <c r="C8" s="542"/>
      <c r="D8" s="542"/>
      <c r="E8" s="542"/>
      <c r="F8" s="542"/>
      <c r="G8" s="542"/>
      <c r="H8" s="542"/>
      <c r="I8" s="542"/>
      <c r="J8" s="542"/>
      <c r="K8" s="542"/>
      <c r="L8" s="542"/>
      <c r="M8" s="542"/>
      <c r="N8" s="542"/>
      <c r="O8" s="542"/>
      <c r="P8" s="542"/>
      <c r="Q8" s="543"/>
    </row>
    <row r="9" spans="1:22" s="104" customFormat="1" ht="29.25" customHeight="1">
      <c r="A9" s="105"/>
      <c r="B9" s="542" t="s">
        <v>191</v>
      </c>
      <c r="C9" s="543"/>
      <c r="D9" s="543"/>
      <c r="E9" s="543"/>
      <c r="F9" s="543"/>
      <c r="G9" s="543"/>
      <c r="H9" s="543"/>
      <c r="I9" s="543"/>
      <c r="J9" s="543"/>
      <c r="K9" s="543"/>
      <c r="L9" s="543"/>
      <c r="M9" s="543"/>
      <c r="N9" s="543"/>
      <c r="O9" s="543"/>
      <c r="P9" s="543"/>
      <c r="Q9" s="543"/>
    </row>
    <row r="10" spans="1:22" s="77" customFormat="1" ht="29.25" customHeight="1">
      <c r="A10" s="76"/>
      <c r="B10" s="542" t="s">
        <v>190</v>
      </c>
      <c r="C10" s="542"/>
      <c r="D10" s="542"/>
      <c r="E10" s="542"/>
      <c r="F10" s="542"/>
      <c r="G10" s="542"/>
      <c r="H10" s="542"/>
      <c r="I10" s="542"/>
      <c r="J10" s="542"/>
      <c r="K10" s="542"/>
      <c r="L10" s="542"/>
      <c r="M10" s="542"/>
      <c r="N10" s="542"/>
      <c r="O10" s="542"/>
      <c r="P10" s="542"/>
      <c r="Q10" s="543"/>
    </row>
    <row r="11" spans="1:22" s="75" customFormat="1" ht="28.5" customHeight="1">
      <c r="A11" s="74"/>
      <c r="B11" s="553" t="s">
        <v>163</v>
      </c>
      <c r="C11" s="553"/>
      <c r="D11" s="553"/>
      <c r="E11" s="553"/>
      <c r="F11" s="553"/>
      <c r="G11" s="553"/>
      <c r="H11" s="553"/>
      <c r="I11" s="553"/>
      <c r="J11" s="553"/>
      <c r="K11" s="553"/>
      <c r="L11" s="553"/>
      <c r="M11" s="553"/>
      <c r="N11" s="553"/>
      <c r="O11" s="553"/>
      <c r="P11" s="553"/>
      <c r="Q11" s="553"/>
    </row>
    <row r="12" spans="1:22" s="104" customFormat="1" ht="29.25" customHeight="1">
      <c r="A12" s="105"/>
      <c r="B12" s="544" t="s">
        <v>196</v>
      </c>
      <c r="C12" s="544"/>
      <c r="D12" s="544"/>
      <c r="E12" s="544"/>
      <c r="F12" s="544"/>
      <c r="G12" s="544"/>
      <c r="H12" s="544"/>
      <c r="I12" s="544"/>
      <c r="J12" s="544"/>
      <c r="K12" s="544"/>
      <c r="L12" s="544"/>
      <c r="M12" s="544"/>
      <c r="N12" s="544"/>
      <c r="O12" s="544"/>
      <c r="P12" s="544"/>
      <c r="Q12" s="545"/>
    </row>
    <row r="13" spans="1:22" s="104" customFormat="1" ht="29.25" customHeight="1">
      <c r="A13" s="105"/>
      <c r="B13" s="542" t="s">
        <v>362</v>
      </c>
      <c r="C13" s="543"/>
      <c r="D13" s="543"/>
      <c r="E13" s="543"/>
      <c r="F13" s="543"/>
      <c r="G13" s="543"/>
      <c r="H13" s="543"/>
      <c r="I13" s="543"/>
      <c r="J13" s="543"/>
      <c r="K13" s="543"/>
      <c r="L13" s="543"/>
      <c r="M13" s="543"/>
      <c r="N13" s="543"/>
      <c r="O13" s="543"/>
      <c r="P13" s="543"/>
      <c r="Q13" s="543"/>
    </row>
    <row r="14" spans="1:22" s="104" customFormat="1" ht="18" customHeight="1" thickBot="1">
      <c r="A14" s="105"/>
      <c r="B14" s="107"/>
      <c r="C14" s="107"/>
      <c r="D14" s="107"/>
      <c r="E14" s="107"/>
      <c r="F14" s="107"/>
      <c r="G14" s="107"/>
      <c r="H14" s="107"/>
      <c r="I14" s="107"/>
      <c r="J14" s="107"/>
      <c r="K14" s="107"/>
      <c r="L14" s="107"/>
      <c r="M14" s="107"/>
      <c r="N14" s="107"/>
      <c r="O14" s="107"/>
      <c r="P14" s="107"/>
      <c r="Q14" s="47"/>
    </row>
    <row r="15" spans="1:22" s="104" customFormat="1" ht="30" customHeight="1">
      <c r="A15" s="105"/>
      <c r="B15" s="538" t="s">
        <v>169</v>
      </c>
      <c r="C15" s="539"/>
      <c r="D15" s="551"/>
      <c r="E15" s="551"/>
      <c r="F15" s="551"/>
      <c r="G15" s="551"/>
      <c r="H15" s="551"/>
      <c r="I15" s="551"/>
      <c r="J15" s="551"/>
      <c r="K15" s="551"/>
      <c r="L15" s="551"/>
      <c r="M15" s="551"/>
      <c r="N15" s="551"/>
      <c r="O15" s="552"/>
      <c r="P15" s="107"/>
      <c r="Q15" s="47"/>
    </row>
    <row r="16" spans="1:22" s="77" customFormat="1" ht="30" customHeight="1" thickBot="1">
      <c r="A16" s="108"/>
      <c r="B16" s="546" t="s">
        <v>174</v>
      </c>
      <c r="C16" s="547"/>
      <c r="D16" s="554" t="str">
        <f>IFERROR(VLOOKUP(D15,$R$2:$V$6,2,FALSE),"")</f>
        <v/>
      </c>
      <c r="E16" s="554"/>
      <c r="F16" s="554"/>
      <c r="G16" s="554"/>
      <c r="H16" s="554"/>
      <c r="I16" s="554"/>
      <c r="J16" s="554"/>
      <c r="K16" s="554"/>
      <c r="L16" s="554"/>
      <c r="M16" s="554"/>
      <c r="N16" s="554"/>
      <c r="O16" s="555"/>
      <c r="P16" s="76"/>
      <c r="Q16" s="76"/>
    </row>
    <row r="17" spans="1:17" ht="22.5" customHeight="1" thickBot="1">
      <c r="A17" s="100"/>
      <c r="B17" s="100"/>
      <c r="C17" s="100"/>
      <c r="D17" s="100"/>
      <c r="E17" s="100"/>
      <c r="F17" s="100"/>
      <c r="G17" s="100"/>
      <c r="H17" s="100"/>
      <c r="I17" s="100"/>
      <c r="J17" s="100"/>
      <c r="K17" s="100"/>
      <c r="L17" s="100"/>
      <c r="M17" s="100"/>
      <c r="N17" s="100"/>
      <c r="O17" s="100"/>
      <c r="P17" s="100"/>
      <c r="Q17" s="100"/>
    </row>
    <row r="18" spans="1:17" ht="30" customHeight="1" thickBot="1">
      <c r="B18" s="109"/>
      <c r="C18" s="110"/>
      <c r="D18" s="92" t="s">
        <v>140</v>
      </c>
      <c r="E18" s="93" t="s">
        <v>140</v>
      </c>
      <c r="F18" s="94" t="s">
        <v>140</v>
      </c>
      <c r="G18" s="95"/>
      <c r="H18" s="66"/>
      <c r="I18" s="132"/>
      <c r="J18" s="132"/>
      <c r="K18" s="132"/>
      <c r="L18" s="132"/>
      <c r="M18" s="132"/>
      <c r="N18" s="132"/>
      <c r="O18" s="132"/>
      <c r="P18" s="133"/>
      <c r="Q18" s="100"/>
    </row>
    <row r="19" spans="1:17" ht="54" customHeight="1">
      <c r="B19" s="533" t="str">
        <f>IFERROR(VLOOKUP(D15,$R$2:$V$6,3,FALSE),"")</f>
        <v/>
      </c>
      <c r="C19" s="111" t="s">
        <v>159</v>
      </c>
      <c r="D19" s="81"/>
      <c r="E19" s="82"/>
      <c r="F19" s="83"/>
      <c r="G19" s="67"/>
      <c r="H19" s="67"/>
      <c r="I19" s="118"/>
      <c r="J19" s="118"/>
      <c r="K19" s="118"/>
      <c r="L19" s="118"/>
      <c r="M19" s="118"/>
      <c r="N19" s="118"/>
      <c r="O19" s="118"/>
      <c r="P19" s="134"/>
      <c r="Q19" s="100"/>
    </row>
    <row r="20" spans="1:17" ht="54" customHeight="1" thickBot="1">
      <c r="B20" s="534"/>
      <c r="C20" s="113" t="s">
        <v>160</v>
      </c>
      <c r="D20" s="69"/>
      <c r="E20" s="70"/>
      <c r="F20" s="71"/>
      <c r="G20" s="67"/>
      <c r="H20" s="67"/>
      <c r="I20" s="118"/>
      <c r="J20" s="118"/>
      <c r="K20" s="118"/>
      <c r="L20" s="118"/>
      <c r="M20" s="118"/>
      <c r="N20" s="118"/>
      <c r="O20" s="118"/>
      <c r="P20" s="134"/>
      <c r="Q20" s="100"/>
    </row>
    <row r="21" spans="1:17" ht="54" customHeight="1" thickTop="1" thickBot="1">
      <c r="B21" s="535"/>
      <c r="C21" s="114" t="s">
        <v>161</v>
      </c>
      <c r="D21" s="72"/>
      <c r="E21" s="73"/>
      <c r="F21" s="86"/>
      <c r="G21" s="88" t="str">
        <f>IFERROR(AVERAGE(D21:F21),"")</f>
        <v/>
      </c>
      <c r="H21" s="67"/>
      <c r="I21" s="118"/>
      <c r="J21" s="118"/>
      <c r="K21" s="118"/>
      <c r="L21" s="118"/>
      <c r="M21" s="118"/>
      <c r="N21" s="118"/>
      <c r="O21" s="118"/>
      <c r="P21" s="136"/>
      <c r="Q21" s="100"/>
    </row>
    <row r="22" spans="1:17" ht="54" customHeight="1">
      <c r="B22" s="533" t="str">
        <f>IFERROR(VLOOKUP(D15,$R$2:$V$6,4,FALSE),"")</f>
        <v/>
      </c>
      <c r="C22" s="115" t="s">
        <v>159</v>
      </c>
      <c r="D22" s="81"/>
      <c r="E22" s="82"/>
      <c r="F22" s="83"/>
      <c r="G22" s="67"/>
      <c r="H22" s="67"/>
      <c r="I22" s="118"/>
      <c r="J22" s="118"/>
      <c r="K22" s="118"/>
      <c r="L22" s="118"/>
      <c r="M22" s="118"/>
      <c r="N22" s="118"/>
      <c r="O22" s="118"/>
      <c r="P22" s="134"/>
      <c r="Q22" s="100"/>
    </row>
    <row r="23" spans="1:17" ht="54" customHeight="1" thickBot="1">
      <c r="B23" s="534"/>
      <c r="C23" s="116" t="s">
        <v>160</v>
      </c>
      <c r="D23" s="69"/>
      <c r="E23" s="70"/>
      <c r="F23" s="71"/>
      <c r="G23" s="67"/>
      <c r="H23" s="67"/>
      <c r="I23" s="118"/>
      <c r="J23" s="118"/>
      <c r="K23" s="118"/>
      <c r="L23" s="118"/>
      <c r="M23" s="118"/>
      <c r="N23" s="118"/>
      <c r="O23" s="118"/>
      <c r="P23" s="134"/>
      <c r="Q23" s="100"/>
    </row>
    <row r="24" spans="1:17" ht="54" customHeight="1" thickTop="1" thickBot="1">
      <c r="B24" s="535"/>
      <c r="C24" s="117" t="s">
        <v>161</v>
      </c>
      <c r="D24" s="72"/>
      <c r="E24" s="73"/>
      <c r="F24" s="86"/>
      <c r="G24" s="88" t="str">
        <f>IFERROR(AVERAGE(D24:F24),"")</f>
        <v/>
      </c>
      <c r="H24" s="67"/>
      <c r="I24" s="118"/>
      <c r="J24" s="118"/>
      <c r="K24" s="118"/>
      <c r="L24" s="118"/>
      <c r="M24" s="118"/>
      <c r="N24" s="118"/>
      <c r="O24" s="118"/>
      <c r="P24" s="136"/>
      <c r="Q24" s="100"/>
    </row>
    <row r="25" spans="1:17" ht="33" customHeight="1" thickTop="1" thickBot="1">
      <c r="B25" s="100"/>
      <c r="C25" s="100"/>
      <c r="D25" s="67"/>
      <c r="E25" s="67"/>
      <c r="F25" s="67"/>
      <c r="G25" s="67"/>
      <c r="H25" s="68" t="s">
        <v>139</v>
      </c>
      <c r="I25" s="118"/>
      <c r="J25" s="118"/>
      <c r="K25" s="118"/>
      <c r="L25" s="118"/>
      <c r="M25" s="118"/>
      <c r="N25" s="118"/>
      <c r="O25" s="118"/>
      <c r="P25" s="90"/>
      <c r="Q25" s="119"/>
    </row>
    <row r="26" spans="1:17" s="128" customFormat="1" ht="45" customHeight="1" thickBot="1">
      <c r="B26" s="536" t="str">
        <f>IFERROR(VLOOKUP(D15,$R$2:$V$6,5,FALSE),"")</f>
        <v/>
      </c>
      <c r="C26" s="537"/>
      <c r="D26" s="91" t="str">
        <f>IFERROR(D24/D21,"")</f>
        <v/>
      </c>
      <c r="E26" s="91" t="str">
        <f t="shared" ref="E26:F26" si="0">IFERROR(E24/E21,"")</f>
        <v/>
      </c>
      <c r="F26" s="96" t="str">
        <f t="shared" si="0"/>
        <v/>
      </c>
      <c r="G26" s="67"/>
      <c r="H26" s="758" t="str">
        <f>IFERROR(TRUNC(G24/G21,3),"")</f>
        <v/>
      </c>
      <c r="I26" s="135"/>
      <c r="J26" s="135"/>
      <c r="K26" s="135"/>
      <c r="L26" s="135"/>
      <c r="M26" s="135"/>
      <c r="N26" s="135"/>
      <c r="O26" s="118"/>
      <c r="P26" s="97"/>
      <c r="Q26" s="126"/>
    </row>
  </sheetData>
  <mergeCells count="16">
    <mergeCell ref="B22:B24"/>
    <mergeCell ref="B26:C26"/>
    <mergeCell ref="B13:Q13"/>
    <mergeCell ref="B15:C15"/>
    <mergeCell ref="D15:O15"/>
    <mergeCell ref="B16:C16"/>
    <mergeCell ref="D16:O16"/>
    <mergeCell ref="B19:B21"/>
    <mergeCell ref="B12:Q12"/>
    <mergeCell ref="A2:Q2"/>
    <mergeCell ref="A3:Q3"/>
    <mergeCell ref="B8:Q8"/>
    <mergeCell ref="B10:Q10"/>
    <mergeCell ref="B11:Q11"/>
    <mergeCell ref="B7:Q7"/>
    <mergeCell ref="B9:Q9"/>
  </mergeCells>
  <phoneticPr fontId="3"/>
  <conditionalFormatting sqref="P21 P24">
    <cfRule type="expression" dxfId="7" priority="4" stopIfTrue="1">
      <formula>$D21=""</formula>
    </cfRule>
  </conditionalFormatting>
  <conditionalFormatting sqref="P26">
    <cfRule type="expression" dxfId="6" priority="5" stopIfTrue="1">
      <formula>ISERROR(L26)</formula>
    </cfRule>
  </conditionalFormatting>
  <conditionalFormatting sqref="I26:N26">
    <cfRule type="expression" dxfId="5" priority="6" stopIfTrue="1">
      <formula>ISERROR(I26)</formula>
    </cfRule>
  </conditionalFormatting>
  <conditionalFormatting sqref="G21 G24">
    <cfRule type="expression" dxfId="4" priority="1" stopIfTrue="1">
      <formula>$D21=""</formula>
    </cfRule>
  </conditionalFormatting>
  <conditionalFormatting sqref="H26">
    <cfRule type="expression" dxfId="3" priority="2" stopIfTrue="1">
      <formula>ISERROR(D26)</formula>
    </cfRule>
  </conditionalFormatting>
  <conditionalFormatting sqref="D26:F26">
    <cfRule type="expression" dxfId="2" priority="3" stopIfTrue="1">
      <formula>ISERROR(D26)</formula>
    </cfRule>
  </conditionalFormatting>
  <dataValidations count="3">
    <dataValidation type="list" allowBlank="1" showInputMessage="1" showErrorMessage="1" sqref="D15:O15">
      <formula1>$R$2:$R$6</formula1>
    </dataValidation>
    <dataValidation imeMode="halfAlpha" allowBlank="1" showInputMessage="1" showErrorMessage="1" sqref="I19:N24"/>
    <dataValidation imeMode="fullAlpha" allowBlank="1" showInputMessage="1" showErrorMessage="1" sqref="D19:F24"/>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view="pageBreakPreview" zoomScale="90" zoomScaleNormal="91" zoomScaleSheetLayoutView="90" workbookViewId="0">
      <selection activeCell="A4" sqref="A4:AD4"/>
    </sheetView>
  </sheetViews>
  <sheetFormatPr defaultRowHeight="13.5"/>
  <cols>
    <col min="1" max="1" width="1.625" style="248" customWidth="1"/>
    <col min="2" max="2" width="3.125" style="248" customWidth="1"/>
    <col min="3" max="19" width="4.125" style="248" customWidth="1"/>
    <col min="20" max="20" width="11.625" style="248" customWidth="1"/>
    <col min="21" max="23" width="4.125" style="248" customWidth="1"/>
    <col min="24" max="27" width="3.875" style="248" customWidth="1"/>
    <col min="28" max="29" width="4.125" style="248" customWidth="1"/>
    <col min="30" max="30" width="1.625" style="248" customWidth="1"/>
    <col min="31" max="16384" width="9" style="248"/>
  </cols>
  <sheetData>
    <row r="1" spans="1:30" ht="15" customHeight="1">
      <c r="A1" s="248" t="s">
        <v>236</v>
      </c>
    </row>
    <row r="2" spans="1:30" ht="15" customHeight="1">
      <c r="W2" s="574"/>
      <c r="X2" s="574"/>
      <c r="Y2" s="248" t="s">
        <v>141</v>
      </c>
      <c r="Z2" s="249"/>
      <c r="AA2" s="248" t="s">
        <v>142</v>
      </c>
      <c r="AB2" s="249"/>
      <c r="AC2" s="248" t="s">
        <v>143</v>
      </c>
    </row>
    <row r="3" spans="1:30" ht="15" customHeight="1"/>
    <row r="4" spans="1:30" ht="54.95" customHeight="1">
      <c r="A4" s="575" t="s">
        <v>198</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row>
    <row r="5" spans="1:30" ht="15" customHeight="1"/>
    <row r="6" spans="1:30" ht="39.950000000000003" customHeight="1">
      <c r="A6" s="250"/>
      <c r="B6" s="576" t="s">
        <v>199</v>
      </c>
      <c r="C6" s="576"/>
      <c r="D6" s="576"/>
      <c r="E6" s="576"/>
      <c r="F6" s="576"/>
      <c r="G6" s="577"/>
      <c r="H6" s="578"/>
      <c r="I6" s="579"/>
      <c r="J6" s="579"/>
      <c r="K6" s="579"/>
      <c r="L6" s="579"/>
      <c r="M6" s="579"/>
      <c r="N6" s="579"/>
      <c r="O6" s="579"/>
      <c r="P6" s="579"/>
      <c r="Q6" s="579"/>
      <c r="R6" s="579"/>
      <c r="S6" s="579"/>
      <c r="T6" s="579"/>
      <c r="U6" s="579"/>
      <c r="V6" s="579"/>
      <c r="W6" s="579"/>
      <c r="X6" s="579"/>
      <c r="Y6" s="579"/>
      <c r="Z6" s="579"/>
      <c r="AA6" s="579"/>
      <c r="AB6" s="579"/>
      <c r="AC6" s="579"/>
      <c r="AD6" s="580"/>
    </row>
    <row r="7" spans="1:30" ht="39.950000000000003" customHeight="1">
      <c r="A7" s="251"/>
      <c r="B7" s="576" t="s">
        <v>144</v>
      </c>
      <c r="C7" s="576"/>
      <c r="D7" s="576"/>
      <c r="E7" s="576"/>
      <c r="F7" s="576"/>
      <c r="G7" s="577"/>
      <c r="H7" s="252"/>
      <c r="I7" s="252"/>
      <c r="J7" s="253">
        <v>1</v>
      </c>
      <c r="K7" s="579" t="s">
        <v>200</v>
      </c>
      <c r="L7" s="579"/>
      <c r="M7" s="253">
        <v>2</v>
      </c>
      <c r="N7" s="579" t="s">
        <v>201</v>
      </c>
      <c r="O7" s="579"/>
      <c r="P7" s="253"/>
      <c r="Q7" s="252"/>
      <c r="R7" s="252"/>
      <c r="S7" s="252"/>
      <c r="T7" s="252"/>
      <c r="U7" s="252"/>
      <c r="V7" s="252"/>
      <c r="W7" s="252"/>
      <c r="X7" s="252"/>
      <c r="Y7" s="252"/>
      <c r="Z7" s="252"/>
      <c r="AA7" s="252"/>
      <c r="AB7" s="252"/>
      <c r="AC7" s="252"/>
      <c r="AD7" s="254"/>
    </row>
    <row r="8" spans="1:30" ht="39.950000000000003" customHeight="1">
      <c r="A8" s="251"/>
      <c r="B8" s="576" t="s">
        <v>145</v>
      </c>
      <c r="C8" s="576"/>
      <c r="D8" s="576"/>
      <c r="E8" s="576"/>
      <c r="F8" s="576"/>
      <c r="G8" s="577"/>
      <c r="H8" s="255"/>
      <c r="I8" s="256"/>
      <c r="J8" s="253" t="s">
        <v>202</v>
      </c>
      <c r="K8" s="581" t="s">
        <v>203</v>
      </c>
      <c r="L8" s="581"/>
      <c r="M8" s="581"/>
      <c r="N8" s="581"/>
      <c r="O8" s="581"/>
      <c r="P8" s="253">
        <v>2</v>
      </c>
      <c r="Q8" s="579" t="s">
        <v>204</v>
      </c>
      <c r="R8" s="579"/>
      <c r="S8" s="579"/>
      <c r="T8" s="579"/>
      <c r="U8" s="579"/>
      <c r="V8" s="579"/>
      <c r="W8" s="579"/>
      <c r="X8" s="579"/>
      <c r="Y8" s="579"/>
      <c r="Z8" s="579"/>
      <c r="AA8" s="579"/>
      <c r="AB8" s="579"/>
      <c r="AC8" s="579"/>
      <c r="AD8" s="580"/>
    </row>
    <row r="9" spans="1:30" ht="39.950000000000003" customHeight="1">
      <c r="A9" s="257"/>
      <c r="B9" s="576" t="s">
        <v>146</v>
      </c>
      <c r="C9" s="576"/>
      <c r="D9" s="576"/>
      <c r="E9" s="576"/>
      <c r="F9" s="576"/>
      <c r="G9" s="577"/>
      <c r="H9" s="252"/>
      <c r="I9" s="252"/>
      <c r="J9" s="253" t="s">
        <v>202</v>
      </c>
      <c r="K9" s="579" t="s">
        <v>356</v>
      </c>
      <c r="L9" s="579"/>
      <c r="M9" s="579"/>
      <c r="N9" s="579"/>
      <c r="O9" s="579"/>
      <c r="P9" s="579"/>
      <c r="Q9" s="579"/>
      <c r="R9" s="579"/>
      <c r="S9" s="579"/>
      <c r="T9" s="579"/>
      <c r="U9" s="579"/>
      <c r="V9" s="579"/>
      <c r="W9" s="579"/>
      <c r="X9" s="579"/>
      <c r="Y9" s="579"/>
      <c r="Z9" s="579"/>
      <c r="AA9" s="579"/>
      <c r="AB9" s="579"/>
      <c r="AC9" s="579"/>
      <c r="AD9" s="580"/>
    </row>
    <row r="10" spans="1:30" ht="24.95" customHeight="1"/>
    <row r="11" spans="1:30" ht="24.95" customHeight="1">
      <c r="A11" s="250" t="s">
        <v>147</v>
      </c>
      <c r="B11" s="258" t="s">
        <v>148</v>
      </c>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9"/>
    </row>
    <row r="12" spans="1:30" ht="8.1" customHeight="1">
      <c r="A12" s="260"/>
      <c r="B12" s="250"/>
      <c r="C12" s="258"/>
      <c r="D12" s="258"/>
      <c r="E12" s="258"/>
      <c r="F12" s="258"/>
      <c r="G12" s="259"/>
      <c r="H12" s="258"/>
      <c r="I12" s="258"/>
      <c r="J12" s="258"/>
      <c r="K12" s="258"/>
      <c r="L12" s="258"/>
      <c r="M12" s="258"/>
      <c r="N12" s="258"/>
      <c r="O12" s="258"/>
      <c r="P12" s="258"/>
      <c r="Q12" s="258"/>
      <c r="R12" s="258"/>
      <c r="S12" s="258"/>
      <c r="T12" s="258"/>
      <c r="U12" s="258"/>
      <c r="V12" s="258"/>
      <c r="W12" s="258"/>
      <c r="X12" s="258"/>
      <c r="Y12" s="258"/>
      <c r="Z12" s="258"/>
      <c r="AA12" s="258"/>
      <c r="AB12" s="250"/>
      <c r="AC12" s="259"/>
      <c r="AD12" s="261"/>
    </row>
    <row r="13" spans="1:30" ht="45" customHeight="1">
      <c r="A13" s="260"/>
      <c r="B13" s="262" t="s">
        <v>205</v>
      </c>
      <c r="C13" s="263"/>
      <c r="D13" s="263"/>
      <c r="E13" s="263"/>
      <c r="F13" s="263"/>
      <c r="G13" s="264"/>
      <c r="H13" s="265"/>
      <c r="I13" s="266" t="s">
        <v>149</v>
      </c>
      <c r="J13" s="559" t="s">
        <v>206</v>
      </c>
      <c r="K13" s="560"/>
      <c r="L13" s="560"/>
      <c r="M13" s="560"/>
      <c r="N13" s="560"/>
      <c r="O13" s="560"/>
      <c r="P13" s="560"/>
      <c r="Q13" s="560"/>
      <c r="R13" s="560"/>
      <c r="S13" s="560"/>
      <c r="T13" s="561"/>
      <c r="U13" s="562"/>
      <c r="V13" s="563"/>
      <c r="W13" s="254" t="s">
        <v>150</v>
      </c>
      <c r="X13" s="265" t="s">
        <v>151</v>
      </c>
      <c r="Y13" s="265" t="s">
        <v>207</v>
      </c>
      <c r="Z13" s="265"/>
      <c r="AA13" s="265"/>
      <c r="AB13" s="565" t="s">
        <v>152</v>
      </c>
      <c r="AC13" s="566"/>
      <c r="AD13" s="261"/>
    </row>
    <row r="14" spans="1:30" ht="8.1" customHeight="1">
      <c r="A14" s="260"/>
      <c r="B14" s="257"/>
      <c r="C14" s="267"/>
      <c r="D14" s="267"/>
      <c r="E14" s="267"/>
      <c r="F14" s="267"/>
      <c r="G14" s="268"/>
      <c r="H14" s="267"/>
      <c r="I14" s="267"/>
      <c r="J14" s="269"/>
      <c r="K14" s="269"/>
      <c r="L14" s="269"/>
      <c r="M14" s="269"/>
      <c r="N14" s="269"/>
      <c r="O14" s="269"/>
      <c r="P14" s="269"/>
      <c r="Q14" s="269"/>
      <c r="R14" s="269"/>
      <c r="S14" s="269"/>
      <c r="T14" s="269"/>
      <c r="U14" s="267"/>
      <c r="V14" s="267"/>
      <c r="W14" s="267"/>
      <c r="X14" s="267"/>
      <c r="Y14" s="267"/>
      <c r="Z14" s="267"/>
      <c r="AA14" s="267"/>
      <c r="AB14" s="257"/>
      <c r="AC14" s="268"/>
      <c r="AD14" s="261"/>
    </row>
    <row r="15" spans="1:30" ht="8.1" customHeight="1">
      <c r="A15" s="260"/>
      <c r="B15" s="250"/>
      <c r="C15" s="258"/>
      <c r="D15" s="258"/>
      <c r="E15" s="258"/>
      <c r="F15" s="258"/>
      <c r="G15" s="259"/>
      <c r="H15" s="258"/>
      <c r="I15" s="258"/>
      <c r="J15" s="270"/>
      <c r="K15" s="270"/>
      <c r="L15" s="270"/>
      <c r="M15" s="270"/>
      <c r="N15" s="270"/>
      <c r="O15" s="270"/>
      <c r="P15" s="270"/>
      <c r="Q15" s="270"/>
      <c r="R15" s="270"/>
      <c r="S15" s="270"/>
      <c r="T15" s="270"/>
      <c r="U15" s="258"/>
      <c r="V15" s="258"/>
      <c r="W15" s="258"/>
      <c r="X15" s="258"/>
      <c r="Y15" s="258"/>
      <c r="Z15" s="258"/>
      <c r="AA15" s="258"/>
      <c r="AB15" s="250"/>
      <c r="AC15" s="259"/>
      <c r="AD15" s="261"/>
    </row>
    <row r="16" spans="1:30" ht="45" customHeight="1">
      <c r="A16" s="260"/>
      <c r="B16" s="556" t="s">
        <v>208</v>
      </c>
      <c r="C16" s="557"/>
      <c r="D16" s="557"/>
      <c r="E16" s="557"/>
      <c r="F16" s="557"/>
      <c r="G16" s="558"/>
      <c r="H16" s="265"/>
      <c r="I16" s="266" t="s">
        <v>209</v>
      </c>
      <c r="J16" s="559" t="s">
        <v>210</v>
      </c>
      <c r="K16" s="560"/>
      <c r="L16" s="560"/>
      <c r="M16" s="560"/>
      <c r="N16" s="560"/>
      <c r="O16" s="560"/>
      <c r="P16" s="560"/>
      <c r="Q16" s="560"/>
      <c r="R16" s="560"/>
      <c r="S16" s="560"/>
      <c r="T16" s="561"/>
      <c r="U16" s="562"/>
      <c r="V16" s="563"/>
      <c r="W16" s="254" t="s">
        <v>150</v>
      </c>
      <c r="X16" s="265"/>
      <c r="Y16" s="265"/>
      <c r="Z16" s="265"/>
      <c r="AA16" s="265"/>
      <c r="AB16" s="260"/>
      <c r="AC16" s="261"/>
      <c r="AD16" s="261"/>
    </row>
    <row r="17" spans="1:30" ht="45" customHeight="1">
      <c r="A17" s="260"/>
      <c r="B17" s="556"/>
      <c r="C17" s="557"/>
      <c r="D17" s="557"/>
      <c r="E17" s="557"/>
      <c r="F17" s="557"/>
      <c r="G17" s="558"/>
      <c r="H17" s="265"/>
      <c r="I17" s="266" t="s">
        <v>211</v>
      </c>
      <c r="J17" s="559" t="s">
        <v>212</v>
      </c>
      <c r="K17" s="560"/>
      <c r="L17" s="560"/>
      <c r="M17" s="560"/>
      <c r="N17" s="560"/>
      <c r="O17" s="560"/>
      <c r="P17" s="560"/>
      <c r="Q17" s="560"/>
      <c r="R17" s="560"/>
      <c r="S17" s="560"/>
      <c r="T17" s="561"/>
      <c r="U17" s="572" t="str">
        <f>IFERROR(U16/U13*100,"")</f>
        <v/>
      </c>
      <c r="V17" s="573"/>
      <c r="W17" s="254" t="s">
        <v>213</v>
      </c>
      <c r="X17" s="265" t="s">
        <v>151</v>
      </c>
      <c r="Y17" s="265" t="s">
        <v>214</v>
      </c>
      <c r="Z17" s="265"/>
      <c r="AA17" s="265"/>
      <c r="AB17" s="565" t="s">
        <v>152</v>
      </c>
      <c r="AC17" s="566"/>
      <c r="AD17" s="261"/>
    </row>
    <row r="18" spans="1:30" ht="8.1" customHeight="1">
      <c r="A18" s="260"/>
      <c r="B18" s="257"/>
      <c r="C18" s="267"/>
      <c r="D18" s="267"/>
      <c r="E18" s="267"/>
      <c r="F18" s="267"/>
      <c r="G18" s="268"/>
      <c r="H18" s="267"/>
      <c r="I18" s="267"/>
      <c r="J18" s="269"/>
      <c r="K18" s="269"/>
      <c r="L18" s="269"/>
      <c r="M18" s="269"/>
      <c r="N18" s="269"/>
      <c r="O18" s="269"/>
      <c r="P18" s="269"/>
      <c r="Q18" s="269"/>
      <c r="R18" s="269"/>
      <c r="S18" s="269"/>
      <c r="T18" s="269"/>
      <c r="U18" s="267"/>
      <c r="V18" s="267"/>
      <c r="W18" s="267"/>
      <c r="X18" s="267"/>
      <c r="Y18" s="267"/>
      <c r="Z18" s="267"/>
      <c r="AA18" s="267"/>
      <c r="AB18" s="257"/>
      <c r="AC18" s="268"/>
      <c r="AD18" s="261"/>
    </row>
    <row r="19" spans="1:30" ht="8.1" customHeight="1">
      <c r="A19" s="260"/>
      <c r="B19" s="250"/>
      <c r="C19" s="258"/>
      <c r="D19" s="258"/>
      <c r="E19" s="258"/>
      <c r="F19" s="258"/>
      <c r="G19" s="259"/>
      <c r="H19" s="258"/>
      <c r="I19" s="258"/>
      <c r="J19" s="270"/>
      <c r="K19" s="270"/>
      <c r="L19" s="270"/>
      <c r="M19" s="270"/>
      <c r="N19" s="270"/>
      <c r="O19" s="270"/>
      <c r="P19" s="270"/>
      <c r="Q19" s="270"/>
      <c r="R19" s="270"/>
      <c r="S19" s="270"/>
      <c r="T19" s="270"/>
      <c r="U19" s="258"/>
      <c r="V19" s="258"/>
      <c r="W19" s="258"/>
      <c r="X19" s="258"/>
      <c r="Y19" s="258"/>
      <c r="Z19" s="258"/>
      <c r="AA19" s="258"/>
      <c r="AB19" s="250"/>
      <c r="AC19" s="259"/>
      <c r="AD19" s="261"/>
    </row>
    <row r="20" spans="1:30" ht="45" customHeight="1">
      <c r="A20" s="260"/>
      <c r="B20" s="567" t="s">
        <v>215</v>
      </c>
      <c r="C20" s="568"/>
      <c r="D20" s="568"/>
      <c r="E20" s="568"/>
      <c r="F20" s="568"/>
      <c r="G20" s="569"/>
      <c r="H20" s="265"/>
      <c r="I20" s="266" t="s">
        <v>216</v>
      </c>
      <c r="J20" s="559" t="s">
        <v>217</v>
      </c>
      <c r="K20" s="560"/>
      <c r="L20" s="560"/>
      <c r="M20" s="560"/>
      <c r="N20" s="560"/>
      <c r="O20" s="560"/>
      <c r="P20" s="560"/>
      <c r="Q20" s="560"/>
      <c r="R20" s="560"/>
      <c r="S20" s="560"/>
      <c r="T20" s="561"/>
      <c r="U20" s="562"/>
      <c r="V20" s="563"/>
      <c r="W20" s="254" t="s">
        <v>150</v>
      </c>
      <c r="X20" s="265"/>
      <c r="Y20" s="265"/>
      <c r="Z20" s="265"/>
      <c r="AA20" s="265"/>
      <c r="AB20" s="260"/>
      <c r="AC20" s="261"/>
      <c r="AD20" s="261"/>
    </row>
    <row r="21" spans="1:30" ht="45" customHeight="1">
      <c r="A21" s="260"/>
      <c r="B21" s="567"/>
      <c r="C21" s="568"/>
      <c r="D21" s="568"/>
      <c r="E21" s="568"/>
      <c r="F21" s="568"/>
      <c r="G21" s="569"/>
      <c r="H21" s="265"/>
      <c r="I21" s="266" t="s">
        <v>218</v>
      </c>
      <c r="J21" s="559" t="s">
        <v>219</v>
      </c>
      <c r="K21" s="560"/>
      <c r="L21" s="560"/>
      <c r="M21" s="560"/>
      <c r="N21" s="560"/>
      <c r="O21" s="560"/>
      <c r="P21" s="560"/>
      <c r="Q21" s="560"/>
      <c r="R21" s="560"/>
      <c r="S21" s="560"/>
      <c r="T21" s="561"/>
      <c r="U21" s="562" t="str">
        <f>IFERROR(U20/U13*100,"")</f>
        <v/>
      </c>
      <c r="V21" s="563"/>
      <c r="W21" s="254" t="s">
        <v>213</v>
      </c>
      <c r="X21" s="265" t="s">
        <v>151</v>
      </c>
      <c r="Y21" s="265" t="s">
        <v>220</v>
      </c>
      <c r="Z21" s="265"/>
      <c r="AA21" s="265"/>
      <c r="AB21" s="565" t="s">
        <v>152</v>
      </c>
      <c r="AC21" s="566"/>
      <c r="AD21" s="261"/>
    </row>
    <row r="22" spans="1:30" ht="8.1" customHeight="1">
      <c r="A22" s="260"/>
      <c r="B22" s="257"/>
      <c r="C22" s="267"/>
      <c r="D22" s="267"/>
      <c r="E22" s="267"/>
      <c r="F22" s="267"/>
      <c r="G22" s="268"/>
      <c r="H22" s="267"/>
      <c r="I22" s="267"/>
      <c r="J22" s="269"/>
      <c r="K22" s="269"/>
      <c r="L22" s="269"/>
      <c r="M22" s="269"/>
      <c r="N22" s="269"/>
      <c r="O22" s="269"/>
      <c r="P22" s="269"/>
      <c r="Q22" s="269"/>
      <c r="R22" s="269"/>
      <c r="S22" s="269"/>
      <c r="T22" s="269"/>
      <c r="U22" s="267"/>
      <c r="V22" s="267"/>
      <c r="W22" s="267"/>
      <c r="X22" s="267"/>
      <c r="Y22" s="267"/>
      <c r="Z22" s="267"/>
      <c r="AA22" s="267"/>
      <c r="AB22" s="257"/>
      <c r="AC22" s="268"/>
      <c r="AD22" s="261"/>
    </row>
    <row r="23" spans="1:30" ht="8.1" customHeight="1">
      <c r="A23" s="260"/>
      <c r="B23" s="250"/>
      <c r="C23" s="258"/>
      <c r="D23" s="258"/>
      <c r="E23" s="258"/>
      <c r="F23" s="258"/>
      <c r="G23" s="259"/>
      <c r="H23" s="258"/>
      <c r="I23" s="258"/>
      <c r="J23" s="270"/>
      <c r="K23" s="270"/>
      <c r="L23" s="270"/>
      <c r="M23" s="270"/>
      <c r="N23" s="270"/>
      <c r="O23" s="270"/>
      <c r="P23" s="270"/>
      <c r="Q23" s="270"/>
      <c r="R23" s="270"/>
      <c r="S23" s="270"/>
      <c r="T23" s="270"/>
      <c r="U23" s="258"/>
      <c r="V23" s="258"/>
      <c r="W23" s="258"/>
      <c r="X23" s="258"/>
      <c r="Y23" s="258"/>
      <c r="Z23" s="258"/>
      <c r="AA23" s="258"/>
      <c r="AB23" s="250"/>
      <c r="AC23" s="259"/>
      <c r="AD23" s="261"/>
    </row>
    <row r="24" spans="1:30" ht="45" customHeight="1">
      <c r="A24" s="260"/>
      <c r="B24" s="567" t="s">
        <v>221</v>
      </c>
      <c r="C24" s="568"/>
      <c r="D24" s="568"/>
      <c r="E24" s="568"/>
      <c r="F24" s="568"/>
      <c r="G24" s="569"/>
      <c r="H24" s="265"/>
      <c r="I24" s="271" t="s">
        <v>222</v>
      </c>
      <c r="J24" s="559" t="s">
        <v>223</v>
      </c>
      <c r="K24" s="570"/>
      <c r="L24" s="570"/>
      <c r="M24" s="570"/>
      <c r="N24" s="570"/>
      <c r="O24" s="570"/>
      <c r="P24" s="570"/>
      <c r="Q24" s="570"/>
      <c r="R24" s="570"/>
      <c r="S24" s="570"/>
      <c r="T24" s="571"/>
      <c r="U24" s="562"/>
      <c r="V24" s="563"/>
      <c r="W24" s="254" t="s">
        <v>150</v>
      </c>
      <c r="X24" s="265"/>
      <c r="Y24" s="265"/>
      <c r="Z24" s="265"/>
      <c r="AA24" s="265"/>
      <c r="AB24" s="260"/>
      <c r="AC24" s="261"/>
      <c r="AD24" s="261"/>
    </row>
    <row r="25" spans="1:30" ht="45" customHeight="1">
      <c r="A25" s="260"/>
      <c r="B25" s="567"/>
      <c r="C25" s="568"/>
      <c r="D25" s="568"/>
      <c r="E25" s="568"/>
      <c r="F25" s="568"/>
      <c r="G25" s="569"/>
      <c r="H25" s="265"/>
      <c r="I25" s="271" t="s">
        <v>224</v>
      </c>
      <c r="J25" s="559" t="s">
        <v>225</v>
      </c>
      <c r="K25" s="570"/>
      <c r="L25" s="570"/>
      <c r="M25" s="570"/>
      <c r="N25" s="570"/>
      <c r="O25" s="570"/>
      <c r="P25" s="570"/>
      <c r="Q25" s="570"/>
      <c r="R25" s="570"/>
      <c r="S25" s="570"/>
      <c r="T25" s="571"/>
      <c r="U25" s="562" t="str">
        <f>IFERROR(U24/U13*100,"")</f>
        <v/>
      </c>
      <c r="V25" s="563"/>
      <c r="W25" s="254" t="s">
        <v>213</v>
      </c>
      <c r="X25" s="265" t="s">
        <v>151</v>
      </c>
      <c r="Y25" s="265" t="s">
        <v>226</v>
      </c>
      <c r="Z25" s="265"/>
      <c r="AA25" s="265"/>
      <c r="AB25" s="565" t="s">
        <v>152</v>
      </c>
      <c r="AC25" s="566"/>
      <c r="AD25" s="261"/>
    </row>
    <row r="26" spans="1:30" ht="8.1" customHeight="1">
      <c r="A26" s="260"/>
      <c r="B26" s="257"/>
      <c r="C26" s="267"/>
      <c r="D26" s="267"/>
      <c r="E26" s="267"/>
      <c r="F26" s="267"/>
      <c r="G26" s="268"/>
      <c r="H26" s="267"/>
      <c r="I26" s="267"/>
      <c r="J26" s="269"/>
      <c r="K26" s="269"/>
      <c r="L26" s="269"/>
      <c r="M26" s="269"/>
      <c r="N26" s="269"/>
      <c r="O26" s="269"/>
      <c r="P26" s="269"/>
      <c r="Q26" s="269"/>
      <c r="R26" s="269"/>
      <c r="S26" s="269"/>
      <c r="T26" s="269"/>
      <c r="U26" s="267"/>
      <c r="V26" s="267"/>
      <c r="W26" s="267"/>
      <c r="X26" s="267"/>
      <c r="Y26" s="267"/>
      <c r="Z26" s="267"/>
      <c r="AA26" s="267"/>
      <c r="AB26" s="257"/>
      <c r="AC26" s="268"/>
      <c r="AD26" s="261"/>
    </row>
    <row r="27" spans="1:30" ht="8.1" customHeight="1">
      <c r="A27" s="260"/>
      <c r="B27" s="250"/>
      <c r="C27" s="258"/>
      <c r="D27" s="258"/>
      <c r="E27" s="258"/>
      <c r="F27" s="258"/>
      <c r="G27" s="259"/>
      <c r="H27" s="258"/>
      <c r="I27" s="258"/>
      <c r="J27" s="270"/>
      <c r="K27" s="270"/>
      <c r="L27" s="270"/>
      <c r="M27" s="270"/>
      <c r="N27" s="270"/>
      <c r="O27" s="270"/>
      <c r="P27" s="270"/>
      <c r="Q27" s="270"/>
      <c r="R27" s="270"/>
      <c r="S27" s="270"/>
      <c r="T27" s="270"/>
      <c r="U27" s="258"/>
      <c r="V27" s="258"/>
      <c r="W27" s="258"/>
      <c r="X27" s="258"/>
      <c r="Y27" s="258"/>
      <c r="Z27" s="258"/>
      <c r="AA27" s="258"/>
      <c r="AB27" s="250"/>
      <c r="AC27" s="259"/>
      <c r="AD27" s="261"/>
    </row>
    <row r="28" spans="1:30" ht="45" customHeight="1">
      <c r="A28" s="260"/>
      <c r="B28" s="556" t="s">
        <v>227</v>
      </c>
      <c r="C28" s="557"/>
      <c r="D28" s="557"/>
      <c r="E28" s="557"/>
      <c r="F28" s="557"/>
      <c r="G28" s="558"/>
      <c r="H28" s="265"/>
      <c r="I28" s="266" t="s">
        <v>228</v>
      </c>
      <c r="J28" s="559" t="s">
        <v>229</v>
      </c>
      <c r="K28" s="560"/>
      <c r="L28" s="560"/>
      <c r="M28" s="560"/>
      <c r="N28" s="560"/>
      <c r="O28" s="560"/>
      <c r="P28" s="560"/>
      <c r="Q28" s="560"/>
      <c r="R28" s="560"/>
      <c r="S28" s="560"/>
      <c r="T28" s="561"/>
      <c r="U28" s="562"/>
      <c r="V28" s="563"/>
      <c r="W28" s="564"/>
      <c r="X28" s="265" t="s">
        <v>151</v>
      </c>
      <c r="Y28" s="265" t="s">
        <v>230</v>
      </c>
      <c r="Z28" s="265"/>
      <c r="AA28" s="265"/>
      <c r="AB28" s="565" t="s">
        <v>152</v>
      </c>
      <c r="AC28" s="566"/>
      <c r="AD28" s="261"/>
    </row>
    <row r="29" spans="1:30" ht="8.1" customHeight="1">
      <c r="A29" s="260"/>
      <c r="B29" s="257"/>
      <c r="C29" s="267"/>
      <c r="D29" s="267"/>
      <c r="E29" s="267"/>
      <c r="F29" s="267"/>
      <c r="G29" s="268"/>
      <c r="H29" s="267"/>
      <c r="I29" s="267"/>
      <c r="J29" s="267"/>
      <c r="K29" s="267"/>
      <c r="L29" s="267"/>
      <c r="M29" s="267"/>
      <c r="N29" s="267"/>
      <c r="O29" s="267"/>
      <c r="P29" s="267"/>
      <c r="Q29" s="267"/>
      <c r="R29" s="267"/>
      <c r="S29" s="267"/>
      <c r="T29" s="267"/>
      <c r="U29" s="267"/>
      <c r="V29" s="267"/>
      <c r="W29" s="267"/>
      <c r="X29" s="267"/>
      <c r="Y29" s="267"/>
      <c r="Z29" s="267"/>
      <c r="AA29" s="267"/>
      <c r="AB29" s="257"/>
      <c r="AC29" s="268"/>
      <c r="AD29" s="261"/>
    </row>
    <row r="30" spans="1:30" ht="8.1" customHeight="1">
      <c r="A30" s="25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8"/>
    </row>
    <row r="31" spans="1:30" ht="24.95" customHeight="1">
      <c r="B31" s="248" t="s">
        <v>231</v>
      </c>
    </row>
    <row r="32" spans="1:30" ht="24.95" customHeight="1">
      <c r="B32" s="248" t="s">
        <v>232</v>
      </c>
    </row>
    <row r="33" spans="2:2" ht="24.95" customHeight="1">
      <c r="B33" s="248" t="s">
        <v>233</v>
      </c>
    </row>
    <row r="34" spans="2:2" ht="24.95" customHeight="1">
      <c r="B34" s="248" t="s">
        <v>234</v>
      </c>
    </row>
    <row r="35" spans="2:2" ht="24.95" customHeight="1">
      <c r="B35" s="248" t="s">
        <v>235</v>
      </c>
    </row>
  </sheetData>
  <mergeCells count="37">
    <mergeCell ref="J13:T13"/>
    <mergeCell ref="U13:V13"/>
    <mergeCell ref="AB13:AC13"/>
    <mergeCell ref="W2:X2"/>
    <mergeCell ref="A4:AD4"/>
    <mergeCell ref="B6:G6"/>
    <mergeCell ref="H6:AD6"/>
    <mergeCell ref="B7:G7"/>
    <mergeCell ref="K7:L7"/>
    <mergeCell ref="N7:O7"/>
    <mergeCell ref="B8:G8"/>
    <mergeCell ref="K8:O8"/>
    <mergeCell ref="Q8:AD8"/>
    <mergeCell ref="B9:G9"/>
    <mergeCell ref="K9:AD9"/>
    <mergeCell ref="AB21:AC21"/>
    <mergeCell ref="B16:G17"/>
    <mergeCell ref="J16:T16"/>
    <mergeCell ref="U16:V16"/>
    <mergeCell ref="J17:T17"/>
    <mergeCell ref="U17:V17"/>
    <mergeCell ref="AB17:AC17"/>
    <mergeCell ref="B20:G21"/>
    <mergeCell ref="J20:T20"/>
    <mergeCell ref="U20:V20"/>
    <mergeCell ref="J21:T21"/>
    <mergeCell ref="U21:V21"/>
    <mergeCell ref="B28:G28"/>
    <mergeCell ref="J28:T28"/>
    <mergeCell ref="U28:W28"/>
    <mergeCell ref="AB28:AC28"/>
    <mergeCell ref="B24:G25"/>
    <mergeCell ref="J24:T24"/>
    <mergeCell ref="U24:V24"/>
    <mergeCell ref="J25:T25"/>
    <mergeCell ref="U25:V25"/>
    <mergeCell ref="AB25:AC25"/>
  </mergeCells>
  <phoneticPr fontId="3"/>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5"/>
  <sheetViews>
    <sheetView showGridLines="0" view="pageBreakPreview" zoomScale="80" zoomScaleNormal="100" zoomScaleSheetLayoutView="80" workbookViewId="0">
      <selection activeCell="A2" sqref="A2:AG2"/>
    </sheetView>
  </sheetViews>
  <sheetFormatPr defaultRowHeight="19.5"/>
  <cols>
    <col min="1" max="20" width="3.75" style="142" customWidth="1"/>
    <col min="21" max="21" width="3.75" style="143" customWidth="1"/>
    <col min="22" max="34" width="3.75" style="142" customWidth="1"/>
    <col min="35" max="35" width="41.75" style="142" bestFit="1" customWidth="1"/>
    <col min="36" max="36" width="13.25" style="142" customWidth="1"/>
    <col min="37" max="37" width="14.75" style="142" customWidth="1"/>
    <col min="38" max="16384" width="9" style="142"/>
  </cols>
  <sheetData>
    <row r="1" spans="1:36">
      <c r="A1" s="142" t="s">
        <v>347</v>
      </c>
    </row>
    <row r="2" spans="1:36" ht="21">
      <c r="A2" s="591" t="s">
        <v>242</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row>
    <row r="3" spans="1:36" ht="21.95" customHeight="1">
      <c r="AI3" s="142" t="s">
        <v>243</v>
      </c>
      <c r="AJ3" s="144" t="str">
        <f>IF(G12="","",VLOOKUP(G12,AI4:AJ8,2,FALSE))</f>
        <v/>
      </c>
    </row>
    <row r="4" spans="1:36" ht="26.25" customHeight="1">
      <c r="B4" s="592" t="s">
        <v>244</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4"/>
      <c r="AI4" s="142" t="s">
        <v>245</v>
      </c>
      <c r="AJ4" s="145">
        <v>1</v>
      </c>
    </row>
    <row r="5" spans="1:36" ht="26.25" customHeight="1">
      <c r="B5" s="595"/>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7"/>
      <c r="AI5" s="142" t="s">
        <v>246</v>
      </c>
      <c r="AJ5" s="145">
        <v>2</v>
      </c>
    </row>
    <row r="6" spans="1:36" ht="26.25" customHeight="1">
      <c r="B6" s="598"/>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7"/>
      <c r="AI6" s="142" t="s">
        <v>247</v>
      </c>
      <c r="AJ6" s="145">
        <v>3</v>
      </c>
    </row>
    <row r="7" spans="1:36" ht="26.25" customHeight="1">
      <c r="B7" s="599"/>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1"/>
      <c r="AI7" s="142" t="s">
        <v>248</v>
      </c>
      <c r="AJ7" s="145">
        <v>4</v>
      </c>
    </row>
    <row r="8" spans="1:36" ht="21.95" customHeight="1">
      <c r="AI8" s="142" t="s">
        <v>249</v>
      </c>
      <c r="AJ8" s="145">
        <v>5</v>
      </c>
    </row>
    <row r="9" spans="1:36" ht="21.95" customHeight="1">
      <c r="B9" s="146" t="s">
        <v>250</v>
      </c>
      <c r="U9" s="142"/>
      <c r="AI9" s="147" t="s">
        <v>251</v>
      </c>
      <c r="AJ9" s="148" t="str">
        <f>IF(AND(COUNTIF(V12,"*")=1,OR(AJ3=1,AJ3=2,)),VLOOKUP(V12,AI10:AJ12,2,FALSE),"")</f>
        <v/>
      </c>
    </row>
    <row r="10" spans="1:36" ht="21.95" customHeight="1">
      <c r="B10" s="602" t="s">
        <v>252</v>
      </c>
      <c r="C10" s="602"/>
      <c r="D10" s="602"/>
      <c r="E10" s="602"/>
      <c r="F10" s="602"/>
      <c r="G10" s="603"/>
      <c r="H10" s="604"/>
      <c r="I10" s="604"/>
      <c r="J10" s="605"/>
      <c r="K10" s="602" t="s">
        <v>253</v>
      </c>
      <c r="L10" s="602"/>
      <c r="M10" s="602"/>
      <c r="N10" s="602"/>
      <c r="O10" s="606"/>
      <c r="P10" s="606"/>
      <c r="Q10" s="606"/>
      <c r="R10" s="606"/>
      <c r="S10" s="606"/>
      <c r="T10" s="606"/>
      <c r="U10" s="606"/>
      <c r="V10" s="606"/>
      <c r="W10" s="606"/>
      <c r="X10" s="606"/>
      <c r="Y10" s="607"/>
      <c r="Z10" s="607"/>
      <c r="AA10" s="607"/>
      <c r="AB10" s="607"/>
      <c r="AI10" s="147" t="s">
        <v>254</v>
      </c>
      <c r="AJ10" s="145">
        <v>6</v>
      </c>
    </row>
    <row r="11" spans="1:36" ht="21.95" customHeight="1">
      <c r="B11" s="582" t="s">
        <v>255</v>
      </c>
      <c r="C11" s="583"/>
      <c r="D11" s="583"/>
      <c r="E11" s="583"/>
      <c r="F11" s="584"/>
      <c r="G11" s="585"/>
      <c r="H11" s="586"/>
      <c r="I11" s="586"/>
      <c r="J11" s="587"/>
      <c r="K11" s="582" t="s">
        <v>256</v>
      </c>
      <c r="L11" s="583"/>
      <c r="M11" s="583"/>
      <c r="N11" s="584"/>
      <c r="O11" s="585"/>
      <c r="P11" s="586"/>
      <c r="Q11" s="586"/>
      <c r="R11" s="586"/>
      <c r="S11" s="586"/>
      <c r="T11" s="587"/>
      <c r="U11" s="588" t="s">
        <v>257</v>
      </c>
      <c r="V11" s="589"/>
      <c r="W11" s="589"/>
      <c r="X11" s="590"/>
      <c r="Y11" s="585"/>
      <c r="Z11" s="586"/>
      <c r="AA11" s="586"/>
      <c r="AB11" s="586"/>
      <c r="AC11" s="586"/>
      <c r="AD11" s="586"/>
      <c r="AE11" s="586"/>
      <c r="AF11" s="587"/>
      <c r="AI11" s="147" t="s">
        <v>258</v>
      </c>
      <c r="AJ11" s="145">
        <v>7</v>
      </c>
    </row>
    <row r="12" spans="1:36" ht="21.95" customHeight="1">
      <c r="B12" s="602" t="s">
        <v>259</v>
      </c>
      <c r="C12" s="602"/>
      <c r="D12" s="602"/>
      <c r="E12" s="602"/>
      <c r="F12" s="602"/>
      <c r="G12" s="621"/>
      <c r="H12" s="622"/>
      <c r="I12" s="622"/>
      <c r="J12" s="622"/>
      <c r="K12" s="622"/>
      <c r="L12" s="622"/>
      <c r="M12" s="622"/>
      <c r="N12" s="622"/>
      <c r="O12" s="622"/>
      <c r="P12" s="622"/>
      <c r="Q12" s="623"/>
      <c r="R12" s="588" t="s">
        <v>260</v>
      </c>
      <c r="S12" s="589"/>
      <c r="T12" s="589"/>
      <c r="U12" s="590"/>
      <c r="V12" s="621"/>
      <c r="W12" s="622"/>
      <c r="X12" s="622"/>
      <c r="Y12" s="622"/>
      <c r="Z12" s="622"/>
      <c r="AA12" s="622"/>
      <c r="AB12" s="623"/>
      <c r="AI12" s="147" t="s">
        <v>261</v>
      </c>
      <c r="AJ12" s="145">
        <v>8</v>
      </c>
    </row>
    <row r="13" spans="1:36" ht="17.25" customHeight="1">
      <c r="B13" s="624" t="s">
        <v>262</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143"/>
      <c r="AJ13" s="145"/>
    </row>
    <row r="14" spans="1:36" ht="17.25" customHeight="1">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143"/>
      <c r="AI14" s="147"/>
    </row>
    <row r="15" spans="1:36" ht="18" customHeight="1">
      <c r="U15" s="142"/>
      <c r="AI15" s="147"/>
    </row>
    <row r="16" spans="1:36" ht="21.95" customHeight="1">
      <c r="B16" s="146" t="s">
        <v>263</v>
      </c>
      <c r="U16" s="142"/>
      <c r="AI16" s="147" t="s">
        <v>264</v>
      </c>
    </row>
    <row r="17" spans="2:37" ht="21.95" customHeight="1">
      <c r="B17" s="625" t="s">
        <v>265</v>
      </c>
      <c r="C17" s="626"/>
      <c r="D17" s="626"/>
      <c r="E17" s="626"/>
      <c r="F17" s="626"/>
      <c r="G17" s="626"/>
      <c r="H17" s="626"/>
      <c r="I17" s="626"/>
      <c r="J17" s="626"/>
      <c r="K17" s="627"/>
      <c r="L17" s="582" t="s">
        <v>266</v>
      </c>
      <c r="M17" s="583"/>
      <c r="N17" s="586"/>
      <c r="O17" s="586"/>
      <c r="P17" s="149" t="s">
        <v>267</v>
      </c>
      <c r="Q17" s="586"/>
      <c r="R17" s="586"/>
      <c r="S17" s="150" t="s">
        <v>268</v>
      </c>
      <c r="T17" s="151"/>
      <c r="U17" s="151"/>
      <c r="AD17" s="151"/>
      <c r="AE17" s="151"/>
      <c r="AI17" s="152" t="str">
        <f>L17&amp;N17&amp;P17&amp;Q17&amp;S17&amp;"１日"</f>
        <v>令和年月１日</v>
      </c>
      <c r="AJ17" s="153"/>
      <c r="AK17" s="153"/>
    </row>
    <row r="18" spans="2:37" ht="21.95" customHeight="1">
      <c r="B18" s="608" t="s">
        <v>269</v>
      </c>
      <c r="C18" s="609"/>
      <c r="D18" s="609"/>
      <c r="E18" s="609"/>
      <c r="F18" s="609"/>
      <c r="G18" s="609"/>
      <c r="H18" s="609"/>
      <c r="I18" s="609"/>
      <c r="J18" s="609"/>
      <c r="K18" s="609"/>
      <c r="L18" s="609"/>
      <c r="M18" s="609"/>
      <c r="N18" s="609"/>
      <c r="O18" s="610"/>
      <c r="P18" s="611"/>
      <c r="Q18" s="612"/>
      <c r="R18" s="612"/>
      <c r="S18" s="154" t="s">
        <v>270</v>
      </c>
      <c r="AI18" s="147" t="s">
        <v>271</v>
      </c>
      <c r="AJ18" s="155" t="s">
        <v>272</v>
      </c>
    </row>
    <row r="19" spans="2:37" ht="21.95" customHeight="1">
      <c r="B19" s="613" t="s">
        <v>273</v>
      </c>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4"/>
      <c r="AA19" s="615"/>
      <c r="AB19" s="615"/>
      <c r="AC19" s="156" t="s">
        <v>270</v>
      </c>
      <c r="AI19" s="157" t="e">
        <f>(Z19-P18)/Z19</f>
        <v>#DIV/0!</v>
      </c>
      <c r="AJ19" s="158" t="e">
        <f>AI19</f>
        <v>#DIV/0!</v>
      </c>
    </row>
    <row r="20" spans="2:37" ht="21.95" customHeight="1">
      <c r="B20" s="616" t="s">
        <v>274</v>
      </c>
      <c r="C20" s="617"/>
      <c r="D20" s="617"/>
      <c r="E20" s="617"/>
      <c r="F20" s="617"/>
      <c r="G20" s="617"/>
      <c r="H20" s="618" t="str">
        <f>IF(P18="","",IF(AND(H21="否",ROUND(AI19,4)&gt;=0.05),"可","否"))</f>
        <v/>
      </c>
      <c r="I20" s="619"/>
      <c r="J20" s="620"/>
      <c r="N20" s="159"/>
      <c r="O20" s="159"/>
      <c r="P20" s="159"/>
      <c r="Q20" s="159"/>
      <c r="R20" s="159"/>
      <c r="S20" s="159"/>
      <c r="T20" s="159"/>
      <c r="U20" s="159"/>
      <c r="V20" s="159"/>
      <c r="W20" s="159"/>
      <c r="X20" s="159"/>
      <c r="Y20" s="159"/>
      <c r="Z20" s="159"/>
      <c r="AA20" s="159"/>
      <c r="AB20" s="159"/>
      <c r="AC20" s="159"/>
      <c r="AD20" s="159"/>
      <c r="AE20" s="159"/>
      <c r="AF20" s="159"/>
      <c r="AI20" s="160" t="s">
        <v>275</v>
      </c>
      <c r="AJ20" s="161" t="s">
        <v>276</v>
      </c>
    </row>
    <row r="21" spans="2:37" ht="21.95" customHeight="1">
      <c r="B21" s="625" t="s">
        <v>277</v>
      </c>
      <c r="C21" s="626"/>
      <c r="D21" s="626"/>
      <c r="E21" s="626"/>
      <c r="F21" s="626"/>
      <c r="G21" s="626"/>
      <c r="H21" s="628" t="str">
        <f>IF(N17="","",IF(AND(AI21="可",AJ21="可"),"可","否"))</f>
        <v/>
      </c>
      <c r="I21" s="629"/>
      <c r="J21" s="630"/>
      <c r="N21" s="159"/>
      <c r="O21" s="159"/>
      <c r="P21" s="159"/>
      <c r="Q21" s="159"/>
      <c r="R21" s="159"/>
      <c r="S21" s="159"/>
      <c r="T21" s="159"/>
      <c r="U21" s="159"/>
      <c r="V21" s="159"/>
      <c r="W21" s="159"/>
      <c r="X21" s="159"/>
      <c r="Y21" s="159"/>
      <c r="Z21" s="159"/>
      <c r="AE21" s="159"/>
      <c r="AF21" s="159"/>
      <c r="AI21" s="160" t="str">
        <f>IF(P18="","",IF(OR(AND(AJ9=7,P18&lt;=750),(AND(AJ9=8,P18&lt;=900))),"可","否"))</f>
        <v/>
      </c>
      <c r="AJ21" s="162" t="str">
        <f>IF(AND(N17=3,OR(Q17=2,Q17=3)),"否","可")</f>
        <v>可</v>
      </c>
      <c r="AK21" s="151"/>
    </row>
    <row r="22" spans="2:37" ht="20.25" customHeight="1">
      <c r="B22" s="631" t="s">
        <v>348</v>
      </c>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row>
    <row r="23" spans="2:37" ht="20.25" customHeight="1">
      <c r="B23" s="631"/>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row>
    <row r="24" spans="2:37" ht="20.25" customHeight="1">
      <c r="B24" s="631"/>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row>
    <row r="25" spans="2:37" ht="20.25" customHeight="1">
      <c r="B25" s="631"/>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row>
    <row r="26" spans="2:37" ht="20.25" customHeight="1">
      <c r="B26" s="631"/>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row>
    <row r="27" spans="2:37" ht="20.25" customHeight="1">
      <c r="B27" s="631"/>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row>
    <row r="28" spans="2:37" ht="20.25" customHeight="1">
      <c r="B28" s="631"/>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row>
    <row r="29" spans="2:37" ht="20.25" customHeight="1">
      <c r="B29" s="631"/>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row>
    <row r="30" spans="2:37" ht="20.25" customHeight="1">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row>
    <row r="31" spans="2:37" ht="18" customHeight="1">
      <c r="N31" s="143"/>
      <c r="O31" s="143"/>
      <c r="P31" s="143"/>
      <c r="Q31" s="143"/>
      <c r="R31" s="143"/>
      <c r="S31" s="143"/>
      <c r="U31" s="142"/>
    </row>
    <row r="32" spans="2:37" ht="21.95" customHeight="1">
      <c r="B32" s="633" t="s">
        <v>278</v>
      </c>
      <c r="C32" s="634"/>
      <c r="D32" s="634"/>
      <c r="E32" s="634"/>
      <c r="F32" s="634"/>
      <c r="G32" s="634"/>
      <c r="H32" s="634"/>
      <c r="I32" s="635"/>
      <c r="K32" s="163" t="s">
        <v>279</v>
      </c>
      <c r="N32" s="143"/>
      <c r="O32" s="143"/>
      <c r="P32" s="143"/>
      <c r="Q32" s="143"/>
      <c r="R32" s="143"/>
      <c r="S32" s="143"/>
      <c r="U32" s="142"/>
    </row>
    <row r="33" spans="2:37" ht="21.95" customHeight="1">
      <c r="B33" s="146" t="s">
        <v>280</v>
      </c>
    </row>
    <row r="34" spans="2:37" ht="21.95" customHeight="1">
      <c r="B34" s="602"/>
      <c r="C34" s="602"/>
      <c r="D34" s="602"/>
      <c r="E34" s="602"/>
      <c r="F34" s="602"/>
      <c r="G34" s="602"/>
      <c r="H34" s="602"/>
      <c r="I34" s="602"/>
      <c r="J34" s="602"/>
      <c r="K34" s="602"/>
      <c r="L34" s="602" t="s">
        <v>281</v>
      </c>
      <c r="M34" s="602"/>
      <c r="N34" s="602"/>
      <c r="O34" s="602"/>
      <c r="P34" s="602"/>
      <c r="Q34" s="636" t="s">
        <v>282</v>
      </c>
      <c r="R34" s="636"/>
      <c r="S34" s="636"/>
      <c r="T34" s="636"/>
      <c r="U34" s="602" t="s">
        <v>283</v>
      </c>
      <c r="V34" s="602"/>
      <c r="W34" s="602"/>
      <c r="X34" s="602"/>
      <c r="Y34" s="637"/>
      <c r="Z34" s="638"/>
      <c r="AA34" s="639" t="s">
        <v>284</v>
      </c>
      <c r="AB34" s="602"/>
      <c r="AC34" s="602"/>
      <c r="AD34" s="602"/>
      <c r="AH34" s="151"/>
      <c r="AI34" s="151"/>
      <c r="AJ34" s="151"/>
      <c r="AK34" s="151"/>
    </row>
    <row r="35" spans="2:37" ht="21.95" customHeight="1">
      <c r="B35" s="602"/>
      <c r="C35" s="602"/>
      <c r="D35" s="602"/>
      <c r="E35" s="602"/>
      <c r="F35" s="602"/>
      <c r="G35" s="602"/>
      <c r="H35" s="602"/>
      <c r="I35" s="602"/>
      <c r="J35" s="602"/>
      <c r="K35" s="602"/>
      <c r="L35" s="602"/>
      <c r="M35" s="602"/>
      <c r="N35" s="602"/>
      <c r="O35" s="602"/>
      <c r="P35" s="602"/>
      <c r="Q35" s="636"/>
      <c r="R35" s="636"/>
      <c r="S35" s="636"/>
      <c r="T35" s="636"/>
      <c r="U35" s="602"/>
      <c r="V35" s="602"/>
      <c r="W35" s="602"/>
      <c r="X35" s="602"/>
      <c r="Y35" s="637"/>
      <c r="Z35" s="638"/>
      <c r="AA35" s="602"/>
      <c r="AB35" s="602"/>
      <c r="AC35" s="602"/>
      <c r="AD35" s="602"/>
      <c r="AH35" s="151"/>
      <c r="AI35" s="151"/>
      <c r="AJ35" s="151"/>
      <c r="AK35" s="151"/>
    </row>
    <row r="36" spans="2:37" ht="21.95" customHeight="1">
      <c r="B36" s="625" t="s">
        <v>265</v>
      </c>
      <c r="C36" s="626"/>
      <c r="D36" s="626"/>
      <c r="E36" s="626"/>
      <c r="F36" s="626"/>
      <c r="G36" s="626"/>
      <c r="H36" s="626"/>
      <c r="I36" s="626"/>
      <c r="J36" s="626"/>
      <c r="K36" s="627"/>
      <c r="L36" s="640" t="str">
        <f>IF(N17="","",EOMONTH(AI17,0))</f>
        <v/>
      </c>
      <c r="M36" s="640"/>
      <c r="N36" s="640"/>
      <c r="O36" s="640"/>
      <c r="P36" s="640"/>
      <c r="Q36" s="648" t="str">
        <f>IF($P$18=0,"",$P$18)</f>
        <v/>
      </c>
      <c r="R36" s="649"/>
      <c r="S36" s="649"/>
      <c r="T36" s="649"/>
      <c r="U36" s="643" t="str">
        <f>IF(Q36="","",ROUND(($Z$19-Q36)/$Z$19,4))</f>
        <v/>
      </c>
      <c r="V36" s="644"/>
      <c r="W36" s="644"/>
      <c r="X36" s="644"/>
      <c r="Y36" s="637"/>
      <c r="Z36" s="638"/>
      <c r="AA36" s="645"/>
      <c r="AB36" s="646"/>
      <c r="AC36" s="646"/>
      <c r="AD36" s="647"/>
      <c r="AH36" s="151"/>
      <c r="AI36" s="151"/>
      <c r="AJ36" s="151"/>
      <c r="AK36" s="151"/>
    </row>
    <row r="37" spans="2:37" ht="21.95" customHeight="1">
      <c r="B37" s="625" t="s">
        <v>285</v>
      </c>
      <c r="C37" s="626"/>
      <c r="D37" s="626"/>
      <c r="E37" s="626"/>
      <c r="F37" s="626"/>
      <c r="G37" s="626"/>
      <c r="H37" s="626"/>
      <c r="I37" s="626"/>
      <c r="J37" s="626"/>
      <c r="K37" s="627"/>
      <c r="L37" s="640" t="str">
        <f t="shared" ref="L37:L43" si="0">IF($N$17="","",EOMONTH(L36,1))</f>
        <v/>
      </c>
      <c r="M37" s="640"/>
      <c r="N37" s="640"/>
      <c r="O37" s="640"/>
      <c r="P37" s="640"/>
      <c r="Q37" s="641"/>
      <c r="R37" s="642"/>
      <c r="S37" s="642"/>
      <c r="T37" s="642"/>
      <c r="U37" s="643" t="str">
        <f t="shared" ref="U37:U41" si="1">IF(Q37="","",ROUND(($Z$19-Q37)/$Z$19,4))</f>
        <v/>
      </c>
      <c r="V37" s="644"/>
      <c r="W37" s="644"/>
      <c r="X37" s="644"/>
      <c r="Y37" s="637"/>
      <c r="Z37" s="638"/>
      <c r="AA37" s="645"/>
      <c r="AB37" s="646"/>
      <c r="AC37" s="646"/>
      <c r="AD37" s="647"/>
      <c r="AH37" s="151"/>
      <c r="AI37" s="151"/>
      <c r="AJ37" s="151"/>
      <c r="AK37" s="151"/>
    </row>
    <row r="38" spans="2:37" ht="21.95" customHeight="1">
      <c r="B38" s="625" t="s">
        <v>286</v>
      </c>
      <c r="C38" s="626"/>
      <c r="D38" s="626"/>
      <c r="E38" s="626"/>
      <c r="F38" s="626"/>
      <c r="G38" s="626"/>
      <c r="H38" s="626"/>
      <c r="I38" s="626"/>
      <c r="J38" s="626"/>
      <c r="K38" s="627"/>
      <c r="L38" s="640" t="str">
        <f t="shared" si="0"/>
        <v/>
      </c>
      <c r="M38" s="640"/>
      <c r="N38" s="640"/>
      <c r="O38" s="640"/>
      <c r="P38" s="640"/>
      <c r="Q38" s="641"/>
      <c r="R38" s="642"/>
      <c r="S38" s="642"/>
      <c r="T38" s="642"/>
      <c r="U38" s="643" t="str">
        <f t="shared" si="1"/>
        <v/>
      </c>
      <c r="V38" s="644"/>
      <c r="W38" s="644"/>
      <c r="X38" s="644"/>
      <c r="Y38" s="637"/>
      <c r="Z38" s="638"/>
      <c r="AA38" s="650" t="str">
        <f>IF(U36="","",IF(AND($H$20="可",U36&gt;=0.05),"可","否"))</f>
        <v/>
      </c>
      <c r="AB38" s="650"/>
      <c r="AC38" s="650"/>
      <c r="AD38" s="650"/>
      <c r="AH38" s="151"/>
      <c r="AI38" s="151"/>
      <c r="AJ38" s="151"/>
      <c r="AK38" s="151"/>
    </row>
    <row r="39" spans="2:37" ht="21.95" customHeight="1">
      <c r="B39" s="625" t="s">
        <v>287</v>
      </c>
      <c r="C39" s="626"/>
      <c r="D39" s="626"/>
      <c r="E39" s="626"/>
      <c r="F39" s="626"/>
      <c r="G39" s="626"/>
      <c r="H39" s="626"/>
      <c r="I39" s="626"/>
      <c r="J39" s="626"/>
      <c r="K39" s="627"/>
      <c r="L39" s="640" t="str">
        <f t="shared" si="0"/>
        <v/>
      </c>
      <c r="M39" s="640"/>
      <c r="N39" s="640"/>
      <c r="O39" s="640"/>
      <c r="P39" s="640"/>
      <c r="Q39" s="641"/>
      <c r="R39" s="642"/>
      <c r="S39" s="642"/>
      <c r="T39" s="642"/>
      <c r="U39" s="643" t="str">
        <f t="shared" si="1"/>
        <v/>
      </c>
      <c r="V39" s="644"/>
      <c r="W39" s="644"/>
      <c r="X39" s="644"/>
      <c r="Y39" s="637"/>
      <c r="Z39" s="638"/>
      <c r="AA39" s="650" t="str">
        <f t="shared" ref="AA39:AA43" si="2">IF(U37="","",IF(AND($H$20="可",U37&gt;=0.05),"可","否"))</f>
        <v/>
      </c>
      <c r="AB39" s="650"/>
      <c r="AC39" s="650"/>
      <c r="AD39" s="650"/>
      <c r="AH39" s="151"/>
      <c r="AI39" s="151"/>
      <c r="AJ39" s="151"/>
      <c r="AK39" s="151"/>
    </row>
    <row r="40" spans="2:37" ht="21.95" customHeight="1">
      <c r="B40" s="625" t="s">
        <v>288</v>
      </c>
      <c r="C40" s="626"/>
      <c r="D40" s="626"/>
      <c r="E40" s="626"/>
      <c r="F40" s="626"/>
      <c r="G40" s="626"/>
      <c r="H40" s="626"/>
      <c r="I40" s="626"/>
      <c r="J40" s="626"/>
      <c r="K40" s="627"/>
      <c r="L40" s="640" t="str">
        <f t="shared" si="0"/>
        <v/>
      </c>
      <c r="M40" s="640"/>
      <c r="N40" s="640"/>
      <c r="O40" s="640"/>
      <c r="P40" s="640"/>
      <c r="Q40" s="641"/>
      <c r="R40" s="642"/>
      <c r="S40" s="642"/>
      <c r="T40" s="642"/>
      <c r="U40" s="643" t="str">
        <f t="shared" si="1"/>
        <v/>
      </c>
      <c r="V40" s="644"/>
      <c r="W40" s="644"/>
      <c r="X40" s="644"/>
      <c r="Y40" s="652" t="s">
        <v>289</v>
      </c>
      <c r="Z40" s="638"/>
      <c r="AA40" s="650" t="str">
        <f t="shared" si="2"/>
        <v/>
      </c>
      <c r="AB40" s="650"/>
      <c r="AC40" s="650"/>
      <c r="AD40" s="650"/>
      <c r="AH40" s="151"/>
      <c r="AI40" s="151"/>
      <c r="AJ40" s="151"/>
      <c r="AK40" s="151"/>
    </row>
    <row r="41" spans="2:37" ht="21.95" customHeight="1">
      <c r="B41" s="625" t="s">
        <v>290</v>
      </c>
      <c r="C41" s="626"/>
      <c r="D41" s="626"/>
      <c r="E41" s="626"/>
      <c r="F41" s="626"/>
      <c r="G41" s="626"/>
      <c r="H41" s="626"/>
      <c r="I41" s="626"/>
      <c r="J41" s="626"/>
      <c r="K41" s="627"/>
      <c r="L41" s="640" t="str">
        <f t="shared" si="0"/>
        <v/>
      </c>
      <c r="M41" s="640"/>
      <c r="N41" s="640"/>
      <c r="O41" s="640"/>
      <c r="P41" s="640"/>
      <c r="Q41" s="641"/>
      <c r="R41" s="642"/>
      <c r="S41" s="642"/>
      <c r="T41" s="642"/>
      <c r="U41" s="643" t="str">
        <f t="shared" si="1"/>
        <v/>
      </c>
      <c r="V41" s="644"/>
      <c r="W41" s="644"/>
      <c r="X41" s="644"/>
      <c r="Y41" s="637"/>
      <c r="Z41" s="638"/>
      <c r="AA41" s="651" t="str">
        <f>IF(U39="","",IF(AND($H$20="可",U39&gt;=0.05),"可","否"))</f>
        <v/>
      </c>
      <c r="AB41" s="651"/>
      <c r="AC41" s="651"/>
      <c r="AD41" s="651"/>
      <c r="AH41" s="151"/>
      <c r="AI41" s="151"/>
      <c r="AJ41" s="151"/>
      <c r="AK41" s="151"/>
    </row>
    <row r="42" spans="2:37" ht="21.95" customHeight="1">
      <c r="B42" s="625"/>
      <c r="C42" s="626"/>
      <c r="D42" s="626"/>
      <c r="E42" s="626"/>
      <c r="F42" s="626"/>
      <c r="G42" s="626"/>
      <c r="H42" s="626"/>
      <c r="I42" s="626"/>
      <c r="J42" s="626"/>
      <c r="K42" s="627"/>
      <c r="L42" s="640" t="str">
        <f t="shared" si="0"/>
        <v/>
      </c>
      <c r="M42" s="640"/>
      <c r="N42" s="640"/>
      <c r="O42" s="640"/>
      <c r="P42" s="640"/>
      <c r="Q42" s="645"/>
      <c r="R42" s="646"/>
      <c r="S42" s="646"/>
      <c r="T42" s="647"/>
      <c r="U42" s="645"/>
      <c r="V42" s="646"/>
      <c r="W42" s="646"/>
      <c r="X42" s="647"/>
      <c r="Y42" s="637"/>
      <c r="Z42" s="638"/>
      <c r="AA42" s="650" t="str">
        <f t="shared" si="2"/>
        <v/>
      </c>
      <c r="AB42" s="650"/>
      <c r="AC42" s="650"/>
      <c r="AD42" s="650"/>
      <c r="AH42" s="151"/>
      <c r="AI42" s="151"/>
      <c r="AJ42" s="151"/>
      <c r="AK42" s="151"/>
    </row>
    <row r="43" spans="2:37" ht="21.95" customHeight="1">
      <c r="B43" s="625" t="s">
        <v>291</v>
      </c>
      <c r="C43" s="626"/>
      <c r="D43" s="626"/>
      <c r="E43" s="626"/>
      <c r="F43" s="626"/>
      <c r="G43" s="626"/>
      <c r="H43" s="626"/>
      <c r="I43" s="626"/>
      <c r="J43" s="626"/>
      <c r="K43" s="627"/>
      <c r="L43" s="640" t="str">
        <f t="shared" si="0"/>
        <v/>
      </c>
      <c r="M43" s="640"/>
      <c r="N43" s="640"/>
      <c r="O43" s="640"/>
      <c r="P43" s="640"/>
      <c r="Q43" s="662"/>
      <c r="R43" s="662"/>
      <c r="S43" s="662"/>
      <c r="T43" s="662"/>
      <c r="U43" s="662"/>
      <c r="V43" s="662"/>
      <c r="W43" s="662"/>
      <c r="X43" s="662"/>
      <c r="Y43" s="637"/>
      <c r="Z43" s="638"/>
      <c r="AA43" s="650" t="str">
        <f t="shared" si="2"/>
        <v/>
      </c>
      <c r="AB43" s="650"/>
      <c r="AC43" s="650"/>
      <c r="AD43" s="650"/>
      <c r="AH43" s="151"/>
      <c r="AI43" s="151"/>
      <c r="AJ43" s="151"/>
      <c r="AK43" s="151"/>
    </row>
    <row r="44" spans="2:37" ht="19.5" customHeight="1">
      <c r="B44" s="631" t="s">
        <v>292</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row>
    <row r="45" spans="2:37" ht="19.5" customHeight="1">
      <c r="B45" s="631"/>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row>
    <row r="46" spans="2:37" ht="19.5" customHeight="1">
      <c r="B46" s="631"/>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row>
    <row r="47" spans="2:37" ht="19.5" customHeight="1">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row>
    <row r="48" spans="2:37" ht="20.25" customHeight="1">
      <c r="U48" s="142"/>
    </row>
    <row r="49" spans="2:32" ht="21.95" customHeight="1">
      <c r="B49" s="633" t="s">
        <v>293</v>
      </c>
      <c r="C49" s="634"/>
      <c r="D49" s="634"/>
      <c r="E49" s="634"/>
      <c r="F49" s="634"/>
      <c r="G49" s="634"/>
      <c r="H49" s="634"/>
      <c r="I49" s="634"/>
      <c r="J49" s="634"/>
      <c r="K49" s="634"/>
      <c r="L49" s="634"/>
      <c r="M49" s="634"/>
      <c r="N49" s="634"/>
      <c r="O49" s="634"/>
      <c r="P49" s="634"/>
      <c r="Q49" s="634"/>
      <c r="R49" s="634"/>
      <c r="S49" s="634"/>
      <c r="T49" s="634"/>
      <c r="U49" s="634"/>
      <c r="V49" s="634"/>
      <c r="W49" s="635"/>
      <c r="Y49" s="163" t="s">
        <v>294</v>
      </c>
    </row>
    <row r="50" spans="2:32" ht="21.95" customHeight="1">
      <c r="B50" s="146" t="s">
        <v>295</v>
      </c>
    </row>
    <row r="51" spans="2:32" ht="21.95" customHeight="1">
      <c r="B51" s="653" t="s">
        <v>296</v>
      </c>
      <c r="C51" s="653"/>
      <c r="D51" s="653"/>
      <c r="E51" s="653"/>
      <c r="F51" s="653"/>
      <c r="G51" s="653"/>
      <c r="H51" s="653"/>
      <c r="I51" s="653"/>
      <c r="J51" s="653"/>
      <c r="K51" s="655" t="s">
        <v>297</v>
      </c>
      <c r="L51" s="656"/>
      <c r="M51" s="656"/>
      <c r="N51" s="656"/>
      <c r="O51" s="656"/>
      <c r="P51" s="656"/>
      <c r="Q51" s="656"/>
      <c r="R51" s="656"/>
      <c r="S51" s="656"/>
      <c r="T51" s="656"/>
      <c r="U51" s="656"/>
      <c r="V51" s="656"/>
      <c r="W51" s="656"/>
      <c r="X51" s="656"/>
      <c r="Y51" s="656"/>
      <c r="Z51" s="656"/>
      <c r="AA51" s="656"/>
      <c r="AB51" s="656"/>
      <c r="AC51" s="656"/>
      <c r="AD51" s="656"/>
      <c r="AE51" s="656"/>
      <c r="AF51" s="657"/>
    </row>
    <row r="52" spans="2:32" ht="21.95" customHeight="1">
      <c r="B52" s="654"/>
      <c r="C52" s="654"/>
      <c r="D52" s="654"/>
      <c r="E52" s="654"/>
      <c r="F52" s="654"/>
      <c r="G52" s="654"/>
      <c r="H52" s="654"/>
      <c r="I52" s="654"/>
      <c r="J52" s="654"/>
      <c r="K52" s="658"/>
      <c r="L52" s="659"/>
      <c r="M52" s="659"/>
      <c r="N52" s="659"/>
      <c r="O52" s="659"/>
      <c r="P52" s="659"/>
      <c r="Q52" s="659"/>
      <c r="R52" s="659"/>
      <c r="S52" s="659"/>
      <c r="T52" s="659"/>
      <c r="U52" s="659"/>
      <c r="V52" s="659"/>
      <c r="W52" s="659"/>
      <c r="X52" s="659"/>
      <c r="Y52" s="659"/>
      <c r="Z52" s="659"/>
      <c r="AA52" s="659"/>
      <c r="AB52" s="659"/>
      <c r="AC52" s="659"/>
      <c r="AD52" s="659"/>
      <c r="AE52" s="659"/>
      <c r="AF52" s="660"/>
    </row>
    <row r="53" spans="2:32" ht="36" customHeight="1">
      <c r="B53" s="661" t="s">
        <v>298</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row>
    <row r="54" spans="2:32" ht="21.95" customHeight="1"/>
    <row r="55" spans="2:32" ht="21.95" customHeight="1">
      <c r="B55" s="633" t="s">
        <v>299</v>
      </c>
      <c r="C55" s="634"/>
      <c r="D55" s="634"/>
      <c r="E55" s="634"/>
      <c r="F55" s="634"/>
      <c r="G55" s="634"/>
      <c r="H55" s="634"/>
      <c r="I55" s="635"/>
      <c r="K55" s="163" t="s">
        <v>300</v>
      </c>
    </row>
    <row r="56" spans="2:32" ht="21.95" customHeight="1">
      <c r="B56" s="146" t="s">
        <v>301</v>
      </c>
    </row>
    <row r="57" spans="2:32" ht="21.95" customHeight="1">
      <c r="B57" s="602"/>
      <c r="C57" s="602"/>
      <c r="D57" s="602"/>
      <c r="E57" s="602"/>
      <c r="F57" s="602"/>
      <c r="G57" s="602"/>
      <c r="H57" s="602"/>
      <c r="I57" s="602"/>
      <c r="J57" s="602"/>
      <c r="K57" s="602"/>
      <c r="L57" s="602" t="s">
        <v>281</v>
      </c>
      <c r="M57" s="602"/>
      <c r="N57" s="602"/>
      <c r="O57" s="602"/>
      <c r="P57" s="602"/>
      <c r="Q57" s="636" t="s">
        <v>282</v>
      </c>
      <c r="R57" s="636"/>
      <c r="S57" s="636"/>
      <c r="T57" s="636"/>
      <c r="U57" s="637"/>
      <c r="V57" s="638"/>
      <c r="W57" s="639" t="s">
        <v>302</v>
      </c>
      <c r="X57" s="602"/>
      <c r="Y57" s="602"/>
      <c r="Z57" s="602"/>
    </row>
    <row r="58" spans="2:32" ht="21.95" customHeight="1">
      <c r="B58" s="602"/>
      <c r="C58" s="602"/>
      <c r="D58" s="602"/>
      <c r="E58" s="602"/>
      <c r="F58" s="602"/>
      <c r="G58" s="602"/>
      <c r="H58" s="602"/>
      <c r="I58" s="602"/>
      <c r="J58" s="602"/>
      <c r="K58" s="602"/>
      <c r="L58" s="602"/>
      <c r="M58" s="602"/>
      <c r="N58" s="602"/>
      <c r="O58" s="602"/>
      <c r="P58" s="602"/>
      <c r="Q58" s="636"/>
      <c r="R58" s="636"/>
      <c r="S58" s="636"/>
      <c r="T58" s="636"/>
      <c r="U58" s="637"/>
      <c r="V58" s="638"/>
      <c r="W58" s="602"/>
      <c r="X58" s="602"/>
      <c r="Y58" s="602"/>
      <c r="Z58" s="602"/>
    </row>
    <row r="59" spans="2:32" ht="21.95" customHeight="1">
      <c r="B59" s="625" t="s">
        <v>265</v>
      </c>
      <c r="C59" s="626"/>
      <c r="D59" s="626"/>
      <c r="E59" s="626"/>
      <c r="F59" s="626"/>
      <c r="G59" s="626"/>
      <c r="H59" s="626"/>
      <c r="I59" s="626"/>
      <c r="J59" s="626"/>
      <c r="K59" s="627"/>
      <c r="L59" s="640" t="str">
        <f>IF(N17="","",EOMONTH(AI17,0))</f>
        <v/>
      </c>
      <c r="M59" s="640"/>
      <c r="N59" s="640"/>
      <c r="O59" s="640"/>
      <c r="P59" s="640"/>
      <c r="Q59" s="648" t="str">
        <f>IF($P$18=0,"",$P$18)</f>
        <v/>
      </c>
      <c r="R59" s="649"/>
      <c r="S59" s="649"/>
      <c r="T59" s="649"/>
      <c r="U59" s="637"/>
      <c r="V59" s="638"/>
      <c r="W59" s="645"/>
      <c r="X59" s="646"/>
      <c r="Y59" s="646"/>
      <c r="Z59" s="647"/>
    </row>
    <row r="60" spans="2:32" ht="21.95" customHeight="1">
      <c r="B60" s="625" t="s">
        <v>303</v>
      </c>
      <c r="C60" s="626"/>
      <c r="D60" s="626"/>
      <c r="E60" s="626"/>
      <c r="F60" s="626"/>
      <c r="G60" s="626"/>
      <c r="H60" s="626"/>
      <c r="I60" s="626"/>
      <c r="J60" s="626"/>
      <c r="K60" s="627"/>
      <c r="L60" s="640" t="str">
        <f t="shared" ref="L60:L77" si="3">IF($N$17="","",EOMONTH(L59,1))</f>
        <v/>
      </c>
      <c r="M60" s="640"/>
      <c r="N60" s="640"/>
      <c r="O60" s="640"/>
      <c r="P60" s="640"/>
      <c r="Q60" s="641"/>
      <c r="R60" s="642"/>
      <c r="S60" s="642"/>
      <c r="T60" s="642"/>
      <c r="U60" s="637"/>
      <c r="V60" s="638"/>
      <c r="W60" s="645"/>
      <c r="X60" s="646"/>
      <c r="Y60" s="646"/>
      <c r="Z60" s="647"/>
    </row>
    <row r="61" spans="2:32" ht="21.95" customHeight="1">
      <c r="B61" s="625" t="s">
        <v>304</v>
      </c>
      <c r="C61" s="626"/>
      <c r="D61" s="626"/>
      <c r="E61" s="626"/>
      <c r="F61" s="626"/>
      <c r="G61" s="626"/>
      <c r="H61" s="626"/>
      <c r="I61" s="626"/>
      <c r="J61" s="626"/>
      <c r="K61" s="627"/>
      <c r="L61" s="640" t="str">
        <f t="shared" si="3"/>
        <v/>
      </c>
      <c r="M61" s="640"/>
      <c r="N61" s="640"/>
      <c r="O61" s="640"/>
      <c r="P61" s="640"/>
      <c r="Q61" s="641"/>
      <c r="R61" s="642"/>
      <c r="S61" s="642"/>
      <c r="T61" s="642"/>
      <c r="U61" s="637"/>
      <c r="V61" s="638"/>
      <c r="W61" s="650" t="str">
        <f>IF(Q59="","",IF(OR(AND($AJ$9=7,Q59&lt;=750,$H$21="可"),(AND($AJ$9=8,Q59&lt;=900,$H$21="可"))),"可","否"))</f>
        <v/>
      </c>
      <c r="X61" s="650"/>
      <c r="Y61" s="650"/>
      <c r="Z61" s="650"/>
    </row>
    <row r="62" spans="2:32" ht="21.95" customHeight="1">
      <c r="B62" s="625"/>
      <c r="C62" s="626"/>
      <c r="D62" s="626"/>
      <c r="E62" s="626"/>
      <c r="F62" s="626"/>
      <c r="G62" s="626"/>
      <c r="H62" s="626"/>
      <c r="I62" s="626"/>
      <c r="J62" s="626"/>
      <c r="K62" s="627"/>
      <c r="L62" s="640" t="str">
        <f t="shared" si="3"/>
        <v/>
      </c>
      <c r="M62" s="640"/>
      <c r="N62" s="640"/>
      <c r="O62" s="640"/>
      <c r="P62" s="640"/>
      <c r="Q62" s="641"/>
      <c r="R62" s="642"/>
      <c r="S62" s="642"/>
      <c r="T62" s="642"/>
      <c r="U62" s="637"/>
      <c r="V62" s="638"/>
      <c r="W62" s="650" t="str">
        <f t="shared" ref="W62:W77" si="4">IF(Q60="","",IF(OR(AND($AJ$9=7,Q60&lt;=750,$H$21="可"),(AND($AJ$9=8,Q60&lt;=900,$H$21="可"))),"可","否"))</f>
        <v/>
      </c>
      <c r="X62" s="650"/>
      <c r="Y62" s="650"/>
      <c r="Z62" s="650"/>
    </row>
    <row r="63" spans="2:32" ht="21.95" customHeight="1">
      <c r="B63" s="625"/>
      <c r="C63" s="626"/>
      <c r="D63" s="626"/>
      <c r="E63" s="626"/>
      <c r="F63" s="626"/>
      <c r="G63" s="626"/>
      <c r="H63" s="626"/>
      <c r="I63" s="626"/>
      <c r="J63" s="626"/>
      <c r="K63" s="627"/>
      <c r="L63" s="640" t="str">
        <f t="shared" si="3"/>
        <v/>
      </c>
      <c r="M63" s="640"/>
      <c r="N63" s="640"/>
      <c r="O63" s="640"/>
      <c r="P63" s="640"/>
      <c r="Q63" s="641"/>
      <c r="R63" s="642"/>
      <c r="S63" s="642"/>
      <c r="T63" s="642"/>
      <c r="U63" s="637"/>
      <c r="V63" s="638"/>
      <c r="W63" s="650" t="str">
        <f t="shared" si="4"/>
        <v/>
      </c>
      <c r="X63" s="650"/>
      <c r="Y63" s="650"/>
      <c r="Z63" s="650"/>
    </row>
    <row r="64" spans="2:32" ht="21.95" customHeight="1">
      <c r="B64" s="625"/>
      <c r="C64" s="626"/>
      <c r="D64" s="626"/>
      <c r="E64" s="626"/>
      <c r="F64" s="626"/>
      <c r="G64" s="626"/>
      <c r="H64" s="626"/>
      <c r="I64" s="626"/>
      <c r="J64" s="626"/>
      <c r="K64" s="627"/>
      <c r="L64" s="640" t="str">
        <f t="shared" si="3"/>
        <v/>
      </c>
      <c r="M64" s="640"/>
      <c r="N64" s="640"/>
      <c r="O64" s="640"/>
      <c r="P64" s="640"/>
      <c r="Q64" s="641"/>
      <c r="R64" s="642"/>
      <c r="S64" s="642"/>
      <c r="T64" s="642"/>
      <c r="U64" s="637"/>
      <c r="V64" s="638"/>
      <c r="W64" s="650" t="str">
        <f t="shared" si="4"/>
        <v/>
      </c>
      <c r="X64" s="650"/>
      <c r="Y64" s="650"/>
      <c r="Z64" s="650"/>
    </row>
    <row r="65" spans="2:32" ht="21.95" customHeight="1">
      <c r="B65" s="625"/>
      <c r="C65" s="626"/>
      <c r="D65" s="626"/>
      <c r="E65" s="626"/>
      <c r="F65" s="626"/>
      <c r="G65" s="626"/>
      <c r="H65" s="626"/>
      <c r="I65" s="626"/>
      <c r="J65" s="626"/>
      <c r="K65" s="627"/>
      <c r="L65" s="640" t="str">
        <f t="shared" si="3"/>
        <v/>
      </c>
      <c r="M65" s="640"/>
      <c r="N65" s="640"/>
      <c r="O65" s="640"/>
      <c r="P65" s="640"/>
      <c r="Q65" s="641"/>
      <c r="R65" s="642"/>
      <c r="S65" s="642"/>
      <c r="T65" s="642"/>
      <c r="U65" s="637"/>
      <c r="V65" s="638"/>
      <c r="W65" s="650" t="str">
        <f t="shared" si="4"/>
        <v/>
      </c>
      <c r="X65" s="650"/>
      <c r="Y65" s="650"/>
      <c r="Z65" s="650"/>
    </row>
    <row r="66" spans="2:32" ht="21.95" customHeight="1">
      <c r="B66" s="625"/>
      <c r="C66" s="626"/>
      <c r="D66" s="626"/>
      <c r="E66" s="626"/>
      <c r="F66" s="626"/>
      <c r="G66" s="626"/>
      <c r="H66" s="626"/>
      <c r="I66" s="626"/>
      <c r="J66" s="626"/>
      <c r="K66" s="627"/>
      <c r="L66" s="640" t="str">
        <f t="shared" si="3"/>
        <v/>
      </c>
      <c r="M66" s="640"/>
      <c r="N66" s="640"/>
      <c r="O66" s="640"/>
      <c r="P66" s="640"/>
      <c r="Q66" s="641"/>
      <c r="R66" s="642"/>
      <c r="S66" s="642"/>
      <c r="T66" s="642"/>
      <c r="U66" s="652" t="s">
        <v>289</v>
      </c>
      <c r="V66" s="663"/>
      <c r="W66" s="650" t="str">
        <f t="shared" si="4"/>
        <v/>
      </c>
      <c r="X66" s="650"/>
      <c r="Y66" s="650"/>
      <c r="Z66" s="650"/>
    </row>
    <row r="67" spans="2:32" ht="21.95" customHeight="1">
      <c r="B67" s="625"/>
      <c r="C67" s="626"/>
      <c r="D67" s="626"/>
      <c r="E67" s="626"/>
      <c r="F67" s="626"/>
      <c r="G67" s="626"/>
      <c r="H67" s="626"/>
      <c r="I67" s="626"/>
      <c r="J67" s="626"/>
      <c r="K67" s="627"/>
      <c r="L67" s="640" t="str">
        <f t="shared" si="3"/>
        <v/>
      </c>
      <c r="M67" s="640"/>
      <c r="N67" s="640"/>
      <c r="O67" s="640"/>
      <c r="P67" s="640"/>
      <c r="Q67" s="641"/>
      <c r="R67" s="642"/>
      <c r="S67" s="642"/>
      <c r="T67" s="642"/>
      <c r="U67" s="652"/>
      <c r="V67" s="663"/>
      <c r="W67" s="650" t="str">
        <f t="shared" si="4"/>
        <v/>
      </c>
      <c r="X67" s="650"/>
      <c r="Y67" s="650"/>
      <c r="Z67" s="650"/>
    </row>
    <row r="68" spans="2:32" ht="21.95" customHeight="1">
      <c r="B68" s="625"/>
      <c r="C68" s="626"/>
      <c r="D68" s="626"/>
      <c r="E68" s="626"/>
      <c r="F68" s="626"/>
      <c r="G68" s="626"/>
      <c r="H68" s="626"/>
      <c r="I68" s="626"/>
      <c r="J68" s="626"/>
      <c r="K68" s="627"/>
      <c r="L68" s="640" t="str">
        <f t="shared" si="3"/>
        <v/>
      </c>
      <c r="M68" s="640"/>
      <c r="N68" s="640"/>
      <c r="O68" s="640"/>
      <c r="P68" s="640"/>
      <c r="Q68" s="641"/>
      <c r="R68" s="642"/>
      <c r="S68" s="642"/>
      <c r="T68" s="642"/>
      <c r="U68" s="652"/>
      <c r="V68" s="663"/>
      <c r="W68" s="650" t="str">
        <f t="shared" si="4"/>
        <v/>
      </c>
      <c r="X68" s="650"/>
      <c r="Y68" s="650"/>
      <c r="Z68" s="650"/>
    </row>
    <row r="69" spans="2:32" ht="21.95" customHeight="1">
      <c r="B69" s="625"/>
      <c r="C69" s="626"/>
      <c r="D69" s="626"/>
      <c r="E69" s="626"/>
      <c r="F69" s="626"/>
      <c r="G69" s="626"/>
      <c r="H69" s="626"/>
      <c r="I69" s="626"/>
      <c r="J69" s="626"/>
      <c r="K69" s="627"/>
      <c r="L69" s="640" t="str">
        <f t="shared" si="3"/>
        <v/>
      </c>
      <c r="M69" s="640"/>
      <c r="N69" s="640"/>
      <c r="O69" s="640"/>
      <c r="P69" s="640"/>
      <c r="Q69" s="641"/>
      <c r="R69" s="642"/>
      <c r="S69" s="642"/>
      <c r="T69" s="642"/>
      <c r="U69" s="652"/>
      <c r="V69" s="663"/>
      <c r="W69" s="650" t="str">
        <f t="shared" si="4"/>
        <v/>
      </c>
      <c r="X69" s="650"/>
      <c r="Y69" s="650"/>
      <c r="Z69" s="650"/>
    </row>
    <row r="70" spans="2:32" ht="21.95" customHeight="1">
      <c r="B70" s="625"/>
      <c r="C70" s="626"/>
      <c r="D70" s="626"/>
      <c r="E70" s="626"/>
      <c r="F70" s="626"/>
      <c r="G70" s="626"/>
      <c r="H70" s="626"/>
      <c r="I70" s="626"/>
      <c r="J70" s="626"/>
      <c r="K70" s="627"/>
      <c r="L70" s="640" t="str">
        <f t="shared" si="3"/>
        <v/>
      </c>
      <c r="M70" s="640"/>
      <c r="N70" s="640"/>
      <c r="O70" s="640"/>
      <c r="P70" s="640"/>
      <c r="Q70" s="641"/>
      <c r="R70" s="642"/>
      <c r="S70" s="642"/>
      <c r="T70" s="642"/>
      <c r="U70" s="637"/>
      <c r="V70" s="638"/>
      <c r="W70" s="650" t="str">
        <f t="shared" si="4"/>
        <v/>
      </c>
      <c r="X70" s="650"/>
      <c r="Y70" s="650"/>
      <c r="Z70" s="650"/>
    </row>
    <row r="71" spans="2:32" ht="21.95" customHeight="1">
      <c r="B71" s="625"/>
      <c r="C71" s="626"/>
      <c r="D71" s="626"/>
      <c r="E71" s="626"/>
      <c r="F71" s="626"/>
      <c r="G71" s="626"/>
      <c r="H71" s="626"/>
      <c r="I71" s="626"/>
      <c r="J71" s="626"/>
      <c r="K71" s="627"/>
      <c r="L71" s="640" t="str">
        <f t="shared" si="3"/>
        <v/>
      </c>
      <c r="M71" s="640"/>
      <c r="N71" s="640"/>
      <c r="O71" s="640"/>
      <c r="P71" s="640"/>
      <c r="Q71" s="641"/>
      <c r="R71" s="642"/>
      <c r="S71" s="642"/>
      <c r="T71" s="642"/>
      <c r="U71" s="637"/>
      <c r="V71" s="638"/>
      <c r="W71" s="650" t="str">
        <f t="shared" si="4"/>
        <v/>
      </c>
      <c r="X71" s="650"/>
      <c r="Y71" s="650"/>
      <c r="Z71" s="650"/>
    </row>
    <row r="72" spans="2:32" ht="21.95" customHeight="1">
      <c r="B72" s="625"/>
      <c r="C72" s="626"/>
      <c r="D72" s="626"/>
      <c r="E72" s="626"/>
      <c r="F72" s="626"/>
      <c r="G72" s="626"/>
      <c r="H72" s="626"/>
      <c r="I72" s="626"/>
      <c r="J72" s="626"/>
      <c r="K72" s="627"/>
      <c r="L72" s="640" t="str">
        <f t="shared" si="3"/>
        <v/>
      </c>
      <c r="M72" s="640"/>
      <c r="N72" s="640"/>
      <c r="O72" s="640"/>
      <c r="P72" s="640"/>
      <c r="Q72" s="641"/>
      <c r="R72" s="642"/>
      <c r="S72" s="642"/>
      <c r="T72" s="642"/>
      <c r="U72" s="637"/>
      <c r="V72" s="638"/>
      <c r="W72" s="650" t="str">
        <f t="shared" si="4"/>
        <v/>
      </c>
      <c r="X72" s="650"/>
      <c r="Y72" s="650"/>
      <c r="Z72" s="650"/>
    </row>
    <row r="73" spans="2:32" ht="21.95" customHeight="1">
      <c r="B73" s="625"/>
      <c r="C73" s="626"/>
      <c r="D73" s="626"/>
      <c r="E73" s="626"/>
      <c r="F73" s="626"/>
      <c r="G73" s="626"/>
      <c r="H73" s="626"/>
      <c r="I73" s="626"/>
      <c r="J73" s="626"/>
      <c r="K73" s="627"/>
      <c r="L73" s="640" t="str">
        <f t="shared" si="3"/>
        <v/>
      </c>
      <c r="M73" s="640"/>
      <c r="N73" s="640"/>
      <c r="O73" s="640"/>
      <c r="P73" s="640"/>
      <c r="Q73" s="664"/>
      <c r="R73" s="664"/>
      <c r="S73" s="664"/>
      <c r="T73" s="664"/>
      <c r="W73" s="650" t="str">
        <f t="shared" si="4"/>
        <v/>
      </c>
      <c r="X73" s="650"/>
      <c r="Y73" s="650"/>
      <c r="Z73" s="650"/>
    </row>
    <row r="74" spans="2:32" ht="21.95" customHeight="1">
      <c r="B74" s="625"/>
      <c r="C74" s="626"/>
      <c r="D74" s="626"/>
      <c r="E74" s="626"/>
      <c r="F74" s="626"/>
      <c r="G74" s="626"/>
      <c r="H74" s="626"/>
      <c r="I74" s="626"/>
      <c r="J74" s="626"/>
      <c r="K74" s="627"/>
      <c r="L74" s="640" t="str">
        <f t="shared" si="3"/>
        <v/>
      </c>
      <c r="M74" s="640"/>
      <c r="N74" s="640"/>
      <c r="O74" s="640"/>
      <c r="P74" s="640"/>
      <c r="Q74" s="664"/>
      <c r="R74" s="664"/>
      <c r="S74" s="664"/>
      <c r="T74" s="664"/>
      <c r="W74" s="650" t="str">
        <f t="shared" si="4"/>
        <v/>
      </c>
      <c r="X74" s="650"/>
      <c r="Y74" s="650"/>
      <c r="Z74" s="650"/>
    </row>
    <row r="75" spans="2:32" ht="21.95" customHeight="1">
      <c r="B75" s="625"/>
      <c r="C75" s="626"/>
      <c r="D75" s="626"/>
      <c r="E75" s="626"/>
      <c r="F75" s="626"/>
      <c r="G75" s="626"/>
      <c r="H75" s="626"/>
      <c r="I75" s="626"/>
      <c r="J75" s="626"/>
      <c r="K75" s="627"/>
      <c r="L75" s="640" t="str">
        <f t="shared" si="3"/>
        <v/>
      </c>
      <c r="M75" s="640"/>
      <c r="N75" s="640"/>
      <c r="O75" s="640"/>
      <c r="P75" s="640"/>
      <c r="Q75" s="664"/>
      <c r="R75" s="664"/>
      <c r="S75" s="664"/>
      <c r="T75" s="664"/>
      <c r="W75" s="650" t="str">
        <f t="shared" si="4"/>
        <v/>
      </c>
      <c r="X75" s="650"/>
      <c r="Y75" s="650"/>
      <c r="Z75" s="650"/>
    </row>
    <row r="76" spans="2:32" ht="21.95" customHeight="1">
      <c r="B76" s="625"/>
      <c r="C76" s="626"/>
      <c r="D76" s="626"/>
      <c r="E76" s="626"/>
      <c r="F76" s="626"/>
      <c r="G76" s="626"/>
      <c r="H76" s="626"/>
      <c r="I76" s="626"/>
      <c r="J76" s="626"/>
      <c r="K76" s="627"/>
      <c r="L76" s="640" t="str">
        <f t="shared" si="3"/>
        <v/>
      </c>
      <c r="M76" s="640"/>
      <c r="N76" s="640"/>
      <c r="O76" s="640"/>
      <c r="P76" s="640"/>
      <c r="Q76" s="664"/>
      <c r="R76" s="664"/>
      <c r="S76" s="664"/>
      <c r="T76" s="664"/>
      <c r="W76" s="650" t="str">
        <f t="shared" si="4"/>
        <v/>
      </c>
      <c r="X76" s="650"/>
      <c r="Y76" s="650"/>
      <c r="Z76" s="650"/>
    </row>
    <row r="77" spans="2:32" ht="21.95" customHeight="1">
      <c r="B77" s="625"/>
      <c r="C77" s="626"/>
      <c r="D77" s="626"/>
      <c r="E77" s="626"/>
      <c r="F77" s="626"/>
      <c r="G77" s="626"/>
      <c r="H77" s="626"/>
      <c r="I77" s="626"/>
      <c r="J77" s="626"/>
      <c r="K77" s="627"/>
      <c r="L77" s="640" t="str">
        <f t="shared" si="3"/>
        <v/>
      </c>
      <c r="M77" s="640"/>
      <c r="N77" s="640"/>
      <c r="O77" s="640"/>
      <c r="P77" s="640"/>
      <c r="Q77" s="664"/>
      <c r="R77" s="664"/>
      <c r="S77" s="664"/>
      <c r="T77" s="664"/>
      <c r="W77" s="650" t="str">
        <f t="shared" si="4"/>
        <v/>
      </c>
      <c r="X77" s="650"/>
      <c r="Y77" s="650"/>
      <c r="Z77" s="650"/>
    </row>
    <row r="78" spans="2:32" ht="21.95" customHeight="1">
      <c r="B78" s="631" t="s">
        <v>305</v>
      </c>
      <c r="C78" s="632"/>
      <c r="D78" s="632"/>
      <c r="E78" s="632"/>
      <c r="F78" s="632"/>
      <c r="G78" s="632"/>
      <c r="H78" s="632"/>
      <c r="I78" s="632"/>
      <c r="J78" s="632"/>
      <c r="K78" s="632"/>
      <c r="L78" s="632"/>
      <c r="M78" s="632"/>
      <c r="N78" s="632"/>
      <c r="O78" s="632"/>
      <c r="P78" s="632"/>
      <c r="Q78" s="632"/>
      <c r="R78" s="632"/>
      <c r="S78" s="632"/>
      <c r="T78" s="632"/>
      <c r="U78" s="632"/>
      <c r="V78" s="632"/>
      <c r="W78" s="632"/>
      <c r="X78" s="632"/>
      <c r="Y78" s="632"/>
      <c r="Z78" s="632"/>
      <c r="AA78" s="632"/>
      <c r="AB78" s="632"/>
      <c r="AC78" s="632"/>
      <c r="AD78" s="632"/>
      <c r="AE78" s="632"/>
      <c r="AF78" s="632"/>
    </row>
    <row r="79" spans="2:32" ht="21.95" customHeight="1">
      <c r="B79" s="631"/>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row>
    <row r="80" spans="2:32" ht="21.95" customHeight="1">
      <c r="B80" s="631"/>
      <c r="C80" s="632"/>
      <c r="D80" s="632"/>
      <c r="E80" s="632"/>
      <c r="F80" s="632"/>
      <c r="G80" s="632"/>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row>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sheetData>
  <mergeCells count="182">
    <mergeCell ref="B78:AF80"/>
    <mergeCell ref="B76:K76"/>
    <mergeCell ref="L76:P76"/>
    <mergeCell ref="Q76:T76"/>
    <mergeCell ref="W76:Z76"/>
    <mergeCell ref="B77:K77"/>
    <mergeCell ref="L77:P77"/>
    <mergeCell ref="Q77:T77"/>
    <mergeCell ref="W77:Z77"/>
    <mergeCell ref="B74:K74"/>
    <mergeCell ref="L74:P74"/>
    <mergeCell ref="Q74:T74"/>
    <mergeCell ref="W74:Z74"/>
    <mergeCell ref="B75:K75"/>
    <mergeCell ref="L75:P75"/>
    <mergeCell ref="Q75:T75"/>
    <mergeCell ref="W75:Z75"/>
    <mergeCell ref="B72:K72"/>
    <mergeCell ref="L72:P72"/>
    <mergeCell ref="Q72:T72"/>
    <mergeCell ref="U72:V72"/>
    <mergeCell ref="W72:Z72"/>
    <mergeCell ref="B73:K73"/>
    <mergeCell ref="L73:P73"/>
    <mergeCell ref="Q73:T73"/>
    <mergeCell ref="W73:Z73"/>
    <mergeCell ref="B70:K70"/>
    <mergeCell ref="L70:P70"/>
    <mergeCell ref="Q70:T70"/>
    <mergeCell ref="U70:V70"/>
    <mergeCell ref="W70:Z70"/>
    <mergeCell ref="B71:K71"/>
    <mergeCell ref="L71:P71"/>
    <mergeCell ref="Q71:T71"/>
    <mergeCell ref="U71:V71"/>
    <mergeCell ref="W71:Z71"/>
    <mergeCell ref="L68:P68"/>
    <mergeCell ref="Q68:T68"/>
    <mergeCell ref="W68:Z68"/>
    <mergeCell ref="B69:K69"/>
    <mergeCell ref="L69:P69"/>
    <mergeCell ref="Q69:T69"/>
    <mergeCell ref="W69:Z69"/>
    <mergeCell ref="B66:K66"/>
    <mergeCell ref="L66:P66"/>
    <mergeCell ref="Q66:T66"/>
    <mergeCell ref="U66:V69"/>
    <mergeCell ref="W66:Z66"/>
    <mergeCell ref="B67:K67"/>
    <mergeCell ref="L67:P67"/>
    <mergeCell ref="Q67:T67"/>
    <mergeCell ref="W67:Z67"/>
    <mergeCell ref="B68:K68"/>
    <mergeCell ref="B64:K64"/>
    <mergeCell ref="L64:P64"/>
    <mergeCell ref="Q64:T64"/>
    <mergeCell ref="U64:V64"/>
    <mergeCell ref="W64:Z64"/>
    <mergeCell ref="B65:K65"/>
    <mergeCell ref="L65:P65"/>
    <mergeCell ref="Q65:T65"/>
    <mergeCell ref="U65:V65"/>
    <mergeCell ref="W65:Z65"/>
    <mergeCell ref="B62:K62"/>
    <mergeCell ref="L62:P62"/>
    <mergeCell ref="Q62:T62"/>
    <mergeCell ref="U62:V62"/>
    <mergeCell ref="W62:Z62"/>
    <mergeCell ref="B63:K63"/>
    <mergeCell ref="L63:P63"/>
    <mergeCell ref="Q63:T63"/>
    <mergeCell ref="U63:V63"/>
    <mergeCell ref="W63:Z63"/>
    <mergeCell ref="B60:K60"/>
    <mergeCell ref="L60:P60"/>
    <mergeCell ref="Q60:T60"/>
    <mergeCell ref="U60:V60"/>
    <mergeCell ref="W60:Z60"/>
    <mergeCell ref="B61:K61"/>
    <mergeCell ref="L61:P61"/>
    <mergeCell ref="Q61:T61"/>
    <mergeCell ref="U61:V61"/>
    <mergeCell ref="W61:Z61"/>
    <mergeCell ref="B57:K58"/>
    <mergeCell ref="L57:P58"/>
    <mergeCell ref="Q57:T58"/>
    <mergeCell ref="U57:V58"/>
    <mergeCell ref="W57:Z58"/>
    <mergeCell ref="B59:K59"/>
    <mergeCell ref="L59:P59"/>
    <mergeCell ref="Q59:T59"/>
    <mergeCell ref="U59:V59"/>
    <mergeCell ref="W59:Z59"/>
    <mergeCell ref="B49:W49"/>
    <mergeCell ref="B51:J52"/>
    <mergeCell ref="K51:AF51"/>
    <mergeCell ref="K52:AF52"/>
    <mergeCell ref="B53:AF53"/>
    <mergeCell ref="B55:I55"/>
    <mergeCell ref="B43:K43"/>
    <mergeCell ref="L43:P43"/>
    <mergeCell ref="Q43:T43"/>
    <mergeCell ref="U43:X43"/>
    <mergeCell ref="AA43:AD43"/>
    <mergeCell ref="B44:AF47"/>
    <mergeCell ref="AA41:AD41"/>
    <mergeCell ref="B42:K42"/>
    <mergeCell ref="L42:P42"/>
    <mergeCell ref="Q42:T42"/>
    <mergeCell ref="U42:X42"/>
    <mergeCell ref="AA42:AD42"/>
    <mergeCell ref="B40:K40"/>
    <mergeCell ref="L40:P40"/>
    <mergeCell ref="Q40:T40"/>
    <mergeCell ref="U40:X40"/>
    <mergeCell ref="Y40:Z43"/>
    <mergeCell ref="AA40:AD40"/>
    <mergeCell ref="B41:K41"/>
    <mergeCell ref="L41:P41"/>
    <mergeCell ref="Q41:T41"/>
    <mergeCell ref="U41:X41"/>
    <mergeCell ref="B39:K39"/>
    <mergeCell ref="L39:P39"/>
    <mergeCell ref="Q39:T39"/>
    <mergeCell ref="U39:X39"/>
    <mergeCell ref="Y39:Z39"/>
    <mergeCell ref="AA39:AD39"/>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21:G21"/>
    <mergeCell ref="H21:J21"/>
    <mergeCell ref="B22:AF30"/>
    <mergeCell ref="B32:I32"/>
    <mergeCell ref="B34:K35"/>
    <mergeCell ref="L34:P35"/>
    <mergeCell ref="Q34:T35"/>
    <mergeCell ref="U34:X35"/>
    <mergeCell ref="Y34:Z35"/>
    <mergeCell ref="AA34:AD35"/>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11:F11"/>
    <mergeCell ref="G11:J11"/>
    <mergeCell ref="K11:N11"/>
    <mergeCell ref="O11:T11"/>
    <mergeCell ref="U11:X11"/>
    <mergeCell ref="Y11:AF11"/>
    <mergeCell ref="A2:AG2"/>
    <mergeCell ref="B4:AF7"/>
    <mergeCell ref="B10:F10"/>
    <mergeCell ref="G10:J10"/>
    <mergeCell ref="K10:N10"/>
    <mergeCell ref="O10:AB10"/>
  </mergeCells>
  <phoneticPr fontId="3"/>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3">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2:AB12">
      <formula1>$AI$10:$AI$12</formula1>
    </dataValidation>
    <dataValidation type="list" allowBlank="1" showInputMessage="1" showErrorMessage="1" sqref="G12:Q12">
      <formula1>$AI$4:$AI$8</formula1>
    </dataValidation>
  </dataValidations>
  <printOptions horizontalCentered="1"/>
  <pageMargins left="0.31496062992125984" right="0.11811023622047245" top="0.55118110236220474" bottom="0.19685039370078741" header="0.31496062992125984" footer="0.31496062992125984"/>
  <pageSetup paperSize="9" scale="79" fitToWidth="0" fitToHeight="0" orientation="portrait" r:id="rId1"/>
  <rowBreaks count="1" manualBreakCount="1">
    <brk id="48"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GridLines="0" showZeros="0" view="pageBreakPreview" zoomScale="90" zoomScaleNormal="90" zoomScaleSheetLayoutView="90" workbookViewId="0">
      <selection activeCell="A2" sqref="A2:T2"/>
    </sheetView>
  </sheetViews>
  <sheetFormatPr defaultRowHeight="13.5"/>
  <cols>
    <col min="1" max="1" width="3.75" style="168" customWidth="1"/>
    <col min="2" max="18" width="9" style="168"/>
    <col min="19" max="19" width="10.75" style="168" customWidth="1"/>
    <col min="20" max="20" width="3.75" style="172" customWidth="1"/>
    <col min="21" max="21" width="5" style="172" customWidth="1"/>
    <col min="22" max="16384" width="9" style="168"/>
  </cols>
  <sheetData>
    <row r="1" spans="1:21" ht="14.25">
      <c r="A1" s="164" t="s">
        <v>346</v>
      </c>
      <c r="B1" s="165"/>
      <c r="C1" s="165"/>
      <c r="D1" s="166"/>
      <c r="E1" s="165"/>
      <c r="F1" s="165"/>
      <c r="G1" s="165"/>
      <c r="H1" s="167"/>
      <c r="I1" s="167"/>
      <c r="J1" s="167"/>
      <c r="K1" s="167"/>
      <c r="L1" s="167"/>
      <c r="M1" s="167"/>
      <c r="N1" s="167"/>
      <c r="O1" s="167"/>
      <c r="P1" s="167"/>
      <c r="Q1" s="167"/>
      <c r="R1" s="167"/>
      <c r="S1" s="167"/>
      <c r="T1" s="167"/>
      <c r="U1" s="167"/>
    </row>
    <row r="2" spans="1:21" ht="27.75" customHeight="1">
      <c r="A2" s="677" t="s">
        <v>306</v>
      </c>
      <c r="B2" s="677"/>
      <c r="C2" s="677"/>
      <c r="D2" s="677"/>
      <c r="E2" s="677"/>
      <c r="F2" s="677"/>
      <c r="G2" s="677"/>
      <c r="H2" s="677"/>
      <c r="I2" s="677"/>
      <c r="J2" s="677"/>
      <c r="K2" s="677"/>
      <c r="L2" s="677"/>
      <c r="M2" s="677"/>
      <c r="N2" s="677"/>
      <c r="O2" s="677"/>
      <c r="P2" s="677"/>
      <c r="Q2" s="677"/>
      <c r="R2" s="677"/>
      <c r="S2" s="677"/>
      <c r="T2" s="677"/>
      <c r="U2" s="169"/>
    </row>
    <row r="3" spans="1:21" ht="5.25" customHeight="1">
      <c r="A3" s="164"/>
      <c r="B3" s="170"/>
      <c r="C3" s="170"/>
      <c r="D3" s="170"/>
      <c r="E3" s="170"/>
      <c r="F3" s="170"/>
      <c r="G3" s="170"/>
      <c r="H3" s="170"/>
      <c r="I3" s="170"/>
      <c r="J3" s="170"/>
      <c r="K3" s="170"/>
      <c r="L3" s="170"/>
      <c r="M3" s="170"/>
      <c r="N3" s="170"/>
      <c r="O3" s="170"/>
      <c r="P3" s="170"/>
      <c r="Q3" s="170"/>
      <c r="R3" s="170"/>
      <c r="S3" s="167"/>
      <c r="T3" s="170"/>
      <c r="U3" s="170"/>
    </row>
    <row r="4" spans="1:21" ht="99.75" customHeight="1">
      <c r="A4" s="164"/>
      <c r="B4" s="678" t="s">
        <v>357</v>
      </c>
      <c r="C4" s="678"/>
      <c r="D4" s="678"/>
      <c r="E4" s="678"/>
      <c r="F4" s="678"/>
      <c r="G4" s="678"/>
      <c r="H4" s="678"/>
      <c r="I4" s="678"/>
      <c r="J4" s="678"/>
      <c r="K4" s="678"/>
      <c r="L4" s="678"/>
      <c r="M4" s="678"/>
      <c r="N4" s="678"/>
      <c r="O4" s="678"/>
      <c r="P4" s="678"/>
      <c r="Q4" s="678"/>
      <c r="R4" s="678"/>
      <c r="S4" s="678"/>
      <c r="T4" s="171"/>
      <c r="U4" s="171"/>
    </row>
    <row r="5" spans="1:21" ht="14.25">
      <c r="A5" s="164"/>
      <c r="B5" s="172"/>
      <c r="C5" s="172"/>
      <c r="D5" s="172"/>
      <c r="E5" s="172"/>
      <c r="F5" s="172"/>
      <c r="G5" s="172"/>
      <c r="H5" s="172"/>
      <c r="I5" s="172"/>
      <c r="J5" s="172"/>
      <c r="K5" s="167"/>
      <c r="L5" s="173"/>
      <c r="M5" s="173"/>
      <c r="N5" s="173"/>
      <c r="O5" s="172"/>
      <c r="P5" s="172"/>
      <c r="Q5" s="174"/>
      <c r="R5" s="174"/>
      <c r="S5" s="174"/>
    </row>
    <row r="6" spans="1:21" ht="18.75" customHeight="1">
      <c r="A6" s="164"/>
      <c r="B6" s="175" t="s">
        <v>307</v>
      </c>
      <c r="C6" s="176"/>
      <c r="D6" s="176"/>
      <c r="E6" s="176"/>
      <c r="F6" s="176"/>
      <c r="G6" s="176"/>
      <c r="H6" s="176"/>
      <c r="I6" s="176"/>
      <c r="J6" s="176"/>
      <c r="K6" s="176"/>
      <c r="L6" s="176"/>
      <c r="M6" s="151"/>
      <c r="N6" s="151"/>
      <c r="O6" s="151"/>
      <c r="P6" s="151"/>
      <c r="Q6" s="151"/>
      <c r="R6" s="151"/>
      <c r="T6" s="177"/>
      <c r="U6" s="177"/>
    </row>
    <row r="7" spans="1:21">
      <c r="A7" s="178"/>
      <c r="B7" s="179"/>
      <c r="C7" s="180"/>
      <c r="D7" s="181"/>
      <c r="E7" s="182"/>
      <c r="F7" s="679" t="s">
        <v>308</v>
      </c>
      <c r="G7" s="183"/>
      <c r="H7" s="184"/>
      <c r="I7" s="184"/>
      <c r="J7" s="185" t="s">
        <v>266</v>
      </c>
      <c r="K7" s="186"/>
      <c r="L7" s="184" t="s">
        <v>267</v>
      </c>
      <c r="M7" s="184"/>
      <c r="N7" s="184"/>
      <c r="O7" s="187"/>
      <c r="P7" s="681">
        <f>K7+1</f>
        <v>1</v>
      </c>
      <c r="Q7" s="682"/>
      <c r="R7" s="683"/>
      <c r="S7" s="684" t="s">
        <v>309</v>
      </c>
      <c r="T7" s="177"/>
      <c r="U7" s="177"/>
    </row>
    <row r="8" spans="1:21">
      <c r="A8" s="178"/>
      <c r="B8" s="188"/>
      <c r="C8" s="189"/>
      <c r="D8" s="190"/>
      <c r="E8" s="191"/>
      <c r="F8" s="680"/>
      <c r="G8" s="192" t="s">
        <v>310</v>
      </c>
      <c r="H8" s="193" t="s">
        <v>311</v>
      </c>
      <c r="I8" s="192" t="s">
        <v>312</v>
      </c>
      <c r="J8" s="193" t="s">
        <v>313</v>
      </c>
      <c r="K8" s="193" t="s">
        <v>314</v>
      </c>
      <c r="L8" s="194" t="s">
        <v>315</v>
      </c>
      <c r="M8" s="192" t="s">
        <v>316</v>
      </c>
      <c r="N8" s="193" t="s">
        <v>317</v>
      </c>
      <c r="O8" s="193" t="s">
        <v>318</v>
      </c>
      <c r="P8" s="192" t="s">
        <v>319</v>
      </c>
      <c r="Q8" s="193" t="s">
        <v>320</v>
      </c>
      <c r="R8" s="193" t="s">
        <v>321</v>
      </c>
      <c r="S8" s="685"/>
      <c r="T8" s="177"/>
      <c r="U8" s="177"/>
    </row>
    <row r="9" spans="1:21" ht="38.25" customHeight="1">
      <c r="A9" s="178"/>
      <c r="B9" s="665" t="s">
        <v>322</v>
      </c>
      <c r="C9" s="668" t="s">
        <v>323</v>
      </c>
      <c r="D9" s="669"/>
      <c r="E9" s="670"/>
      <c r="F9" s="195">
        <v>0.5</v>
      </c>
      <c r="G9" s="196"/>
      <c r="H9" s="197"/>
      <c r="I9" s="197"/>
      <c r="J9" s="197"/>
      <c r="K9" s="197"/>
      <c r="L9" s="197"/>
      <c r="M9" s="197"/>
      <c r="N9" s="197"/>
      <c r="O9" s="197"/>
      <c r="P9" s="197"/>
      <c r="Q9" s="197"/>
      <c r="R9" s="197"/>
      <c r="S9" s="198"/>
      <c r="T9" s="173"/>
      <c r="U9" s="173"/>
    </row>
    <row r="10" spans="1:21" ht="31.5" customHeight="1">
      <c r="A10" s="178"/>
      <c r="B10" s="666"/>
      <c r="C10" s="671" t="s">
        <v>324</v>
      </c>
      <c r="D10" s="672"/>
      <c r="E10" s="673"/>
      <c r="F10" s="199">
        <v>0.75</v>
      </c>
      <c r="G10" s="200"/>
      <c r="H10" s="201"/>
      <c r="I10" s="201"/>
      <c r="J10" s="201"/>
      <c r="K10" s="201"/>
      <c r="L10" s="201"/>
      <c r="M10" s="201"/>
      <c r="N10" s="201"/>
      <c r="O10" s="201"/>
      <c r="P10" s="201"/>
      <c r="Q10" s="201"/>
      <c r="R10" s="201"/>
      <c r="S10" s="198"/>
      <c r="T10" s="173"/>
      <c r="U10" s="173"/>
    </row>
    <row r="11" spans="1:21" ht="31.5" customHeight="1">
      <c r="A11" s="178"/>
      <c r="B11" s="667"/>
      <c r="C11" s="674" t="s">
        <v>325</v>
      </c>
      <c r="D11" s="675"/>
      <c r="E11" s="676"/>
      <c r="F11" s="202">
        <v>1</v>
      </c>
      <c r="G11" s="203"/>
      <c r="H11" s="204"/>
      <c r="I11" s="204"/>
      <c r="J11" s="204"/>
      <c r="K11" s="204"/>
      <c r="L11" s="204"/>
      <c r="M11" s="204"/>
      <c r="N11" s="204"/>
      <c r="O11" s="204"/>
      <c r="P11" s="204"/>
      <c r="Q11" s="204"/>
      <c r="R11" s="204"/>
      <c r="S11" s="198"/>
      <c r="T11" s="173"/>
      <c r="U11" s="173"/>
    </row>
    <row r="12" spans="1:21" ht="31.5" customHeight="1">
      <c r="A12" s="178"/>
      <c r="B12" s="665" t="s">
        <v>326</v>
      </c>
      <c r="C12" s="686" t="s">
        <v>149</v>
      </c>
      <c r="D12" s="689" t="s">
        <v>327</v>
      </c>
      <c r="E12" s="690"/>
      <c r="F12" s="205">
        <v>0.5</v>
      </c>
      <c r="G12" s="206"/>
      <c r="H12" s="207"/>
      <c r="I12" s="206"/>
      <c r="J12" s="207"/>
      <c r="K12" s="207"/>
      <c r="L12" s="208"/>
      <c r="M12" s="206"/>
      <c r="N12" s="207"/>
      <c r="O12" s="209"/>
      <c r="P12" s="206"/>
      <c r="Q12" s="207"/>
      <c r="R12" s="207"/>
      <c r="S12" s="198"/>
      <c r="T12" s="173"/>
      <c r="U12" s="173"/>
    </row>
    <row r="13" spans="1:21" ht="31.5" customHeight="1">
      <c r="A13" s="178"/>
      <c r="B13" s="666"/>
      <c r="C13" s="687"/>
      <c r="D13" s="691" t="s">
        <v>324</v>
      </c>
      <c r="E13" s="692"/>
      <c r="F13" s="210">
        <v>0.75</v>
      </c>
      <c r="G13" s="211"/>
      <c r="H13" s="201"/>
      <c r="I13" s="211"/>
      <c r="J13" s="201"/>
      <c r="K13" s="201"/>
      <c r="L13" s="200"/>
      <c r="M13" s="211"/>
      <c r="N13" s="201"/>
      <c r="O13" s="201"/>
      <c r="P13" s="211"/>
      <c r="Q13" s="201"/>
      <c r="R13" s="201"/>
      <c r="S13" s="198"/>
      <c r="T13" s="173"/>
      <c r="U13" s="173"/>
    </row>
    <row r="14" spans="1:21" ht="31.5" customHeight="1">
      <c r="A14" s="178"/>
      <c r="B14" s="666"/>
      <c r="C14" s="688"/>
      <c r="D14" s="693" t="s">
        <v>325</v>
      </c>
      <c r="E14" s="694"/>
      <c r="F14" s="212">
        <v>1</v>
      </c>
      <c r="G14" s="213"/>
      <c r="H14" s="204"/>
      <c r="I14" s="213"/>
      <c r="J14" s="204"/>
      <c r="K14" s="204"/>
      <c r="L14" s="203"/>
      <c r="M14" s="213"/>
      <c r="N14" s="204"/>
      <c r="O14" s="204"/>
      <c r="P14" s="213"/>
      <c r="Q14" s="204"/>
      <c r="R14" s="204"/>
      <c r="S14" s="198"/>
      <c r="T14" s="173"/>
      <c r="U14" s="173"/>
    </row>
    <row r="15" spans="1:21" ht="33" customHeight="1">
      <c r="A15" s="178"/>
      <c r="B15" s="667"/>
      <c r="C15" s="214" t="s">
        <v>209</v>
      </c>
      <c r="D15" s="695" t="s">
        <v>328</v>
      </c>
      <c r="E15" s="696"/>
      <c r="F15" s="215">
        <v>1</v>
      </c>
      <c r="G15" s="206"/>
      <c r="H15" s="207"/>
      <c r="I15" s="206"/>
      <c r="J15" s="207"/>
      <c r="K15" s="207"/>
      <c r="L15" s="208"/>
      <c r="M15" s="206"/>
      <c r="N15" s="207"/>
      <c r="O15" s="207"/>
      <c r="P15" s="206"/>
      <c r="Q15" s="207"/>
      <c r="R15" s="207"/>
      <c r="S15" s="198"/>
      <c r="T15" s="173"/>
      <c r="U15" s="173"/>
    </row>
    <row r="16" spans="1:21" ht="3.75" customHeight="1">
      <c r="A16" s="178"/>
      <c r="B16" s="216"/>
      <c r="C16" s="217"/>
      <c r="D16" s="218"/>
      <c r="E16" s="218"/>
      <c r="F16" s="219"/>
      <c r="G16" s="220"/>
      <c r="H16" s="221"/>
      <c r="I16" s="221"/>
      <c r="J16" s="221"/>
      <c r="K16" s="221"/>
      <c r="L16" s="221"/>
      <c r="M16" s="221"/>
      <c r="N16" s="221"/>
      <c r="O16" s="221"/>
      <c r="P16" s="221"/>
      <c r="Q16" s="221"/>
      <c r="R16" s="221"/>
      <c r="S16" s="222"/>
      <c r="T16" s="173"/>
      <c r="U16" s="173"/>
    </row>
    <row r="17" spans="1:21" ht="18" customHeight="1">
      <c r="A17" s="178"/>
      <c r="B17" s="223"/>
      <c r="C17" s="697" t="s">
        <v>329</v>
      </c>
      <c r="D17" s="697"/>
      <c r="E17" s="697"/>
      <c r="F17" s="224"/>
      <c r="G17" s="225">
        <f>$F$9*G9+$F$10*G10+$F$11*G11+$F$12*G12+$F$13*G13+$F$14*G14+$F$15*G15</f>
        <v>0</v>
      </c>
      <c r="H17" s="225">
        <f t="shared" ref="H17:P17" si="0">$F$9*H9+$F$10*H10+$F$11*H11+$F$12*H12+$F$13*H13+$F$14*H14+$F$15*H15</f>
        <v>0</v>
      </c>
      <c r="I17" s="225">
        <f t="shared" si="0"/>
        <v>0</v>
      </c>
      <c r="J17" s="225">
        <f t="shared" si="0"/>
        <v>0</v>
      </c>
      <c r="K17" s="225">
        <f t="shared" si="0"/>
        <v>0</v>
      </c>
      <c r="L17" s="225">
        <f t="shared" si="0"/>
        <v>0</v>
      </c>
      <c r="M17" s="225">
        <f t="shared" si="0"/>
        <v>0</v>
      </c>
      <c r="N17" s="225">
        <f t="shared" si="0"/>
        <v>0</v>
      </c>
      <c r="O17" s="225">
        <f t="shared" si="0"/>
        <v>0</v>
      </c>
      <c r="P17" s="225">
        <f t="shared" si="0"/>
        <v>0</v>
      </c>
      <c r="Q17" s="225">
        <f>$F$9*Q9+$F$10*Q10+$F$11*Q11+$F$12*Q12+$F$13*Q13+$F$14*Q14+$F$15*Q15</f>
        <v>0</v>
      </c>
      <c r="R17" s="225">
        <f>$F$9*R9+$F$10*R10+$F$11*R11+$F$12*R12+$F$13*R13+$F$14*R14+$F$15*R15</f>
        <v>0</v>
      </c>
      <c r="S17" s="198"/>
      <c r="T17" s="173"/>
      <c r="U17" s="173"/>
    </row>
    <row r="18" spans="1:21" ht="18" customHeight="1">
      <c r="A18" s="178"/>
      <c r="B18" s="698" t="s">
        <v>330</v>
      </c>
      <c r="C18" s="699"/>
      <c r="D18" s="699"/>
      <c r="E18" s="700"/>
      <c r="F18" s="205">
        <v>0.8571428571428571</v>
      </c>
      <c r="G18" s="226"/>
      <c r="H18" s="226"/>
      <c r="I18" s="226"/>
      <c r="J18" s="226"/>
      <c r="K18" s="226"/>
      <c r="L18" s="226"/>
      <c r="M18" s="226"/>
      <c r="N18" s="226"/>
      <c r="O18" s="226"/>
      <c r="P18" s="226"/>
      <c r="Q18" s="226"/>
      <c r="R18" s="226"/>
      <c r="S18" s="227"/>
      <c r="T18" s="173"/>
      <c r="U18" s="173"/>
    </row>
    <row r="19" spans="1:21" ht="18" customHeight="1">
      <c r="A19" s="178"/>
      <c r="B19" s="223"/>
      <c r="C19" s="697" t="s">
        <v>331</v>
      </c>
      <c r="D19" s="697"/>
      <c r="E19" s="697"/>
      <c r="F19" s="224"/>
      <c r="G19" s="225">
        <f>IF(G18="",G17,ROUND(G17*6/7,2))</f>
        <v>0</v>
      </c>
      <c r="H19" s="225">
        <f t="shared" ref="H19:Q19" si="1">IF(H18="",H17,ROUND(H17*6/7,2))</f>
        <v>0</v>
      </c>
      <c r="I19" s="225">
        <f t="shared" si="1"/>
        <v>0</v>
      </c>
      <c r="J19" s="225">
        <f t="shared" si="1"/>
        <v>0</v>
      </c>
      <c r="K19" s="225">
        <f t="shared" si="1"/>
        <v>0</v>
      </c>
      <c r="L19" s="225">
        <f>IF(L18="",L17,ROUND(L17*6/7,2))</f>
        <v>0</v>
      </c>
      <c r="M19" s="225">
        <f t="shared" si="1"/>
        <v>0</v>
      </c>
      <c r="N19" s="225">
        <f t="shared" si="1"/>
        <v>0</v>
      </c>
      <c r="O19" s="225">
        <f t="shared" si="1"/>
        <v>0</v>
      </c>
      <c r="P19" s="225">
        <f t="shared" si="1"/>
        <v>0</v>
      </c>
      <c r="Q19" s="225">
        <f t="shared" si="1"/>
        <v>0</v>
      </c>
      <c r="R19" s="225">
        <f>IF(R18="",R17,ROUND(R17*6/7,2))</f>
        <v>0</v>
      </c>
      <c r="S19" s="228">
        <f>SUM(G19:Q19)</f>
        <v>0</v>
      </c>
      <c r="T19" s="229" t="s">
        <v>332</v>
      </c>
      <c r="U19" s="230"/>
    </row>
    <row r="20" spans="1:21" ht="45" customHeight="1" thickBot="1">
      <c r="A20" s="178"/>
      <c r="B20" s="701" t="s">
        <v>358</v>
      </c>
      <c r="C20" s="702"/>
      <c r="D20" s="702"/>
      <c r="E20" s="702"/>
      <c r="F20" s="702"/>
      <c r="G20" s="702"/>
      <c r="H20" s="702"/>
      <c r="I20" s="702"/>
      <c r="J20" s="702"/>
      <c r="K20" s="702"/>
      <c r="L20" s="702"/>
      <c r="M20" s="702"/>
      <c r="N20" s="702"/>
      <c r="O20" s="703"/>
      <c r="P20" s="710" t="s">
        <v>333</v>
      </c>
      <c r="Q20" s="710"/>
      <c r="R20" s="711"/>
      <c r="S20" s="231">
        <f>COUNTIF(G19:Q19,"&gt;0")</f>
        <v>0</v>
      </c>
      <c r="T20" s="230" t="s">
        <v>334</v>
      </c>
      <c r="U20" s="230"/>
    </row>
    <row r="21" spans="1:21" ht="45" customHeight="1" thickBot="1">
      <c r="A21" s="178"/>
      <c r="B21" s="704"/>
      <c r="C21" s="705"/>
      <c r="D21" s="705"/>
      <c r="E21" s="705"/>
      <c r="F21" s="705"/>
      <c r="G21" s="705"/>
      <c r="H21" s="705"/>
      <c r="I21" s="705"/>
      <c r="J21" s="705"/>
      <c r="K21" s="705"/>
      <c r="L21" s="705"/>
      <c r="M21" s="705"/>
      <c r="N21" s="705"/>
      <c r="O21" s="706"/>
      <c r="P21" s="712" t="s">
        <v>335</v>
      </c>
      <c r="Q21" s="712"/>
      <c r="R21" s="713"/>
      <c r="S21" s="232" t="str">
        <f>IF(S20&lt;1,"",S19/S20)</f>
        <v/>
      </c>
      <c r="T21" s="233" t="s">
        <v>336</v>
      </c>
      <c r="U21" s="233"/>
    </row>
    <row r="22" spans="1:21" ht="125.25" customHeight="1">
      <c r="A22" s="178"/>
      <c r="B22" s="707"/>
      <c r="C22" s="708"/>
      <c r="D22" s="708"/>
      <c r="E22" s="708"/>
      <c r="F22" s="708"/>
      <c r="G22" s="708"/>
      <c r="H22" s="708"/>
      <c r="I22" s="708"/>
      <c r="J22" s="708"/>
      <c r="K22" s="708"/>
      <c r="L22" s="708"/>
      <c r="M22" s="708"/>
      <c r="N22" s="708"/>
      <c r="O22" s="709"/>
      <c r="P22" s="714" t="s">
        <v>337</v>
      </c>
      <c r="Q22" s="715"/>
      <c r="R22" s="715"/>
      <c r="S22" s="716"/>
      <c r="T22" s="173"/>
      <c r="U22" s="173"/>
    </row>
    <row r="23" spans="1:21">
      <c r="A23" s="178"/>
      <c r="B23" s="234"/>
      <c r="C23" s="234"/>
      <c r="D23" s="234"/>
      <c r="E23" s="234"/>
      <c r="F23" s="234"/>
      <c r="G23" s="234"/>
      <c r="H23" s="234"/>
      <c r="I23" s="234"/>
      <c r="J23" s="234"/>
      <c r="K23" s="234"/>
      <c r="L23" s="234"/>
      <c r="M23" s="234"/>
      <c r="N23" s="234"/>
      <c r="O23" s="235"/>
      <c r="P23" s="172"/>
      <c r="Q23" s="172"/>
      <c r="R23" s="172"/>
      <c r="S23" s="172"/>
    </row>
    <row r="24" spans="1:21" ht="18.75" customHeight="1">
      <c r="A24" s="178"/>
      <c r="B24" s="236" t="s">
        <v>338</v>
      </c>
      <c r="C24" s="237"/>
      <c r="D24" s="237"/>
      <c r="E24" s="237"/>
      <c r="F24" s="237"/>
      <c r="G24" s="237"/>
      <c r="H24" s="237"/>
      <c r="I24" s="237"/>
      <c r="J24" s="237"/>
      <c r="K24" s="237"/>
      <c r="L24" s="237"/>
      <c r="M24" s="237"/>
      <c r="N24" s="237"/>
      <c r="O24" s="238"/>
      <c r="P24" s="172"/>
      <c r="Q24" s="172"/>
      <c r="R24" s="172"/>
      <c r="S24" s="172"/>
    </row>
    <row r="25" spans="1:21" ht="6" customHeight="1" thickBot="1">
      <c r="A25" s="178"/>
      <c r="B25" s="237"/>
      <c r="C25" s="237"/>
      <c r="D25" s="237"/>
      <c r="E25" s="237"/>
      <c r="F25" s="237"/>
      <c r="G25" s="237"/>
      <c r="H25" s="237"/>
      <c r="I25" s="237"/>
      <c r="J25" s="237"/>
      <c r="K25" s="237"/>
      <c r="L25" s="237"/>
      <c r="M25" s="237"/>
      <c r="N25" s="237"/>
      <c r="O25" s="172"/>
      <c r="P25" s="172"/>
      <c r="Q25" s="172"/>
      <c r="R25" s="172"/>
      <c r="S25" s="172"/>
    </row>
    <row r="26" spans="1:21" ht="13.5" customHeight="1">
      <c r="A26" s="178"/>
      <c r="B26" s="718" t="s">
        <v>339</v>
      </c>
      <c r="C26" s="719"/>
      <c r="D26" s="237"/>
      <c r="E26" s="237"/>
      <c r="F26" s="237"/>
      <c r="G26" s="720" t="s">
        <v>340</v>
      </c>
      <c r="H26" s="721"/>
      <c r="I26" s="237"/>
      <c r="J26" s="722" t="s">
        <v>341</v>
      </c>
      <c r="K26" s="723"/>
      <c r="M26" s="237"/>
      <c r="N26" s="237"/>
      <c r="O26" s="172"/>
      <c r="P26" s="172"/>
      <c r="Q26" s="172"/>
      <c r="R26" s="172"/>
      <c r="S26" s="172"/>
    </row>
    <row r="27" spans="1:21" ht="29.25" customHeight="1" thickBot="1">
      <c r="A27" s="178"/>
      <c r="B27" s="724"/>
      <c r="C27" s="725"/>
      <c r="D27" s="239" t="s">
        <v>342</v>
      </c>
      <c r="E27" s="240">
        <v>0.9</v>
      </c>
      <c r="F27" s="239" t="s">
        <v>342</v>
      </c>
      <c r="G27" s="724"/>
      <c r="H27" s="725"/>
      <c r="I27" s="239" t="s">
        <v>343</v>
      </c>
      <c r="J27" s="726">
        <f>B27*E27*G27</f>
        <v>0</v>
      </c>
      <c r="K27" s="727"/>
      <c r="L27" s="241" t="s">
        <v>344</v>
      </c>
      <c r="M27" s="237"/>
      <c r="N27" s="237"/>
      <c r="O27" s="172"/>
      <c r="P27" s="172"/>
      <c r="Q27" s="172"/>
      <c r="R27" s="172"/>
      <c r="S27" s="172"/>
    </row>
    <row r="28" spans="1:21" ht="70.5" customHeight="1">
      <c r="A28" s="178"/>
      <c r="B28" s="717" t="s">
        <v>345</v>
      </c>
      <c r="C28" s="717"/>
      <c r="D28" s="717"/>
      <c r="E28" s="717"/>
      <c r="F28" s="717"/>
      <c r="G28" s="717"/>
      <c r="H28" s="717"/>
      <c r="I28" s="717"/>
      <c r="J28" s="717"/>
      <c r="K28" s="717"/>
      <c r="L28" s="717"/>
      <c r="M28" s="717"/>
      <c r="N28" s="717"/>
      <c r="O28" s="717"/>
      <c r="P28" s="717"/>
      <c r="Q28" s="717"/>
      <c r="R28" s="717"/>
      <c r="S28" s="717"/>
    </row>
    <row r="29" spans="1:21">
      <c r="A29" s="178"/>
      <c r="B29" s="237"/>
      <c r="C29" s="237"/>
      <c r="D29" s="237"/>
      <c r="E29" s="237"/>
      <c r="F29" s="237"/>
      <c r="G29" s="237"/>
      <c r="H29" s="237"/>
      <c r="I29" s="237"/>
      <c r="J29" s="237"/>
      <c r="K29" s="237"/>
      <c r="L29" s="237"/>
      <c r="M29" s="237"/>
      <c r="N29" s="237"/>
      <c r="O29" s="172"/>
      <c r="P29" s="172"/>
      <c r="Q29" s="172"/>
      <c r="R29" s="172"/>
      <c r="S29" s="172"/>
    </row>
    <row r="30" spans="1:21">
      <c r="A30" s="178"/>
      <c r="B30" s="237"/>
      <c r="C30" s="237"/>
      <c r="D30" s="237"/>
      <c r="E30" s="237"/>
      <c r="F30" s="237"/>
      <c r="G30" s="237"/>
      <c r="H30" s="237"/>
      <c r="I30" s="237"/>
      <c r="J30" s="237"/>
      <c r="K30" s="237"/>
      <c r="L30" s="237"/>
      <c r="M30" s="237"/>
      <c r="N30" s="237"/>
      <c r="O30" s="172"/>
      <c r="P30" s="172"/>
      <c r="Q30" s="172"/>
      <c r="R30" s="172"/>
      <c r="S30" s="172"/>
    </row>
    <row r="31" spans="1:21">
      <c r="B31" s="242"/>
      <c r="C31" s="242"/>
      <c r="D31" s="242"/>
      <c r="E31" s="242"/>
      <c r="F31" s="242"/>
      <c r="G31" s="242"/>
      <c r="H31" s="242"/>
      <c r="I31" s="242"/>
      <c r="J31" s="242"/>
      <c r="K31" s="242"/>
      <c r="L31" s="242"/>
      <c r="M31" s="242"/>
      <c r="N31" s="242"/>
      <c r="O31" s="242"/>
      <c r="P31" s="242"/>
      <c r="Q31" s="242"/>
      <c r="R31" s="242"/>
      <c r="S31" s="242"/>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加算別紙6</vt:lpstr>
      <vt:lpstr>加算別紙6－1</vt:lpstr>
      <vt:lpstr>加算別添6－2</vt:lpstr>
      <vt:lpstr>加算別添6－3</vt:lpstr>
      <vt:lpstr>加算別添6－4－1</vt:lpstr>
      <vt:lpstr>加算別添6－4－2</vt:lpstr>
      <vt:lpstr>加算別紙6－5</vt:lpstr>
      <vt:lpstr>加算別紙6-6</vt:lpstr>
      <vt:lpstr>（参考）加算別添6-6-1</vt:lpstr>
      <vt:lpstr>'（参考）加算別添6-6-1'!Print_Area</vt:lpstr>
      <vt:lpstr>加算別紙6!Print_Area</vt:lpstr>
      <vt:lpstr>'加算別紙6－1'!Print_Area</vt:lpstr>
      <vt:lpstr>'加算別紙6－5'!Print_Area</vt:lpstr>
      <vt:lpstr>'加算別紙6-6'!Print_Area</vt:lpstr>
      <vt:lpstr>'加算別添6－2'!Print_Area</vt:lpstr>
      <vt:lpstr>'加算別添6－3'!Print_Area</vt:lpstr>
      <vt:lpstr>'加算別添6－4－1'!Print_Area</vt:lpstr>
      <vt:lpstr>'加算別添6－4－2'!Print_Area</vt:lpstr>
      <vt:lpstr>加算別紙6!Print_Titles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諏訪 雄紀 11355</dc:creator>
  <cp:lastModifiedBy>伊藤 和也 12098</cp:lastModifiedBy>
  <cp:revision>0</cp:revision>
  <cp:lastPrinted>2021-03-18T08:55:24Z</cp:lastPrinted>
  <dcterms:created xsi:type="dcterms:W3CDTF">1601-01-01T00:00:00Z</dcterms:created>
  <dcterms:modified xsi:type="dcterms:W3CDTF">2022-03-29T23:57:49Z</dcterms:modified>
</cp:coreProperties>
</file>