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825" yWindow="-15" windowWidth="10050" windowHeight="7815" tabRatio="800"/>
  </bookViews>
  <sheets>
    <sheet name="加算別紙7" sheetId="13" r:id="rId1"/>
    <sheet name="加算別紙7－1" sheetId="14" r:id="rId2"/>
    <sheet name="加算別添7-2" sheetId="25" r:id="rId3"/>
    <sheet name="加算別添7-3" sheetId="16" r:id="rId4"/>
    <sheet name="加算別添7－4－1" sheetId="21" r:id="rId5"/>
    <sheet name="加算別添7－4－2" sheetId="22" r:id="rId6"/>
    <sheet name="加算別紙7-5" sheetId="23" r:id="rId7"/>
    <sheet name="(参考）加算別添7-5-1" sheetId="24" r:id="rId8"/>
  </sheets>
  <definedNames>
    <definedName name="_xlnm._FilterDatabase" localSheetId="6" hidden="1">'加算別紙7-5'!$B$16:$AF$29</definedName>
    <definedName name="ｋ" localSheetId="2">#REF!</definedName>
    <definedName name="ｋ">#REF!</definedName>
    <definedName name="_xlnm.Print_Area" localSheetId="7">'(参考）加算別添7-5-1'!$A$1:$T$30</definedName>
    <definedName name="_xlnm.Print_Area" localSheetId="0">加算別紙7!$A$1:$AB$103</definedName>
    <definedName name="_xlnm.Print_Area" localSheetId="1">'加算別紙7－1'!$A$1:$AP$84</definedName>
    <definedName name="_xlnm.Print_Area" localSheetId="6">'加算別紙7-5'!$A$1:$AG$79</definedName>
    <definedName name="_xlnm.Print_Area" localSheetId="2">'加算別添7-2'!$A$1:$X$47</definedName>
    <definedName name="_xlnm.Print_Area" localSheetId="3">'加算別添7-3'!$A$1:$P$40</definedName>
    <definedName name="_xlnm.Print_Area" localSheetId="4">'加算別添7－4－1'!$A$1:$Q$25</definedName>
    <definedName name="_xlnm.Print_Area" localSheetId="5">'加算別添7－4－2'!$A$1:$Q$26</definedName>
    <definedName name="_xlnm.Print_Titles" localSheetId="0">加算別紙7!$1:$4</definedName>
    <definedName name="サービス種別">#REF!</definedName>
    <definedName name="サービス種類">#REF!</definedName>
    <definedName name="サービス名" localSheetId="2">#REF!</definedName>
    <definedName name="サービス名">#REF!</definedName>
    <definedName name="サービス名称" localSheetId="2">#REF!</definedName>
    <definedName name="サービス名称">#REF!</definedName>
    <definedName name="だだ" localSheetId="2">#REF!</definedName>
    <definedName name="だだ">#REF!</definedName>
    <definedName name="っっｋ" localSheetId="2">#REF!</definedName>
    <definedName name="っっｋ">#REF!</definedName>
    <definedName name="っっっっｌ" localSheetId="2">#REF!</definedName>
    <definedName name="っっっっｌ">#REF!</definedName>
    <definedName name="確認" localSheetId="2">#REF!</definedName>
    <definedName name="確認">#REF!</definedName>
    <definedName name="種類">#REF!</definedName>
  </definedNames>
  <calcPr calcId="145621"/>
</workbook>
</file>

<file path=xl/calcChain.xml><?xml version="1.0" encoding="utf-8"?>
<calcChain xmlns="http://schemas.openxmlformats.org/spreadsheetml/2006/main">
  <c r="M36" i="25" l="1"/>
  <c r="M37" i="25" s="1"/>
  <c r="F36" i="25"/>
  <c r="F37" i="25" s="1"/>
  <c r="U37" i="25" s="1"/>
  <c r="M29" i="25"/>
  <c r="F29" i="25"/>
  <c r="U29" i="25" s="1"/>
  <c r="M28" i="25"/>
  <c r="F28" i="25"/>
  <c r="J29" i="24" l="1"/>
  <c r="O21" i="24"/>
  <c r="M21" i="24"/>
  <c r="L21" i="24"/>
  <c r="G21" i="24"/>
  <c r="R19" i="24"/>
  <c r="R21" i="24" s="1"/>
  <c r="Q19" i="24"/>
  <c r="Q21" i="24" s="1"/>
  <c r="P19" i="24"/>
  <c r="P21" i="24" s="1"/>
  <c r="O19" i="24"/>
  <c r="N19" i="24"/>
  <c r="N21" i="24" s="1"/>
  <c r="M19" i="24"/>
  <c r="L19" i="24"/>
  <c r="K19" i="24"/>
  <c r="K21" i="24" s="1"/>
  <c r="J19" i="24"/>
  <c r="J21" i="24" s="1"/>
  <c r="I19" i="24"/>
  <c r="I21" i="24" s="1"/>
  <c r="H19" i="24"/>
  <c r="H21" i="24" s="1"/>
  <c r="S22" i="24" s="1"/>
  <c r="S23" i="24" s="1"/>
  <c r="G19" i="24"/>
  <c r="P7" i="24"/>
  <c r="W76" i="23"/>
  <c r="L76" i="23"/>
  <c r="W75" i="23"/>
  <c r="L75" i="23"/>
  <c r="W74" i="23"/>
  <c r="L74" i="23"/>
  <c r="W73" i="23"/>
  <c r="L73" i="23"/>
  <c r="W72" i="23"/>
  <c r="L72" i="23"/>
  <c r="W71" i="23"/>
  <c r="L71" i="23"/>
  <c r="W70" i="23"/>
  <c r="L70" i="23"/>
  <c r="W69" i="23"/>
  <c r="L69" i="23"/>
  <c r="W68" i="23"/>
  <c r="L68" i="23"/>
  <c r="W67" i="23"/>
  <c r="L67" i="23"/>
  <c r="W66" i="23"/>
  <c r="L66" i="23"/>
  <c r="W65" i="23"/>
  <c r="L65" i="23"/>
  <c r="W64" i="23"/>
  <c r="L64" i="23"/>
  <c r="W63" i="23"/>
  <c r="L63" i="23"/>
  <c r="W62" i="23"/>
  <c r="L62" i="23"/>
  <c r="W61" i="23"/>
  <c r="L61" i="23"/>
  <c r="L60" i="23"/>
  <c r="L59" i="23"/>
  <c r="Q58" i="23"/>
  <c r="W60" i="23" s="1"/>
  <c r="L58" i="23"/>
  <c r="L42" i="23"/>
  <c r="AA41" i="23"/>
  <c r="L41" i="23"/>
  <c r="U40" i="23"/>
  <c r="AA42" i="23" s="1"/>
  <c r="L40" i="23"/>
  <c r="U39" i="23"/>
  <c r="L39" i="23"/>
  <c r="AA38" i="23"/>
  <c r="U38" i="23"/>
  <c r="AA40" i="23" s="1"/>
  <c r="L38" i="23"/>
  <c r="U37" i="23"/>
  <c r="AA39" i="23" s="1"/>
  <c r="L37" i="23"/>
  <c r="U36" i="23"/>
  <c r="L36" i="23"/>
  <c r="U35" i="23"/>
  <c r="AA37" i="23" s="1"/>
  <c r="Q35" i="23"/>
  <c r="L35" i="23"/>
  <c r="AJ21" i="23"/>
  <c r="AI21" i="23"/>
  <c r="H21" i="23"/>
  <c r="H20" i="23"/>
  <c r="AI19" i="23"/>
  <c r="AJ19" i="23" s="1"/>
  <c r="AI17" i="23"/>
  <c r="AJ3" i="23"/>
  <c r="AJ9" i="23" s="1"/>
  <c r="S21" i="24" l="1"/>
  <c r="F26" i="22" l="1"/>
  <c r="E26" i="22"/>
  <c r="D26" i="22"/>
  <c r="B26" i="22"/>
  <c r="G24" i="22"/>
  <c r="B22" i="22"/>
  <c r="G21" i="22"/>
  <c r="B19" i="22"/>
  <c r="D16" i="22"/>
  <c r="N25" i="21"/>
  <c r="M25" i="21"/>
  <c r="L25" i="21"/>
  <c r="K25" i="21"/>
  <c r="J25" i="21"/>
  <c r="I25" i="21"/>
  <c r="H25" i="21"/>
  <c r="G25" i="21"/>
  <c r="F25" i="21"/>
  <c r="E25" i="21"/>
  <c r="D25" i="21"/>
  <c r="B25" i="21"/>
  <c r="P23" i="21"/>
  <c r="B21" i="21"/>
  <c r="P20" i="21"/>
  <c r="B18" i="21"/>
  <c r="D15" i="21"/>
  <c r="H26" i="22" l="1"/>
  <c r="P25" i="21"/>
  <c r="C35" i="16"/>
  <c r="O31" i="16"/>
  <c r="O30" i="16"/>
  <c r="O12" i="16"/>
  <c r="O11" i="16"/>
  <c r="W80" i="14"/>
  <c r="L80" i="14"/>
  <c r="G80" i="14"/>
  <c r="W78" i="14"/>
  <c r="Q78" i="14"/>
  <c r="Q80" i="14" s="1"/>
  <c r="L78" i="14"/>
  <c r="G78" i="14"/>
  <c r="AE61" i="14"/>
  <c r="AC61" i="14"/>
  <c r="AA61" i="14"/>
  <c r="X61" i="14"/>
  <c r="V61" i="14"/>
  <c r="S61" i="14"/>
  <c r="Q61" i="14"/>
  <c r="O61" i="14"/>
  <c r="M61" i="14"/>
  <c r="K61" i="14"/>
  <c r="I61" i="14"/>
  <c r="AE55" i="14"/>
  <c r="AC55" i="14"/>
  <c r="AA55" i="14"/>
  <c r="X55" i="14"/>
  <c r="V55" i="14"/>
  <c r="S55" i="14"/>
  <c r="Q55" i="14"/>
  <c r="O55" i="14"/>
  <c r="M55" i="14"/>
  <c r="K55" i="14"/>
  <c r="I55" i="14"/>
  <c r="AE49" i="14"/>
  <c r="AC49" i="14"/>
  <c r="AA49" i="14"/>
  <c r="X49" i="14"/>
  <c r="V49" i="14"/>
  <c r="S49" i="14"/>
  <c r="Q49" i="14"/>
  <c r="O49" i="14"/>
  <c r="M49" i="14"/>
  <c r="K49" i="14"/>
  <c r="I49" i="14"/>
  <c r="AE43" i="14"/>
  <c r="AC43" i="14"/>
  <c r="AA43" i="14"/>
  <c r="X43" i="14"/>
  <c r="V43" i="14"/>
  <c r="S43" i="14"/>
  <c r="Q43" i="14"/>
  <c r="O43" i="14"/>
  <c r="M43" i="14"/>
  <c r="K43" i="14"/>
  <c r="I43" i="14"/>
  <c r="AE39" i="14"/>
  <c r="AC39" i="14"/>
  <c r="AA39" i="14"/>
  <c r="X39" i="14"/>
  <c r="V39" i="14"/>
  <c r="S39" i="14"/>
  <c r="Q39" i="14"/>
  <c r="O39" i="14"/>
  <c r="M39" i="14"/>
  <c r="K39" i="14"/>
  <c r="I39" i="14"/>
  <c r="AE33" i="14"/>
  <c r="AC33" i="14"/>
  <c r="AA33" i="14"/>
  <c r="X33" i="14"/>
  <c r="V33" i="14"/>
  <c r="S33" i="14"/>
  <c r="Q33" i="14"/>
  <c r="O33" i="14"/>
  <c r="M33" i="14"/>
  <c r="K33" i="14"/>
  <c r="I33" i="14"/>
  <c r="AE27" i="14"/>
  <c r="AC27" i="14"/>
  <c r="AA27" i="14"/>
  <c r="X27" i="14"/>
  <c r="V27" i="14"/>
  <c r="S27" i="14"/>
  <c r="Q27" i="14"/>
  <c r="O27" i="14"/>
  <c r="M27" i="14"/>
  <c r="K27" i="14"/>
  <c r="I27" i="14"/>
  <c r="AE21" i="14"/>
  <c r="AE63" i="14" s="1"/>
  <c r="AE66" i="14" s="1"/>
  <c r="AC21" i="14"/>
  <c r="AC63" i="14" s="1"/>
  <c r="AC66" i="14" s="1"/>
  <c r="AA21" i="14"/>
  <c r="AA63" i="14" s="1"/>
  <c r="AA66" i="14" s="1"/>
  <c r="X21" i="14"/>
  <c r="X63" i="14" s="1"/>
  <c r="X66" i="14" s="1"/>
  <c r="V21" i="14"/>
  <c r="V63" i="14" s="1"/>
  <c r="V66" i="14" s="1"/>
  <c r="S21" i="14"/>
  <c r="S63" i="14" s="1"/>
  <c r="S66" i="14" s="1"/>
  <c r="Q21" i="14"/>
  <c r="Q63" i="14" s="1"/>
  <c r="Q66" i="14" s="1"/>
  <c r="O21" i="14"/>
  <c r="O63" i="14" s="1"/>
  <c r="O66" i="14" s="1"/>
  <c r="M21" i="14"/>
  <c r="M63" i="14" s="1"/>
  <c r="M66" i="14" s="1"/>
  <c r="K21" i="14"/>
  <c r="K63" i="14" s="1"/>
  <c r="K66" i="14" s="1"/>
  <c r="I21" i="14"/>
  <c r="I63" i="14" s="1"/>
  <c r="I66" i="14" s="1"/>
  <c r="N17" i="14"/>
  <c r="O13" i="16" l="1"/>
  <c r="O32" i="16"/>
  <c r="F35" i="16" s="1"/>
  <c r="I35" i="16"/>
  <c r="F38" i="16" s="1"/>
  <c r="H38" i="16" s="1"/>
  <c r="AH66" i="14"/>
  <c r="AJ69" i="14" s="1"/>
  <c r="AJ80" i="14"/>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4"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<sst xmlns="http://schemas.openxmlformats.org/spreadsheetml/2006/main" count="591" uniqueCount="392">
  <si>
    <t>事業所名</t>
    <rPh sb="0" eb="3">
      <t>ジギョウショ</t>
    </rPh>
    <rPh sb="3" eb="4">
      <t>メイ</t>
    </rPh>
    <phoneticPr fontId="2"/>
  </si>
  <si>
    <t>○</t>
    <phoneticPr fontId="2"/>
  </si>
  <si>
    <t>①</t>
    <phoneticPr fontId="2"/>
  </si>
  <si>
    <t>サービス提供体制強化加算</t>
    <phoneticPr fontId="2"/>
  </si>
  <si>
    <t>②</t>
    <phoneticPr fontId="2"/>
  </si>
  <si>
    <t>○</t>
    <phoneticPr fontId="2"/>
  </si>
  <si>
    <t>①</t>
    <phoneticPr fontId="2"/>
  </si>
  <si>
    <t>②</t>
    <phoneticPr fontId="2"/>
  </si>
  <si>
    <t>人員基準で定められた員数に加え、看護職員又は介護職員を常勤換算方法で１以上確保している。</t>
    <rPh sb="0" eb="2">
      <t>ジンイン</t>
    </rPh>
    <rPh sb="2" eb="4">
      <t>キジュン</t>
    </rPh>
    <rPh sb="5" eb="6">
      <t>サダ</t>
    </rPh>
    <rPh sb="10" eb="12">
      <t>インズウ</t>
    </rPh>
    <rPh sb="13" eb="14">
      <t>クワ</t>
    </rPh>
    <rPh sb="16" eb="18">
      <t>カンゴ</t>
    </rPh>
    <rPh sb="18" eb="20">
      <t>ショクイン</t>
    </rPh>
    <rPh sb="20" eb="21">
      <t>マタ</t>
    </rPh>
    <rPh sb="22" eb="24">
      <t>カイゴ</t>
    </rPh>
    <rPh sb="24" eb="26">
      <t>ショクイン</t>
    </rPh>
    <rPh sb="27" eb="29">
      <t>ジョウキン</t>
    </rPh>
    <rPh sb="29" eb="31">
      <t>カンサン</t>
    </rPh>
    <rPh sb="31" eb="33">
      <t>ホウホウ</t>
    </rPh>
    <rPh sb="35" eb="37">
      <t>イジョウ</t>
    </rPh>
    <rPh sb="37" eb="39">
      <t>カクホ</t>
    </rPh>
    <phoneticPr fontId="2"/>
  </si>
  <si>
    <t>③</t>
    <phoneticPr fontId="2"/>
  </si>
  <si>
    <t>③</t>
    <phoneticPr fontId="2"/>
  </si>
  <si>
    <t>リハビリテーション提供体制加算</t>
    <rPh sb="9" eb="11">
      <t>テイキョウ</t>
    </rPh>
    <rPh sb="11" eb="13">
      <t>タイセイ</t>
    </rPh>
    <rPh sb="13" eb="15">
      <t>カサン</t>
    </rPh>
    <phoneticPr fontId="2"/>
  </si>
  <si>
    <t>○</t>
    <phoneticPr fontId="2"/>
  </si>
  <si>
    <t>氏名</t>
    <rPh sb="0" eb="2">
      <t>シメイ</t>
    </rPh>
    <phoneticPr fontId="2"/>
  </si>
  <si>
    <t>連携先名</t>
    <rPh sb="0" eb="2">
      <t>レンケイ</t>
    </rPh>
    <rPh sb="2" eb="3">
      <t>サキ</t>
    </rPh>
    <rPh sb="3" eb="4">
      <t>メイ</t>
    </rPh>
    <phoneticPr fontId="2"/>
  </si>
  <si>
    <t>○</t>
    <phoneticPr fontId="2"/>
  </si>
  <si>
    <t>言語聴覚士、歯科衛生士又は看護職員</t>
    <phoneticPr fontId="2"/>
  </si>
  <si>
    <t>中重度者ケア体制加算</t>
    <rPh sb="0" eb="1">
      <t>チュウ</t>
    </rPh>
    <rPh sb="1" eb="3">
      <t>ジュウド</t>
    </rPh>
    <rPh sb="3" eb="4">
      <t>シャ</t>
    </rPh>
    <rPh sb="6" eb="8">
      <t>タイセイ</t>
    </rPh>
    <rPh sb="8" eb="10">
      <t>カサン</t>
    </rPh>
    <phoneticPr fontId="2"/>
  </si>
  <si>
    <t>指定通所リハビリテーション事業所において、常時、当該事業所に配置されている理学療法士、作業療法士、又は言語聴覚士の合計数が、利用者の数が25又はその端数を増すごとに１以上配置している。</t>
    <rPh sb="0" eb="2">
      <t>シテイ</t>
    </rPh>
    <rPh sb="13" eb="15">
      <t>ジギョウ</t>
    </rPh>
    <rPh sb="15" eb="16">
      <t>ショ</t>
    </rPh>
    <rPh sb="21" eb="23">
      <t>ジョウジ</t>
    </rPh>
    <rPh sb="24" eb="26">
      <t>トウガイ</t>
    </rPh>
    <rPh sb="26" eb="29">
      <t>ジギョウショ</t>
    </rPh>
    <rPh sb="30" eb="32">
      <t>ハイチ</t>
    </rPh>
    <rPh sb="37" eb="39">
      <t>リガク</t>
    </rPh>
    <rPh sb="39" eb="42">
      <t>リョウホウシ</t>
    </rPh>
    <rPh sb="43" eb="45">
      <t>サギョウ</t>
    </rPh>
    <rPh sb="45" eb="48">
      <t>リョウホウシ</t>
    </rPh>
    <rPh sb="49" eb="50">
      <t>マタ</t>
    </rPh>
    <rPh sb="51" eb="53">
      <t>ゲンゴ</t>
    </rPh>
    <rPh sb="53" eb="55">
      <t>チョウカク</t>
    </rPh>
    <rPh sb="55" eb="56">
      <t>シ</t>
    </rPh>
    <rPh sb="57" eb="60">
      <t>ゴウケイスウ</t>
    </rPh>
    <rPh sb="62" eb="65">
      <t>リヨウシャ</t>
    </rPh>
    <rPh sb="66" eb="67">
      <t>カズ</t>
    </rPh>
    <rPh sb="70" eb="71">
      <t>マタ</t>
    </rPh>
    <rPh sb="74" eb="76">
      <t>ハスウ</t>
    </rPh>
    <rPh sb="77" eb="78">
      <t>マ</t>
    </rPh>
    <rPh sb="83" eb="85">
      <t>イジョウ</t>
    </rPh>
    <rPh sb="85" eb="87">
      <t>ハイチ</t>
    </rPh>
    <phoneticPr fontId="2"/>
  </si>
  <si>
    <t>【サービス提供体制強化加算（Ⅱ）】</t>
    <rPh sb="5" eb="7">
      <t>テイキョウ</t>
    </rPh>
    <rPh sb="7" eb="9">
      <t>タイセイ</t>
    </rPh>
    <rPh sb="9" eb="11">
      <t>キョウカ</t>
    </rPh>
    <rPh sb="11" eb="13">
      <t>カサン</t>
    </rPh>
    <phoneticPr fontId="2"/>
  </si>
  <si>
    <t>【添付書類】</t>
    <rPh sb="1" eb="5">
      <t>テンプショルイ</t>
    </rPh>
    <phoneticPr fontId="2"/>
  </si>
  <si>
    <t>加算算定開始月の勤務表</t>
    <phoneticPr fontId="2"/>
  </si>
  <si>
    <t>当該職員の資格証の写し</t>
    <phoneticPr fontId="2"/>
  </si>
  <si>
    <t>・</t>
    <phoneticPr fontId="2"/>
  </si>
  <si>
    <t>加算算定開始月の勤務表</t>
    <phoneticPr fontId="2"/>
  </si>
  <si>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2"/>
  </si>
  <si>
    <t>加算算定開始月の勤務表</t>
    <rPh sb="0" eb="2">
      <t>カサン</t>
    </rPh>
    <rPh sb="2" eb="4">
      <t>サンテイ</t>
    </rPh>
    <rPh sb="4" eb="6">
      <t>カイシ</t>
    </rPh>
    <rPh sb="6" eb="7">
      <t>ツキ</t>
    </rPh>
    <rPh sb="8" eb="10">
      <t>キンム</t>
    </rPh>
    <rPh sb="10" eb="11">
      <t>ヒョウ</t>
    </rPh>
    <phoneticPr fontId="2"/>
  </si>
  <si>
    <t>・</t>
    <phoneticPr fontId="2"/>
  </si>
  <si>
    <t>連携先との契約書等の写し</t>
    <rPh sb="0" eb="2">
      <t>レンケイ</t>
    </rPh>
    <rPh sb="2" eb="3">
      <t>サキ</t>
    </rPh>
    <rPh sb="5" eb="7">
      <t>ケイヤク</t>
    </rPh>
    <rPh sb="7" eb="8">
      <t>ショ</t>
    </rPh>
    <rPh sb="8" eb="9">
      <t>トウ</t>
    </rPh>
    <rPh sb="10" eb="11">
      <t>ウツ</t>
    </rPh>
    <phoneticPr fontId="2"/>
  </si>
  <si>
    <t>当該職員の資格証の写し</t>
    <phoneticPr fontId="2"/>
  </si>
  <si>
    <t>・</t>
    <phoneticPr fontId="2"/>
  </si>
  <si>
    <t>前年度又は算定日が属する月の前3月間における全利用者（要支援の者は除く）の被保険者番号、</t>
    <phoneticPr fontId="2"/>
  </si>
  <si>
    <t>氏名、利用開始日、各月の要介護度及び利用実績等を記載した一覧</t>
    <phoneticPr fontId="2"/>
  </si>
  <si>
    <t>前年度又は算定日が属する月の前3月間の指定通所リハビリテーション事業所の利用者数の総数のうち、要介護3以上である者の占める割合が30％以上である。</t>
    <rPh sb="51" eb="53">
      <t>イジョウ</t>
    </rPh>
    <phoneticPr fontId="2"/>
  </si>
  <si>
    <t>通所リハビリテーションを行う時間帯を通じて、専ら当該通所リハビリテーションの提供に当たる看護職員を1名以上配置している。</t>
    <phoneticPr fontId="2"/>
  </si>
  <si>
    <t>はい</t>
    <phoneticPr fontId="2"/>
  </si>
  <si>
    <t>・</t>
    <phoneticPr fontId="2"/>
  </si>
  <si>
    <t>いいえ</t>
    <phoneticPr fontId="2"/>
  </si>
  <si>
    <t>↓該当する区分に「○」を付けてください。</t>
    <rPh sb="1" eb="3">
      <t>ガイトウ</t>
    </rPh>
    <rPh sb="5" eb="7">
      <t>クブン</t>
    </rPh>
    <rPh sb="12" eb="13">
      <t>ツ</t>
    </rPh>
    <phoneticPr fontId="2"/>
  </si>
  <si>
    <t>口腔機能向上加算</t>
    <rPh sb="6" eb="8">
      <t>カサン</t>
    </rPh>
    <phoneticPr fontId="2"/>
  </si>
  <si>
    <t>（加算別紙7）</t>
    <rPh sb="1" eb="3">
      <t>カサン</t>
    </rPh>
    <rPh sb="3" eb="5">
      <t>ベッシ</t>
    </rPh>
    <phoneticPr fontId="2"/>
  </si>
  <si>
    <t>各種加算体制届出書（通所リハビリテーション）</t>
    <rPh sb="0" eb="2">
      <t>カクシュ</t>
    </rPh>
    <rPh sb="2" eb="4">
      <t>カサン</t>
    </rPh>
    <rPh sb="4" eb="6">
      <t>タイセイ</t>
    </rPh>
    <rPh sb="6" eb="9">
      <t>トドケデショ</t>
    </rPh>
    <phoneticPr fontId="2"/>
  </si>
  <si>
    <t>中重度者ケア体制加算計算書（加算別添7-2）</t>
    <rPh sb="14" eb="16">
      <t>カサン</t>
    </rPh>
    <phoneticPr fontId="2"/>
  </si>
  <si>
    <t>加算別紙7－1</t>
    <rPh sb="0" eb="2">
      <t>カサン</t>
    </rPh>
    <rPh sb="2" eb="4">
      <t>ベッシ</t>
    </rPh>
    <phoneticPr fontId="2"/>
  </si>
  <si>
    <t>通所リハビリテーション算定区分確認表</t>
    <rPh sb="0" eb="2">
      <t>ツウショ</t>
    </rPh>
    <rPh sb="11" eb="13">
      <t>サンテイ</t>
    </rPh>
    <rPh sb="13" eb="15">
      <t>クブン</t>
    </rPh>
    <rPh sb="15" eb="18">
      <t>カクニンヒョウ</t>
    </rPh>
    <phoneticPr fontId="2"/>
  </si>
  <si>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</si>
  <si>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・算定区分の変更は、毎年３月に行い、年度途中による算定区分変更は行わないこと。</t>
    <rPh sb="1" eb="3">
      <t>サンテイ</t>
    </rPh>
    <rPh sb="3" eb="5">
      <t>クブン</t>
    </rPh>
    <rPh sb="6" eb="8">
      <t>ヘンコウ</t>
    </rPh>
    <rPh sb="10" eb="12">
      <t>マイトシ</t>
    </rPh>
    <rPh sb="13" eb="14">
      <t>ツキ</t>
    </rPh>
    <rPh sb="15" eb="16">
      <t>オコナ</t>
    </rPh>
    <rPh sb="18" eb="20">
      <t>ネンド</t>
    </rPh>
    <rPh sb="20" eb="22">
      <t>トチュウ</t>
    </rPh>
    <rPh sb="25" eb="27">
      <t>サンテイ</t>
    </rPh>
    <rPh sb="27" eb="29">
      <t>クブン</t>
    </rPh>
    <rPh sb="29" eb="31">
      <t>ヘンコウ</t>
    </rPh>
    <rPh sb="32" eb="33">
      <t>オコナ</t>
    </rPh>
    <phoneticPr fontId="2"/>
  </si>
  <si>
    <t>・通所リハビリテーションの新規開始又は再開してから3月31日現在で6か月以上の事業所は①により計算すること。</t>
    <rPh sb="1" eb="3">
      <t>ツウショ</t>
    </rPh>
    <rPh sb="13" eb="15">
      <t>シンキ</t>
    </rPh>
    <rPh sb="15" eb="17">
      <t>カイシ</t>
    </rPh>
    <rPh sb="17" eb="18">
      <t>マタ</t>
    </rPh>
    <rPh sb="19" eb="21">
      <t>サイカイ</t>
    </rPh>
    <rPh sb="26" eb="27">
      <t>ツキ</t>
    </rPh>
    <rPh sb="29" eb="30">
      <t>ニチ</t>
    </rPh>
    <rPh sb="30" eb="32">
      <t>ゲンザイ</t>
    </rPh>
    <rPh sb="35" eb="36">
      <t>ゲツ</t>
    </rPh>
    <rPh sb="36" eb="38">
      <t>イジョウ</t>
    </rPh>
    <rPh sb="39" eb="41">
      <t>ジギョウ</t>
    </rPh>
    <rPh sb="41" eb="42">
      <t>ショ</t>
    </rPh>
    <rPh sb="47" eb="49">
      <t>ケイサン</t>
    </rPh>
    <phoneticPr fontId="2"/>
  </si>
  <si>
    <t>ただし、年度が変わる際に定員を25％以上変更する事業所は②により計算すること。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2"/>
  </si>
  <si>
    <t>・通所リハビリテーションの事業開始又は再開してから3月31日現在で6か月未満の事業所は②により計算すること。</t>
    <rPh sb="1" eb="3">
      <t>ツウショ</t>
    </rPh>
    <rPh sb="13" eb="15">
      <t>ジギョウ</t>
    </rPh>
    <rPh sb="15" eb="17">
      <t>カイシ</t>
    </rPh>
    <rPh sb="17" eb="18">
      <t>マタ</t>
    </rPh>
    <rPh sb="19" eb="21">
      <t>サイカイ</t>
    </rPh>
    <rPh sb="26" eb="27">
      <t>ツキ</t>
    </rPh>
    <rPh sb="29" eb="30">
      <t>ニチ</t>
    </rPh>
    <rPh sb="30" eb="32">
      <t>ゲンザイ</t>
    </rPh>
    <rPh sb="35" eb="36">
      <t>ゲツ</t>
    </rPh>
    <rPh sb="36" eb="38">
      <t>ミマン</t>
    </rPh>
    <rPh sb="39" eb="41">
      <t>ジギョウ</t>
    </rPh>
    <rPh sb="41" eb="42">
      <t>ショ</t>
    </rPh>
    <rPh sb="47" eb="49">
      <t>ケイサン</t>
    </rPh>
    <phoneticPr fontId="2"/>
  </si>
  <si>
    <t>なお、予定される１月当たりの営業日数は、指定日から１年間の営業予定日数を12で割って算定すること。</t>
    <rPh sb="3" eb="5">
      <t>ヨテイ</t>
    </rPh>
    <rPh sb="9" eb="10">
      <t>ツキ</t>
    </rPh>
    <rPh sb="10" eb="11">
      <t>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
  </si>
  <si>
    <t>・介護予防のみを別単位で実施している事業所は、当単位の定員数は含めないこと。</t>
    <rPh sb="1" eb="3">
      <t>カイゴ</t>
    </rPh>
    <rPh sb="3" eb="5">
      <t>ヨボウ</t>
    </rPh>
    <rPh sb="8" eb="9">
      <t>ベツ</t>
    </rPh>
    <rPh sb="9" eb="11">
      <t>タンイ</t>
    </rPh>
    <rPh sb="12" eb="14">
      <t>ジッシ</t>
    </rPh>
    <rPh sb="18" eb="21">
      <t>ジギョウショ</t>
    </rPh>
    <rPh sb="23" eb="24">
      <t>トウ</t>
    </rPh>
    <rPh sb="24" eb="26">
      <t>タンイ</t>
    </rPh>
    <rPh sb="27" eb="30">
      <t>テイインスウ</t>
    </rPh>
    <rPh sb="31" eb="32">
      <t>フク</t>
    </rPh>
    <phoneticPr fontId="2"/>
  </si>
  <si>
    <t>※</t>
    <phoneticPr fontId="2"/>
  </si>
  <si>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2"/>
  </si>
  <si>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2"/>
  </si>
  <si>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2"/>
  </si>
  <si>
    <t>年度</t>
    <rPh sb="0" eb="2">
      <t>ネンド</t>
    </rPh>
    <phoneticPr fontId="2"/>
  </si>
  <si>
    <t>算定区分</t>
    <rPh sb="0" eb="2">
      <t>サンテイ</t>
    </rPh>
    <rPh sb="2" eb="4">
      <t>クブン</t>
    </rPh>
    <phoneticPr fontId="2"/>
  </si>
  <si>
    <t>４月</t>
    <rPh sb="1" eb="2">
      <t>ツキ</t>
    </rPh>
    <phoneticPr fontId="2"/>
  </si>
  <si>
    <t>５月</t>
  </si>
  <si>
    <t>６月</t>
  </si>
  <si>
    <t>７月</t>
  </si>
  <si>
    <t>８月</t>
  </si>
  <si>
    <t>９月</t>
  </si>
  <si>
    <t>10月</t>
    <phoneticPr fontId="2"/>
  </si>
  <si>
    <t>11月</t>
    <phoneticPr fontId="2"/>
  </si>
  <si>
    <t>12月</t>
    <phoneticPr fontId="2"/>
  </si>
  <si>
    <t>１月</t>
  </si>
  <si>
    <t>２月</t>
  </si>
  <si>
    <t>通所リハビリテーション</t>
    <rPh sb="0" eb="2">
      <t>ツウショ</t>
    </rPh>
    <phoneticPr fontId="2"/>
  </si>
  <si>
    <t>1時間以上2時間未満（A）</t>
  </si>
  <si>
    <t>①または②により算出した</t>
    <rPh sb="8" eb="10">
      <t>サンシュツ</t>
    </rPh>
    <phoneticPr fontId="2"/>
  </si>
  <si>
    <t>区分補正（(A)×1/4）</t>
    <rPh sb="0" eb="2">
      <t>クブン</t>
    </rPh>
    <rPh sb="2" eb="4">
      <t>ホセイ</t>
    </rPh>
    <phoneticPr fontId="2"/>
  </si>
  <si>
    <t>月の平均利用延人員数</t>
    <rPh sb="0" eb="1">
      <t>ツキ</t>
    </rPh>
    <rPh sb="2" eb="4">
      <t>ヘイキン</t>
    </rPh>
    <rPh sb="4" eb="6">
      <t>リヨウ</t>
    </rPh>
    <rPh sb="6" eb="7">
      <t>ノ</t>
    </rPh>
    <rPh sb="7" eb="9">
      <t>ジンイン</t>
    </rPh>
    <rPh sb="9" eb="10">
      <t>スウ</t>
    </rPh>
    <phoneticPr fontId="2"/>
  </si>
  <si>
    <t>2時間以上3時間未満（B）</t>
  </si>
  <si>
    <t>（小数点以下切上げ）</t>
    <rPh sb="1" eb="4">
      <t>ショウスウテン</t>
    </rPh>
    <rPh sb="4" eb="6">
      <t>イカ</t>
    </rPh>
    <rPh sb="6" eb="8">
      <t>キリア</t>
    </rPh>
    <phoneticPr fontId="2"/>
  </si>
  <si>
    <t>3時間以上4時間未満（C）</t>
  </si>
  <si>
    <t>750以下</t>
    <rPh sb="3" eb="5">
      <t>イカ</t>
    </rPh>
    <phoneticPr fontId="2"/>
  </si>
  <si>
    <t>：</t>
    <phoneticPr fontId="2"/>
  </si>
  <si>
    <t>通常規模</t>
  </si>
  <si>
    <t>区分補正（(B+C)×1/2）</t>
    <rPh sb="0" eb="2">
      <t>クブン</t>
    </rPh>
    <rPh sb="2" eb="4">
      <t>ホセイ</t>
    </rPh>
    <phoneticPr fontId="2"/>
  </si>
  <si>
    <t>4時間以上5時間未満（D）</t>
  </si>
  <si>
    <t>751～900</t>
    <phoneticPr fontId="2"/>
  </si>
  <si>
    <t>大規模Ⅰ</t>
    <phoneticPr fontId="2"/>
  </si>
  <si>
    <t>5時間以上6時間未満（E）</t>
    <phoneticPr fontId="2"/>
  </si>
  <si>
    <t>901以上</t>
    <rPh sb="3" eb="5">
      <t>イジョウ</t>
    </rPh>
    <phoneticPr fontId="2"/>
  </si>
  <si>
    <t>大規模Ⅱ</t>
    <phoneticPr fontId="2"/>
  </si>
  <si>
    <t>区分補正（(D+E)×3/4）</t>
    <rPh sb="0" eb="2">
      <t>クブン</t>
    </rPh>
    <rPh sb="2" eb="4">
      <t>ホセイ</t>
    </rPh>
    <phoneticPr fontId="2"/>
  </si>
  <si>
    <t>6時間以上7時間未満（F）</t>
  </si>
  <si>
    <t>7時間以上8時間未満（G）</t>
  </si>
  <si>
    <t>区分補正なし（F+G）</t>
    <phoneticPr fontId="2"/>
  </si>
  <si>
    <t>介護予防通所リハビリテーション</t>
    <rPh sb="0" eb="2">
      <t>カイゴ</t>
    </rPh>
    <rPh sb="2" eb="4">
      <t>ヨボウ</t>
    </rPh>
    <rPh sb="4" eb="6">
      <t>ツウショ</t>
    </rPh>
    <phoneticPr fontId="2"/>
  </si>
  <si>
    <t>2時間未満（H）</t>
  </si>
  <si>
    <t>区分補正（(H)×1/4）</t>
    <rPh sb="0" eb="2">
      <t>クブン</t>
    </rPh>
    <rPh sb="2" eb="4">
      <t>ホセイ</t>
    </rPh>
    <phoneticPr fontId="2"/>
  </si>
  <si>
    <t>2時間以上3時間未満（I）</t>
    <rPh sb="1" eb="5">
      <t>ジカンイジョウ</t>
    </rPh>
    <rPh sb="6" eb="8">
      <t>ジカン</t>
    </rPh>
    <rPh sb="8" eb="10">
      <t>ミマン</t>
    </rPh>
    <phoneticPr fontId="2"/>
  </si>
  <si>
    <t>3時間以上4時間未満（J）</t>
    <rPh sb="1" eb="5">
      <t>ジカンイジョウ</t>
    </rPh>
    <rPh sb="6" eb="8">
      <t>ジカン</t>
    </rPh>
    <rPh sb="8" eb="10">
      <t>ミマン</t>
    </rPh>
    <phoneticPr fontId="2"/>
  </si>
  <si>
    <t>区分補正（(I+J)×1/2）</t>
    <rPh sb="0" eb="2">
      <t>クブン</t>
    </rPh>
    <rPh sb="2" eb="4">
      <t>ホセイ</t>
    </rPh>
    <phoneticPr fontId="2"/>
  </si>
  <si>
    <t>4時間以上5時間未満（K）</t>
    <phoneticPr fontId="2"/>
  </si>
  <si>
    <t>5時間以上6時間未満（L）</t>
    <phoneticPr fontId="2"/>
  </si>
  <si>
    <t>区分補正（(K+L)×3/4）</t>
    <rPh sb="0" eb="2">
      <t>クブン</t>
    </rPh>
    <rPh sb="2" eb="4">
      <t>ホセイ</t>
    </rPh>
    <phoneticPr fontId="2"/>
  </si>
  <si>
    <t>6時間以上7時間未満（M）</t>
  </si>
  <si>
    <t>7時間以上8時間未満（N）</t>
  </si>
  <si>
    <t>区分補正なし（M+N）</t>
    <phoneticPr fontId="2"/>
  </si>
  <si>
    <t>利用延人員数</t>
    <rPh sb="0" eb="2">
      <t>リヨウ</t>
    </rPh>
    <rPh sb="2" eb="3">
      <t>ノ</t>
    </rPh>
    <rPh sb="3" eb="5">
      <t>ジンイン</t>
    </rPh>
    <rPh sb="5" eb="6">
      <t>スウ</t>
    </rPh>
    <phoneticPr fontId="2"/>
  </si>
  <si>
    <t>人員数合計</t>
    <rPh sb="0" eb="2">
      <t>ジンイン</t>
    </rPh>
    <rPh sb="2" eb="3">
      <t>スウ</t>
    </rPh>
    <rPh sb="3" eb="5">
      <t>ゴウケイ</t>
    </rPh>
    <phoneticPr fontId="2"/>
  </si>
  <si>
    <t>営業月数</t>
    <rPh sb="0" eb="2">
      <t>エイギョウ</t>
    </rPh>
    <rPh sb="2" eb="4">
      <t>ツキスウ</t>
    </rPh>
    <phoneticPr fontId="2"/>
  </si>
  <si>
    <t>毎日営業月に1を入力</t>
    <rPh sb="0" eb="2">
      <t>マイニチ</t>
    </rPh>
    <rPh sb="2" eb="4">
      <t>エイギョウ</t>
    </rPh>
    <rPh sb="4" eb="5">
      <t>ヅキ</t>
    </rPh>
    <rPh sb="8" eb="10">
      <t>ニュウリョク</t>
    </rPh>
    <phoneticPr fontId="2"/>
  </si>
  <si>
    <t>毎日営業月補正人員数 ★</t>
    <rPh sb="0" eb="2">
      <t>マイニチ</t>
    </rPh>
    <rPh sb="2" eb="4">
      <t>エイギョウ</t>
    </rPh>
    <rPh sb="4" eb="5">
      <t>ツキ</t>
    </rPh>
    <rPh sb="5" eb="7">
      <t>ホセイ</t>
    </rPh>
    <rPh sb="7" eb="9">
      <t>ジンイン</t>
    </rPh>
    <rPh sb="9" eb="10">
      <t>スウ</t>
    </rPh>
    <phoneticPr fontId="2"/>
  </si>
  <si>
    <t>（×6/7）</t>
    <phoneticPr fontId="2"/>
  </si>
  <si>
    <t>平均利用延人員数</t>
    <rPh sb="0" eb="2">
      <t>ヘイキン</t>
    </rPh>
    <rPh sb="2" eb="4">
      <t>リヨウ</t>
    </rPh>
    <rPh sb="4" eb="5">
      <t>ノ</t>
    </rPh>
    <rPh sb="5" eb="7">
      <t>ジンイン</t>
    </rPh>
    <rPh sb="7" eb="8">
      <t>スウ</t>
    </rPh>
    <phoneticPr fontId="2"/>
  </si>
  <si>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2"/>
  </si>
  <si>
    <t>提供時間帯</t>
    <rPh sb="0" eb="2">
      <t>テイキョウ</t>
    </rPh>
    <rPh sb="2" eb="5">
      <t>ジカンタイ</t>
    </rPh>
    <phoneticPr fontId="2"/>
  </si>
  <si>
    <t>1時間以上2時間未満</t>
    <phoneticPr fontId="2"/>
  </si>
  <si>
    <t>3時間以上4時間未満
（2時間～3時間を含む）</t>
    <phoneticPr fontId="2"/>
  </si>
  <si>
    <t>4時間以上
5時間未満</t>
    <phoneticPr fontId="2"/>
  </si>
  <si>
    <t>5時間以上
6時間未満</t>
    <phoneticPr fontId="2"/>
  </si>
  <si>
    <t>6時間以上
7時間未満</t>
    <phoneticPr fontId="2"/>
  </si>
  <si>
    <t>7時間以上
8時間未満</t>
    <phoneticPr fontId="2"/>
  </si>
  <si>
    <t>予定される
１月当たりの営業日数</t>
    <rPh sb="0" eb="2">
      <t>ヨテイ</t>
    </rPh>
    <rPh sb="7" eb="8">
      <t>ツキ</t>
    </rPh>
    <rPh sb="8" eb="9">
      <t>ア</t>
    </rPh>
    <rPh sb="12" eb="14">
      <t>エイギョウ</t>
    </rPh>
    <rPh sb="14" eb="16">
      <t>ニッスウ</t>
    </rPh>
    <phoneticPr fontId="2"/>
  </si>
  <si>
    <t>毎日営業であれば1を入力
（毎日営業補正×6/7） ★</t>
    <rPh sb="0" eb="2">
      <t>マイニチ</t>
    </rPh>
    <rPh sb="2" eb="4">
      <t>エイギョウ</t>
    </rPh>
    <rPh sb="10" eb="12">
      <t>ニュウリョク</t>
    </rPh>
    <phoneticPr fontId="2"/>
  </si>
  <si>
    <t>区分補正：×1/4</t>
    <phoneticPr fontId="2"/>
  </si>
  <si>
    <t>区分補正：×1/2</t>
    <phoneticPr fontId="2"/>
  </si>
  <si>
    <t>区分補正：×3/4</t>
    <phoneticPr fontId="2"/>
  </si>
  <si>
    <t>区分補正なし</t>
    <rPh sb="0" eb="2">
      <t>クブン</t>
    </rPh>
    <rPh sb="2" eb="4">
      <t>ホセイ</t>
    </rPh>
    <phoneticPr fontId="2"/>
  </si>
  <si>
    <t>利用定員</t>
    <rPh sb="0" eb="2">
      <t>リヨウ</t>
    </rPh>
    <rPh sb="2" eb="4">
      <t>テイイン</t>
    </rPh>
    <phoneticPr fontId="2"/>
  </si>
  <si>
    <t>利用定員の90%</t>
    <rPh sb="0" eb="4">
      <t>リヨウテイイン</t>
    </rPh>
    <phoneticPr fontId="2"/>
  </si>
  <si>
    <t>補正</t>
    <rPh sb="0" eb="2">
      <t>ホセイ</t>
    </rPh>
    <phoneticPr fontId="2"/>
  </si>
  <si>
    <t>【計算過程で発生する少数点以下の端数処理のルール】</t>
    <rPh sb="1" eb="3">
      <t>ケイサン</t>
    </rPh>
    <rPh sb="3" eb="5">
      <t>カテイ</t>
    </rPh>
    <rPh sb="6" eb="8">
      <t>ハッセイ</t>
    </rPh>
    <rPh sb="10" eb="12">
      <t>ショウスウ</t>
    </rPh>
    <rPh sb="12" eb="13">
      <t>テン</t>
    </rPh>
    <rPh sb="13" eb="15">
      <t>イカ</t>
    </rPh>
    <rPh sb="16" eb="18">
      <t>ハスウ</t>
    </rPh>
    <rPh sb="18" eb="20">
      <t>ショリ</t>
    </rPh>
    <phoneticPr fontId="2"/>
  </si>
  <si>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2"/>
  </si>
  <si>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</si>
  <si>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</si>
  <si>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</si>
  <si>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</si>
  <si>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</si>
  <si>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</si>
  <si>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１月</t>
    <rPh sb="1" eb="2">
      <t>ツキ</t>
    </rPh>
    <phoneticPr fontId="2"/>
  </si>
  <si>
    <t>２月</t>
    <rPh sb="1" eb="2">
      <t>ツキ</t>
    </rPh>
    <phoneticPr fontId="2"/>
  </si>
  <si>
    <t>３月</t>
    <rPh sb="1" eb="2">
      <t>ツキ</t>
    </rPh>
    <phoneticPr fontId="2"/>
  </si>
  <si>
    <t>月平均</t>
    <rPh sb="0" eb="1">
      <t>ツキ</t>
    </rPh>
    <rPh sb="1" eb="3">
      <t>ヘイキン</t>
    </rPh>
    <phoneticPr fontId="2"/>
  </si>
  <si>
    <t>月</t>
    <rPh sb="0" eb="1">
      <t>ツキ</t>
    </rPh>
    <phoneticPr fontId="2"/>
  </si>
  <si>
    <t>加算別添7-3</t>
    <rPh sb="0" eb="2">
      <t>カサン</t>
    </rPh>
    <rPh sb="2" eb="4">
      <t>ベッテン</t>
    </rPh>
    <phoneticPr fontId="2"/>
  </si>
  <si>
    <t>①</t>
    <phoneticPr fontId="2"/>
  </si>
  <si>
    <t>サービス提供終了者数の状況</t>
    <rPh sb="4" eb="6">
      <t>テイキョウ</t>
    </rPh>
    <rPh sb="6" eb="8">
      <t>シュウリョウ</t>
    </rPh>
    <rPh sb="8" eb="9">
      <t>シャ</t>
    </rPh>
    <rPh sb="9" eb="10">
      <t>スウ</t>
    </rPh>
    <rPh sb="11" eb="13">
      <t>ジョウキョウ</t>
    </rPh>
    <phoneticPr fontId="2"/>
  </si>
  <si>
    <t>加算を算定する年度の初日の属する年の前年の１月から12月の実績を用いて算定する。</t>
    <rPh sb="0" eb="2">
      <t>カサン</t>
    </rPh>
    <rPh sb="3" eb="5">
      <t>サンテイ</t>
    </rPh>
    <rPh sb="7" eb="9">
      <t>ネンド</t>
    </rPh>
    <rPh sb="10" eb="12">
      <t>ショニチ</t>
    </rPh>
    <rPh sb="13" eb="14">
      <t>ゾク</t>
    </rPh>
    <rPh sb="18" eb="20">
      <t>ゼンネン</t>
    </rPh>
    <rPh sb="22" eb="23">
      <t>ガツ</t>
    </rPh>
    <rPh sb="27" eb="28">
      <t>ガツ</t>
    </rPh>
    <rPh sb="29" eb="31">
      <t>ジッセキ</t>
    </rPh>
    <phoneticPr fontId="2"/>
  </si>
  <si>
    <t>（基準に適合しているものとして届け出た年においては、届出の日から同年12月までの期間）</t>
    <rPh sb="32" eb="34">
      <t>ドウネン</t>
    </rPh>
    <rPh sb="40" eb="42">
      <t>キカン</t>
    </rPh>
    <phoneticPr fontId="2"/>
  </si>
  <si>
    <t>３月</t>
  </si>
  <si>
    <t>４月</t>
  </si>
  <si>
    <t>10月</t>
    <phoneticPr fontId="2"/>
  </si>
  <si>
    <t>11月</t>
    <phoneticPr fontId="2"/>
  </si>
  <si>
    <t>12月</t>
    <phoneticPr fontId="2"/>
  </si>
  <si>
    <t>計</t>
    <rPh sb="0" eb="1">
      <t>ケイ</t>
    </rPh>
    <phoneticPr fontId="2"/>
  </si>
  <si>
    <t>通所リハビリテーションの終了者数：A</t>
    <rPh sb="0" eb="2">
      <t>ツウショ</t>
    </rPh>
    <rPh sb="12" eb="14">
      <t>シュウリョウ</t>
    </rPh>
    <rPh sb="14" eb="15">
      <t>シャ</t>
    </rPh>
    <rPh sb="15" eb="16">
      <t>スウ</t>
    </rPh>
    <phoneticPr fontId="2"/>
  </si>
  <si>
    <t>【通所リハビリテーション事業所の場合】</t>
    <phoneticPr fontId="2"/>
  </si>
  <si>
    <t>通所介護・（介護予防）認知症対応型通所介護・地域密着型通所介護・（介護予防）小規模多機能型居宅介護・看護小規模多機能型居宅介護・第一号通所事業の利用、及び自宅において役割を持って生活している場合を含む。サービス提供の終了の事由が入院、介護保険施設への入所、訪問リハビリテーション・認知症対応型共同生活介護等の利用の場合は含めない。</t>
    <phoneticPr fontId="2"/>
  </si>
  <si>
    <t>②</t>
    <phoneticPr fontId="2"/>
  </si>
  <si>
    <t>事業所の利用状況</t>
    <rPh sb="0" eb="3">
      <t>ジギョウショ</t>
    </rPh>
    <rPh sb="4" eb="6">
      <t>リヨウ</t>
    </rPh>
    <rPh sb="6" eb="8">
      <t>ジョウキョウ</t>
    </rPh>
    <phoneticPr fontId="2"/>
  </si>
  <si>
    <t>ⅰ）評価対象期間の利用者ごとの利用者延月数（利用者が評価対象期間において当該事業所の通所リハビリテーションを利用した月数の合計）の合計：Ａ</t>
    <rPh sb="2" eb="4">
      <t>ヒョウカ</t>
    </rPh>
    <rPh sb="4" eb="6">
      <t>タイショウ</t>
    </rPh>
    <rPh sb="6" eb="8">
      <t>キカン</t>
    </rPh>
    <rPh sb="9" eb="12">
      <t>リヨウシャ</t>
    </rPh>
    <rPh sb="42" eb="44">
      <t>ツウショ</t>
    </rPh>
    <phoneticPr fontId="2"/>
  </si>
  <si>
    <t>利用者ごとの利用者延月数（利用開始日に終了した者、死亡者含む）：Ａ</t>
    <rPh sb="0" eb="3">
      <t>リヨウシャ</t>
    </rPh>
    <rPh sb="6" eb="9">
      <t>リヨウシャ</t>
    </rPh>
    <rPh sb="9" eb="10">
      <t>ノ</t>
    </rPh>
    <rPh sb="10" eb="12">
      <t>ツキスウ</t>
    </rPh>
    <phoneticPr fontId="2"/>
  </si>
  <si>
    <t>ⅱ）（評価対象期間の新規利用者数の合計：Ｂ＋評価対象期間の新規終了者数の合計：Ｃ）÷２</t>
    <rPh sb="3" eb="5">
      <t>ヒョウカ</t>
    </rPh>
    <rPh sb="5" eb="7">
      <t>タイショウ</t>
    </rPh>
    <rPh sb="7" eb="9">
      <t>キカン</t>
    </rPh>
    <rPh sb="10" eb="12">
      <t>シンキ</t>
    </rPh>
    <rPh sb="12" eb="15">
      <t>リヨウシャ</t>
    </rPh>
    <rPh sb="15" eb="16">
      <t>スウ</t>
    </rPh>
    <rPh sb="17" eb="19">
      <t>ゴウケイ</t>
    </rPh>
    <rPh sb="22" eb="24">
      <t>ヒョウカ</t>
    </rPh>
    <rPh sb="24" eb="26">
      <t>タイショウ</t>
    </rPh>
    <rPh sb="26" eb="28">
      <t>キカン</t>
    </rPh>
    <rPh sb="29" eb="31">
      <t>シンキ</t>
    </rPh>
    <rPh sb="31" eb="33">
      <t>シュウリョウ</t>
    </rPh>
    <rPh sb="33" eb="34">
      <t>シャ</t>
    </rPh>
    <rPh sb="34" eb="35">
      <t>カズ</t>
    </rPh>
    <rPh sb="36" eb="38">
      <t>ゴウケイ</t>
    </rPh>
    <phoneticPr fontId="2"/>
  </si>
  <si>
    <t>１月</t>
    <rPh sb="1" eb="2">
      <t>ガツ</t>
    </rPh>
    <phoneticPr fontId="2"/>
  </si>
  <si>
    <t>新規利用者数の合計（利用終了後12月以上の期間を空けて再開した者含む）：Ｂ</t>
    <rPh sb="0" eb="2">
      <t>シンキ</t>
    </rPh>
    <rPh sb="2" eb="4">
      <t>リヨウ</t>
    </rPh>
    <rPh sb="4" eb="5">
      <t>シャ</t>
    </rPh>
    <rPh sb="5" eb="6">
      <t>スウ</t>
    </rPh>
    <rPh sb="7" eb="9">
      <t>ゴウケイ</t>
    </rPh>
    <rPh sb="10" eb="12">
      <t>リヨウ</t>
    </rPh>
    <rPh sb="12" eb="15">
      <t>シュウリョウゴ</t>
    </rPh>
    <rPh sb="17" eb="18">
      <t>ガツ</t>
    </rPh>
    <rPh sb="18" eb="20">
      <t>イジョウ</t>
    </rPh>
    <rPh sb="21" eb="23">
      <t>キカン</t>
    </rPh>
    <rPh sb="24" eb="25">
      <t>ア</t>
    </rPh>
    <rPh sb="27" eb="29">
      <t>サイカイ</t>
    </rPh>
    <rPh sb="31" eb="32">
      <t>モノ</t>
    </rPh>
    <rPh sb="32" eb="33">
      <t>フク</t>
    </rPh>
    <phoneticPr fontId="2"/>
  </si>
  <si>
    <t>新規終了者数の合計：Ｃ</t>
    <rPh sb="0" eb="2">
      <t>シンキ</t>
    </rPh>
    <rPh sb="2" eb="4">
      <t>シュウリョウ</t>
    </rPh>
    <rPh sb="4" eb="5">
      <t>シャ</t>
    </rPh>
    <rPh sb="5" eb="6">
      <t>スウ</t>
    </rPh>
    <rPh sb="7" eb="9">
      <t>ゴウケイ</t>
    </rPh>
    <phoneticPr fontId="2"/>
  </si>
  <si>
    <t>割合（Ｂ＋Ｃ）÷2：Ｄ</t>
    <rPh sb="0" eb="2">
      <t>ワリアイ</t>
    </rPh>
    <phoneticPr fontId="2"/>
  </si>
  <si>
    <t>ⅲ）利用者平均利用月数：Ｅ</t>
    <rPh sb="2" eb="5">
      <t>リヨウシャ</t>
    </rPh>
    <rPh sb="5" eb="7">
      <t>ヘイキン</t>
    </rPh>
    <rPh sb="7" eb="9">
      <t>リヨウ</t>
    </rPh>
    <rPh sb="9" eb="11">
      <t>ゲッスウ</t>
    </rPh>
    <phoneticPr fontId="2"/>
  </si>
  <si>
    <t>Ａ</t>
    <phoneticPr fontId="2"/>
  </si>
  <si>
    <t>÷</t>
    <phoneticPr fontId="2"/>
  </si>
  <si>
    <t>Ｄ</t>
    <phoneticPr fontId="2"/>
  </si>
  <si>
    <t>＝</t>
    <phoneticPr fontId="2"/>
  </si>
  <si>
    <t>Ｅ</t>
    <phoneticPr fontId="2"/>
  </si>
  <si>
    <t>÷</t>
    <phoneticPr fontId="2"/>
  </si>
  <si>
    <t>E</t>
    <phoneticPr fontId="2"/>
  </si>
  <si>
    <t>＝</t>
    <phoneticPr fontId="2"/>
  </si>
  <si>
    <t>加算別添7－4－1</t>
    <rPh sb="0" eb="2">
      <t>カサン</t>
    </rPh>
    <rPh sb="2" eb="4">
      <t>ベッテン</t>
    </rPh>
    <phoneticPr fontId="2"/>
  </si>
  <si>
    <t>（前年度実績が6か月以上の事業所用）</t>
    <rPh sb="10" eb="12">
      <t>イジョウ</t>
    </rPh>
    <phoneticPr fontId="2"/>
  </si>
  <si>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2"/>
  </si>
  <si>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2"/>
  </si>
  <si>
    <t>常勤</t>
    <rPh sb="0" eb="2">
      <t>ジョウキン</t>
    </rPh>
    <phoneticPr fontId="2"/>
  </si>
  <si>
    <t>非常勤</t>
    <rPh sb="0" eb="3">
      <t>ヒジョウキン</t>
    </rPh>
    <phoneticPr fontId="2"/>
  </si>
  <si>
    <t>常勤換算</t>
    <rPh sb="0" eb="2">
      <t>ジョウキン</t>
    </rPh>
    <rPh sb="2" eb="4">
      <t>カンサン</t>
    </rPh>
    <phoneticPr fontId="2"/>
  </si>
  <si>
    <t>加算別添7－4－2</t>
    <rPh sb="0" eb="2">
      <t>カサン</t>
    </rPh>
    <rPh sb="2" eb="4">
      <t>ベッテン</t>
    </rPh>
    <phoneticPr fontId="2"/>
  </si>
  <si>
    <t>・</t>
    <phoneticPr fontId="2"/>
  </si>
  <si>
    <t>計算の対象期間最終月の勤務表</t>
    <phoneticPr fontId="2"/>
  </si>
  <si>
    <t>〈加算（Ⅰ）の場合〉</t>
    <phoneticPr fontId="2"/>
  </si>
  <si>
    <t>介護福祉士の資格証の写し</t>
    <phoneticPr fontId="2"/>
  </si>
  <si>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2"/>
  </si>
  <si>
    <t>〈加算（Ⅱ）の場合〉</t>
    <phoneticPr fontId="2"/>
  </si>
  <si>
    <t>〈加算（Ⅲ）の場合〉</t>
    <phoneticPr fontId="2"/>
  </si>
  <si>
    <t>サービス提供体制強化加算計算書（加算別添7－4－1又は加算別添7－4－2）</t>
    <phoneticPr fontId="2"/>
  </si>
  <si>
    <t>【サービス提供体制強化加算（Ⅰ）】</t>
    <rPh sb="5" eb="7">
      <t>テイキョウ</t>
    </rPh>
    <rPh sb="7" eb="9">
      <t>タイセイ</t>
    </rPh>
    <rPh sb="9" eb="11">
      <t>キョウカ</t>
    </rPh>
    <rPh sb="11" eb="13">
      <t>カサン</t>
    </rPh>
    <phoneticPr fontId="2"/>
  </si>
  <si>
    <t>区分</t>
    <rPh sb="0" eb="2">
      <t>クブン</t>
    </rPh>
    <phoneticPr fontId="2"/>
  </si>
  <si>
    <t>要件</t>
    <rPh sb="0" eb="2">
      <t>ヨウケン</t>
    </rPh>
    <phoneticPr fontId="2"/>
  </si>
  <si>
    <t>A</t>
    <phoneticPr fontId="2"/>
  </si>
  <si>
    <t>B</t>
    <phoneticPr fontId="2"/>
  </si>
  <si>
    <t>A/B</t>
    <phoneticPr fontId="2"/>
  </si>
  <si>
    <t>サービス提供体制強化加算計算書</t>
    <rPh sb="4" eb="6">
      <t>テイキョウ</t>
    </rPh>
    <rPh sb="6" eb="8">
      <t>タイセイ</t>
    </rPh>
    <rPh sb="8" eb="10">
      <t>キョウカ</t>
    </rPh>
    <rPh sb="10" eb="12">
      <t>カサン</t>
    </rPh>
    <rPh sb="12" eb="15">
      <t>ケイサンショ</t>
    </rPh>
    <phoneticPr fontId="2"/>
  </si>
  <si>
    <t>加算Ⅰ（事業所内の介護福祉士数で計算する場合）</t>
    <rPh sb="0" eb="2">
      <t>カサン</t>
    </rPh>
    <rPh sb="4" eb="7">
      <t>ジギョウショ</t>
    </rPh>
    <rPh sb="7" eb="8">
      <t>ナイ</t>
    </rPh>
    <rPh sb="14" eb="15">
      <t>スウ</t>
    </rPh>
    <rPh sb="16" eb="18">
      <t>ケイサン</t>
    </rPh>
    <rPh sb="20" eb="22">
      <t>バアイ</t>
    </rPh>
    <phoneticPr fontId="2"/>
  </si>
  <si>
    <t>介護職員の総数のうち、介護福祉士の占める割合　70％以上</t>
    <phoneticPr fontId="2"/>
  </si>
  <si>
    <t>介護職員の総数(Ａ)</t>
    <phoneticPr fontId="2"/>
  </si>
  <si>
    <t>うち介護福祉士の数（B）</t>
    <phoneticPr fontId="2"/>
  </si>
  <si>
    <t>介護職員のうち介護福祉士の占める割合（Ｂ/Ａ）</t>
    <phoneticPr fontId="2"/>
  </si>
  <si>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2"/>
  </si>
  <si>
    <t>介護職員の総数のうち、勤続年数10年以上の介護福祉士の占める割合　25％以上</t>
    <phoneticPr fontId="2"/>
  </si>
  <si>
    <t>うち勤続年数10年以上の介護福祉士数（B）</t>
    <phoneticPr fontId="2"/>
  </si>
  <si>
    <t>介護職員のうち勤続年数10年以上の介護福祉士の占める割合（Ｂ/Ａ）</t>
    <phoneticPr fontId="2"/>
  </si>
  <si>
    <t>加算Ⅱ</t>
    <rPh sb="0" eb="2">
      <t>カサン</t>
    </rPh>
    <phoneticPr fontId="2"/>
  </si>
  <si>
    <t>介護職員の総数のうち、介護福祉士の占める割合　50％以上</t>
    <phoneticPr fontId="2"/>
  </si>
  <si>
    <t>うち介護福祉士の数(B)</t>
    <phoneticPr fontId="2"/>
  </si>
  <si>
    <t>加算Ⅲ（事業所内の介護福祉士数で計算する場合）</t>
    <rPh sb="0" eb="2">
      <t>カサン</t>
    </rPh>
    <phoneticPr fontId="2"/>
  </si>
  <si>
    <t>介護職員の総数のうち、介護福祉士の占める割合　40％以上</t>
    <phoneticPr fontId="2"/>
  </si>
  <si>
    <t>サービスを直接提供する職員の総数(Ａ)</t>
    <phoneticPr fontId="2"/>
  </si>
  <si>
    <t>うち勤続年数7年以上の職員の総数(B)</t>
    <phoneticPr fontId="2"/>
  </si>
  <si>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</si>
  <si>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算定する区分</t>
    <rPh sb="0" eb="2">
      <t>サンテイ</t>
    </rPh>
    <rPh sb="4" eb="6">
      <t>クブン</t>
    </rPh>
    <phoneticPr fontId="2"/>
  </si>
  <si>
    <t>１０月</t>
    <rPh sb="2" eb="3">
      <t>ツキ</t>
    </rPh>
    <phoneticPr fontId="2"/>
  </si>
  <si>
    <t>１１月</t>
    <rPh sb="2" eb="3">
      <t>ツキ</t>
    </rPh>
    <phoneticPr fontId="2"/>
  </si>
  <si>
    <t>１２月</t>
    <rPh sb="2" eb="3">
      <t>ツキ</t>
    </rPh>
    <phoneticPr fontId="2"/>
  </si>
  <si>
    <t>（新規・前年度実績が6か月未満の事業所用）</t>
    <phoneticPr fontId="2"/>
  </si>
  <si>
    <t>・新たに事業を開始し、又は再開した事業所については４か月目以降届出が可能となります。</t>
    <phoneticPr fontId="2"/>
  </si>
  <si>
    <t>・当該届出以降も、直近３か月間の職員の割合を毎月記録し、所定の割合を下回った場合は、速やかに届出をすること。</t>
    <phoneticPr fontId="2"/>
  </si>
  <si>
    <t>・新規に事業を開始又は再開から前年度実績が6か月に満たない事業所は加算別添7－4－2により計算すること。</t>
    <rPh sb="4" eb="6">
      <t>ジギョウ</t>
    </rPh>
    <rPh sb="25" eb="26">
      <t>ミ</t>
    </rPh>
    <rPh sb="33" eb="35">
      <t>カサン</t>
    </rPh>
    <rPh sb="35" eb="37">
      <t>ベッテン</t>
    </rPh>
    <rPh sb="45" eb="47">
      <t>ケイサン</t>
    </rPh>
    <phoneticPr fontId="2"/>
  </si>
  <si>
    <t>・新規に事業を開始又は再開から前年度実績が6か月以上の事業所は加算別添7－4－1により計算すること。</t>
    <phoneticPr fontId="2"/>
  </si>
  <si>
    <t>経歴書（参考様式2）（勤続年数7年以上の職員の割合で計算した場合）</t>
    <rPh sb="11" eb="15">
      <t>キンゾクネンスウ</t>
    </rPh>
    <rPh sb="16" eb="19">
      <t>ネンイジョウ</t>
    </rPh>
    <rPh sb="20" eb="22">
      <t>ショクイン</t>
    </rPh>
    <rPh sb="23" eb="25">
      <t>ワリアイ</t>
    </rPh>
    <rPh sb="26" eb="28">
      <t>ケイサン</t>
    </rPh>
    <rPh sb="30" eb="32">
      <t>バアイ</t>
    </rPh>
    <phoneticPr fontId="2"/>
  </si>
  <si>
    <t>加算Ⅲ（勤続年数7年以上の職員数で計算する場合）</t>
    <rPh sb="0" eb="2">
      <t>カサン</t>
    </rPh>
    <phoneticPr fontId="2"/>
  </si>
  <si>
    <t>サービスを直接提供する職員の総数のうち、勤続年数7年以上の職員の占める割合　30％以上</t>
    <phoneticPr fontId="2"/>
  </si>
  <si>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2"/>
  </si>
  <si>
    <t>介護職員の総数のうち、介護福祉士の占める割合が40％以上又は利用者にサービスを直接提供する職員の総数のうち、職員勤続年数7年以上の職員の占める割合が30％以上である。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3">
      <t>リヨウシャ</t>
    </rPh>
    <rPh sb="45" eb="47">
      <t>ショクイン</t>
    </rPh>
    <rPh sb="56" eb="58">
      <t>キンゾク</t>
    </rPh>
    <rPh sb="58" eb="60">
      <t>ネンスウ</t>
    </rPh>
    <rPh sb="61" eb="64">
      <t>ネンイジョウ</t>
    </rPh>
    <rPh sb="65" eb="67">
      <t>ショクイン</t>
    </rPh>
    <rPh sb="68" eb="69">
      <t>シ</t>
    </rPh>
    <rPh sb="71" eb="73">
      <t>ワリアイ</t>
    </rPh>
    <rPh sb="77" eb="79">
      <t>イジョウ</t>
    </rPh>
    <phoneticPr fontId="2"/>
  </si>
  <si>
    <t>○</t>
    <phoneticPr fontId="2"/>
  </si>
  <si>
    <t>移行支援加算</t>
    <phoneticPr fontId="2"/>
  </si>
  <si>
    <t>評価対象期間（加算を算定する年度の初日の属する年の前年1月から12月まで）において通所リハビリテーションの提供を終了した者のうち、指定通所介護等を実施した者の占める割合が、3％を超えている。</t>
    <rPh sb="7" eb="9">
      <t>カサン</t>
    </rPh>
    <rPh sb="10" eb="12">
      <t>サンテイ</t>
    </rPh>
    <rPh sb="14" eb="16">
      <t>ネンド</t>
    </rPh>
    <rPh sb="17" eb="19">
      <t>ショニチ</t>
    </rPh>
    <rPh sb="20" eb="21">
      <t>ゾク</t>
    </rPh>
    <rPh sb="23" eb="24">
      <t>トシ</t>
    </rPh>
    <rPh sb="25" eb="27">
      <t>ゼンネン</t>
    </rPh>
    <rPh sb="28" eb="29">
      <t>ガツ</t>
    </rPh>
    <rPh sb="33" eb="34">
      <t>ガツ</t>
    </rPh>
    <rPh sb="41" eb="43">
      <t>ツウショ</t>
    </rPh>
    <rPh sb="65" eb="67">
      <t>シテイ</t>
    </rPh>
    <rPh sb="67" eb="69">
      <t>ツウショ</t>
    </rPh>
    <rPh sb="69" eb="71">
      <t>カイゴ</t>
    </rPh>
    <rPh sb="71" eb="72">
      <t>トウ</t>
    </rPh>
    <phoneticPr fontId="2"/>
  </si>
  <si>
    <t>12を通所リハビリテーション事業所の利用者の平均利用月数で除して得た数が100分の27以上である。</t>
    <rPh sb="3" eb="5">
      <t>ツウショ</t>
    </rPh>
    <phoneticPr fontId="2"/>
  </si>
  <si>
    <t>移行支援加算計算書（加算別添7-3）</t>
    <rPh sb="0" eb="2">
      <t>イコウ</t>
    </rPh>
    <rPh sb="10" eb="12">
      <t>カサン</t>
    </rPh>
    <phoneticPr fontId="2"/>
  </si>
  <si>
    <t>介護職員の総数のうち、介護福祉士の占める割合が70％以上又は勤続年数10年以上の介護福祉士の占める割合が25％以上である。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2"/>
  </si>
  <si>
    <t>介護職員の総数のうち、介護福祉士の占める割合が50％以上である。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2"/>
  </si>
  <si>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8"/>
  </si>
  <si>
    <t>　　　　　サービス種別　　　　　　　　現在⇒</t>
    <rPh sb="9" eb="11">
      <t>シュベツ</t>
    </rPh>
    <rPh sb="19" eb="21">
      <t>ゲンザイ</t>
    </rPh>
    <phoneticPr fontId="48"/>
  </si>
  <si>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8"/>
  </si>
  <si>
    <t>通所介護</t>
    <rPh sb="0" eb="2">
      <t>ツウショ</t>
    </rPh>
    <rPh sb="2" eb="4">
      <t>カイゴ</t>
    </rPh>
    <phoneticPr fontId="48"/>
  </si>
  <si>
    <t>通所リハビリテーション</t>
    <rPh sb="0" eb="2">
      <t>ツウショ</t>
    </rPh>
    <phoneticPr fontId="48"/>
  </si>
  <si>
    <t>地域密着型通所介護</t>
    <rPh sb="0" eb="2">
      <t>チイキ</t>
    </rPh>
    <rPh sb="2" eb="5">
      <t>ミッチャクガタ</t>
    </rPh>
    <rPh sb="5" eb="7">
      <t>ツウショ</t>
    </rPh>
    <rPh sb="7" eb="9">
      <t>カイゴ</t>
    </rPh>
    <phoneticPr fontId="48"/>
  </si>
  <si>
    <t>認知症対応型通所介護</t>
    <rPh sb="0" eb="3">
      <t>ニンチショウ</t>
    </rPh>
    <rPh sb="3" eb="6">
      <t>タイオウガタ</t>
    </rPh>
    <rPh sb="6" eb="8">
      <t>ツウショ</t>
    </rPh>
    <rPh sb="8" eb="10">
      <t>カイゴ</t>
    </rPh>
    <phoneticPr fontId="48"/>
  </si>
  <si>
    <t>介護予防認知症対応型通所介護</t>
    <rPh sb="0" eb="2">
      <t>カイゴ</t>
    </rPh>
    <rPh sb="2" eb="4">
      <t>ヨボウ</t>
    </rPh>
    <rPh sb="4" eb="7">
      <t>ニンチショウ</t>
    </rPh>
    <rPh sb="7" eb="10">
      <t>タイオウガタ</t>
    </rPh>
    <rPh sb="10" eb="12">
      <t>ツウショ</t>
    </rPh>
    <rPh sb="12" eb="14">
      <t>カイゴ</t>
    </rPh>
    <phoneticPr fontId="48"/>
  </si>
  <si>
    <t>（１）　事業所基本情報</t>
    <rPh sb="4" eb="7">
      <t>ジギョウショ</t>
    </rPh>
    <rPh sb="7" eb="9">
      <t>キホン</t>
    </rPh>
    <rPh sb="9" eb="11">
      <t>ジョウホウ</t>
    </rPh>
    <phoneticPr fontId="48"/>
  </si>
  <si>
    <t>規模区分　　　　現在⇒</t>
    <rPh sb="8" eb="10">
      <t>ゲンザイ</t>
    </rPh>
    <phoneticPr fontId="48"/>
  </si>
  <si>
    <t>事業所番号</t>
    <rPh sb="0" eb="3">
      <t>ジギョウショ</t>
    </rPh>
    <rPh sb="3" eb="5">
      <t>バンゴウ</t>
    </rPh>
    <phoneticPr fontId="48"/>
  </si>
  <si>
    <t>事業所名</t>
    <rPh sb="0" eb="3">
      <t>ジギョウショ</t>
    </rPh>
    <rPh sb="3" eb="4">
      <t>メイ</t>
    </rPh>
    <phoneticPr fontId="48"/>
  </si>
  <si>
    <t>通常規模型</t>
    <rPh sb="0" eb="2">
      <t>ツウジョウ</t>
    </rPh>
    <rPh sb="2" eb="4">
      <t>キボ</t>
    </rPh>
    <rPh sb="4" eb="5">
      <t>ガタ</t>
    </rPh>
    <phoneticPr fontId="48"/>
  </si>
  <si>
    <t>担当者氏名</t>
    <rPh sb="0" eb="3">
      <t>タントウシャ</t>
    </rPh>
    <rPh sb="3" eb="5">
      <t>シメイ</t>
    </rPh>
    <phoneticPr fontId="48"/>
  </si>
  <si>
    <t>電話番号</t>
    <rPh sb="0" eb="2">
      <t>デンワ</t>
    </rPh>
    <rPh sb="2" eb="4">
      <t>バンゴウ</t>
    </rPh>
    <phoneticPr fontId="48"/>
  </si>
  <si>
    <t>ﾒｰﾙｱﾄﾞﾚｽ</t>
    <phoneticPr fontId="48"/>
  </si>
  <si>
    <t>大規模型Ⅰ</t>
    <rPh sb="0" eb="3">
      <t>ダイキボ</t>
    </rPh>
    <rPh sb="3" eb="4">
      <t>ガタ</t>
    </rPh>
    <phoneticPr fontId="48"/>
  </si>
  <si>
    <t>サービス種別</t>
    <rPh sb="4" eb="6">
      <t>シュベツ</t>
    </rPh>
    <phoneticPr fontId="48"/>
  </si>
  <si>
    <t>規模区分</t>
    <rPh sb="0" eb="2">
      <t>キボ</t>
    </rPh>
    <rPh sb="2" eb="4">
      <t>クブン</t>
    </rPh>
    <phoneticPr fontId="48"/>
  </si>
  <si>
    <t>大規模型Ⅱ</t>
    <rPh sb="0" eb="3">
      <t>ダイキボ</t>
    </rPh>
    <rPh sb="3" eb="4">
      <t>ガタ</t>
    </rPh>
    <phoneticPr fontId="48"/>
  </si>
  <si>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8"/>
  </si>
  <si>
    <t>（２）　加算算定・特例適用の届出</t>
    <rPh sb="4" eb="6">
      <t>カサン</t>
    </rPh>
    <rPh sb="6" eb="8">
      <t>サンテイ</t>
    </rPh>
    <rPh sb="9" eb="11">
      <t>トクレイ</t>
    </rPh>
    <rPh sb="11" eb="13">
      <t>テキヨウ</t>
    </rPh>
    <rPh sb="14" eb="16">
      <t>トドケデ</t>
    </rPh>
    <phoneticPr fontId="48"/>
  </si>
  <si>
    <t>減少月</t>
    <rPh sb="0" eb="2">
      <t>ゲンショウ</t>
    </rPh>
    <rPh sb="2" eb="3">
      <t>ツキ</t>
    </rPh>
    <phoneticPr fontId="48"/>
  </si>
  <si>
    <t>利用延人員数の減少が生じた月</t>
    <rPh sb="0" eb="2">
      <t>リヨウ</t>
    </rPh>
    <rPh sb="2" eb="5">
      <t>ノベジンイン</t>
    </rPh>
    <rPh sb="5" eb="6">
      <t>スウ</t>
    </rPh>
    <rPh sb="7" eb="9">
      <t>ゲンショウ</t>
    </rPh>
    <rPh sb="10" eb="11">
      <t>ショウ</t>
    </rPh>
    <rPh sb="13" eb="14">
      <t>ツキ</t>
    </rPh>
    <phoneticPr fontId="48"/>
  </si>
  <si>
    <t>令和</t>
    <rPh sb="0" eb="2">
      <t>レイワ</t>
    </rPh>
    <phoneticPr fontId="48"/>
  </si>
  <si>
    <t>年</t>
    <rPh sb="0" eb="1">
      <t>ネン</t>
    </rPh>
    <phoneticPr fontId="48"/>
  </si>
  <si>
    <t>月</t>
    <rPh sb="0" eb="1">
      <t>ガツ</t>
    </rPh>
    <phoneticPr fontId="48"/>
  </si>
  <si>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8"/>
  </si>
  <si>
    <t>人</t>
    <rPh sb="0" eb="1">
      <t>ニン</t>
    </rPh>
    <phoneticPr fontId="48"/>
  </si>
  <si>
    <t>減少率（小数）</t>
    <rPh sb="0" eb="3">
      <t>ゲンショウリツ</t>
    </rPh>
    <rPh sb="4" eb="6">
      <t>ショウスウ</t>
    </rPh>
    <phoneticPr fontId="48"/>
  </si>
  <si>
    <t>減少率</t>
    <rPh sb="0" eb="3">
      <t>ゲンショウリツ</t>
    </rPh>
    <phoneticPr fontId="48"/>
  </si>
  <si>
    <t>利用延人員数の減少が生じた月の前年度の１月当たりの平均利用延人員数</t>
  </si>
  <si>
    <t>加算算定の可否</t>
    <rPh sb="5" eb="7">
      <t>カヒ</t>
    </rPh>
    <phoneticPr fontId="48"/>
  </si>
  <si>
    <t>規模特例の可否↓</t>
    <rPh sb="0" eb="2">
      <t>キボ</t>
    </rPh>
    <rPh sb="2" eb="4">
      <t>トクレイ</t>
    </rPh>
    <rPh sb="5" eb="7">
      <t>カヒ</t>
    </rPh>
    <phoneticPr fontId="48"/>
  </si>
  <si>
    <t>↓R3.４月以降</t>
    <rPh sb="5" eb="6">
      <t>ガツ</t>
    </rPh>
    <rPh sb="6" eb="8">
      <t>イコウ</t>
    </rPh>
    <phoneticPr fontId="48"/>
  </si>
  <si>
    <t>特例適用の可否</t>
    <rPh sb="0" eb="2">
      <t>トクレイ</t>
    </rPh>
    <rPh sb="2" eb="4">
      <t>テキヨウ</t>
    </rPh>
    <rPh sb="5" eb="7">
      <t>カヒ</t>
    </rPh>
    <phoneticPr fontId="48"/>
  </si>
  <si>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8"/>
  </si>
  <si>
    <t>加算算定事業所のみ</t>
    <rPh sb="0" eb="2">
      <t>カサン</t>
    </rPh>
    <rPh sb="2" eb="4">
      <t>サンテイ</t>
    </rPh>
    <rPh sb="4" eb="7">
      <t>ジギョウショ</t>
    </rPh>
    <phoneticPr fontId="48"/>
  </si>
  <si>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8"/>
  </si>
  <si>
    <t>（３）　加算算定後の各月の利用延人員数の確認</t>
    <rPh sb="10" eb="11">
      <t>カク</t>
    </rPh>
    <rPh sb="11" eb="12">
      <t>ツキ</t>
    </rPh>
    <rPh sb="13" eb="15">
      <t>リヨウ</t>
    </rPh>
    <rPh sb="15" eb="18">
      <t>ノベジンイン</t>
    </rPh>
    <rPh sb="18" eb="19">
      <t>スウ</t>
    </rPh>
    <rPh sb="20" eb="22">
      <t>カクニン</t>
    </rPh>
    <phoneticPr fontId="48"/>
  </si>
  <si>
    <t>年月</t>
    <rPh sb="0" eb="2">
      <t>ネンゲツ</t>
    </rPh>
    <phoneticPr fontId="48"/>
  </si>
  <si>
    <t>各月の
利用延人員数</t>
    <rPh sb="0" eb="2">
      <t>カクツキ</t>
    </rPh>
    <rPh sb="4" eb="6">
      <t>リヨウ</t>
    </rPh>
    <rPh sb="6" eb="9">
      <t>ノベジンイン</t>
    </rPh>
    <rPh sb="9" eb="10">
      <t>スウ</t>
    </rPh>
    <phoneticPr fontId="48"/>
  </si>
  <si>
    <t>減少割合</t>
    <rPh sb="0" eb="2">
      <t>ゲンショウ</t>
    </rPh>
    <rPh sb="2" eb="4">
      <t>ワリアイ</t>
    </rPh>
    <phoneticPr fontId="48"/>
  </si>
  <si>
    <t>加算
算定の可否</t>
    <rPh sb="0" eb="2">
      <t>カサン</t>
    </rPh>
    <rPh sb="3" eb="5">
      <t>サンテイ</t>
    </rPh>
    <rPh sb="6" eb="8">
      <t>カヒ</t>
    </rPh>
    <phoneticPr fontId="48"/>
  </si>
  <si>
    <t>加算算定届提出月</t>
    <rPh sb="4" eb="5">
      <t>トドケ</t>
    </rPh>
    <rPh sb="5" eb="7">
      <t>テイシュツ</t>
    </rPh>
    <rPh sb="7" eb="8">
      <t>ツキ</t>
    </rPh>
    <phoneticPr fontId="48"/>
  </si>
  <si>
    <t>加算算定開始月</t>
    <rPh sb="4" eb="6">
      <t>カイシ</t>
    </rPh>
    <rPh sb="6" eb="7">
      <t>ツキ</t>
    </rPh>
    <phoneticPr fontId="48"/>
  </si>
  <si>
    <t>加算延長判断月</t>
    <rPh sb="0" eb="2">
      <t>カサン</t>
    </rPh>
    <rPh sb="2" eb="4">
      <t>エンチョウ</t>
    </rPh>
    <rPh sb="4" eb="6">
      <t>ハンダン</t>
    </rPh>
    <rPh sb="6" eb="7">
      <t>ツキ</t>
    </rPh>
    <phoneticPr fontId="48"/>
  </si>
  <si>
    <t>加算終了／延長届提出月</t>
    <rPh sb="0" eb="2">
      <t>カサン</t>
    </rPh>
    <rPh sb="2" eb="4">
      <t>シュウリョウ</t>
    </rPh>
    <rPh sb="5" eb="8">
      <t>エンチョウトドケ</t>
    </rPh>
    <rPh sb="8" eb="10">
      <t>テイシュツ</t>
    </rPh>
    <rPh sb="10" eb="11">
      <t>ツキ</t>
    </rPh>
    <phoneticPr fontId="48"/>
  </si>
  <si>
    <t>減少の
２か月後
に算定
開始</t>
    <rPh sb="0" eb="2">
      <t>ゲンショウ</t>
    </rPh>
    <rPh sb="6" eb="7">
      <t>ゲツ</t>
    </rPh>
    <rPh sb="7" eb="8">
      <t>アト</t>
    </rPh>
    <rPh sb="10" eb="12">
      <t>サンテイ</t>
    </rPh>
    <rPh sb="13" eb="15">
      <t>カイシ</t>
    </rPh>
    <phoneticPr fontId="48"/>
  </si>
  <si>
    <t>延長適用開始月</t>
    <rPh sb="0" eb="2">
      <t>エンチョウ</t>
    </rPh>
    <rPh sb="2" eb="4">
      <t>テキヨウ</t>
    </rPh>
    <rPh sb="4" eb="6">
      <t>カイシ</t>
    </rPh>
    <rPh sb="6" eb="7">
      <t>ツキ</t>
    </rPh>
    <phoneticPr fontId="48"/>
  </si>
  <si>
    <t>延長適用終了月</t>
    <rPh sb="0" eb="2">
      <t>エンチョウ</t>
    </rPh>
    <rPh sb="2" eb="4">
      <t>テキヨウ</t>
    </rPh>
    <rPh sb="4" eb="6">
      <t>シュウリョウ</t>
    </rPh>
    <rPh sb="6" eb="7">
      <t>ツキ</t>
    </rPh>
    <phoneticPr fontId="48"/>
  </si>
  <si>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8"/>
  </si>
  <si>
    <t>加算算定事業所であって、（３）オレンジセルに「可」が表示された事業所のみ</t>
    <rPh sb="4" eb="7">
      <t>ジギョウショ</t>
    </rPh>
    <rPh sb="23" eb="24">
      <t>カ</t>
    </rPh>
    <rPh sb="26" eb="28">
      <t>ヒョウジ</t>
    </rPh>
    <rPh sb="31" eb="34">
      <t>ジギョウショ</t>
    </rPh>
    <phoneticPr fontId="48"/>
  </si>
  <si>
    <t>※ 加算算定開始後に記入してください。</t>
    <rPh sb="6" eb="8">
      <t>カイシ</t>
    </rPh>
    <rPh sb="8" eb="9">
      <t>アト</t>
    </rPh>
    <rPh sb="10" eb="12">
      <t>キニュウ</t>
    </rPh>
    <phoneticPr fontId="48"/>
  </si>
  <si>
    <t>（４）　加算算定の延長の届出</t>
    <rPh sb="9" eb="11">
      <t>エンチョウ</t>
    </rPh>
    <rPh sb="12" eb="14">
      <t>トドケデ</t>
    </rPh>
    <phoneticPr fontId="48"/>
  </si>
  <si>
    <t>加算算定の延長を求める理由</t>
    <rPh sb="0" eb="2">
      <t>カサン</t>
    </rPh>
    <rPh sb="2" eb="4">
      <t>サンテイ</t>
    </rPh>
    <rPh sb="5" eb="7">
      <t>エンチョウ</t>
    </rPh>
    <rPh sb="8" eb="9">
      <t>モト</t>
    </rPh>
    <rPh sb="11" eb="13">
      <t>リユウ</t>
    </rPh>
    <phoneticPr fontId="48"/>
  </si>
  <si>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8"/>
  </si>
  <si>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8"/>
  </si>
  <si>
    <t>特例適用事業所のみ</t>
    <rPh sb="0" eb="2">
      <t>トクレイ</t>
    </rPh>
    <rPh sb="2" eb="4">
      <t>テキヨウ</t>
    </rPh>
    <rPh sb="4" eb="7">
      <t>ジギョウショ</t>
    </rPh>
    <phoneticPr fontId="48"/>
  </si>
  <si>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8"/>
  </si>
  <si>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8"/>
  </si>
  <si>
    <t>特例
適用の可否</t>
    <rPh sb="0" eb="2">
      <t>トクレイ</t>
    </rPh>
    <rPh sb="3" eb="5">
      <t>テキヨウ</t>
    </rPh>
    <rPh sb="6" eb="8">
      <t>カヒ</t>
    </rPh>
    <phoneticPr fontId="48"/>
  </si>
  <si>
    <t>特例適用届提出月</t>
    <rPh sb="0" eb="2">
      <t>トクレイ</t>
    </rPh>
    <rPh sb="2" eb="4">
      <t>テキヨウ</t>
    </rPh>
    <rPh sb="4" eb="5">
      <t>トドケ</t>
    </rPh>
    <rPh sb="5" eb="7">
      <t>テイシュツ</t>
    </rPh>
    <rPh sb="7" eb="8">
      <t>ツキ</t>
    </rPh>
    <phoneticPr fontId="48"/>
  </si>
  <si>
    <t>特例適用開始月</t>
    <rPh sb="0" eb="2">
      <t>トクレイ</t>
    </rPh>
    <rPh sb="2" eb="4">
      <t>テキヨウ</t>
    </rPh>
    <rPh sb="4" eb="6">
      <t>カイシ</t>
    </rPh>
    <rPh sb="6" eb="7">
      <t>ツキ</t>
    </rPh>
    <phoneticPr fontId="48"/>
  </si>
  <si>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8"/>
  </si>
  <si>
    <t>利用延人員数計算シート（通所リハビリテーション）</t>
    <rPh sb="0" eb="2">
      <t>リヨウ</t>
    </rPh>
    <rPh sb="2" eb="3">
      <t>ノ</t>
    </rPh>
    <rPh sb="3" eb="5">
      <t>ジンイン</t>
    </rPh>
    <rPh sb="5" eb="6">
      <t>スウ</t>
    </rPh>
    <rPh sb="6" eb="8">
      <t>ケイサン</t>
    </rPh>
    <rPh sb="12" eb="14">
      <t>ツウショ</t>
    </rPh>
    <phoneticPr fontId="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</si>
  <si>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8"/>
  </si>
  <si>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8"/>
  </si>
  <si>
    <t>率</t>
    <rPh sb="0" eb="1">
      <t>リツ</t>
    </rPh>
    <phoneticPr fontId="2"/>
  </si>
  <si>
    <t>４月～２月
合計 ※６</t>
    <rPh sb="1" eb="2">
      <t>ガツ</t>
    </rPh>
    <rPh sb="4" eb="5">
      <t>ガツ</t>
    </rPh>
    <rPh sb="6" eb="8">
      <t>ゴウケイ</t>
    </rPh>
    <rPh sb="7" eb="8">
      <t>ケイ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</si>
  <si>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</si>
  <si>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</si>
  <si>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</si>
  <si>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</si>
  <si>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</si>
  <si>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</si>
  <si>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</si>
  <si>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</si>
  <si>
    <t>12月</t>
  </si>
  <si>
    <t>２月</t>
    <rPh sb="1" eb="2">
      <t>ガツ</t>
    </rPh>
    <phoneticPr fontId="2"/>
  </si>
  <si>
    <t>３月</t>
    <rPh sb="1" eb="2">
      <t>ガツ</t>
    </rPh>
    <phoneticPr fontId="2"/>
  </si>
  <si>
    <t>通所リハビリテーション
※１</t>
    <rPh sb="0" eb="2">
      <t>ツウショ</t>
    </rPh>
    <phoneticPr fontId="61"/>
  </si>
  <si>
    <t>１時間以上２時間未満</t>
    <rPh sb="1" eb="3">
      <t>ジカン</t>
    </rPh>
    <rPh sb="3" eb="5">
      <t>イジョウ</t>
    </rPh>
    <rPh sb="6" eb="8">
      <t>ジカン</t>
    </rPh>
    <rPh sb="8" eb="10">
      <t>ミマン</t>
    </rPh>
    <phoneticPr fontId="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</si>
  <si>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
  </si>
  <si>
    <t>４時間以上５時間未満及び
５時間以上６時間未満</t>
    <rPh sb="10" eb="11">
      <t>オヨ</t>
    </rPh>
    <rPh sb="14" eb="16">
      <t>ジカン</t>
    </rPh>
    <rPh sb="16" eb="18">
      <t>イジョウ</t>
    </rPh>
    <rPh sb="19" eb="21">
      <t>ジカン</t>
    </rPh>
    <rPh sb="21" eb="23">
      <t>ミマン</t>
    </rPh>
    <phoneticPr fontId="2"/>
  </si>
  <si>
    <t>６時間以上７時間未満及び
７時間以上８時間未満</t>
    <rPh sb="10" eb="11">
      <t>オヨ</t>
    </rPh>
    <rPh sb="14" eb="16">
      <t>ジカン</t>
    </rPh>
    <rPh sb="16" eb="18">
      <t>イジョウ</t>
    </rPh>
    <rPh sb="19" eb="21">
      <t>ジカン</t>
    </rPh>
    <rPh sb="21" eb="23">
      <t>ミマン</t>
    </rPh>
    <phoneticPr fontId="2"/>
  </si>
  <si>
    <t>介護予防
通所リハビリテーション
※２</t>
    <rPh sb="0" eb="2">
      <t>カイゴ</t>
    </rPh>
    <rPh sb="2" eb="4">
      <t>ヨボウ</t>
    </rPh>
    <rPh sb="5" eb="7">
      <t>ツウショ</t>
    </rPh>
    <phoneticPr fontId="61"/>
  </si>
  <si>
    <t>①</t>
  </si>
  <si>
    <t>２時間未満</t>
    <rPh sb="1" eb="3">
      <t>ジカン</t>
    </rPh>
    <rPh sb="3" eb="5">
      <t>ミマン</t>
    </rPh>
    <phoneticPr fontId="2"/>
  </si>
  <si>
    <t>２時間以上４時間未満</t>
    <rPh sb="1" eb="3">
      <t>ジカン</t>
    </rPh>
    <rPh sb="3" eb="5">
      <t>イジョウ</t>
    </rPh>
    <rPh sb="6" eb="8">
      <t>ジカン</t>
    </rPh>
    <rPh sb="8" eb="10">
      <t>ミマン</t>
    </rPh>
    <phoneticPr fontId="2"/>
  </si>
  <si>
    <t>４時間以上６時間未満</t>
    <rPh sb="1" eb="3">
      <t>ジカン</t>
    </rPh>
    <rPh sb="3" eb="5">
      <t>イジョウ</t>
    </rPh>
    <rPh sb="6" eb="8">
      <t>ジカン</t>
    </rPh>
    <rPh sb="8" eb="10">
      <t>ミマン</t>
    </rPh>
    <phoneticPr fontId="2"/>
  </si>
  <si>
    <t>６時間以上</t>
    <rPh sb="1" eb="3">
      <t>ジカン</t>
    </rPh>
    <rPh sb="3" eb="5">
      <t>イジョウ</t>
    </rPh>
    <phoneticPr fontId="48"/>
  </si>
  <si>
    <t>②</t>
  </si>
  <si>
    <t>同時にサービスの提供を受けた者の最大数を営業日ごとに加えた数</t>
    <rPh sb="20" eb="23">
      <t>エイギョウビ</t>
    </rPh>
    <rPh sb="26" eb="27">
      <t>クワ</t>
    </rPh>
    <rPh sb="29" eb="30">
      <t>カズ</t>
    </rPh>
    <phoneticPr fontId="63"/>
  </si>
  <si>
    <t>各月の利用延人員数</t>
    <rPh sb="0" eb="2">
      <t>カクツキ</t>
    </rPh>
    <rPh sb="3" eb="5">
      <t>リヨウ</t>
    </rPh>
    <rPh sb="5" eb="6">
      <t>ノ</t>
    </rPh>
    <rPh sb="6" eb="9">
      <t>ジンインスウ</t>
    </rPh>
    <phoneticPr fontId="61"/>
  </si>
  <si>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61"/>
  </si>
  <si>
    <t>合計</t>
    <rPh sb="0" eb="2">
      <t>ゴウケイ</t>
    </rPh>
    <phoneticPr fontId="61"/>
  </si>
  <si>
    <t>（ａ）</t>
    <phoneticPr fontId="6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</si>
  <si>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</si>
  <si>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61"/>
  </si>
  <si>
    <t>（ｂ）</t>
    <phoneticPr fontId="63"/>
  </si>
  <si>
    <t>平均利用延人員数
 （a÷b）　　※４</t>
    <rPh sb="0" eb="2">
      <t>ヘイキン</t>
    </rPh>
    <rPh sb="2" eb="4">
      <t>リヨウ</t>
    </rPh>
    <rPh sb="4" eb="5">
      <t>ノベ</t>
    </rPh>
    <rPh sb="5" eb="8">
      <t>ジンインスウ</t>
    </rPh>
    <phoneticPr fontId="61"/>
  </si>
  <si>
    <t>（ｃ）</t>
    <phoneticPr fontId="48"/>
  </si>
  <si>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8"/>
  </si>
  <si>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8"/>
  </si>
  <si>
    <t>利用定員　※６</t>
    <rPh sb="0" eb="2">
      <t>リヨウ</t>
    </rPh>
    <rPh sb="2" eb="4">
      <t>テイイン</t>
    </rPh>
    <phoneticPr fontId="48"/>
  </si>
  <si>
    <t>１月当たりの営業日数　※７</t>
    <rPh sb="1" eb="3">
      <t>ツキア</t>
    </rPh>
    <rPh sb="6" eb="8">
      <t>エイギョウ</t>
    </rPh>
    <rPh sb="8" eb="10">
      <t>ニッスウ</t>
    </rPh>
    <phoneticPr fontId="48"/>
  </si>
  <si>
    <t>平均利用延人員数　※８</t>
    <rPh sb="0" eb="2">
      <t>ヘイキン</t>
    </rPh>
    <rPh sb="2" eb="4">
      <t>リヨウ</t>
    </rPh>
    <rPh sb="4" eb="5">
      <t>ノベ</t>
    </rPh>
    <rPh sb="5" eb="8">
      <t>ジンインスウ</t>
    </rPh>
    <phoneticPr fontId="48"/>
  </si>
  <si>
    <t>×</t>
    <phoneticPr fontId="48"/>
  </si>
  <si>
    <t>=</t>
    <phoneticPr fontId="48"/>
  </si>
  <si>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8"/>
  </si>
  <si>
    <t>加算別紙７－５</t>
    <rPh sb="0" eb="2">
      <t>カサン</t>
    </rPh>
    <rPh sb="2" eb="4">
      <t>ベッシ</t>
    </rPh>
    <phoneticPr fontId="2"/>
  </si>
  <si>
    <t>（参考）加算別添７－５－１</t>
    <rPh sb="1" eb="3">
      <t>サンコウ</t>
    </rPh>
    <rPh sb="4" eb="6">
      <t>カサン</t>
    </rPh>
    <rPh sb="6" eb="8">
      <t>ベッテン</t>
    </rPh>
    <phoneticPr fontId="48"/>
  </si>
  <si>
    <t>①</t>
    <phoneticPr fontId="2"/>
  </si>
  <si>
    <t>管理栄養士を事業所職員として配置</t>
    <phoneticPr fontId="2"/>
  </si>
  <si>
    <t>②</t>
    <phoneticPr fontId="2"/>
  </si>
  <si>
    <t>他の介護事業所、医療機関との連携により配置</t>
    <phoneticPr fontId="2"/>
  </si>
  <si>
    <t>介護福祉士の資格証の写し（介護福祉士の割合で計算した場合）</t>
    <phoneticPr fontId="2"/>
  </si>
  <si>
    <t>栄養アセスメント・栄養改善体制</t>
    <rPh sb="0" eb="2">
      <t>エイヨウ</t>
    </rPh>
    <rPh sb="13" eb="15">
      <t>タイセイ</t>
    </rPh>
    <phoneticPr fontId="2"/>
  </si>
  <si>
    <t>移行支援加算計算書</t>
    <rPh sb="0" eb="2">
      <t>イコウ</t>
    </rPh>
    <rPh sb="2" eb="4">
      <t>シエン</t>
    </rPh>
    <rPh sb="4" eb="6">
      <t>カサン</t>
    </rPh>
    <rPh sb="6" eb="9">
      <t>ケイサンショ</t>
    </rPh>
    <phoneticPr fontId="2"/>
  </si>
  <si>
    <t>指定通所介護等を実施した者の数：B</t>
    <rPh sb="0" eb="2">
      <t>シテイ</t>
    </rPh>
    <rPh sb="2" eb="4">
      <t>ツウショ</t>
    </rPh>
    <rPh sb="4" eb="6">
      <t>カイゴ</t>
    </rPh>
    <rPh sb="6" eb="7">
      <t>トウ</t>
    </rPh>
    <rPh sb="8" eb="10">
      <t>ジッシ</t>
    </rPh>
    <rPh sb="12" eb="13">
      <t>モノ</t>
    </rPh>
    <rPh sb="14" eb="15">
      <t>カズ</t>
    </rPh>
    <phoneticPr fontId="2"/>
  </si>
  <si>
    <t>指定通所介護等を実施した者の割合</t>
    <phoneticPr fontId="2"/>
  </si>
  <si>
    <t>＞3％</t>
    <phoneticPr fontId="2"/>
  </si>
  <si>
    <t>〈指定通所介護等〉</t>
    <rPh sb="1" eb="3">
      <t>シテイ</t>
    </rPh>
    <rPh sb="3" eb="5">
      <t>ツウショ</t>
    </rPh>
    <rPh sb="5" eb="7">
      <t>カイゴ</t>
    </rPh>
    <rPh sb="7" eb="8">
      <t>トウ</t>
    </rPh>
    <phoneticPr fontId="2"/>
  </si>
  <si>
    <t>≧27％</t>
    <phoneticPr fontId="2"/>
  </si>
  <si>
    <t>【サービス提供体制強化加算（Ⅲ）】</t>
    <rPh sb="5" eb="7">
      <t>テイキョウ</t>
    </rPh>
    <rPh sb="7" eb="9">
      <t>タイセイ</t>
    </rPh>
    <rPh sb="9" eb="11">
      <t>キョウカ</t>
    </rPh>
    <rPh sb="11" eb="13">
      <t>カサン</t>
    </rPh>
    <phoneticPr fontId="2"/>
  </si>
  <si>
    <t>介護職員のうち介護福祉士の占める割合（Ｂ/Ａ）</t>
    <phoneticPr fontId="2"/>
  </si>
  <si>
    <t>サービスを直接提供する職員のうち勤続年数7年以上の職員の占める割合（Ｂ/Ａ）</t>
    <phoneticPr fontId="2"/>
  </si>
  <si>
    <t>・サービスを直接提供する職員とは、理学療法士、作業療法士、言語聴覚士、看護職員、介護職員を指す。
　1時間以上2時間未満の指定通所リハビリテーションを算定する場合であって、柔道整復師又はあん摩マッサージ指圧師が
　リハビリテーションを提供する場合にあっては、これらの職員も含む。</t>
    <rPh sb="17" eb="19">
      <t>リガク</t>
    </rPh>
    <rPh sb="19" eb="22">
      <t>リョウホウシ</t>
    </rPh>
    <rPh sb="23" eb="25">
      <t>サギョウ</t>
    </rPh>
    <rPh sb="25" eb="28">
      <t>リョウホウシ</t>
    </rPh>
    <rPh sb="29" eb="34">
      <t>ゲンゴチョウカクシ</t>
    </rPh>
    <rPh sb="35" eb="37">
      <t>カンゴ</t>
    </rPh>
    <rPh sb="37" eb="39">
      <t>ショクイン</t>
    </rPh>
    <rPh sb="40" eb="42">
      <t>カイゴ</t>
    </rPh>
    <rPh sb="42" eb="44">
      <t>ショクイン</t>
    </rPh>
    <rPh sb="45" eb="46">
      <t>サ</t>
    </rPh>
    <phoneticPr fontId="2"/>
  </si>
  <si>
    <t>評価対象期間中に通所リハビリテーションの提供を終了した日から起算して14日以降44日以内に、通所リハビリテーション事業所の従業者が、リハビリテーションの提供を終了した者に対して、終了者の指定通所介護等の実施状況を確認し、記録している。</t>
    <rPh sb="8" eb="10">
      <t>ツウショ</t>
    </rPh>
    <rPh sb="46" eb="48">
      <t>ツウショ</t>
    </rPh>
    <phoneticPr fontId="2"/>
  </si>
  <si>
    <t>中重度者ケア体制加算計算書</t>
    <rPh sb="0" eb="1">
      <t>ナカ</t>
    </rPh>
    <rPh sb="1" eb="3">
      <t>ジュウド</t>
    </rPh>
    <rPh sb="3" eb="4">
      <t>シャ</t>
    </rPh>
    <rPh sb="6" eb="8">
      <t>タイセイ</t>
    </rPh>
    <rPh sb="8" eb="10">
      <t>カサン</t>
    </rPh>
    <rPh sb="10" eb="13">
      <t>ケイサンショ</t>
    </rPh>
    <phoneticPr fontId="6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</si>
  <si>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63"/>
  </si>
  <si>
    <t>□</t>
  </si>
  <si>
    <t>利用実人員数</t>
    <rPh sb="0" eb="2">
      <t>リヨウ</t>
    </rPh>
    <rPh sb="2" eb="3">
      <t>ジツ</t>
    </rPh>
    <rPh sb="3" eb="5">
      <t>ジンイン</t>
    </rPh>
    <rPh sb="5" eb="6">
      <t>スウ</t>
    </rPh>
    <phoneticPr fontId="63"/>
  </si>
  <si>
    <t>利用延人員数</t>
    <rPh sb="0" eb="2">
      <t>リヨウ</t>
    </rPh>
    <rPh sb="2" eb="5">
      <t>ノベジンイン</t>
    </rPh>
    <rPh sb="5" eb="6">
      <t>スウ</t>
    </rPh>
    <phoneticPr fontId="63"/>
  </si>
  <si>
    <t>２．算定期間</t>
    <rPh sb="2" eb="4">
      <t>サンテイ</t>
    </rPh>
    <rPh sb="4" eb="6">
      <t>キカン</t>
    </rPh>
    <phoneticPr fontId="63"/>
  </si>
  <si>
    <t>ア．前年度（３月を除く）の実績の平均</t>
    <rPh sb="2" eb="5">
      <t>ゼンネンド</t>
    </rPh>
    <rPh sb="7" eb="8">
      <t>ガツ</t>
    </rPh>
    <rPh sb="9" eb="10">
      <t>ノゾ</t>
    </rPh>
    <rPh sb="13" eb="15">
      <t>ジッセキ</t>
    </rPh>
    <rPh sb="16" eb="18">
      <t>ヘイキン</t>
    </rPh>
    <phoneticPr fontId="63"/>
  </si>
  <si>
    <t>イ．届出日の属する月の前３月</t>
    <rPh sb="2" eb="4">
      <t>トドケデ</t>
    </rPh>
    <rPh sb="4" eb="5">
      <t>ヒ</t>
    </rPh>
    <rPh sb="6" eb="7">
      <t>ゾク</t>
    </rPh>
    <rPh sb="9" eb="10">
      <t>ツキ</t>
    </rPh>
    <rPh sb="11" eb="12">
      <t>ゼン</t>
    </rPh>
    <rPh sb="13" eb="14">
      <t>ガツ</t>
    </rPh>
    <phoneticPr fontId="6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</si>
  <si>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</si>
  <si>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63"/>
  </si>
  <si>
    <t>要介護３、要介護４
または要介護５の
利用者数</t>
    <rPh sb="0" eb="3">
      <t>ヨウカイゴ</t>
    </rPh>
    <rPh sb="5" eb="8">
      <t>ヨウカイゴ</t>
    </rPh>
    <rPh sb="13" eb="16">
      <t>ヨウカイゴ</t>
    </rPh>
    <rPh sb="19" eb="21">
      <t>リヨウ</t>
    </rPh>
    <rPh sb="21" eb="22">
      <t>シャ</t>
    </rPh>
    <rPh sb="22" eb="23">
      <t>スウ</t>
    </rPh>
    <phoneticPr fontId="63"/>
  </si>
  <si>
    <t>月</t>
    <rPh sb="0" eb="1">
      <t>ガツ</t>
    </rPh>
    <phoneticPr fontId="63"/>
  </si>
  <si>
    <t>人</t>
    <rPh sb="0" eb="1">
      <t>ニン</t>
    </rPh>
    <phoneticPr fontId="63"/>
  </si>
  <si>
    <t>実績月数</t>
    <rPh sb="0" eb="2">
      <t>ジッセキ</t>
    </rPh>
    <rPh sb="2" eb="4">
      <t>ツキスウ</t>
    </rPh>
    <phoneticPr fontId="63"/>
  </si>
  <si>
    <t>合計</t>
    <rPh sb="0" eb="2">
      <t>ゴウケイ</t>
    </rPh>
    <phoneticPr fontId="63"/>
  </si>
  <si>
    <t>割合</t>
    <rPh sb="0" eb="2">
      <t>ワリアイ</t>
    </rPh>
    <phoneticPr fontId="63"/>
  </si>
  <si>
    <t>１月あたりの
平均</t>
    <rPh sb="1" eb="2">
      <t>ツキ</t>
    </rPh>
    <rPh sb="7" eb="9">
      <t>ヘイキン</t>
    </rPh>
    <phoneticPr fontId="63"/>
  </si>
  <si>
    <t>イ．届出日の属する月の前３月</t>
  </si>
  <si>
    <t>月</t>
  </si>
  <si>
    <t>備考</t>
    <rPh sb="0" eb="2">
      <t>ビコウ</t>
    </rPh>
    <phoneticPr fontId="6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</si>
  <si>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63"/>
  </si>
  <si>
    <t>・「１．要介護３、要介護４または要介護５である者の割合の算出基準」で、</t>
    <phoneticPr fontId="6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</si>
  <si>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63"/>
  </si>
  <si>
    <t>・「２．算定期間」でアまたはイの算定期間を選択してください。</t>
    <rPh sb="4" eb="6">
      <t>サンテイ</t>
    </rPh>
    <rPh sb="6" eb="8">
      <t>キカン</t>
    </rPh>
    <rPh sb="16" eb="18">
      <t>サンテイ</t>
    </rPh>
    <rPh sb="18" eb="20">
      <t>キカン</t>
    </rPh>
    <rPh sb="21" eb="23">
      <t>センタク</t>
    </rPh>
    <phoneticPr fontId="6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</si>
  <si>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63"/>
  </si>
  <si>
    <t>　については、前年度の実績（ア）による届出はできません。</t>
    <rPh sb="7" eb="10">
      <t>ゼンネンド</t>
    </rPh>
    <rPh sb="11" eb="13">
      <t>ジッセキ</t>
    </rPh>
    <rPh sb="19" eb="21">
      <t>トドケデ</t>
    </rPh>
    <phoneticPr fontId="6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</si>
  <si>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63"/>
  </si>
  <si>
    <t>　（平成27年4月1日）」問31をご参照ください。</t>
    <rPh sb="13" eb="14">
      <t>トイ</t>
    </rPh>
    <rPh sb="18" eb="20">
      <t>サンショウ</t>
    </rPh>
    <phoneticPr fontId="63"/>
  </si>
  <si>
    <t>加算別添7-2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</si>
</sst>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0_ ;_ &quot;¥&quot;* \-#,##0_ ;_ &quot;¥&quot;* &quot;-&quot;_ ;_ @_ "/>
    <numFmt numFmtId="176" formatCode="\(ggge&quot;年度&quot;\)"/>
    <numFmt numFmtId="177" formatCode="0.0_ "/>
    <numFmt numFmtId="178" formatCode="#,##0_);[Red]\(#,##0\)"/>
    <numFmt numFmtId="179" formatCode="0.0%"/>
    <numFmt numFmtId="180" formatCode="0_);[Red]\(0\)"/>
    <numFmt numFmtId="181" formatCode="[$-411]ggge&quot;年&quot;m&quot;月&quot;;@"/>
    <numFmt numFmtId="182" formatCode="#,##0.000000;[Red]\-#,##0.000000"/>
    <numFmt numFmtId="183" formatCode="&quot;令&quot;&quot;和&quot;0&quot;年&quot;"/>
    <numFmt numFmtId="184" formatCode="#,##0_ ;[Red]\-#,##0\ "/>
    <numFmt numFmtId="185" formatCode="0.000"/>
    <numFmt numFmtId="186" formatCode="0_ ;[Red]\-0\ "/>
    <numFmt numFmtId="187" formatCode="0.0"/>
  </numFmts>
  <fonts count="6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sz val="10"/>
      <name val="HG丸ｺﾞｼｯｸM-PRO"/>
      <family val="3"/>
      <charset val="128"/>
    </font>
    <font>
      <b/>
      <sz val="16"/>
      <name val="HG丸ｺﾞｼｯｸM-PRO"/>
      <family val="3"/>
      <charset val="128"/>
    </font>
    <font>
      <b/>
      <sz val="14"/>
      <name val="HG丸ｺﾞｼｯｸM-PRO"/>
      <family val="3"/>
      <charset val="128"/>
    </font>
    <font>
      <b/>
      <sz val="12"/>
      <name val="HG丸ｺﾞｼｯｸM-PRO"/>
      <family val="3"/>
      <charset val="128"/>
    </font>
    <font>
      <sz val="9"/>
      <name val="HG丸ｺﾞｼｯｸM-PRO"/>
      <family val="3"/>
      <charset val="128"/>
    </font>
    <font>
      <sz val="8"/>
      <name val="HG丸ｺﾞｼｯｸM-PRO"/>
      <family val="3"/>
      <charset val="128"/>
    </font>
    <font>
      <b/>
      <sz val="11"/>
      <name val="HG丸ｺﾞｼｯｸM-PRO"/>
      <family val="3"/>
      <charset val="128"/>
    </font>
    <font>
      <sz val="6"/>
      <name val="HG丸ｺﾞｼｯｸM-PRO"/>
      <family val="3"/>
      <charset val="128"/>
    </font>
    <font>
      <sz val="12"/>
      <name val="HG丸ｺﾞｼｯｸM-PRO"/>
      <family val="3"/>
      <charset val="128"/>
    </font>
    <font>
      <b/>
      <sz val="18"/>
      <name val="HG丸ｺﾞｼｯｸM-PRO"/>
      <family val="3"/>
      <charset val="128"/>
    </font>
    <font>
      <b/>
      <sz val="12"/>
      <name val="ＭＳ Ｐゴシック"/>
      <family val="3"/>
      <charset val="128"/>
    </font>
    <font>
      <sz val="14"/>
      <name val="HG丸ｺﾞｼｯｸM-PRO"/>
      <family val="3"/>
      <charset val="128"/>
    </font>
    <font>
      <sz val="18"/>
      <name val="HG丸ｺﾞｼｯｸM-PRO"/>
      <family val="3"/>
      <charset val="128"/>
    </font>
    <font>
      <sz val="16"/>
      <name val="HG丸ｺﾞｼｯｸM-PRO"/>
      <family val="3"/>
      <charset val="128"/>
    </font>
    <font>
      <b/>
      <sz val="14"/>
      <name val="ＭＳ Ｐゴシック"/>
      <family val="3"/>
      <charset val="128"/>
    </font>
    <font>
      <sz val="14"/>
      <name val="ＭＳ Ｐゴシック"/>
      <family val="3"/>
      <charset val="128"/>
    </font>
    <font>
      <sz val="11"/>
      <color rgb="FFFF0000"/>
      <name val="HG丸ｺﾞｼｯｸM-PRO"/>
      <family val="3"/>
      <charset val="128"/>
    </font>
    <font>
      <sz val="9"/>
      <color rgb="FFFF0000"/>
      <name val="HG丸ｺﾞｼｯｸM-PRO"/>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sz val="11"/>
      <color theme="1"/>
      <name val="ＭＳ Ｐゴシック"/>
      <family val="2"/>
      <charset val="128"/>
      <scheme val="minor"/>
    </font>
    <font>
      <b/>
      <sz val="9"/>
      <color indexed="81"/>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2"/>
      <color theme="1"/>
      <name val="ＭＳ ゴシック"/>
      <family val="3"/>
      <charset val="128"/>
    </font>
    <font>
      <sz val="11"/>
      <color theme="1"/>
      <name val="ＭＳ Ｐゴシック"/>
      <family val="3"/>
      <charset val="128"/>
    </font>
    <font>
      <sz val="10"/>
      <name val="ＭＳ Ｐゴシック"/>
      <family val="3"/>
      <charset val="128"/>
    </font>
    <font>
      <sz val="12"/>
      <color theme="1"/>
      <name val="ＭＳ Ｐゴシック"/>
      <family val="3"/>
      <charset val="128"/>
    </font>
    <font>
      <b/>
      <sz val="16"/>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ＭＳ Ｐゴシック"/>
      <family val="2"/>
      <charset val="128"/>
      <scheme val="minor"/>
    </font>
    <font>
      <b/>
      <u/>
      <sz val="11"/>
      <name val="ＭＳ Ｐゴシック"/>
      <family val="3"/>
      <charset val="128"/>
    </font>
    <font>
      <b/>
      <sz val="11"/>
      <name val="ＭＳ Ｐゴシック"/>
      <family val="3"/>
      <charset val="128"/>
    </font>
    <font>
      <sz val="10"/>
      <color theme="1"/>
      <name val="ＭＳ Ｐゴシック"/>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double">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s>
  <cellStyleXfs count="58">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3" applyNumberFormat="0" applyAlignment="0" applyProtection="0">
      <alignment vertical="center"/>
    </xf>
    <xf numFmtId="0" fontId="8" fillId="29" borderId="0" applyNumberFormat="0" applyBorder="0" applyAlignment="0" applyProtection="0">
      <alignment vertical="center"/>
    </xf>
    <xf numFmtId="0" fontId="3" fillId="3" borderId="14" applyNumberFormat="0" applyFont="0" applyAlignment="0" applyProtection="0">
      <alignment vertical="center"/>
    </xf>
    <xf numFmtId="0" fontId="9" fillId="0" borderId="15" applyNumberFormat="0" applyFill="0" applyAlignment="0" applyProtection="0">
      <alignment vertical="center"/>
    </xf>
    <xf numFmtId="0" fontId="10" fillId="30" borderId="0" applyNumberFormat="0" applyBorder="0" applyAlignment="0" applyProtection="0">
      <alignment vertical="center"/>
    </xf>
    <xf numFmtId="0" fontId="11" fillId="31" borderId="16" applyNumberFormat="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31" borderId="21"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0" fillId="32"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xf numFmtId="0" fontId="3" fillId="0" borderId="0"/>
    <xf numFmtId="0" fontId="44" fillId="0" borderId="0">
      <alignment vertical="center"/>
    </xf>
    <xf numFmtId="0" fontId="46" fillId="0" borderId="0"/>
    <xf numFmtId="38" fontId="46" fillId="0" borderId="0" applyFont="0" applyFill="0" applyBorder="0" applyAlignment="0" applyProtection="0">
      <alignment vertical="center"/>
    </xf>
    <xf numFmtId="9" fontId="46" fillId="0" borderId="0" applyFont="0" applyFill="0" applyBorder="0" applyAlignment="0" applyProtection="0">
      <alignment vertical="center"/>
    </xf>
    <xf numFmtId="38" fontId="54" fillId="0" borderId="0" applyFont="0" applyFill="0" applyBorder="0" applyAlignment="0" applyProtection="0">
      <alignment vertical="center"/>
    </xf>
    <xf numFmtId="0" fontId="3" fillId="0" borderId="0"/>
    <xf numFmtId="0" fontId="1" fillId="0" borderId="0">
      <alignment vertical="center"/>
    </xf>
    <xf numFmtId="0" fontId="54" fillId="0" borderId="0">
      <alignment vertical="center"/>
    </xf>
    <xf numFmtId="38" fontId="3"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54" fillId="0" borderId="0">
      <alignment vertical="center"/>
    </xf>
  </cellStyleXfs>
  <cellXfs count="774">
    <xf numFmtId="0" fontId="0" fillId="0" borderId="0" xfId="0" applyAlignment="1"/>
    <xf numFmtId="0" fontId="21" fillId="0" borderId="3" xfId="0" applyFont="1" applyBorder="1" applyAlignment="1">
      <alignment horizontal="center" vertical="center"/>
    </xf>
    <xf numFmtId="0" fontId="21" fillId="0" borderId="3" xfId="0" applyFont="1" applyBorder="1" applyAlignment="1">
      <alignment vertical="center"/>
    </xf>
    <xf numFmtId="0" fontId="21" fillId="0" borderId="0" xfId="0" applyFont="1" applyAlignment="1"/>
    <xf numFmtId="0" fontId="21" fillId="0" borderId="4" xfId="0" applyFont="1" applyBorder="1" applyAlignment="1">
      <alignment vertical="center"/>
    </xf>
    <xf numFmtId="0" fontId="21" fillId="0" borderId="8" xfId="0" applyFont="1" applyBorder="1" applyAlignment="1">
      <alignment vertical="top" wrapText="1"/>
    </xf>
    <xf numFmtId="0" fontId="21" fillId="0" borderId="7" xfId="0" applyFont="1" applyBorder="1" applyAlignment="1"/>
    <xf numFmtId="0" fontId="21" fillId="0" borderId="5" xfId="0" applyFont="1" applyBorder="1" applyAlignment="1">
      <alignment vertical="center"/>
    </xf>
    <xf numFmtId="0" fontId="21" fillId="0" borderId="3" xfId="0" applyFont="1" applyBorder="1" applyAlignment="1">
      <alignment vertical="top" wrapText="1"/>
    </xf>
    <xf numFmtId="0" fontId="21" fillId="0" borderId="0" xfId="0" applyFont="1" applyBorder="1" applyAlignment="1">
      <alignment vertical="top" wrapText="1"/>
    </xf>
    <xf numFmtId="0" fontId="21" fillId="0" borderId="5" xfId="0" applyFont="1" applyBorder="1" applyAlignment="1"/>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6" xfId="0" applyFont="1" applyBorder="1" applyAlignment="1"/>
    <xf numFmtId="0" fontId="21" fillId="0" borderId="3" xfId="0" applyFont="1" applyBorder="1" applyAlignment="1"/>
    <xf numFmtId="0" fontId="21" fillId="0" borderId="10" xfId="0" applyFont="1" applyBorder="1" applyAlignment="1"/>
    <xf numFmtId="0" fontId="21" fillId="0" borderId="8" xfId="0" applyFont="1" applyBorder="1" applyAlignment="1"/>
    <xf numFmtId="0" fontId="21" fillId="0" borderId="9" xfId="0" applyFont="1" applyBorder="1" applyAlignment="1"/>
    <xf numFmtId="0" fontId="22"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5" xfId="0" applyFont="1" applyBorder="1" applyAlignment="1">
      <alignment horizontal="center" vertical="center"/>
    </xf>
    <xf numFmtId="0" fontId="21" fillId="0" borderId="0" xfId="0" applyFont="1" applyAlignment="1">
      <alignment horizontal="left" vertical="center"/>
    </xf>
    <xf numFmtId="0" fontId="21" fillId="0" borderId="0" xfId="43" applyNumberFormat="1" applyFont="1" applyAlignment="1">
      <alignment vertical="center"/>
    </xf>
    <xf numFmtId="0" fontId="3" fillId="0" borderId="0" xfId="43" applyNumberFormat="1" applyAlignment="1">
      <alignment vertical="center"/>
    </xf>
    <xf numFmtId="0" fontId="25" fillId="0" borderId="0" xfId="43" applyNumberFormat="1" applyFont="1" applyBorder="1" applyAlignment="1">
      <alignment vertical="center"/>
    </xf>
    <xf numFmtId="0" fontId="21" fillId="0" borderId="0" xfId="43" applyNumberFormat="1" applyFont="1" applyBorder="1" applyAlignment="1">
      <alignment vertical="center"/>
    </xf>
    <xf numFmtId="0" fontId="21" fillId="0" borderId="0" xfId="43" applyNumberFormat="1" applyFont="1" applyFill="1" applyBorder="1" applyAlignment="1">
      <alignment vertical="center"/>
    </xf>
    <xf numFmtId="0" fontId="26" fillId="0" borderId="25" xfId="42" applyNumberFormat="1" applyFont="1" applyFill="1" applyBorder="1" applyAlignment="1">
      <alignment vertical="center"/>
    </xf>
    <xf numFmtId="0" fontId="26" fillId="0" borderId="26" xfId="42" applyNumberFormat="1" applyFont="1" applyBorder="1" applyAlignment="1">
      <alignment vertical="center"/>
    </xf>
    <xf numFmtId="0" fontId="21" fillId="0" borderId="0" xfId="42" applyNumberFormat="1" applyFont="1" applyAlignment="1">
      <alignment vertical="center"/>
    </xf>
    <xf numFmtId="0" fontId="21" fillId="0" borderId="34" xfId="42" applyNumberFormat="1" applyFont="1" applyBorder="1" applyAlignment="1">
      <alignment vertical="center"/>
    </xf>
    <xf numFmtId="0" fontId="21" fillId="0" borderId="34" xfId="43" applyNumberFormat="1" applyFont="1" applyBorder="1" applyAlignment="1">
      <alignment vertical="center"/>
    </xf>
    <xf numFmtId="0" fontId="25" fillId="0" borderId="35" xfId="43" applyNumberFormat="1" applyFont="1" applyBorder="1" applyAlignment="1">
      <alignment vertical="center"/>
    </xf>
    <xf numFmtId="0" fontId="28" fillId="0" borderId="0" xfId="43" applyNumberFormat="1" applyFont="1" applyBorder="1" applyAlignment="1">
      <alignment vertical="center"/>
    </xf>
    <xf numFmtId="0" fontId="28" fillId="0" borderId="35" xfId="43" applyNumberFormat="1" applyFont="1" applyBorder="1" applyAlignment="1">
      <alignment vertical="center"/>
    </xf>
    <xf numFmtId="0" fontId="21" fillId="0" borderId="0" xfId="42" applyNumberFormat="1" applyFont="1" applyFill="1" applyBorder="1" applyAlignment="1">
      <alignment vertical="center" shrinkToFit="1"/>
    </xf>
    <xf numFmtId="0" fontId="21" fillId="0" borderId="0" xfId="42" applyNumberFormat="1" applyFont="1" applyFill="1" applyBorder="1" applyAlignment="1">
      <alignment vertical="center"/>
    </xf>
    <xf numFmtId="0" fontId="3" fillId="0" borderId="35" xfId="43" applyNumberFormat="1" applyBorder="1" applyAlignment="1">
      <alignment vertical="center"/>
    </xf>
    <xf numFmtId="0" fontId="22" fillId="0" borderId="35" xfId="43" applyNumberFormat="1" applyFont="1" applyFill="1" applyBorder="1" applyAlignment="1">
      <alignment vertical="center" wrapText="1" shrinkToFit="1"/>
    </xf>
    <xf numFmtId="0" fontId="21" fillId="0" borderId="0" xfId="42" applyNumberFormat="1" applyFont="1" applyBorder="1" applyAlignment="1">
      <alignment horizontal="center" vertical="center" shrinkToFit="1"/>
    </xf>
    <xf numFmtId="0" fontId="21" fillId="0" borderId="0" xfId="43" applyNumberFormat="1" applyFont="1" applyFill="1" applyBorder="1" applyAlignment="1">
      <alignment horizontal="center" vertical="center"/>
    </xf>
    <xf numFmtId="0" fontId="26" fillId="0" borderId="0" xfId="42" applyNumberFormat="1" applyFont="1" applyBorder="1" applyAlignment="1">
      <alignment vertical="center" shrinkToFit="1"/>
    </xf>
    <xf numFmtId="0" fontId="3" fillId="0" borderId="0" xfId="43" applyNumberFormat="1" applyFill="1" applyBorder="1" applyAlignment="1">
      <alignment vertical="center"/>
    </xf>
    <xf numFmtId="0" fontId="27" fillId="0" borderId="0" xfId="42" applyNumberFormat="1" applyFont="1" applyBorder="1" applyAlignment="1">
      <alignment vertical="center"/>
    </xf>
    <xf numFmtId="0" fontId="30" fillId="34" borderId="0" xfId="0" applyFont="1" applyFill="1" applyAlignment="1">
      <alignment vertical="center"/>
    </xf>
    <xf numFmtId="0" fontId="21" fillId="34" borderId="0" xfId="0" applyFont="1" applyFill="1" applyBorder="1" applyAlignment="1">
      <alignment vertical="center"/>
    </xf>
    <xf numFmtId="0" fontId="21" fillId="34" borderId="0" xfId="0" applyFont="1" applyFill="1" applyBorder="1" applyAlignment="1">
      <alignment vertical="center" shrinkToFit="1"/>
    </xf>
    <xf numFmtId="0" fontId="21" fillId="33" borderId="1" xfId="0" applyFont="1" applyFill="1" applyBorder="1" applyAlignment="1">
      <alignment vertical="center" shrinkToFit="1"/>
    </xf>
    <xf numFmtId="0" fontId="21" fillId="33" borderId="2" xfId="0" applyFont="1" applyFill="1" applyBorder="1" applyAlignment="1">
      <alignment vertical="center" shrinkToFit="1"/>
    </xf>
    <xf numFmtId="0" fontId="21" fillId="33" borderId="73" xfId="0" applyFont="1" applyFill="1" applyBorder="1" applyAlignment="1">
      <alignment vertical="center" shrinkToFit="1"/>
    </xf>
    <xf numFmtId="0" fontId="21" fillId="33" borderId="31" xfId="0" applyFont="1" applyFill="1" applyBorder="1" applyAlignment="1">
      <alignment vertical="center" shrinkToFit="1"/>
    </xf>
    <xf numFmtId="0" fontId="21" fillId="35" borderId="75" xfId="0" applyFont="1" applyFill="1" applyBorder="1" applyAlignment="1">
      <alignment horizontal="center" vertical="center" shrinkToFit="1"/>
    </xf>
    <xf numFmtId="0" fontId="33" fillId="0" borderId="0" xfId="0" applyFont="1" applyAlignment="1"/>
    <xf numFmtId="0" fontId="30" fillId="0" borderId="0" xfId="0" applyFont="1" applyFill="1" applyAlignment="1">
      <alignment vertical="center"/>
    </xf>
    <xf numFmtId="0" fontId="31" fillId="0" borderId="0" xfId="0" applyFont="1" applyFill="1" applyBorder="1" applyAlignment="1">
      <alignment vertical="center" wrapText="1" shrinkToFit="1"/>
    </xf>
    <xf numFmtId="0" fontId="25" fillId="0" borderId="0" xfId="0" applyFont="1" applyFill="1" applyBorder="1" applyAlignment="1">
      <alignment horizontal="center" vertical="center" wrapText="1" shrinkToFit="1"/>
    </xf>
    <xf numFmtId="0" fontId="23" fillId="0" borderId="0" xfId="0" applyFont="1" applyFill="1" applyAlignment="1">
      <alignment horizontal="center" vertical="center"/>
    </xf>
    <xf numFmtId="0" fontId="23" fillId="0" borderId="0" xfId="0" applyFont="1" applyFill="1" applyBorder="1" applyAlignment="1">
      <alignment horizontal="right" vertical="center"/>
    </xf>
    <xf numFmtId="0" fontId="33" fillId="0" borderId="0" xfId="0" applyFont="1" applyFill="1" applyBorder="1" applyAlignment="1">
      <alignment vertical="center"/>
    </xf>
    <xf numFmtId="0" fontId="23" fillId="0" borderId="0" xfId="0" applyFont="1" applyFill="1" applyBorder="1" applyAlignment="1">
      <alignment horizontal="left" vertical="center" wrapText="1"/>
    </xf>
    <xf numFmtId="0" fontId="30" fillId="34" borderId="66" xfId="0" applyFont="1" applyFill="1" applyBorder="1" applyAlignment="1">
      <alignment vertical="center"/>
    </xf>
    <xf numFmtId="0" fontId="33" fillId="34" borderId="67" xfId="0" applyFont="1" applyFill="1" applyBorder="1" applyAlignment="1">
      <alignment horizontal="right" vertical="center"/>
    </xf>
    <xf numFmtId="0" fontId="33" fillId="34" borderId="68" xfId="0" applyFont="1" applyFill="1" applyBorder="1" applyAlignment="1">
      <alignment horizontal="right" vertical="center"/>
    </xf>
    <xf numFmtId="0" fontId="33" fillId="34" borderId="77" xfId="0" applyFont="1" applyFill="1" applyBorder="1" applyAlignment="1">
      <alignment horizontal="right" vertical="center"/>
    </xf>
    <xf numFmtId="0" fontId="33" fillId="34" borderId="66" xfId="0" applyFont="1" applyFill="1" applyBorder="1" applyAlignment="1">
      <alignment horizontal="center" vertical="center"/>
    </xf>
    <xf numFmtId="0" fontId="30" fillId="34" borderId="0" xfId="0" applyFont="1" applyFill="1" applyBorder="1" applyAlignment="1">
      <alignment vertical="center"/>
    </xf>
    <xf numFmtId="0" fontId="33" fillId="34" borderId="70" xfId="0" applyFont="1" applyFill="1" applyBorder="1" applyAlignment="1">
      <alignment horizontal="center" vertical="center" wrapText="1"/>
    </xf>
    <xf numFmtId="0" fontId="30" fillId="33" borderId="10" xfId="0" applyFont="1" applyFill="1" applyBorder="1" applyAlignment="1">
      <alignment vertical="center"/>
    </xf>
    <xf numFmtId="0" fontId="30" fillId="33" borderId="47" xfId="0" applyFont="1" applyFill="1" applyBorder="1" applyAlignment="1">
      <alignment vertical="center"/>
    </xf>
    <xf numFmtId="0" fontId="30" fillId="33" borderId="6" xfId="0" applyFont="1" applyFill="1" applyBorder="1" applyAlignment="1">
      <alignment vertical="center"/>
    </xf>
    <xf numFmtId="0" fontId="30" fillId="34" borderId="70" xfId="0" applyFont="1" applyFill="1" applyBorder="1" applyAlignment="1">
      <alignment vertical="center"/>
    </xf>
    <xf numFmtId="0" fontId="33" fillId="34" borderId="72" xfId="0" applyFont="1" applyFill="1" applyBorder="1" applyAlignment="1">
      <alignment horizontal="center" vertical="center" wrapText="1"/>
    </xf>
    <xf numFmtId="0" fontId="30" fillId="33" borderId="73" xfId="0" applyFont="1" applyFill="1" applyBorder="1" applyAlignment="1">
      <alignment vertical="center"/>
    </xf>
    <xf numFmtId="0" fontId="30" fillId="33" borderId="31" xfId="0" applyFont="1" applyFill="1" applyBorder="1" applyAlignment="1">
      <alignment vertical="center"/>
    </xf>
    <xf numFmtId="0" fontId="30" fillId="33" borderId="78" xfId="0" applyFont="1" applyFill="1" applyBorder="1" applyAlignment="1">
      <alignment vertical="center"/>
    </xf>
    <xf numFmtId="0" fontId="30" fillId="34" borderId="79" xfId="0" applyFont="1" applyFill="1" applyBorder="1" applyAlignment="1">
      <alignment vertical="center"/>
    </xf>
    <xf numFmtId="10" fontId="30" fillId="35" borderId="81" xfId="44" applyNumberFormat="1" applyFont="1" applyFill="1" applyBorder="1" applyAlignment="1">
      <alignment vertical="center" shrinkToFit="1"/>
    </xf>
    <xf numFmtId="0" fontId="24" fillId="34" borderId="0" xfId="0" applyFont="1" applyFill="1" applyBorder="1" applyAlignment="1">
      <alignment vertical="center"/>
    </xf>
    <xf numFmtId="0" fontId="33" fillId="34" borderId="0" xfId="0" applyFont="1" applyFill="1" applyAlignment="1">
      <alignment vertical="center"/>
    </xf>
    <xf numFmtId="0" fontId="33" fillId="34" borderId="34" xfId="0" applyFont="1" applyFill="1" applyBorder="1" applyAlignment="1">
      <alignment vertical="center" wrapText="1"/>
    </xf>
    <xf numFmtId="0" fontId="33" fillId="34" borderId="0" xfId="0" applyFont="1" applyFill="1" applyBorder="1" applyAlignment="1">
      <alignment vertical="center" wrapText="1"/>
    </xf>
    <xf numFmtId="0" fontId="33" fillId="34" borderId="35" xfId="0" applyFont="1" applyFill="1" applyBorder="1" applyAlignment="1">
      <alignment vertical="center" wrapText="1"/>
    </xf>
    <xf numFmtId="0" fontId="23" fillId="34" borderId="0" xfId="0" applyFont="1" applyFill="1" applyBorder="1" applyAlignment="1">
      <alignment horizontal="right" vertical="center"/>
    </xf>
    <xf numFmtId="0" fontId="23" fillId="34" borderId="0" xfId="0" applyFont="1" applyFill="1" applyBorder="1" applyAlignment="1">
      <alignment vertical="center"/>
    </xf>
    <xf numFmtId="0" fontId="24" fillId="34" borderId="0" xfId="0" applyFont="1" applyFill="1" applyBorder="1" applyAlignment="1">
      <alignment horizontal="left" vertical="center" wrapText="1"/>
    </xf>
    <xf numFmtId="0" fontId="30" fillId="34" borderId="8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Alignment="1">
      <alignment vertical="center"/>
    </xf>
    <xf numFmtId="0" fontId="33" fillId="34" borderId="83" xfId="0" applyFont="1" applyFill="1" applyBorder="1" applyAlignment="1">
      <alignment vertical="center"/>
    </xf>
    <xf numFmtId="0" fontId="33" fillId="34" borderId="84" xfId="0" applyFont="1" applyFill="1" applyBorder="1" applyAlignment="1">
      <alignment horizontal="right" vertical="center"/>
    </xf>
    <xf numFmtId="0" fontId="33" fillId="34" borderId="23" xfId="0" applyFont="1" applyFill="1" applyBorder="1" applyAlignment="1">
      <alignment horizontal="right" vertical="center"/>
    </xf>
    <xf numFmtId="0" fontId="33" fillId="34" borderId="51" xfId="0" applyFont="1" applyFill="1" applyBorder="1" applyAlignment="1">
      <alignment horizontal="center" vertical="center" wrapText="1"/>
    </xf>
    <xf numFmtId="0" fontId="30" fillId="34" borderId="85" xfId="0" applyFont="1" applyFill="1" applyBorder="1" applyAlignment="1">
      <alignment horizontal="justify" vertical="center" wrapText="1"/>
    </xf>
    <xf numFmtId="0" fontId="33" fillId="33" borderId="1" xfId="0" applyFont="1" applyFill="1" applyBorder="1" applyAlignment="1">
      <alignment vertical="center"/>
    </xf>
    <xf numFmtId="0" fontId="33" fillId="33" borderId="2" xfId="0" applyFont="1" applyFill="1" applyBorder="1" applyAlignment="1">
      <alignment vertical="center"/>
    </xf>
    <xf numFmtId="0" fontId="33" fillId="34" borderId="49" xfId="0" applyFont="1" applyFill="1" applyBorder="1" applyAlignment="1">
      <alignment vertical="center"/>
    </xf>
    <xf numFmtId="0" fontId="33" fillId="34" borderId="72" xfId="0" applyFont="1" applyFill="1" applyBorder="1" applyAlignment="1">
      <alignment vertical="center" wrapText="1"/>
    </xf>
    <xf numFmtId="0" fontId="33" fillId="33" borderId="73" xfId="0" applyFont="1" applyFill="1" applyBorder="1" applyAlignment="1">
      <alignment vertical="center"/>
    </xf>
    <xf numFmtId="0" fontId="33" fillId="33" borderId="31" xfId="0" applyFont="1" applyFill="1" applyBorder="1" applyAlignment="1">
      <alignment vertical="center"/>
    </xf>
    <xf numFmtId="0" fontId="33" fillId="34" borderId="33" xfId="0" applyFont="1" applyFill="1" applyBorder="1" applyAlignment="1">
      <alignment vertical="center"/>
    </xf>
    <xf numFmtId="177" fontId="33" fillId="34" borderId="28" xfId="0" applyNumberFormat="1" applyFont="1" applyFill="1" applyBorder="1" applyAlignment="1">
      <alignment vertical="center"/>
    </xf>
    <xf numFmtId="177" fontId="33" fillId="34" borderId="0" xfId="0" applyNumberFormat="1" applyFont="1" applyFill="1" applyBorder="1" applyAlignment="1">
      <alignment vertical="center"/>
    </xf>
    <xf numFmtId="177" fontId="33" fillId="36" borderId="66" xfId="0" applyNumberFormat="1" applyFont="1" applyFill="1" applyBorder="1" applyAlignment="1">
      <alignment vertical="center"/>
    </xf>
    <xf numFmtId="0" fontId="33" fillId="34" borderId="0" xfId="0" applyFont="1" applyFill="1" applyBorder="1" applyAlignment="1">
      <alignment horizontal="left" vertical="center"/>
    </xf>
    <xf numFmtId="0" fontId="33" fillId="34" borderId="0" xfId="0" applyFont="1" applyFill="1" applyAlignment="1">
      <alignment horizontal="right" vertical="center"/>
    </xf>
    <xf numFmtId="0" fontId="33" fillId="0" borderId="2" xfId="0" applyFont="1" applyFill="1" applyBorder="1" applyAlignment="1">
      <alignment vertical="center"/>
    </xf>
    <xf numFmtId="0" fontId="33" fillId="34" borderId="0" xfId="0" applyFont="1" applyFill="1" applyAlignment="1">
      <alignment horizontal="center" vertical="center"/>
    </xf>
    <xf numFmtId="177" fontId="33" fillId="0" borderId="2" xfId="0" applyNumberFormat="1" applyFont="1" applyFill="1" applyBorder="1" applyAlignment="1">
      <alignment vertical="center"/>
    </xf>
    <xf numFmtId="177" fontId="33" fillId="36" borderId="2" xfId="0" applyNumberFormat="1" applyFont="1" applyFill="1" applyBorder="1" applyAlignment="1">
      <alignment vertical="center" shrinkToFit="1"/>
    </xf>
    <xf numFmtId="0" fontId="33" fillId="34" borderId="0" xfId="0" applyFont="1" applyFill="1" applyBorder="1" applyAlignment="1">
      <alignment vertical="center"/>
    </xf>
    <xf numFmtId="0" fontId="24" fillId="34" borderId="0" xfId="0" applyFont="1" applyFill="1" applyBorder="1" applyAlignment="1">
      <alignment horizontal="center" vertical="center" wrapText="1"/>
    </xf>
    <xf numFmtId="177" fontId="33" fillId="0" borderId="2" xfId="0" applyNumberFormat="1" applyFont="1" applyFill="1" applyBorder="1" applyAlignment="1">
      <alignment vertical="center" shrinkToFit="1"/>
    </xf>
    <xf numFmtId="0" fontId="24" fillId="34" borderId="0" xfId="0" applyFont="1" applyFill="1" applyAlignment="1">
      <alignment vertical="center"/>
    </xf>
    <xf numFmtId="0" fontId="24" fillId="34" borderId="0" xfId="0" applyFont="1" applyFill="1" applyBorder="1" applyAlignment="1">
      <alignment horizontal="left" vertical="center"/>
    </xf>
    <xf numFmtId="0" fontId="33" fillId="0" borderId="0" xfId="0" applyFont="1" applyBorder="1" applyAlignment="1">
      <alignment vertical="center"/>
    </xf>
    <xf numFmtId="0" fontId="24" fillId="34" borderId="0" xfId="0" applyFont="1" applyFill="1" applyAlignment="1">
      <alignment horizontal="center" vertical="center" wrapText="1" shrinkToFit="1"/>
    </xf>
    <xf numFmtId="0" fontId="36" fillId="34" borderId="0" xfId="0" applyFont="1" applyFill="1" applyAlignment="1">
      <alignment vertical="center"/>
    </xf>
    <xf numFmtId="0" fontId="33" fillId="0" borderId="0" xfId="0" applyFont="1" applyFill="1"/>
    <xf numFmtId="0" fontId="37" fillId="0" borderId="0" xfId="0" applyFont="1" applyFill="1"/>
    <xf numFmtId="0" fontId="21" fillId="0" borderId="88" xfId="0" applyFont="1" applyFill="1" applyBorder="1" applyAlignment="1">
      <alignment horizontal="right" vertical="center"/>
    </xf>
    <xf numFmtId="0" fontId="21" fillId="0" borderId="64" xfId="0" applyFont="1" applyFill="1" applyBorder="1" applyAlignment="1">
      <alignment horizontal="right" vertical="center"/>
    </xf>
    <xf numFmtId="0" fontId="21" fillId="0" borderId="89" xfId="0" applyFont="1" applyFill="1" applyBorder="1" applyAlignment="1">
      <alignment horizontal="right" vertical="center"/>
    </xf>
    <xf numFmtId="0" fontId="21" fillId="33" borderId="84" xfId="0" applyFont="1" applyFill="1" applyBorder="1" applyAlignment="1">
      <alignment vertical="center" shrinkToFit="1"/>
    </xf>
    <xf numFmtId="0" fontId="21" fillId="33" borderId="23" xfId="0" applyFont="1" applyFill="1" applyBorder="1" applyAlignment="1">
      <alignment vertical="center" shrinkToFit="1"/>
    </xf>
    <xf numFmtId="0" fontId="21" fillId="33" borderId="51" xfId="0" applyFont="1" applyFill="1" applyBorder="1" applyAlignment="1">
      <alignment vertical="center" shrinkToFit="1"/>
    </xf>
    <xf numFmtId="0" fontId="21" fillId="0" borderId="91" xfId="0" applyFont="1" applyFill="1" applyBorder="1" applyAlignment="1">
      <alignment vertical="center" shrinkToFit="1"/>
    </xf>
    <xf numFmtId="0" fontId="21" fillId="33" borderId="49" xfId="0" applyFont="1" applyFill="1" applyBorder="1" applyAlignment="1">
      <alignment vertical="center" shrinkToFit="1"/>
    </xf>
    <xf numFmtId="0" fontId="21" fillId="0" borderId="93" xfId="0" applyFont="1" applyFill="1" applyBorder="1" applyAlignment="1">
      <alignment vertical="center" shrinkToFit="1"/>
    </xf>
    <xf numFmtId="0" fontId="21" fillId="33" borderId="33" xfId="0" applyFont="1" applyFill="1" applyBorder="1" applyAlignment="1">
      <alignment vertical="center" shrinkToFit="1"/>
    </xf>
    <xf numFmtId="0" fontId="21" fillId="0" borderId="71" xfId="0" applyFont="1" applyFill="1" applyBorder="1" applyAlignment="1">
      <alignment vertical="center" shrinkToFit="1"/>
    </xf>
    <xf numFmtId="177" fontId="21" fillId="36" borderId="95" xfId="0" applyNumberFormat="1" applyFont="1" applyFill="1" applyBorder="1" applyAlignment="1">
      <alignment vertical="center" shrinkToFit="1"/>
    </xf>
    <xf numFmtId="0" fontId="21" fillId="0" borderId="74" xfId="0" applyFont="1" applyFill="1" applyBorder="1" applyAlignment="1">
      <alignment vertical="center" shrinkToFit="1"/>
    </xf>
    <xf numFmtId="0" fontId="21" fillId="0" borderId="0" xfId="0" applyFont="1" applyFill="1" applyBorder="1" applyAlignment="1">
      <alignment horizontal="center" vertical="center" shrinkToFit="1"/>
    </xf>
    <xf numFmtId="179" fontId="21" fillId="34" borderId="88" xfId="44" applyNumberFormat="1" applyFont="1" applyFill="1" applyBorder="1" applyAlignment="1">
      <alignment vertical="center" shrinkToFit="1"/>
    </xf>
    <xf numFmtId="0" fontId="21" fillId="33" borderId="88" xfId="0" applyFont="1" applyFill="1" applyBorder="1" applyAlignment="1">
      <alignment horizontal="right" vertical="center"/>
    </xf>
    <xf numFmtId="0" fontId="21" fillId="33" borderId="64" xfId="0" applyFont="1" applyFill="1" applyBorder="1" applyAlignment="1">
      <alignment horizontal="right" vertical="center"/>
    </xf>
    <xf numFmtId="0" fontId="21" fillId="33" borderId="89" xfId="0" applyFont="1" applyFill="1" applyBorder="1" applyAlignment="1">
      <alignment horizontal="right" vertical="center"/>
    </xf>
    <xf numFmtId="0" fontId="21" fillId="34" borderId="0" xfId="0" applyFont="1" applyFill="1" applyBorder="1" applyAlignment="1">
      <alignment horizontal="center" vertical="center" wrapText="1"/>
    </xf>
    <xf numFmtId="179" fontId="21" fillId="34" borderId="66" xfId="44" applyNumberFormat="1" applyFont="1" applyFill="1" applyBorder="1" applyAlignment="1">
      <alignment vertical="center" shrinkToFit="1"/>
    </xf>
    <xf numFmtId="0" fontId="21" fillId="0" borderId="0" xfId="0" applyFont="1" applyBorder="1" applyAlignment="1"/>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1" fillId="0" borderId="0" xfId="0" applyFont="1" applyFill="1" applyAlignment="1">
      <alignment vertical="center"/>
    </xf>
    <xf numFmtId="0" fontId="21" fillId="0" borderId="0" xfId="0" applyFont="1" applyFill="1"/>
    <xf numFmtId="0" fontId="0" fillId="0" borderId="0" xfId="0" applyFont="1" applyFill="1" applyAlignment="1">
      <alignment vertical="center"/>
    </xf>
    <xf numFmtId="0" fontId="24" fillId="0" borderId="0" xfId="0" applyFont="1" applyFill="1" applyAlignment="1">
      <alignment horizontal="center" vertical="center" wrapText="1" shrinkToFit="1"/>
    </xf>
    <xf numFmtId="0" fontId="24" fillId="0" borderId="0" xfId="0" applyFont="1" applyFill="1" applyAlignment="1"/>
    <xf numFmtId="0" fontId="24" fillId="0" borderId="0" xfId="0" applyFont="1" applyFill="1"/>
    <xf numFmtId="0" fontId="36" fillId="0" borderId="0" xfId="0" applyFont="1" applyFill="1"/>
    <xf numFmtId="0" fontId="40" fillId="0" borderId="0" xfId="0" applyFont="1" applyFill="1" applyAlignment="1">
      <alignment vertical="center"/>
    </xf>
    <xf numFmtId="0" fontId="41" fillId="0" borderId="0" xfId="0" applyFont="1" applyFill="1" applyAlignment="1">
      <alignment vertical="center"/>
    </xf>
    <xf numFmtId="0" fontId="36" fillId="0" borderId="0" xfId="0" applyFont="1" applyFill="1" applyAlignment="1">
      <alignment vertical="center"/>
    </xf>
    <xf numFmtId="0" fontId="41" fillId="0" borderId="0" xfId="0" applyFont="1" applyFill="1" applyAlignment="1">
      <alignment vertical="center" wrapText="1"/>
    </xf>
    <xf numFmtId="0" fontId="24" fillId="0" borderId="0" xfId="0" applyFont="1" applyFill="1" applyAlignment="1">
      <alignment vertical="center"/>
    </xf>
    <xf numFmtId="0" fontId="33" fillId="0" borderId="0" xfId="0" applyFont="1" applyFill="1" applyAlignment="1">
      <alignment horizontal="left" vertical="center" wrapText="1"/>
    </xf>
    <xf numFmtId="0" fontId="21" fillId="0" borderId="0" xfId="0" applyFont="1" applyFill="1" applyAlignment="1"/>
    <xf numFmtId="0" fontId="24" fillId="0" borderId="0" xfId="0" applyFont="1" applyFill="1" applyBorder="1" applyAlignment="1">
      <alignment horizontal="right" vertical="center"/>
    </xf>
    <xf numFmtId="0" fontId="21" fillId="0" borderId="27" xfId="0" applyFont="1" applyFill="1" applyBorder="1"/>
    <xf numFmtId="0" fontId="21" fillId="0" borderId="28" xfId="0" applyFont="1" applyFill="1" applyBorder="1"/>
    <xf numFmtId="0" fontId="21" fillId="0" borderId="26" xfId="0" applyFont="1" applyFill="1" applyBorder="1" applyAlignment="1">
      <alignment horizontal="distributed" vertical="center" shrinkToFit="1"/>
    </xf>
    <xf numFmtId="0" fontId="21" fillId="0" borderId="0" xfId="0" applyFont="1" applyFill="1" applyAlignment="1">
      <alignment shrinkToFit="1"/>
    </xf>
    <xf numFmtId="0" fontId="21" fillId="0" borderId="65" xfId="0" applyFont="1" applyFill="1" applyBorder="1" applyAlignment="1">
      <alignment horizontal="distributed" vertical="center" shrinkToFit="1"/>
    </xf>
    <xf numFmtId="0" fontId="21" fillId="0" borderId="41" xfId="0" applyFont="1" applyFill="1" applyBorder="1" applyAlignment="1">
      <alignment horizontal="distributed" vertical="center" shrinkToFit="1"/>
    </xf>
    <xf numFmtId="177" fontId="21" fillId="37" borderId="95" xfId="0" applyNumberFormat="1" applyFont="1" applyFill="1" applyBorder="1" applyAlignment="1">
      <alignment vertical="center" shrinkToFit="1"/>
    </xf>
    <xf numFmtId="0" fontId="21" fillId="0" borderId="51" xfId="0" applyFont="1" applyFill="1" applyBorder="1" applyAlignment="1">
      <alignment horizontal="distributed" vertical="center" shrinkToFit="1"/>
    </xf>
    <xf numFmtId="0" fontId="21" fillId="0" borderId="49" xfId="0" applyFont="1" applyFill="1" applyBorder="1" applyAlignment="1">
      <alignment horizontal="distributed" vertical="center" shrinkToFit="1"/>
    </xf>
    <xf numFmtId="0" fontId="21" fillId="0" borderId="33" xfId="0" applyFont="1" applyFill="1" applyBorder="1" applyAlignment="1">
      <alignment horizontal="distributed" vertical="center" shrinkToFit="1"/>
    </xf>
    <xf numFmtId="0" fontId="21" fillId="0" borderId="0" xfId="0" applyFont="1" applyFill="1" applyBorder="1" applyAlignment="1">
      <alignment vertical="center" shrinkToFit="1"/>
    </xf>
    <xf numFmtId="0" fontId="21" fillId="0" borderId="0" xfId="0" applyFont="1" applyFill="1" applyBorder="1" applyAlignment="1">
      <alignment vertical="center"/>
    </xf>
    <xf numFmtId="179" fontId="21" fillId="0" borderId="88" xfId="44" applyNumberFormat="1" applyFont="1" applyFill="1" applyBorder="1" applyAlignment="1">
      <alignment vertical="center" shrinkToFit="1"/>
    </xf>
    <xf numFmtId="179" fontId="21" fillId="0" borderId="68" xfId="44" applyNumberFormat="1" applyFont="1" applyFill="1" applyBorder="1" applyAlignment="1">
      <alignment vertical="center" shrinkToFit="1"/>
    </xf>
    <xf numFmtId="179" fontId="21" fillId="0" borderId="77" xfId="44" applyNumberFormat="1" applyFont="1" applyFill="1" applyBorder="1" applyAlignment="1">
      <alignment vertical="center" shrinkToFit="1"/>
    </xf>
    <xf numFmtId="179" fontId="21" fillId="0" borderId="69" xfId="44" applyNumberFormat="1" applyFont="1" applyFill="1" applyBorder="1" applyAlignment="1">
      <alignment vertical="center" shrinkToFit="1"/>
    </xf>
    <xf numFmtId="179" fontId="21" fillId="0" borderId="67" xfId="44" applyNumberFormat="1" applyFont="1" applyFill="1" applyBorder="1" applyAlignment="1">
      <alignment vertical="center" shrinkToFit="1"/>
    </xf>
    <xf numFmtId="0" fontId="21" fillId="0" borderId="0" xfId="0" applyFont="1" applyFill="1" applyAlignment="1">
      <alignment vertical="center" shrinkToFit="1"/>
    </xf>
    <xf numFmtId="0" fontId="28"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xf numFmtId="0" fontId="21" fillId="0" borderId="0" xfId="0" applyFont="1" applyFill="1" applyBorder="1" applyAlignment="1">
      <alignment shrinkToFit="1"/>
    </xf>
    <xf numFmtId="177" fontId="21" fillId="0" borderId="0" xfId="0" applyNumberFormat="1" applyFont="1" applyFill="1" applyBorder="1" applyAlignment="1">
      <alignment vertical="center" shrinkToFit="1"/>
    </xf>
    <xf numFmtId="179" fontId="21" fillId="0" borderId="0" xfId="44" applyNumberFormat="1" applyFont="1" applyFill="1" applyBorder="1" applyAlignment="1">
      <alignment vertical="center" shrinkToFit="1"/>
    </xf>
    <xf numFmtId="10" fontId="21" fillId="0" borderId="0" xfId="44" applyNumberFormat="1" applyFont="1" applyFill="1" applyBorder="1" applyAlignment="1">
      <alignment vertical="center" shrinkToFit="1"/>
    </xf>
    <xf numFmtId="0" fontId="21" fillId="0" borderId="0" xfId="0" applyFont="1" applyBorder="1" applyAlignment="1">
      <alignment horizontal="center"/>
    </xf>
    <xf numFmtId="0" fontId="21" fillId="0" borderId="3" xfId="0" applyFont="1" applyBorder="1" applyAlignment="1">
      <alignment vertical="top"/>
    </xf>
    <xf numFmtId="0" fontId="21" fillId="0" borderId="8" xfId="0" applyFont="1" applyBorder="1" applyAlignment="1">
      <alignment vertical="center"/>
    </xf>
    <xf numFmtId="0" fontId="21" fillId="0" borderId="8" xfId="0" applyFont="1" applyBorder="1" applyAlignment="1">
      <alignment vertical="top"/>
    </xf>
    <xf numFmtId="0" fontId="21" fillId="0" borderId="4" xfId="0" applyFont="1" applyBorder="1" applyAlignment="1">
      <alignment vertical="top"/>
    </xf>
    <xf numFmtId="0" fontId="21" fillId="0" borderId="5" xfId="0" applyFont="1" applyBorder="1" applyAlignment="1">
      <alignment horizontal="center" vertical="top"/>
    </xf>
    <xf numFmtId="0" fontId="21" fillId="0" borderId="5" xfId="0" applyFont="1" applyBorder="1" applyAlignment="1">
      <alignment horizontal="center" vertical="center"/>
    </xf>
    <xf numFmtId="0" fontId="21" fillId="0" borderId="0" xfId="0" applyFont="1" applyBorder="1" applyAlignment="1">
      <alignment horizontal="right" vertical="top"/>
    </xf>
    <xf numFmtId="0" fontId="21" fillId="0" borderId="0" xfId="0" applyFont="1" applyBorder="1" applyAlignment="1">
      <alignment horizontal="center" vertical="top"/>
    </xf>
    <xf numFmtId="0" fontId="21" fillId="0" borderId="7" xfId="0" applyFont="1" applyBorder="1" applyAlignment="1">
      <alignment horizontal="center" vertical="top"/>
    </xf>
    <xf numFmtId="0" fontId="21" fillId="0" borderId="7" xfId="0" applyFont="1" applyBorder="1" applyAlignment="1">
      <alignment horizontal="justify" vertical="top" wrapText="1"/>
    </xf>
    <xf numFmtId="0" fontId="21" fillId="0" borderId="5" xfId="0" applyFont="1" applyBorder="1" applyAlignment="1">
      <alignment horizontal="right" vertical="top"/>
    </xf>
    <xf numFmtId="0" fontId="21" fillId="0" borderId="5" xfId="0" applyFont="1" applyBorder="1" applyAlignment="1">
      <alignment vertical="top"/>
    </xf>
    <xf numFmtId="0" fontId="21" fillId="0" borderId="6" xfId="0" applyFont="1" applyBorder="1" applyAlignment="1">
      <alignment vertical="center"/>
    </xf>
    <xf numFmtId="0" fontId="21" fillId="0" borderId="3" xfId="0" applyFont="1" applyBorder="1" applyAlignment="1">
      <alignment horizontal="right" vertical="top"/>
    </xf>
    <xf numFmtId="0" fontId="21" fillId="0" borderId="6" xfId="0" applyFont="1" applyBorder="1" applyAlignment="1">
      <alignment horizontal="center" vertical="top"/>
    </xf>
    <xf numFmtId="0" fontId="21" fillId="0" borderId="3" xfId="0" applyFont="1" applyBorder="1" applyAlignment="1">
      <alignment horizontal="center" vertical="top"/>
    </xf>
    <xf numFmtId="0" fontId="21" fillId="0" borderId="10" xfId="0" applyFont="1" applyBorder="1" applyAlignment="1">
      <alignment horizontal="center" vertical="top"/>
    </xf>
    <xf numFmtId="0" fontId="22" fillId="0" borderId="5" xfId="0" applyFont="1" applyBorder="1" applyAlignment="1">
      <alignment vertical="center"/>
    </xf>
    <xf numFmtId="0" fontId="21" fillId="0" borderId="6" xfId="0" applyFont="1" applyBorder="1" applyAlignment="1">
      <alignment vertical="top"/>
    </xf>
    <xf numFmtId="0" fontId="21" fillId="0" borderId="9" xfId="0" applyFont="1" applyBorder="1" applyAlignment="1">
      <alignment vertical="center"/>
    </xf>
    <xf numFmtId="0" fontId="21" fillId="0" borderId="0" xfId="0" applyFont="1" applyAlignment="1">
      <alignment vertical="center" wrapText="1"/>
    </xf>
    <xf numFmtId="0" fontId="21" fillId="0" borderId="0" xfId="0" applyFont="1" applyAlignment="1">
      <alignment vertical="center"/>
    </xf>
    <xf numFmtId="0" fontId="21" fillId="0" borderId="7" xfId="0" applyFont="1" applyBorder="1" applyAlignment="1">
      <alignment vertical="center"/>
    </xf>
    <xf numFmtId="0" fontId="21" fillId="33" borderId="2" xfId="0" applyFont="1" applyFill="1" applyBorder="1" applyAlignment="1">
      <alignment horizontal="center" vertical="center"/>
    </xf>
    <xf numFmtId="0" fontId="21" fillId="0" borderId="0" xfId="0" applyFont="1" applyBorder="1" applyAlignment="1">
      <alignment vertical="center" shrinkToFit="1"/>
    </xf>
    <xf numFmtId="0" fontId="21" fillId="0" borderId="0" xfId="0" applyFont="1" applyFill="1" applyBorder="1" applyAlignment="1">
      <alignment horizontal="center" vertical="center"/>
    </xf>
    <xf numFmtId="0" fontId="21" fillId="0" borderId="7" xfId="0" applyFont="1" applyBorder="1" applyAlignment="1">
      <alignment vertical="top" wrapText="1"/>
    </xf>
    <xf numFmtId="0" fontId="26" fillId="0" borderId="5" xfId="0" applyFont="1" applyBorder="1" applyAlignment="1">
      <alignment vertical="center"/>
    </xf>
    <xf numFmtId="0" fontId="26" fillId="0" borderId="0" xfId="0" applyFont="1" applyBorder="1" applyAlignment="1">
      <alignment vertical="top"/>
    </xf>
    <xf numFmtId="0" fontId="26" fillId="0" borderId="5" xfId="0" applyFont="1" applyBorder="1" applyAlignment="1">
      <alignment vertical="top"/>
    </xf>
    <xf numFmtId="0" fontId="21" fillId="0" borderId="5"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49" fillId="0" borderId="0" xfId="47" applyFont="1" applyAlignment="1">
      <alignment vertical="center"/>
    </xf>
    <xf numFmtId="0" fontId="49" fillId="0" borderId="0" xfId="47" applyFont="1" applyFill="1" applyAlignment="1">
      <alignment vertical="center"/>
    </xf>
    <xf numFmtId="0" fontId="49" fillId="0" borderId="2" xfId="47" applyFont="1" applyBorder="1" applyAlignment="1">
      <alignment vertical="center"/>
    </xf>
    <xf numFmtId="0" fontId="49" fillId="0" borderId="0" xfId="47" applyFont="1" applyAlignment="1">
      <alignment horizontal="left" vertical="center"/>
    </xf>
    <xf numFmtId="0" fontId="50" fillId="0" borderId="0" xfId="47" applyFont="1" applyAlignment="1">
      <alignment vertical="center"/>
    </xf>
    <xf numFmtId="0" fontId="49" fillId="0" borderId="0" xfId="47" applyFont="1" applyAlignment="1">
      <alignment horizontal="right" vertical="center"/>
    </xf>
    <xf numFmtId="0" fontId="49" fillId="0" borderId="2" xfId="47" applyFont="1" applyBorder="1" applyAlignment="1">
      <alignment horizontal="left" vertical="center"/>
    </xf>
    <xf numFmtId="0" fontId="49" fillId="0" borderId="12" xfId="47" applyFont="1" applyBorder="1" applyAlignment="1">
      <alignment vertical="center"/>
    </xf>
    <xf numFmtId="0" fontId="49" fillId="0" borderId="1" xfId="47" applyFont="1" applyBorder="1" applyAlignment="1">
      <alignment vertical="center"/>
    </xf>
    <xf numFmtId="0" fontId="46" fillId="0" borderId="0" xfId="47"/>
    <xf numFmtId="181" fontId="49" fillId="0" borderId="0" xfId="47" applyNumberFormat="1" applyFont="1" applyAlignment="1">
      <alignment horizontal="right" vertical="center"/>
    </xf>
    <xf numFmtId="58" fontId="49" fillId="0" borderId="0" xfId="47" applyNumberFormat="1" applyFont="1" applyAlignment="1">
      <alignment vertical="center"/>
    </xf>
    <xf numFmtId="0" fontId="49" fillId="0" borderId="9" xfId="47" applyFont="1" applyFill="1" applyBorder="1" applyAlignment="1">
      <alignment horizontal="center" vertical="center"/>
    </xf>
    <xf numFmtId="0" fontId="49" fillId="0" borderId="0" xfId="47" applyFont="1" applyAlignment="1">
      <alignment horizontal="center" vertical="center"/>
    </xf>
    <xf numFmtId="0" fontId="49" fillId="0" borderId="1" xfId="47" applyFont="1" applyFill="1" applyBorder="1" applyAlignment="1">
      <alignment horizontal="center" vertical="center"/>
    </xf>
    <xf numFmtId="182" fontId="49" fillId="0" borderId="0" xfId="48" applyNumberFormat="1" applyFont="1" applyAlignment="1">
      <alignment horizontal="right" vertical="center"/>
    </xf>
    <xf numFmtId="10" fontId="49" fillId="0" borderId="0" xfId="49" applyNumberFormat="1" applyFont="1" applyAlignment="1">
      <alignment horizontal="center" vertical="center"/>
    </xf>
    <xf numFmtId="0" fontId="51" fillId="0" borderId="0" xfId="47" applyFont="1" applyAlignment="1">
      <alignment horizontal="left" vertical="center" wrapText="1"/>
    </xf>
    <xf numFmtId="0" fontId="52" fillId="0" borderId="0" xfId="47" applyFont="1" applyAlignment="1">
      <alignment horizontal="right"/>
    </xf>
    <xf numFmtId="0" fontId="52" fillId="0" borderId="0" xfId="47" applyFont="1" applyAlignment="1">
      <alignment horizontal="left"/>
    </xf>
    <xf numFmtId="0" fontId="52" fillId="0" borderId="0" xfId="47" applyFont="1"/>
    <xf numFmtId="0" fontId="53" fillId="0" borderId="0" xfId="47" applyFont="1" applyAlignment="1">
      <alignment vertical="center"/>
    </xf>
    <xf numFmtId="0" fontId="55" fillId="0" borderId="0" xfId="52" applyFont="1" applyFill="1" applyAlignment="1">
      <alignment vertical="center"/>
    </xf>
    <xf numFmtId="0" fontId="56" fillId="0" borderId="0" xfId="51" applyFont="1" applyFill="1" applyBorder="1" applyAlignment="1" applyProtection="1">
      <alignment horizontal="left" vertical="center"/>
    </xf>
    <xf numFmtId="0" fontId="3" fillId="0" borderId="0" xfId="51" applyFont="1" applyFill="1" applyBorder="1" applyAlignment="1" applyProtection="1">
      <alignment horizontal="left" vertical="center"/>
    </xf>
    <xf numFmtId="0" fontId="57" fillId="0" borderId="0" xfId="53" applyFont="1" applyFill="1">
      <alignment vertical="center"/>
    </xf>
    <xf numFmtId="0" fontId="55" fillId="0" borderId="0" xfId="52" applyFont="1">
      <alignment vertical="center"/>
    </xf>
    <xf numFmtId="0" fontId="37" fillId="0" borderId="0" xfId="51" applyFont="1" applyFill="1" applyAlignment="1" applyProtection="1">
      <alignment horizontal="center"/>
    </xf>
    <xf numFmtId="0" fontId="56" fillId="0" borderId="0" xfId="51" applyFont="1" applyFill="1" applyAlignment="1" applyProtection="1">
      <alignment horizontal="center" vertical="center"/>
    </xf>
    <xf numFmtId="0" fontId="55" fillId="0" borderId="0" xfId="52" applyFont="1" applyFill="1" applyAlignment="1">
      <alignment vertical="center" wrapText="1"/>
    </xf>
    <xf numFmtId="0" fontId="55" fillId="0" borderId="0" xfId="52" applyFont="1" applyFill="1">
      <alignment vertical="center"/>
    </xf>
    <xf numFmtId="0" fontId="57" fillId="0" borderId="0" xfId="53" applyFont="1" applyFill="1" applyProtection="1">
      <alignment vertical="center"/>
    </xf>
    <xf numFmtId="0" fontId="55" fillId="0" borderId="0" xfId="47" applyFont="1" applyFill="1"/>
    <xf numFmtId="0" fontId="32" fillId="0" borderId="0" xfId="51" applyFont="1" applyFill="1" applyAlignment="1" applyProtection="1">
      <alignment vertical="center"/>
    </xf>
    <xf numFmtId="0" fontId="59" fillId="0" borderId="0" xfId="51" applyFont="1" applyFill="1" applyAlignment="1" applyProtection="1">
      <alignment vertical="center"/>
    </xf>
    <xf numFmtId="0" fontId="60" fillId="0" borderId="0" xfId="53" applyFont="1" applyFill="1" applyProtection="1">
      <alignment vertical="center"/>
    </xf>
    <xf numFmtId="0" fontId="55" fillId="0" borderId="0" xfId="52" applyFont="1" applyAlignment="1">
      <alignment vertical="center"/>
    </xf>
    <xf numFmtId="0" fontId="59" fillId="38" borderId="4" xfId="51" applyFont="1" applyFill="1" applyBorder="1" applyAlignment="1" applyProtection="1">
      <alignment vertical="center" textRotation="255"/>
    </xf>
    <xf numFmtId="0" fontId="59" fillId="38" borderId="8" xfId="51" applyFont="1" applyFill="1" applyBorder="1" applyAlignment="1" applyProtection="1">
      <alignment vertical="center"/>
    </xf>
    <xf numFmtId="0" fontId="59" fillId="38" borderId="8" xfId="51" applyFont="1" applyFill="1" applyBorder="1" applyAlignment="1" applyProtection="1">
      <alignment horizontal="center" vertical="center"/>
    </xf>
    <xf numFmtId="0" fontId="59" fillId="38" borderId="9" xfId="51" applyFont="1" applyFill="1" applyBorder="1" applyAlignment="1" applyProtection="1">
      <alignment horizontal="center" vertical="center"/>
    </xf>
    <xf numFmtId="0" fontId="59" fillId="38" borderId="11" xfId="51" applyFont="1" applyFill="1" applyBorder="1" applyAlignment="1" applyProtection="1"/>
    <xf numFmtId="0" fontId="59" fillId="38" borderId="12" xfId="51" applyFont="1" applyFill="1" applyBorder="1" applyAlignment="1" applyProtection="1"/>
    <xf numFmtId="0" fontId="59" fillId="38" borderId="12" xfId="51" applyFont="1" applyFill="1" applyBorder="1" applyAlignment="1" applyProtection="1">
      <alignment horizontal="right"/>
    </xf>
    <xf numFmtId="0" fontId="59" fillId="39" borderId="12" xfId="51" applyFont="1" applyFill="1" applyBorder="1" applyAlignment="1" applyProtection="1">
      <alignment horizontal="center"/>
    </xf>
    <xf numFmtId="0" fontId="59" fillId="38" borderId="1" xfId="51" applyFont="1" applyFill="1" applyBorder="1" applyAlignment="1" applyProtection="1"/>
    <xf numFmtId="0" fontId="59" fillId="38" borderId="6" xfId="51" applyFont="1" applyFill="1" applyBorder="1" applyAlignment="1" applyProtection="1">
      <alignment vertical="center" textRotation="255"/>
    </xf>
    <xf numFmtId="0" fontId="59" fillId="38" borderId="3" xfId="51" applyFont="1" applyFill="1" applyBorder="1" applyAlignment="1" applyProtection="1">
      <alignment vertical="center"/>
    </xf>
    <xf numFmtId="0" fontId="59" fillId="38" borderId="3" xfId="51" applyFont="1" applyFill="1" applyBorder="1" applyAlignment="1" applyProtection="1">
      <alignment horizontal="center" vertical="center"/>
    </xf>
    <xf numFmtId="0" fontId="59" fillId="38" borderId="10" xfId="51" applyFont="1" applyFill="1" applyBorder="1" applyAlignment="1" applyProtection="1">
      <alignment horizontal="center" vertical="center"/>
    </xf>
    <xf numFmtId="0" fontId="59" fillId="38" borderId="12" xfId="51" applyFont="1" applyFill="1" applyBorder="1" applyAlignment="1" applyProtection="1">
      <alignment horizontal="center"/>
    </xf>
    <xf numFmtId="0" fontId="59" fillId="38" borderId="2" xfId="51" applyFont="1" applyFill="1" applyBorder="1" applyAlignment="1" applyProtection="1">
      <alignment horizontal="center"/>
    </xf>
    <xf numFmtId="0" fontId="59" fillId="38" borderId="1" xfId="51" applyFont="1" applyFill="1" applyBorder="1" applyAlignment="1" applyProtection="1">
      <alignment horizontal="center"/>
    </xf>
    <xf numFmtId="12" fontId="56" fillId="0" borderId="54" xfId="51" applyNumberFormat="1" applyFont="1" applyBorder="1" applyAlignment="1" applyProtection="1">
      <alignment horizontal="center" vertical="center"/>
    </xf>
    <xf numFmtId="184" fontId="3" fillId="39" borderId="104" xfId="50" applyNumberFormat="1" applyFont="1" applyFill="1" applyBorder="1" applyAlignment="1" applyProtection="1">
      <alignment vertical="center"/>
      <protection locked="0"/>
    </xf>
    <xf numFmtId="2" fontId="3" fillId="0" borderId="100" xfId="50" applyNumberFormat="1" applyFont="1" applyFill="1" applyBorder="1" applyAlignment="1" applyProtection="1"/>
    <xf numFmtId="12" fontId="56" fillId="0" borderId="108" xfId="51" applyNumberFormat="1" applyFont="1" applyBorder="1" applyAlignment="1" applyProtection="1">
      <alignment horizontal="center" vertical="center"/>
    </xf>
    <xf numFmtId="184" fontId="3" fillId="39" borderId="108" xfId="50" applyNumberFormat="1" applyFont="1" applyFill="1" applyBorder="1" applyAlignment="1" applyProtection="1">
      <alignment vertical="center"/>
      <protection locked="0"/>
    </xf>
    <xf numFmtId="0" fontId="56" fillId="0" borderId="108" xfId="51" applyNumberFormat="1" applyFont="1" applyBorder="1" applyAlignment="1" applyProtection="1">
      <alignment horizontal="center" vertical="center"/>
    </xf>
    <xf numFmtId="184" fontId="3" fillId="39" borderId="112" xfId="50" applyNumberFormat="1" applyFont="1" applyFill="1" applyBorder="1" applyAlignment="1" applyProtection="1">
      <alignment vertical="center"/>
      <protection locked="0"/>
    </xf>
    <xf numFmtId="12" fontId="56" fillId="38" borderId="96" xfId="51" applyNumberFormat="1" applyFont="1" applyFill="1" applyBorder="1" applyAlignment="1" applyProtection="1">
      <alignment horizontal="center" vertical="center"/>
    </xf>
    <xf numFmtId="184" fontId="3" fillId="39" borderId="0" xfId="50" applyNumberFormat="1" applyFont="1" applyFill="1" applyBorder="1" applyAlignment="1" applyProtection="1">
      <alignment vertical="center"/>
      <protection locked="0"/>
    </xf>
    <xf numFmtId="184" fontId="3" fillId="39" borderId="54" xfId="50" applyNumberFormat="1" applyFont="1" applyFill="1" applyBorder="1" applyAlignment="1" applyProtection="1">
      <alignment vertical="center"/>
      <protection locked="0"/>
    </xf>
    <xf numFmtId="184" fontId="3" fillId="39" borderId="7" xfId="50" applyNumberFormat="1" applyFont="1" applyFill="1" applyBorder="1" applyAlignment="1" applyProtection="1">
      <alignment vertical="center"/>
      <protection locked="0"/>
    </xf>
    <xf numFmtId="12" fontId="56" fillId="38" borderId="108" xfId="51" applyNumberFormat="1" applyFont="1" applyFill="1" applyBorder="1" applyAlignment="1" applyProtection="1">
      <alignment horizontal="center" vertical="center"/>
    </xf>
    <xf numFmtId="184" fontId="3" fillId="39" borderId="106" xfId="50" applyNumberFormat="1" applyFont="1" applyFill="1" applyBorder="1" applyAlignment="1" applyProtection="1">
      <alignment vertical="center"/>
      <protection locked="0"/>
    </xf>
    <xf numFmtId="184" fontId="3" fillId="39" borderId="107" xfId="50" applyNumberFormat="1" applyFont="1" applyFill="1" applyBorder="1" applyAlignment="1" applyProtection="1">
      <alignment vertical="center"/>
      <protection locked="0"/>
    </xf>
    <xf numFmtId="0" fontId="56" fillId="0" borderId="119" xfId="51" applyNumberFormat="1" applyFont="1" applyBorder="1" applyAlignment="1" applyProtection="1">
      <alignment horizontal="center" vertical="center"/>
    </xf>
    <xf numFmtId="184" fontId="3" fillId="39" borderId="3" xfId="50" applyNumberFormat="1" applyFont="1" applyFill="1" applyBorder="1" applyAlignment="1" applyProtection="1">
      <alignment vertical="center"/>
      <protection locked="0"/>
    </xf>
    <xf numFmtId="184" fontId="3" fillId="39" borderId="47" xfId="50" applyNumberFormat="1" applyFont="1" applyFill="1" applyBorder="1" applyAlignment="1" applyProtection="1">
      <alignment vertical="center"/>
      <protection locked="0"/>
    </xf>
    <xf numFmtId="184" fontId="3" fillId="39" borderId="10" xfId="50" applyNumberFormat="1" applyFont="1" applyFill="1" applyBorder="1" applyAlignment="1" applyProtection="1">
      <alignment vertical="center"/>
      <protection locked="0"/>
    </xf>
    <xf numFmtId="0" fontId="56" fillId="0" borderId="4" xfId="51" applyFont="1" applyBorder="1" applyAlignment="1" applyProtection="1">
      <alignment horizontal="center" vertical="center" shrinkToFit="1"/>
    </xf>
    <xf numFmtId="0" fontId="56" fillId="0" borderId="96" xfId="51" applyNumberFormat="1" applyFont="1" applyBorder="1" applyAlignment="1" applyProtection="1">
      <alignment horizontal="center" vertical="center"/>
    </xf>
    <xf numFmtId="0" fontId="56" fillId="0" borderId="11" xfId="51" applyFont="1" applyBorder="1" applyAlignment="1" applyProtection="1">
      <alignment horizontal="center" vertical="center" textRotation="255"/>
    </xf>
    <xf numFmtId="0" fontId="56" fillId="0" borderId="12" xfId="51" applyFont="1" applyBorder="1" applyAlignment="1" applyProtection="1">
      <alignment horizontal="center" vertical="center"/>
    </xf>
    <xf numFmtId="0" fontId="59" fillId="0" borderId="12" xfId="51" applyFont="1" applyFill="1" applyBorder="1" applyAlignment="1" applyProtection="1">
      <alignment horizontal="left" vertical="center" wrapText="1"/>
    </xf>
    <xf numFmtId="0" fontId="56" fillId="0" borderId="1" xfId="51" applyNumberFormat="1" applyFont="1" applyFill="1" applyBorder="1" applyAlignment="1" applyProtection="1">
      <alignment horizontal="center" vertical="center"/>
    </xf>
    <xf numFmtId="184" fontId="3" fillId="0" borderId="1" xfId="50" applyNumberFormat="1" applyFont="1" applyFill="1" applyBorder="1" applyAlignment="1" applyProtection="1">
      <alignment vertical="center"/>
    </xf>
    <xf numFmtId="184" fontId="3" fillId="0" borderId="2" xfId="50" applyNumberFormat="1" applyFont="1" applyFill="1" applyBorder="1" applyAlignment="1" applyProtection="1">
      <alignment vertical="center"/>
    </xf>
    <xf numFmtId="184" fontId="55" fillId="0" borderId="2" xfId="54" applyNumberFormat="1" applyFont="1" applyFill="1" applyBorder="1" applyAlignment="1" applyProtection="1">
      <alignment vertical="center"/>
    </xf>
    <xf numFmtId="0" fontId="56" fillId="38" borderId="11" xfId="51" applyFont="1" applyFill="1" applyBorder="1" applyAlignment="1" applyProtection="1">
      <alignment horizontal="center" vertical="center" textRotation="255"/>
    </xf>
    <xf numFmtId="0" fontId="56" fillId="38" borderId="1" xfId="51" applyNumberFormat="1" applyFont="1" applyFill="1" applyBorder="1" applyAlignment="1" applyProtection="1">
      <alignment horizontal="center"/>
    </xf>
    <xf numFmtId="2" fontId="3" fillId="42" borderId="1" xfId="50" applyNumberFormat="1" applyFont="1" applyFill="1" applyBorder="1" applyAlignment="1" applyProtection="1"/>
    <xf numFmtId="12" fontId="56" fillId="40" borderId="1" xfId="50" applyNumberFormat="1" applyFont="1" applyFill="1" applyBorder="1" applyAlignment="1" applyProtection="1">
      <alignment horizontal="center"/>
      <protection locked="0"/>
    </xf>
    <xf numFmtId="184" fontId="55" fillId="0" borderId="100" xfId="54" applyNumberFormat="1" applyFont="1" applyFill="1" applyBorder="1" applyAlignment="1" applyProtection="1">
      <alignment vertical="center"/>
    </xf>
    <xf numFmtId="0" fontId="56" fillId="38" borderId="4" xfId="51" applyFont="1" applyFill="1" applyBorder="1" applyAlignment="1" applyProtection="1">
      <alignment horizontal="center" vertical="center" textRotation="255"/>
    </xf>
    <xf numFmtId="0" fontId="56" fillId="38" borderId="9" xfId="51" applyNumberFormat="1" applyFont="1" applyFill="1" applyBorder="1" applyAlignment="1" applyProtection="1">
      <alignment horizontal="center"/>
    </xf>
    <xf numFmtId="185" fontId="3" fillId="42" borderId="9" xfId="50" applyNumberFormat="1" applyFont="1" applyFill="1" applyBorder="1" applyAlignment="1" applyProtection="1"/>
    <xf numFmtId="2" fontId="3" fillId="42" borderId="9" xfId="50" applyNumberFormat="1" applyFont="1" applyFill="1" applyBorder="1" applyAlignment="1" applyProtection="1"/>
    <xf numFmtId="2" fontId="3" fillId="42" borderId="12" xfId="50" applyNumberFormat="1" applyFont="1" applyFill="1" applyBorder="1" applyAlignment="1" applyProtection="1"/>
    <xf numFmtId="49" fontId="3" fillId="0" borderId="5" xfId="51" applyNumberFormat="1" applyFont="1" applyFill="1" applyBorder="1" applyAlignment="1" applyProtection="1">
      <alignment horizontal="left" shrinkToFit="1"/>
    </xf>
    <xf numFmtId="49" fontId="3" fillId="0" borderId="0" xfId="51" applyNumberFormat="1" applyFont="1" applyFill="1" applyBorder="1" applyAlignment="1" applyProtection="1">
      <alignment horizontal="left" shrinkToFit="1"/>
    </xf>
    <xf numFmtId="186" fontId="55" fillId="42" borderId="96" xfId="54" applyNumberFormat="1" applyFont="1" applyFill="1" applyBorder="1" applyAlignment="1" applyProtection="1">
      <alignment vertical="center"/>
    </xf>
    <xf numFmtId="185" fontId="65" fillId="42" borderId="69" xfId="50" applyNumberFormat="1" applyFont="1" applyFill="1" applyBorder="1" applyAlignment="1" applyProtection="1">
      <alignment vertical="center"/>
    </xf>
    <xf numFmtId="49" fontId="3" fillId="0" borderId="0" xfId="51" quotePrefix="1" applyNumberFormat="1" applyFont="1" applyFill="1" applyBorder="1" applyAlignment="1" applyProtection="1">
      <alignment horizontal="left" shrinkToFit="1"/>
    </xf>
    <xf numFmtId="0" fontId="3" fillId="0" borderId="0" xfId="51" applyFont="1" applyFill="1" applyBorder="1" applyAlignment="1" applyProtection="1">
      <alignment vertical="top" wrapText="1"/>
    </xf>
    <xf numFmtId="0" fontId="3" fillId="0" borderId="0" xfId="51" applyFont="1" applyFill="1" applyBorder="1" applyAlignment="1" applyProtection="1">
      <alignment horizontal="center" vertical="center" wrapText="1"/>
    </xf>
    <xf numFmtId="9" fontId="3" fillId="0" borderId="0" xfId="49" applyFont="1" applyFill="1" applyBorder="1" applyAlignment="1" applyProtection="1">
      <alignment horizontal="center" vertical="center" wrapText="1"/>
    </xf>
    <xf numFmtId="0" fontId="55" fillId="38" borderId="0" xfId="52" applyFont="1" applyFill="1">
      <alignment vertical="center"/>
    </xf>
    <xf numFmtId="0" fontId="21" fillId="0" borderId="3" xfId="0" applyFont="1" applyBorder="1" applyAlignment="1">
      <alignment vertical="center" wrapText="1"/>
    </xf>
    <xf numFmtId="0" fontId="21" fillId="0" borderId="0" xfId="0" applyFont="1" applyBorder="1" applyAlignment="1">
      <alignment vertical="top"/>
    </xf>
    <xf numFmtId="0" fontId="22" fillId="33" borderId="0" xfId="0" applyFont="1" applyFill="1" applyBorder="1" applyAlignment="1">
      <alignment horizontal="center" vertical="center" shrinkToFit="1"/>
    </xf>
    <xf numFmtId="0" fontId="25" fillId="34" borderId="0" xfId="0" applyFont="1" applyFill="1" applyBorder="1" applyAlignment="1">
      <alignment horizontal="left" vertical="center" wrapText="1"/>
    </xf>
    <xf numFmtId="0" fontId="30" fillId="34" borderId="0" xfId="0" applyFont="1" applyFill="1" applyAlignment="1">
      <alignment horizontal="left" vertical="center" wrapText="1"/>
    </xf>
    <xf numFmtId="0" fontId="33" fillId="34" borderId="0" xfId="0" applyFont="1" applyFill="1" applyBorder="1" applyAlignment="1">
      <alignment horizontal="left" vertical="center" wrapText="1"/>
    </xf>
    <xf numFmtId="0" fontId="33" fillId="0" borderId="0" xfId="0" applyFont="1" applyAlignment="1">
      <alignment vertical="center" wrapText="1"/>
    </xf>
    <xf numFmtId="0" fontId="31" fillId="0" borderId="0" xfId="0" applyFont="1" applyFill="1" applyBorder="1" applyAlignment="1">
      <alignment horizontal="center" vertical="center" wrapText="1" shrinkToFit="1"/>
    </xf>
    <xf numFmtId="0" fontId="0" fillId="0" borderId="0" xfId="0" applyFont="1" applyFill="1"/>
    <xf numFmtId="179" fontId="21" fillId="0" borderId="0" xfId="56" applyNumberFormat="1" applyFont="1" applyFill="1" applyBorder="1" applyAlignment="1">
      <alignment horizontal="center" vertical="center"/>
    </xf>
    <xf numFmtId="0" fontId="21" fillId="0" borderId="0" xfId="0" applyFont="1" applyBorder="1" applyAlignment="1">
      <alignment horizontal="justify" vertical="top" wrapText="1"/>
    </xf>
    <xf numFmtId="0" fontId="21" fillId="0" borderId="0" xfId="0" applyFont="1" applyAlignment="1">
      <alignment horizontal="justify" vertical="top" wrapText="1"/>
    </xf>
    <xf numFmtId="0" fontId="22" fillId="33" borderId="5" xfId="0" applyFont="1" applyFill="1" applyBorder="1" applyAlignment="1">
      <alignment horizontal="center" vertical="center" shrinkToFit="1"/>
    </xf>
    <xf numFmtId="0" fontId="22" fillId="33" borderId="0" xfId="0" applyFont="1" applyFill="1" applyBorder="1" applyAlignment="1">
      <alignment horizontal="center" vertical="center" shrinkToFit="1"/>
    </xf>
    <xf numFmtId="0" fontId="22" fillId="33" borderId="7" xfId="0" applyFont="1" applyFill="1" applyBorder="1" applyAlignment="1">
      <alignment horizontal="center" vertical="center" shrinkToFit="1"/>
    </xf>
    <xf numFmtId="0" fontId="21" fillId="0" borderId="0" xfId="0" applyFont="1" applyBorder="1" applyAlignment="1">
      <alignment horizontal="justify" vertical="top"/>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 xfId="0" applyFont="1" applyFill="1" applyBorder="1" applyAlignment="1">
      <alignment horizontal="center" vertical="center" wrapText="1"/>
    </xf>
    <xf numFmtId="0" fontId="24" fillId="0" borderId="0" xfId="0" applyFont="1" applyAlignment="1">
      <alignment horizontal="center" vertical="center" wrapText="1"/>
    </xf>
    <xf numFmtId="0" fontId="21" fillId="33" borderId="2" xfId="0" applyFont="1" applyFill="1" applyBorder="1" applyAlignment="1">
      <alignment vertical="center" wrapText="1"/>
    </xf>
    <xf numFmtId="0" fontId="21" fillId="0" borderId="1" xfId="0" applyFont="1" applyBorder="1" applyAlignment="1">
      <alignment horizontal="center" vertical="center"/>
    </xf>
    <xf numFmtId="0" fontId="24" fillId="0" borderId="27" xfId="43" applyNumberFormat="1" applyFont="1" applyBorder="1" applyAlignment="1">
      <alignment horizontal="center" vertical="center"/>
    </xf>
    <xf numFmtId="0" fontId="24" fillId="0" borderId="28" xfId="43" applyNumberFormat="1" applyFont="1" applyBorder="1" applyAlignment="1">
      <alignment horizontal="center" vertical="center"/>
    </xf>
    <xf numFmtId="0" fontId="24" fillId="0" borderId="29" xfId="43" applyNumberFormat="1" applyFont="1" applyBorder="1" applyAlignment="1">
      <alignment horizontal="center" vertical="center"/>
    </xf>
    <xf numFmtId="0" fontId="24" fillId="0" borderId="34" xfId="43" applyNumberFormat="1" applyFont="1" applyBorder="1" applyAlignment="1">
      <alignment horizontal="center" vertical="center"/>
    </xf>
    <xf numFmtId="0" fontId="24" fillId="0" borderId="0" xfId="43" applyNumberFormat="1" applyFont="1" applyBorder="1" applyAlignment="1">
      <alignment horizontal="center" vertical="center"/>
    </xf>
    <xf numFmtId="0" fontId="24" fillId="0" borderId="35" xfId="43" applyNumberFormat="1" applyFont="1" applyBorder="1" applyAlignment="1">
      <alignment horizontal="center" vertical="center"/>
    </xf>
    <xf numFmtId="0" fontId="26" fillId="0" borderId="31" xfId="43" applyNumberFormat="1" applyFont="1" applyBorder="1" applyAlignment="1">
      <alignment horizontal="right" vertical="center"/>
    </xf>
    <xf numFmtId="0" fontId="23" fillId="0" borderId="0" xfId="43" applyNumberFormat="1" applyFont="1" applyAlignment="1">
      <alignment horizontal="center" vertical="center"/>
    </xf>
    <xf numFmtId="0" fontId="24" fillId="0" borderId="0" xfId="43" applyNumberFormat="1" applyFont="1" applyAlignment="1">
      <alignment horizontal="center" vertical="center"/>
    </xf>
    <xf numFmtId="0" fontId="21" fillId="0" borderId="0" xfId="43" applyNumberFormat="1" applyFont="1" applyAlignment="1">
      <alignment vertical="center"/>
    </xf>
    <xf numFmtId="0" fontId="21" fillId="0" borderId="0" xfId="43" applyNumberFormat="1" applyFont="1" applyBorder="1" applyAlignment="1">
      <alignment vertical="center"/>
    </xf>
    <xf numFmtId="0" fontId="26" fillId="0" borderId="32" xfId="43" applyNumberFormat="1" applyFont="1" applyBorder="1" applyAlignment="1">
      <alignment horizontal="right" vertical="center"/>
    </xf>
    <xf numFmtId="0" fontId="26" fillId="0" borderId="33" xfId="43" applyNumberFormat="1" applyFont="1" applyBorder="1" applyAlignment="1">
      <alignment horizontal="right" vertical="center"/>
    </xf>
    <xf numFmtId="0" fontId="26" fillId="0" borderId="22" xfId="42" applyNumberFormat="1" applyFont="1" applyBorder="1" applyAlignment="1">
      <alignment vertical="center" wrapText="1"/>
    </xf>
    <xf numFmtId="0" fontId="26" fillId="0" borderId="23" xfId="42" applyNumberFormat="1" applyFont="1" applyBorder="1" applyAlignment="1">
      <alignment vertical="center"/>
    </xf>
    <xf numFmtId="0" fontId="26" fillId="0" borderId="30" xfId="42" applyNumberFormat="1" applyFont="1" applyBorder="1" applyAlignment="1">
      <alignment vertical="center"/>
    </xf>
    <xf numFmtId="0" fontId="26" fillId="0" borderId="31" xfId="42" applyNumberFormat="1" applyFont="1" applyBorder="1" applyAlignment="1">
      <alignment vertical="center"/>
    </xf>
    <xf numFmtId="0" fontId="27" fillId="33" borderId="24" xfId="42" applyNumberFormat="1" applyFont="1" applyFill="1" applyBorder="1" applyAlignment="1">
      <alignment horizontal="right" vertical="center"/>
    </xf>
    <xf numFmtId="0" fontId="27" fillId="33" borderId="25" xfId="42" applyNumberFormat="1" applyFont="1" applyFill="1" applyBorder="1" applyAlignment="1">
      <alignment horizontal="right" vertical="center"/>
    </xf>
    <xf numFmtId="0" fontId="26" fillId="0" borderId="25" xfId="42" applyNumberFormat="1" applyFont="1" applyBorder="1" applyAlignment="1">
      <alignment horizontal="left" vertical="center"/>
    </xf>
    <xf numFmtId="176" fontId="26" fillId="0" borderId="25" xfId="43" applyNumberFormat="1" applyFont="1" applyBorder="1" applyAlignment="1">
      <alignment horizontal="left" vertical="center"/>
    </xf>
    <xf numFmtId="0" fontId="26" fillId="0" borderId="36" xfId="42" applyNumberFormat="1" applyFont="1" applyBorder="1" applyAlignment="1">
      <alignment horizontal="center" vertical="center" textRotation="255" shrinkToFit="1"/>
    </xf>
    <xf numFmtId="0" fontId="26" fillId="0" borderId="39" xfId="42" applyNumberFormat="1" applyFont="1" applyBorder="1" applyAlignment="1">
      <alignment horizontal="center" vertical="center" textRotation="255" shrinkToFit="1"/>
    </xf>
    <xf numFmtId="0" fontId="26" fillId="0" borderId="52" xfId="42" applyNumberFormat="1" applyFont="1" applyBorder="1" applyAlignment="1">
      <alignment horizontal="center" vertical="center" textRotation="255" shrinkToFit="1"/>
    </xf>
    <xf numFmtId="0" fontId="26" fillId="34" borderId="27" xfId="42" applyNumberFormat="1" applyFont="1" applyFill="1" applyBorder="1" applyAlignment="1">
      <alignment horizontal="center" vertical="center" shrinkToFit="1"/>
    </xf>
    <xf numFmtId="0" fontId="26" fillId="34" borderId="28" xfId="42" applyNumberFormat="1" applyFont="1" applyFill="1" applyBorder="1" applyAlignment="1">
      <alignment horizontal="center" vertical="center" shrinkToFit="1"/>
    </xf>
    <xf numFmtId="0" fontId="26" fillId="34" borderId="37" xfId="42" applyNumberFormat="1" applyFont="1" applyFill="1" applyBorder="1" applyAlignment="1">
      <alignment horizontal="center" vertical="center" shrinkToFit="1"/>
    </xf>
    <xf numFmtId="0" fontId="26" fillId="34" borderId="36" xfId="42" applyNumberFormat="1" applyFont="1" applyFill="1" applyBorder="1" applyAlignment="1">
      <alignment horizontal="center" vertical="center" shrinkToFit="1"/>
    </xf>
    <xf numFmtId="0" fontId="26" fillId="34" borderId="3" xfId="42" applyNumberFormat="1" applyFont="1" applyFill="1" applyBorder="1" applyAlignment="1">
      <alignment horizontal="center" vertical="center" shrinkToFit="1"/>
    </xf>
    <xf numFmtId="0" fontId="26" fillId="34" borderId="10" xfId="42" applyNumberFormat="1" applyFont="1" applyFill="1" applyBorder="1" applyAlignment="1">
      <alignment horizontal="center" vertical="center" shrinkToFit="1"/>
    </xf>
    <xf numFmtId="0" fontId="27" fillId="33" borderId="38" xfId="42" applyNumberFormat="1" applyFont="1" applyFill="1" applyBorder="1" applyAlignment="1">
      <alignment vertical="center"/>
    </xf>
    <xf numFmtId="0" fontId="27" fillId="33" borderId="37" xfId="42" applyNumberFormat="1" applyFont="1" applyFill="1" applyBorder="1" applyAlignment="1">
      <alignment vertical="center"/>
    </xf>
    <xf numFmtId="0" fontId="27" fillId="33" borderId="6" xfId="42" applyNumberFormat="1" applyFont="1" applyFill="1" applyBorder="1" applyAlignment="1">
      <alignment vertical="center"/>
    </xf>
    <xf numFmtId="0" fontId="27" fillId="33" borderId="10" xfId="42" applyNumberFormat="1" applyFont="1" applyFill="1" applyBorder="1" applyAlignment="1">
      <alignment vertical="center"/>
    </xf>
    <xf numFmtId="0" fontId="26" fillId="34" borderId="34" xfId="42" applyNumberFormat="1" applyFont="1" applyFill="1" applyBorder="1" applyAlignment="1">
      <alignment horizontal="center" vertical="center" shrinkToFit="1"/>
    </xf>
    <xf numFmtId="0" fontId="26" fillId="34" borderId="0" xfId="42" applyNumberFormat="1" applyFont="1" applyFill="1" applyBorder="1" applyAlignment="1">
      <alignment horizontal="center" vertical="center" shrinkToFit="1"/>
    </xf>
    <xf numFmtId="0" fontId="26" fillId="34" borderId="7" xfId="42" applyNumberFormat="1" applyFont="1" applyFill="1" applyBorder="1" applyAlignment="1">
      <alignment horizontal="center" vertical="center" shrinkToFit="1"/>
    </xf>
    <xf numFmtId="0" fontId="27" fillId="33" borderId="23" xfId="42" applyNumberFormat="1" applyFont="1" applyFill="1" applyBorder="1" applyAlignment="1">
      <alignment horizontal="right" vertical="center"/>
    </xf>
    <xf numFmtId="0" fontId="27" fillId="33" borderId="2" xfId="42" applyNumberFormat="1" applyFont="1" applyFill="1" applyBorder="1" applyAlignment="1">
      <alignment horizontal="right" vertical="center"/>
    </xf>
    <xf numFmtId="0" fontId="27" fillId="33" borderId="47" xfId="42" applyNumberFormat="1" applyFont="1" applyFill="1" applyBorder="1" applyAlignment="1">
      <alignment horizontal="right" vertical="center"/>
    </xf>
    <xf numFmtId="0" fontId="27" fillId="33" borderId="23" xfId="42" applyNumberFormat="1" applyFont="1" applyFill="1" applyBorder="1" applyAlignment="1">
      <alignment vertical="center"/>
    </xf>
    <xf numFmtId="0" fontId="27" fillId="33" borderId="2" xfId="42" applyNumberFormat="1" applyFont="1" applyFill="1" applyBorder="1" applyAlignment="1">
      <alignment vertical="center"/>
    </xf>
    <xf numFmtId="0" fontId="27" fillId="33" borderId="29" xfId="42" applyNumberFormat="1" applyFont="1" applyFill="1" applyBorder="1" applyAlignment="1">
      <alignment vertical="center"/>
    </xf>
    <xf numFmtId="0" fontId="27" fillId="33" borderId="40" xfId="42" applyNumberFormat="1" applyFont="1" applyFill="1" applyBorder="1" applyAlignment="1">
      <alignment vertical="center"/>
    </xf>
    <xf numFmtId="0" fontId="22" fillId="0" borderId="34" xfId="43" applyNumberFormat="1" applyFont="1" applyBorder="1" applyAlignment="1">
      <alignment horizontal="center" vertical="center"/>
    </xf>
    <xf numFmtId="0" fontId="22" fillId="0" borderId="0" xfId="43" applyNumberFormat="1" applyFont="1" applyBorder="1" applyAlignment="1">
      <alignment horizontal="center" vertical="center"/>
    </xf>
    <xf numFmtId="0" fontId="22" fillId="0" borderId="35" xfId="43" applyNumberFormat="1" applyFont="1" applyBorder="1" applyAlignment="1">
      <alignment horizontal="center" vertical="center"/>
    </xf>
    <xf numFmtId="0" fontId="26" fillId="34" borderId="42" xfId="42" applyNumberFormat="1" applyFont="1" applyFill="1" applyBorder="1" applyAlignment="1">
      <alignment horizontal="center" vertical="center" shrinkToFit="1"/>
    </xf>
    <xf numFmtId="0" fontId="26" fillId="34" borderId="43" xfId="42" applyNumberFormat="1" applyFont="1" applyFill="1" applyBorder="1" applyAlignment="1">
      <alignment horizontal="center" vertical="center" shrinkToFit="1"/>
    </xf>
    <xf numFmtId="0" fontId="26" fillId="34" borderId="44" xfId="42" applyNumberFormat="1" applyFont="1" applyFill="1" applyBorder="1" applyAlignment="1">
      <alignment horizontal="center" vertical="center" shrinkToFit="1"/>
    </xf>
    <xf numFmtId="0" fontId="27" fillId="0" borderId="2" xfId="42" applyNumberFormat="1" applyFont="1" applyBorder="1" applyAlignment="1">
      <alignment vertical="center"/>
    </xf>
    <xf numFmtId="0" fontId="27" fillId="0" borderId="31" xfId="42" applyNumberFormat="1" applyFont="1" applyBorder="1" applyAlignment="1">
      <alignment vertical="center"/>
    </xf>
    <xf numFmtId="0" fontId="27" fillId="0" borderId="4" xfId="42" applyNumberFormat="1" applyFont="1" applyBorder="1" applyAlignment="1">
      <alignment vertical="center"/>
    </xf>
    <xf numFmtId="0" fontId="27" fillId="0" borderId="9" xfId="42" applyNumberFormat="1" applyFont="1" applyBorder="1" applyAlignment="1">
      <alignment vertical="center"/>
    </xf>
    <xf numFmtId="0" fontId="27" fillId="0" borderId="45" xfId="42" applyNumberFormat="1" applyFont="1" applyBorder="1" applyAlignment="1">
      <alignment vertical="center"/>
    </xf>
    <xf numFmtId="0" fontId="27" fillId="0" borderId="44" xfId="42" applyNumberFormat="1" applyFont="1" applyBorder="1" applyAlignment="1">
      <alignment vertical="center"/>
    </xf>
    <xf numFmtId="0" fontId="27" fillId="0" borderId="8" xfId="42" applyNumberFormat="1" applyFont="1" applyBorder="1" applyAlignment="1">
      <alignment vertical="center"/>
    </xf>
    <xf numFmtId="0" fontId="27" fillId="0" borderId="43" xfId="42" applyNumberFormat="1" applyFont="1" applyBorder="1" applyAlignment="1">
      <alignment vertical="center"/>
    </xf>
    <xf numFmtId="0" fontId="27" fillId="33" borderId="28" xfId="42" applyNumberFormat="1" applyFont="1" applyFill="1" applyBorder="1" applyAlignment="1">
      <alignment vertical="center"/>
    </xf>
    <xf numFmtId="0" fontId="27" fillId="33" borderId="3" xfId="42" applyNumberFormat="1" applyFont="1" applyFill="1" applyBorder="1" applyAlignment="1">
      <alignment vertical="center"/>
    </xf>
    <xf numFmtId="0" fontId="27" fillId="0" borderId="41" xfId="42" applyNumberFormat="1" applyFont="1" applyBorder="1" applyAlignment="1">
      <alignment vertical="center"/>
    </xf>
    <xf numFmtId="0" fontId="27" fillId="0" borderId="46" xfId="42" applyNumberFormat="1" applyFont="1" applyBorder="1" applyAlignment="1">
      <alignment vertical="center"/>
    </xf>
    <xf numFmtId="0" fontId="27" fillId="33" borderId="47" xfId="42" applyNumberFormat="1" applyFont="1" applyFill="1" applyBorder="1" applyAlignment="1">
      <alignment vertical="center"/>
    </xf>
    <xf numFmtId="0" fontId="27" fillId="33" borderId="48" xfId="42" applyNumberFormat="1" applyFont="1" applyFill="1" applyBorder="1" applyAlignment="1">
      <alignment vertical="center"/>
    </xf>
    <xf numFmtId="0" fontId="27" fillId="33" borderId="49" xfId="42" applyNumberFormat="1" applyFont="1" applyFill="1" applyBorder="1" applyAlignment="1">
      <alignment vertical="center"/>
    </xf>
    <xf numFmtId="0" fontId="26" fillId="0" borderId="34" xfId="43" applyNumberFormat="1" applyFont="1" applyBorder="1" applyAlignment="1">
      <alignment horizontal="center" vertical="center"/>
    </xf>
    <xf numFmtId="0" fontId="26" fillId="0" borderId="0" xfId="43" applyNumberFormat="1" applyFont="1" applyBorder="1" applyAlignment="1">
      <alignment horizontal="center" vertical="center"/>
    </xf>
    <xf numFmtId="0" fontId="26" fillId="0" borderId="35" xfId="43" applyNumberFormat="1" applyFont="1" applyBorder="1" applyAlignment="1">
      <alignment horizontal="center" vertical="center"/>
    </xf>
    <xf numFmtId="0" fontId="26" fillId="34" borderId="50" xfId="42" applyNumberFormat="1" applyFont="1" applyFill="1" applyBorder="1" applyAlignment="1">
      <alignment horizontal="center" vertical="center" shrinkToFit="1"/>
    </xf>
    <xf numFmtId="0" fontId="26" fillId="34" borderId="8" xfId="42" applyNumberFormat="1" applyFont="1" applyFill="1" applyBorder="1" applyAlignment="1">
      <alignment horizontal="center" vertical="center" shrinkToFit="1"/>
    </xf>
    <xf numFmtId="0" fontId="26" fillId="34" borderId="9" xfId="42" applyNumberFormat="1" applyFont="1" applyFill="1" applyBorder="1" applyAlignment="1">
      <alignment horizontal="center" vertical="center" shrinkToFit="1"/>
    </xf>
    <xf numFmtId="0" fontId="28" fillId="0" borderId="0" xfId="43" applyNumberFormat="1" applyFont="1" applyBorder="1" applyAlignment="1">
      <alignment horizontal="center" vertical="center"/>
    </xf>
    <xf numFmtId="0" fontId="28" fillId="0" borderId="35" xfId="43" applyNumberFormat="1" applyFont="1" applyBorder="1" applyAlignment="1">
      <alignment horizontal="center" vertical="center"/>
    </xf>
    <xf numFmtId="0" fontId="28" fillId="0" borderId="34" xfId="43" applyNumberFormat="1" applyFont="1" applyBorder="1" applyAlignment="1">
      <alignment horizontal="center" vertical="center"/>
    </xf>
    <xf numFmtId="0" fontId="27" fillId="33" borderId="51" xfId="42" applyNumberFormat="1" applyFont="1" applyFill="1" applyBorder="1" applyAlignment="1">
      <alignment vertical="center"/>
    </xf>
    <xf numFmtId="0" fontId="28" fillId="0" borderId="43" xfId="43" applyNumberFormat="1" applyFont="1" applyBorder="1" applyAlignment="1">
      <alignment horizontal="center" vertical="center"/>
    </xf>
    <xf numFmtId="0" fontId="28" fillId="0" borderId="46" xfId="43" applyNumberFormat="1" applyFont="1" applyBorder="1" applyAlignment="1">
      <alignment horizontal="center" vertical="center"/>
    </xf>
    <xf numFmtId="0" fontId="28" fillId="0" borderId="42" xfId="43" applyNumberFormat="1" applyFont="1" applyBorder="1" applyAlignment="1">
      <alignment horizontal="center" vertical="center"/>
    </xf>
    <xf numFmtId="0" fontId="27" fillId="34" borderId="47" xfId="42" applyNumberFormat="1" applyFont="1" applyFill="1" applyBorder="1" applyAlignment="1">
      <alignment vertical="center"/>
    </xf>
    <xf numFmtId="0" fontId="27" fillId="34" borderId="31" xfId="42" applyNumberFormat="1" applyFont="1" applyFill="1" applyBorder="1" applyAlignment="1">
      <alignment vertical="center"/>
    </xf>
    <xf numFmtId="0" fontId="27" fillId="34" borderId="48" xfId="42" applyNumberFormat="1" applyFont="1" applyFill="1" applyBorder="1" applyAlignment="1">
      <alignment vertical="center"/>
    </xf>
    <xf numFmtId="0" fontId="27" fillId="34" borderId="33" xfId="42" applyNumberFormat="1" applyFont="1" applyFill="1" applyBorder="1" applyAlignment="1">
      <alignment vertical="center"/>
    </xf>
    <xf numFmtId="0" fontId="27" fillId="0" borderId="49" xfId="42" applyNumberFormat="1" applyFont="1" applyBorder="1" applyAlignment="1">
      <alignment vertical="center"/>
    </xf>
    <xf numFmtId="0" fontId="27" fillId="0" borderId="33" xfId="42" applyNumberFormat="1" applyFont="1" applyBorder="1" applyAlignment="1">
      <alignment vertical="center"/>
    </xf>
    <xf numFmtId="0" fontId="26" fillId="0" borderId="22" xfId="42" applyNumberFormat="1" applyFont="1" applyBorder="1" applyAlignment="1">
      <alignment horizontal="center" vertical="center" shrinkToFit="1"/>
    </xf>
    <xf numFmtId="0" fontId="26" fillId="0" borderId="23" xfId="42" applyNumberFormat="1" applyFont="1" applyBorder="1" applyAlignment="1">
      <alignment horizontal="center" vertical="center" shrinkToFit="1"/>
    </xf>
    <xf numFmtId="0" fontId="26" fillId="0" borderId="53" xfId="42" applyNumberFormat="1" applyFont="1" applyBorder="1" applyAlignment="1">
      <alignment horizontal="center" vertical="center" shrinkToFit="1"/>
    </xf>
    <xf numFmtId="0" fontId="26" fillId="0" borderId="2" xfId="42" applyNumberFormat="1" applyFont="1" applyBorder="1" applyAlignment="1">
      <alignment horizontal="center" vertical="center" shrinkToFit="1"/>
    </xf>
    <xf numFmtId="0" fontId="27" fillId="0" borderId="23" xfId="42" applyNumberFormat="1" applyFont="1" applyBorder="1" applyAlignment="1">
      <alignment vertical="center"/>
    </xf>
    <xf numFmtId="0" fontId="27" fillId="0" borderId="38" xfId="42" applyNumberFormat="1" applyFont="1" applyBorder="1" applyAlignment="1">
      <alignment vertical="center"/>
    </xf>
    <xf numFmtId="0" fontId="27" fillId="0" borderId="37" xfId="42" applyNumberFormat="1" applyFont="1" applyBorder="1" applyAlignment="1">
      <alignment vertical="center"/>
    </xf>
    <xf numFmtId="0" fontId="27" fillId="0" borderId="6" xfId="42" applyNumberFormat="1" applyFont="1" applyBorder="1" applyAlignment="1">
      <alignment vertical="center"/>
    </xf>
    <xf numFmtId="0" fontId="27" fillId="0" borderId="10" xfId="42" applyNumberFormat="1" applyFont="1" applyBorder="1" applyAlignment="1">
      <alignment vertical="center"/>
    </xf>
    <xf numFmtId="0" fontId="27" fillId="0" borderId="28" xfId="42" applyNumberFormat="1" applyFont="1" applyBorder="1" applyAlignment="1">
      <alignment vertical="center"/>
    </xf>
    <xf numFmtId="0" fontId="27" fillId="0" borderId="3" xfId="42" applyNumberFormat="1" applyFont="1" applyBorder="1" applyAlignment="1">
      <alignment vertical="center"/>
    </xf>
    <xf numFmtId="0" fontId="26" fillId="0" borderId="27" xfId="42" applyNumberFormat="1" applyFont="1" applyBorder="1" applyAlignment="1">
      <alignment horizontal="center" vertical="center" textRotation="255" shrinkToFit="1"/>
    </xf>
    <xf numFmtId="0" fontId="26" fillId="0" borderId="34" xfId="42" applyNumberFormat="1" applyFont="1" applyBorder="1" applyAlignment="1">
      <alignment horizontal="center" vertical="center" textRotation="255" shrinkToFit="1"/>
    </xf>
    <xf numFmtId="0" fontId="26" fillId="0" borderId="42" xfId="42" applyNumberFormat="1" applyFont="1" applyBorder="1" applyAlignment="1">
      <alignment horizontal="center" vertical="center" textRotation="255" shrinkToFit="1"/>
    </xf>
    <xf numFmtId="0" fontId="26" fillId="0" borderId="27" xfId="42" applyNumberFormat="1" applyFont="1" applyBorder="1" applyAlignment="1">
      <alignment horizontal="center" vertical="center"/>
    </xf>
    <xf numFmtId="0" fontId="26" fillId="0" borderId="28" xfId="42" applyNumberFormat="1" applyFont="1" applyBorder="1" applyAlignment="1">
      <alignment horizontal="center" vertical="center"/>
    </xf>
    <xf numFmtId="0" fontId="26" fillId="0" borderId="29" xfId="42" applyNumberFormat="1" applyFont="1" applyBorder="1" applyAlignment="1">
      <alignment horizontal="center" vertical="center"/>
    </xf>
    <xf numFmtId="0" fontId="26" fillId="0" borderId="42" xfId="42" applyNumberFormat="1" applyFont="1" applyBorder="1" applyAlignment="1">
      <alignment horizontal="center" vertical="center"/>
    </xf>
    <xf numFmtId="0" fontId="26" fillId="0" borderId="43" xfId="42" applyNumberFormat="1" applyFont="1" applyBorder="1" applyAlignment="1">
      <alignment horizontal="center" vertical="center"/>
    </xf>
    <xf numFmtId="0" fontId="26" fillId="0" borderId="46" xfId="42" applyNumberFormat="1" applyFont="1" applyBorder="1" applyAlignment="1">
      <alignment horizontal="center" vertical="center"/>
    </xf>
    <xf numFmtId="0" fontId="26" fillId="0" borderId="39" xfId="42" applyNumberFormat="1" applyFont="1" applyBorder="1" applyAlignment="1">
      <alignment horizontal="center" vertical="center" shrinkToFit="1"/>
    </xf>
    <xf numFmtId="0" fontId="26" fillId="0" borderId="12" xfId="42" applyNumberFormat="1" applyFont="1" applyBorder="1" applyAlignment="1">
      <alignment horizontal="center" vertical="center" shrinkToFit="1"/>
    </xf>
    <xf numFmtId="0" fontId="26" fillId="0" borderId="1" xfId="42" applyNumberFormat="1" applyFont="1" applyBorder="1" applyAlignment="1">
      <alignment horizontal="center" vertical="center" shrinkToFit="1"/>
    </xf>
    <xf numFmtId="0" fontId="27" fillId="33" borderId="54" xfId="42" applyNumberFormat="1" applyFont="1" applyFill="1" applyBorder="1" applyAlignment="1">
      <alignment horizontal="center" vertical="center"/>
    </xf>
    <xf numFmtId="0" fontId="27" fillId="0" borderId="29" xfId="42" applyNumberFormat="1" applyFont="1" applyBorder="1" applyAlignment="1">
      <alignment vertical="center"/>
    </xf>
    <xf numFmtId="0" fontId="27" fillId="0" borderId="40" xfId="42" applyNumberFormat="1" applyFont="1" applyBorder="1" applyAlignment="1">
      <alignment vertical="center"/>
    </xf>
    <xf numFmtId="0" fontId="26" fillId="0" borderId="27" xfId="42" applyNumberFormat="1" applyFont="1" applyBorder="1" applyAlignment="1">
      <alignment horizontal="center" vertical="center" shrinkToFit="1"/>
    </xf>
    <xf numFmtId="0" fontId="26" fillId="0" borderId="28" xfId="42" applyNumberFormat="1" applyFont="1" applyBorder="1" applyAlignment="1">
      <alignment horizontal="center" vertical="center" shrinkToFit="1"/>
    </xf>
    <xf numFmtId="0" fontId="26" fillId="0" borderId="29" xfId="42" applyNumberFormat="1" applyFont="1" applyBorder="1" applyAlignment="1">
      <alignment horizontal="center" vertical="center" shrinkToFit="1"/>
    </xf>
    <xf numFmtId="0" fontId="26" fillId="0" borderId="42" xfId="42" applyNumberFormat="1" applyFont="1" applyBorder="1" applyAlignment="1">
      <alignment horizontal="center" vertical="center" shrinkToFit="1"/>
    </xf>
    <xf numFmtId="0" fontId="26" fillId="0" borderId="43" xfId="42" applyNumberFormat="1" applyFont="1" applyBorder="1" applyAlignment="1">
      <alignment horizontal="center" vertical="center" shrinkToFit="1"/>
    </xf>
    <xf numFmtId="0" fontId="26" fillId="0" borderId="46" xfId="42" applyNumberFormat="1" applyFont="1" applyBorder="1" applyAlignment="1">
      <alignment horizontal="center" vertical="center" shrinkToFit="1"/>
    </xf>
    <xf numFmtId="0" fontId="27" fillId="33" borderId="55" xfId="42" applyNumberFormat="1" applyFont="1" applyFill="1" applyBorder="1" applyAlignment="1">
      <alignment horizontal="center" vertical="center"/>
    </xf>
    <xf numFmtId="0" fontId="22" fillId="0" borderId="27" xfId="42" applyNumberFormat="1" applyFont="1" applyBorder="1" applyAlignment="1">
      <alignment horizontal="center" vertical="center"/>
    </xf>
    <xf numFmtId="0" fontId="22" fillId="0" borderId="28" xfId="42" applyNumberFormat="1" applyFont="1" applyBorder="1" applyAlignment="1">
      <alignment horizontal="center" vertical="center"/>
    </xf>
    <xf numFmtId="0" fontId="22" fillId="0" borderId="29" xfId="42" applyNumberFormat="1" applyFont="1" applyBorder="1" applyAlignment="1">
      <alignment horizontal="center" vertical="center"/>
    </xf>
    <xf numFmtId="0" fontId="22" fillId="0" borderId="42" xfId="42" applyNumberFormat="1" applyFont="1" applyBorder="1" applyAlignment="1">
      <alignment horizontal="center" vertical="center"/>
    </xf>
    <xf numFmtId="0" fontId="22" fillId="0" borderId="43" xfId="42" applyNumberFormat="1" applyFont="1" applyBorder="1" applyAlignment="1">
      <alignment horizontal="center" vertical="center"/>
    </xf>
    <xf numFmtId="0" fontId="22" fillId="0" borderId="46" xfId="42" applyNumberFormat="1" applyFont="1" applyBorder="1" applyAlignment="1">
      <alignment horizontal="center" vertical="center"/>
    </xf>
    <xf numFmtId="0" fontId="22" fillId="33" borderId="27" xfId="42" applyNumberFormat="1" applyFont="1" applyFill="1" applyBorder="1" applyAlignment="1">
      <alignment horizontal="center" vertical="center"/>
    </xf>
    <xf numFmtId="0" fontId="22" fillId="33" borderId="28" xfId="42" applyNumberFormat="1" applyFont="1" applyFill="1" applyBorder="1" applyAlignment="1">
      <alignment horizontal="center" vertical="center"/>
    </xf>
    <xf numFmtId="0" fontId="22" fillId="33" borderId="29" xfId="42" applyNumberFormat="1" applyFont="1" applyFill="1" applyBorder="1" applyAlignment="1">
      <alignment horizontal="center" vertical="center"/>
    </xf>
    <xf numFmtId="0" fontId="22" fillId="33" borderId="42" xfId="42" applyNumberFormat="1" applyFont="1" applyFill="1" applyBorder="1" applyAlignment="1">
      <alignment horizontal="center" vertical="center"/>
    </xf>
    <xf numFmtId="0" fontId="22" fillId="33" borderId="43" xfId="42" applyNumberFormat="1" applyFont="1" applyFill="1" applyBorder="1" applyAlignment="1">
      <alignment horizontal="center" vertical="center"/>
    </xf>
    <xf numFmtId="0" fontId="22" fillId="33" borderId="46" xfId="42" applyNumberFormat="1" applyFont="1" applyFill="1" applyBorder="1" applyAlignment="1">
      <alignment horizontal="center" vertical="center"/>
    </xf>
    <xf numFmtId="0" fontId="26" fillId="0" borderId="44" xfId="42" applyNumberFormat="1" applyFont="1" applyBorder="1" applyAlignment="1">
      <alignment horizontal="center" vertical="center" shrinkToFit="1"/>
    </xf>
    <xf numFmtId="0" fontId="22" fillId="35" borderId="28" xfId="43" applyNumberFormat="1" applyFont="1" applyFill="1" applyBorder="1" applyAlignment="1">
      <alignment horizontal="center" vertical="center" wrapText="1" shrinkToFit="1"/>
    </xf>
    <xf numFmtId="0" fontId="22" fillId="35" borderId="56" xfId="43" applyNumberFormat="1" applyFont="1" applyFill="1" applyBorder="1" applyAlignment="1">
      <alignment horizontal="center" vertical="center" wrapText="1" shrinkToFit="1"/>
    </xf>
    <xf numFmtId="0" fontId="22" fillId="35" borderId="43" xfId="43" applyNumberFormat="1" applyFont="1" applyFill="1" applyBorder="1" applyAlignment="1">
      <alignment horizontal="center" vertical="center" wrapText="1" shrinkToFit="1"/>
    </xf>
    <xf numFmtId="0" fontId="22" fillId="35" borderId="60" xfId="43" applyNumberFormat="1" applyFont="1" applyFill="1" applyBorder="1" applyAlignment="1">
      <alignment horizontal="center" vertical="center" wrapText="1" shrinkToFit="1"/>
    </xf>
    <xf numFmtId="0" fontId="22" fillId="35" borderId="57" xfId="43" applyNumberFormat="1" applyFont="1" applyFill="1" applyBorder="1" applyAlignment="1">
      <alignment horizontal="center" vertical="center"/>
    </xf>
    <xf numFmtId="0" fontId="22" fillId="35" borderId="58" xfId="43" applyNumberFormat="1" applyFont="1" applyFill="1" applyBorder="1" applyAlignment="1">
      <alignment horizontal="center" vertical="center"/>
    </xf>
    <xf numFmtId="0" fontId="22" fillId="35" borderId="59" xfId="43" applyNumberFormat="1" applyFont="1" applyFill="1" applyBorder="1" applyAlignment="1">
      <alignment horizontal="center" vertical="center"/>
    </xf>
    <xf numFmtId="0" fontId="22" fillId="35" borderId="61" xfId="43" applyNumberFormat="1" applyFont="1" applyFill="1" applyBorder="1" applyAlignment="1">
      <alignment horizontal="center" vertical="center"/>
    </xf>
    <xf numFmtId="0" fontId="22" fillId="35" borderId="62" xfId="43" applyNumberFormat="1" applyFont="1" applyFill="1" applyBorder="1" applyAlignment="1">
      <alignment horizontal="center" vertical="center"/>
    </xf>
    <xf numFmtId="0" fontId="22" fillId="35" borderId="63" xfId="43" applyNumberFormat="1" applyFont="1" applyFill="1" applyBorder="1" applyAlignment="1">
      <alignment horizontal="center" vertical="center"/>
    </xf>
    <xf numFmtId="0" fontId="21" fillId="0" borderId="0" xfId="43" applyNumberFormat="1" applyFont="1" applyAlignment="1">
      <alignment horizontal="left" vertical="center"/>
    </xf>
    <xf numFmtId="0" fontId="26" fillId="0" borderId="50" xfId="42" applyNumberFormat="1" applyFont="1" applyBorder="1" applyAlignment="1">
      <alignment horizontal="center" vertical="center" shrinkToFit="1"/>
    </xf>
    <xf numFmtId="0" fontId="26" fillId="0" borderId="8" xfId="42" applyNumberFormat="1" applyFont="1" applyBorder="1" applyAlignment="1">
      <alignment horizontal="center" vertical="center" shrinkToFit="1"/>
    </xf>
    <xf numFmtId="0" fontId="26" fillId="0" borderId="9" xfId="42" applyNumberFormat="1" applyFont="1" applyBorder="1" applyAlignment="1">
      <alignment horizontal="center" vertical="center" shrinkToFit="1"/>
    </xf>
    <xf numFmtId="0" fontId="38" fillId="0" borderId="0" xfId="42" applyNumberFormat="1" applyFont="1" applyFill="1" applyBorder="1" applyAlignment="1">
      <alignment horizontal="center" vertical="center" shrinkToFit="1"/>
    </xf>
    <xf numFmtId="0" fontId="39" fillId="0" borderId="0" xfId="42" applyNumberFormat="1" applyFont="1" applyFill="1" applyBorder="1" applyAlignment="1">
      <alignment horizontal="center" vertical="center"/>
    </xf>
    <xf numFmtId="0" fontId="29" fillId="0" borderId="38" xfId="42" applyNumberFormat="1" applyFont="1" applyBorder="1" applyAlignment="1">
      <alignment horizontal="center" vertical="center" wrapText="1" shrinkToFit="1"/>
    </xf>
    <xf numFmtId="0" fontId="29" fillId="0" borderId="28" xfId="42" applyNumberFormat="1" applyFont="1" applyBorder="1" applyAlignment="1">
      <alignment horizontal="center" vertical="center" wrapText="1" shrinkToFit="1"/>
    </xf>
    <xf numFmtId="0" fontId="29" fillId="0" borderId="29" xfId="42" applyNumberFormat="1" applyFont="1" applyBorder="1" applyAlignment="1">
      <alignment horizontal="center" vertical="center" wrapText="1" shrinkToFit="1"/>
    </xf>
    <xf numFmtId="0" fontId="29" fillId="0" borderId="6" xfId="42" applyNumberFormat="1" applyFont="1" applyBorder="1" applyAlignment="1">
      <alignment horizontal="center" vertical="center" wrapText="1" shrinkToFit="1"/>
    </xf>
    <xf numFmtId="0" fontId="29" fillId="0" borderId="3" xfId="42" applyNumberFormat="1" applyFont="1" applyBorder="1" applyAlignment="1">
      <alignment horizontal="center" vertical="center" wrapText="1" shrinkToFit="1"/>
    </xf>
    <xf numFmtId="0" fontId="29" fillId="0" borderId="40" xfId="42" applyNumberFormat="1" applyFont="1" applyBorder="1" applyAlignment="1">
      <alignment horizontal="center" vertical="center" wrapText="1" shrinkToFit="1"/>
    </xf>
    <xf numFmtId="0" fontId="27" fillId="0" borderId="22" xfId="42" applyNumberFormat="1" applyFont="1" applyBorder="1" applyAlignment="1">
      <alignment horizontal="center" vertical="center" wrapText="1" shrinkToFit="1"/>
    </xf>
    <xf numFmtId="0" fontId="27" fillId="0" borderId="23" xfId="42" applyNumberFormat="1" applyFont="1" applyBorder="1" applyAlignment="1">
      <alignment horizontal="center" vertical="center" shrinkToFit="1"/>
    </xf>
    <xf numFmtId="0" fontId="27" fillId="0" borderId="53" xfId="42" applyNumberFormat="1" applyFont="1" applyBorder="1" applyAlignment="1">
      <alignment horizontal="center" vertical="center" shrinkToFit="1"/>
    </xf>
    <xf numFmtId="0" fontId="27" fillId="0" borderId="2" xfId="42" applyNumberFormat="1" applyFont="1" applyBorder="1" applyAlignment="1">
      <alignment horizontal="center" vertical="center" shrinkToFit="1"/>
    </xf>
    <xf numFmtId="0" fontId="27" fillId="0" borderId="38" xfId="43" applyNumberFormat="1" applyFont="1" applyFill="1" applyBorder="1" applyAlignment="1">
      <alignment horizontal="center" vertical="center" wrapText="1" shrinkToFit="1"/>
    </xf>
    <xf numFmtId="0" fontId="27" fillId="0" borderId="28" xfId="43" applyNumberFormat="1" applyFont="1" applyFill="1" applyBorder="1" applyAlignment="1">
      <alignment horizontal="center" vertical="center" wrapText="1" shrinkToFit="1"/>
    </xf>
    <xf numFmtId="0" fontId="27" fillId="0" borderId="29" xfId="43" applyNumberFormat="1" applyFont="1" applyFill="1" applyBorder="1" applyAlignment="1">
      <alignment horizontal="center" vertical="center" wrapText="1" shrinkToFit="1"/>
    </xf>
    <xf numFmtId="0" fontId="27" fillId="0" borderId="5" xfId="43" applyNumberFormat="1" applyFont="1" applyFill="1" applyBorder="1" applyAlignment="1">
      <alignment horizontal="center" vertical="center" wrapText="1" shrinkToFit="1"/>
    </xf>
    <xf numFmtId="0" fontId="27" fillId="0" borderId="0" xfId="43" applyNumberFormat="1" applyFont="1" applyFill="1" applyBorder="1" applyAlignment="1">
      <alignment horizontal="center" vertical="center" wrapText="1" shrinkToFit="1"/>
    </xf>
    <xf numFmtId="0" fontId="27" fillId="0" borderId="35" xfId="43" applyNumberFormat="1" applyFont="1" applyFill="1" applyBorder="1" applyAlignment="1">
      <alignment horizontal="center" vertical="center" wrapText="1" shrinkToFit="1"/>
    </xf>
    <xf numFmtId="0" fontId="27" fillId="0" borderId="6" xfId="43" applyNumberFormat="1" applyFont="1" applyFill="1" applyBorder="1" applyAlignment="1">
      <alignment horizontal="center" vertical="center" wrapText="1" shrinkToFit="1"/>
    </xf>
    <xf numFmtId="0" fontId="27" fillId="0" borderId="3" xfId="43" applyNumberFormat="1" applyFont="1" applyFill="1" applyBorder="1" applyAlignment="1">
      <alignment horizontal="center" vertical="center" wrapText="1" shrinkToFit="1"/>
    </xf>
    <xf numFmtId="0" fontId="27" fillId="0" borderId="40" xfId="43" applyNumberFormat="1" applyFont="1" applyFill="1" applyBorder="1" applyAlignment="1">
      <alignment horizontal="center" vertical="center" wrapText="1" shrinkToFit="1"/>
    </xf>
    <xf numFmtId="0" fontId="29" fillId="0" borderId="47" xfId="42" applyNumberFormat="1" applyFont="1" applyBorder="1" applyAlignment="1">
      <alignment horizontal="center" vertical="center"/>
    </xf>
    <xf numFmtId="0" fontId="29" fillId="0" borderId="11" xfId="42" applyNumberFormat="1" applyFont="1" applyBorder="1" applyAlignment="1">
      <alignment horizontal="center" vertical="center"/>
    </xf>
    <xf numFmtId="0" fontId="29" fillId="0" borderId="12" xfId="42" applyNumberFormat="1" applyFont="1" applyBorder="1" applyAlignment="1">
      <alignment horizontal="center" vertical="center"/>
    </xf>
    <xf numFmtId="0" fontId="29" fillId="0" borderId="65" xfId="42" applyNumberFormat="1" applyFont="1" applyBorder="1" applyAlignment="1">
      <alignment horizontal="center" vertical="center"/>
    </xf>
    <xf numFmtId="0" fontId="26" fillId="0" borderId="22" xfId="43" applyNumberFormat="1" applyFont="1" applyFill="1" applyBorder="1" applyAlignment="1">
      <alignment horizontal="distributed" vertical="center" indent="1" shrinkToFit="1"/>
    </xf>
    <xf numFmtId="0" fontId="26" fillId="0" borderId="23" xfId="43" applyNumberFormat="1" applyFont="1" applyFill="1" applyBorder="1" applyAlignment="1">
      <alignment horizontal="distributed" vertical="center" indent="1" shrinkToFit="1"/>
    </xf>
    <xf numFmtId="0" fontId="26" fillId="0" borderId="53" xfId="43" applyNumberFormat="1" applyFont="1" applyFill="1" applyBorder="1" applyAlignment="1">
      <alignment horizontal="distributed" vertical="center" indent="1" shrinkToFit="1"/>
    </xf>
    <xf numFmtId="0" fontId="26" fillId="0" borderId="2" xfId="43" applyNumberFormat="1" applyFont="1" applyFill="1" applyBorder="1" applyAlignment="1">
      <alignment horizontal="distributed" vertical="center" indent="1" shrinkToFit="1"/>
    </xf>
    <xf numFmtId="0" fontId="26" fillId="0" borderId="64" xfId="42" applyNumberFormat="1" applyFont="1" applyBorder="1" applyAlignment="1">
      <alignment horizontal="center" vertical="center" shrinkToFit="1"/>
    </xf>
    <xf numFmtId="0" fontId="26" fillId="0" borderId="47" xfId="42" applyNumberFormat="1" applyFont="1" applyBorder="1" applyAlignment="1">
      <alignment horizontal="center" vertical="center" shrinkToFit="1"/>
    </xf>
    <xf numFmtId="0" fontId="29" fillId="0" borderId="37" xfId="42" applyNumberFormat="1" applyFont="1" applyBorder="1" applyAlignment="1">
      <alignment horizontal="center" vertical="center" wrapText="1" shrinkToFit="1"/>
    </xf>
    <xf numFmtId="0" fontId="29" fillId="0" borderId="10" xfId="42" applyNumberFormat="1" applyFont="1" applyBorder="1" applyAlignment="1">
      <alignment horizontal="center" vertical="center" wrapText="1" shrinkToFit="1"/>
    </xf>
    <xf numFmtId="0" fontId="26" fillId="0" borderId="53" xfId="43" applyNumberFormat="1" applyFont="1" applyFill="1" applyBorder="1" applyAlignment="1">
      <alignment horizontal="distributed" vertical="center" indent="1"/>
    </xf>
    <xf numFmtId="0" fontId="26" fillId="0" borderId="2" xfId="43" applyNumberFormat="1" applyFont="1" applyFill="1" applyBorder="1" applyAlignment="1">
      <alignment horizontal="distributed" vertical="center" indent="1"/>
    </xf>
    <xf numFmtId="0" fontId="26" fillId="0" borderId="30" xfId="43" applyNumberFormat="1" applyFont="1" applyFill="1" applyBorder="1" applyAlignment="1">
      <alignment horizontal="distributed" vertical="center" indent="1"/>
    </xf>
    <xf numFmtId="0" fontId="26" fillId="0" borderId="31" xfId="43" applyNumberFormat="1" applyFont="1" applyFill="1" applyBorder="1" applyAlignment="1">
      <alignment horizontal="distributed" vertical="center" indent="1"/>
    </xf>
    <xf numFmtId="0" fontId="27" fillId="0" borderId="2" xfId="42" applyNumberFormat="1" applyFont="1" applyBorder="1" applyAlignment="1">
      <alignment horizontal="center" vertical="center"/>
    </xf>
    <xf numFmtId="0" fontId="27" fillId="0" borderId="31" xfId="42" applyNumberFormat="1" applyFont="1" applyBorder="1" applyAlignment="1">
      <alignment horizontal="center" vertical="center"/>
    </xf>
    <xf numFmtId="0" fontId="27" fillId="0" borderId="49" xfId="42" applyNumberFormat="1" applyFont="1" applyBorder="1" applyAlignment="1">
      <alignment horizontal="center" vertical="center"/>
    </xf>
    <xf numFmtId="0" fontId="27" fillId="0" borderId="33" xfId="42" applyNumberFormat="1" applyFont="1" applyBorder="1" applyAlignment="1">
      <alignment horizontal="center" vertical="center"/>
    </xf>
    <xf numFmtId="0" fontId="22" fillId="35" borderId="27" xfId="43" applyNumberFormat="1" applyFont="1" applyFill="1" applyBorder="1" applyAlignment="1">
      <alignment horizontal="center" vertical="center" shrinkToFit="1"/>
    </xf>
    <xf numFmtId="0" fontId="22" fillId="35" borderId="28" xfId="43" applyNumberFormat="1" applyFont="1" applyFill="1" applyBorder="1" applyAlignment="1">
      <alignment horizontal="center" vertical="center" shrinkToFit="1"/>
    </xf>
    <xf numFmtId="0" fontId="22" fillId="35" borderId="42" xfId="43" applyNumberFormat="1" applyFont="1" applyFill="1" applyBorder="1" applyAlignment="1">
      <alignment horizontal="center" vertical="center" shrinkToFit="1"/>
    </xf>
    <xf numFmtId="0" fontId="22" fillId="35" borderId="43" xfId="43" applyNumberFormat="1" applyFont="1" applyFill="1" applyBorder="1" applyAlignment="1">
      <alignment horizontal="center" vertical="center" shrinkToFit="1"/>
    </xf>
    <xf numFmtId="0" fontId="27" fillId="33" borderId="4" xfId="42" applyNumberFormat="1" applyFont="1" applyFill="1" applyBorder="1" applyAlignment="1">
      <alignment horizontal="center" vertical="center"/>
    </xf>
    <xf numFmtId="0" fontId="27" fillId="33" borderId="8" xfId="42" applyNumberFormat="1" applyFont="1" applyFill="1" applyBorder="1" applyAlignment="1">
      <alignment horizontal="center" vertical="center"/>
    </xf>
    <xf numFmtId="0" fontId="27" fillId="33" borderId="41" xfId="42" applyNumberFormat="1" applyFont="1" applyFill="1" applyBorder="1" applyAlignment="1">
      <alignment horizontal="center" vertical="center"/>
    </xf>
    <xf numFmtId="0" fontId="27" fillId="33" borderId="6" xfId="42" applyNumberFormat="1" applyFont="1" applyFill="1" applyBorder="1" applyAlignment="1">
      <alignment horizontal="center" vertical="center"/>
    </xf>
    <xf numFmtId="0" fontId="27" fillId="33" borderId="3" xfId="42" applyNumberFormat="1" applyFont="1" applyFill="1" applyBorder="1" applyAlignment="1">
      <alignment horizontal="center" vertical="center"/>
    </xf>
    <xf numFmtId="0" fontId="27" fillId="33" borderId="40" xfId="42" applyNumberFormat="1" applyFont="1" applyFill="1" applyBorder="1" applyAlignment="1">
      <alignment horizontal="center" vertical="center"/>
    </xf>
    <xf numFmtId="0" fontId="27" fillId="33" borderId="53" xfId="42" applyNumberFormat="1" applyFont="1" applyFill="1" applyBorder="1" applyAlignment="1">
      <alignment horizontal="center" vertical="center"/>
    </xf>
    <xf numFmtId="0" fontId="27" fillId="33" borderId="2" xfId="42" applyNumberFormat="1" applyFont="1" applyFill="1" applyBorder="1" applyAlignment="1">
      <alignment horizontal="center" vertical="center"/>
    </xf>
    <xf numFmtId="0" fontId="27" fillId="33" borderId="30" xfId="42" applyNumberFormat="1" applyFont="1" applyFill="1" applyBorder="1" applyAlignment="1">
      <alignment horizontal="center" vertical="center"/>
    </xf>
    <xf numFmtId="0" fontId="27" fillId="33" borderId="31" xfId="42" applyNumberFormat="1" applyFont="1" applyFill="1" applyBorder="1" applyAlignment="1">
      <alignment horizontal="center" vertical="center"/>
    </xf>
    <xf numFmtId="0" fontId="27" fillId="33" borderId="49" xfId="42" applyNumberFormat="1" applyFont="1" applyFill="1" applyBorder="1" applyAlignment="1">
      <alignment horizontal="center" vertical="center"/>
    </xf>
    <xf numFmtId="0" fontId="27" fillId="33" borderId="33" xfId="42" applyNumberFormat="1" applyFont="1" applyFill="1" applyBorder="1" applyAlignment="1">
      <alignment horizontal="center" vertical="center"/>
    </xf>
    <xf numFmtId="9" fontId="27" fillId="0" borderId="53" xfId="43" applyNumberFormat="1" applyFont="1" applyFill="1" applyBorder="1" applyAlignment="1">
      <alignment horizontal="distributed" vertical="center" indent="1"/>
    </xf>
    <xf numFmtId="0" fontId="27" fillId="0" borderId="2" xfId="43" applyNumberFormat="1" applyFont="1" applyFill="1" applyBorder="1" applyAlignment="1">
      <alignment horizontal="distributed" vertical="center" indent="1"/>
    </xf>
    <xf numFmtId="0" fontId="27" fillId="0" borderId="53" xfId="43" applyNumberFormat="1" applyFont="1" applyFill="1" applyBorder="1" applyAlignment="1">
      <alignment horizontal="distributed" vertical="center" indent="1"/>
    </xf>
    <xf numFmtId="0" fontId="27" fillId="33" borderId="9" xfId="42" applyNumberFormat="1" applyFont="1" applyFill="1" applyBorder="1" applyAlignment="1">
      <alignment horizontal="center" vertical="center"/>
    </xf>
    <xf numFmtId="0" fontId="27" fillId="33" borderId="10" xfId="42" applyNumberFormat="1" applyFont="1" applyFill="1" applyBorder="1" applyAlignment="1">
      <alignment horizontal="center" vertical="center"/>
    </xf>
    <xf numFmtId="179" fontId="21" fillId="35" borderId="11" xfId="56" applyNumberFormat="1" applyFont="1" applyFill="1" applyBorder="1" applyAlignment="1">
      <alignment horizontal="center" vertical="center"/>
    </xf>
    <xf numFmtId="179" fontId="21" fillId="35" borderId="12" xfId="56" applyNumberFormat="1" applyFont="1" applyFill="1" applyBorder="1" applyAlignment="1">
      <alignment horizontal="center" vertical="center"/>
    </xf>
    <xf numFmtId="179" fontId="21" fillId="35" borderId="1" xfId="56" applyNumberFormat="1" applyFont="1" applyFill="1" applyBorder="1" applyAlignment="1">
      <alignment horizontal="center" vertical="center"/>
    </xf>
    <xf numFmtId="0" fontId="33" fillId="34" borderId="27" xfId="0" applyFont="1" applyFill="1" applyBorder="1" applyAlignment="1">
      <alignment horizontal="left" vertical="center" wrapText="1"/>
    </xf>
    <xf numFmtId="0" fontId="33" fillId="34" borderId="28" xfId="0" applyFont="1" applyFill="1" applyBorder="1" applyAlignment="1">
      <alignment horizontal="left" vertical="center" wrapText="1"/>
    </xf>
    <xf numFmtId="0" fontId="33" fillId="34" borderId="29" xfId="0" applyFont="1" applyFill="1" applyBorder="1" applyAlignment="1">
      <alignment horizontal="left" vertical="center" wrapText="1"/>
    </xf>
    <xf numFmtId="0" fontId="31" fillId="0" borderId="0" xfId="0" applyFont="1" applyFill="1" applyBorder="1" applyAlignment="1">
      <alignment horizontal="center" vertical="center" wrapText="1" shrinkToFit="1"/>
    </xf>
    <xf numFmtId="0" fontId="24" fillId="0" borderId="0" xfId="0" applyFont="1" applyFill="1" applyBorder="1" applyAlignment="1">
      <alignment horizontal="left" vertical="center" wrapText="1" shrinkToFit="1"/>
    </xf>
    <xf numFmtId="0" fontId="23" fillId="0" borderId="0" xfId="0" applyFont="1" applyFill="1" applyAlignment="1">
      <alignment horizontal="left" vertical="center" wrapText="1"/>
    </xf>
    <xf numFmtId="0" fontId="33"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80" xfId="0" applyFont="1" applyFill="1" applyBorder="1" applyAlignment="1">
      <alignment horizontal="center" vertical="center" wrapText="1"/>
    </xf>
    <xf numFmtId="178" fontId="33" fillId="34" borderId="0" xfId="0" applyNumberFormat="1" applyFont="1" applyFill="1" applyBorder="1" applyAlignment="1">
      <alignment horizontal="right" vertical="center"/>
    </xf>
    <xf numFmtId="0" fontId="33" fillId="0" borderId="0" xfId="0" applyFont="1" applyAlignment="1">
      <alignment horizontal="right" vertical="center"/>
    </xf>
    <xf numFmtId="10" fontId="33" fillId="35" borderId="86" xfId="0" applyNumberFormat="1" applyFont="1" applyFill="1" applyBorder="1" applyAlignment="1">
      <alignment horizontal="center" vertical="center"/>
    </xf>
    <xf numFmtId="10" fontId="33" fillId="35" borderId="87" xfId="0" applyNumberFormat="1" applyFont="1" applyFill="1" applyBorder="1" applyAlignment="1">
      <alignment horizontal="center" vertical="center"/>
    </xf>
    <xf numFmtId="0" fontId="33" fillId="34" borderId="34" xfId="0" applyFont="1" applyFill="1" applyBorder="1" applyAlignment="1">
      <alignment horizontal="left" vertical="center" wrapText="1"/>
    </xf>
    <xf numFmtId="0" fontId="33" fillId="34" borderId="0" xfId="0" applyFont="1" applyFill="1" applyBorder="1" applyAlignment="1">
      <alignment horizontal="left" vertical="center" wrapText="1"/>
    </xf>
    <xf numFmtId="0" fontId="33" fillId="34" borderId="35" xfId="0" applyFont="1" applyFill="1" applyBorder="1" applyAlignment="1">
      <alignment horizontal="left" vertical="center" wrapText="1"/>
    </xf>
    <xf numFmtId="0" fontId="33" fillId="34" borderId="42" xfId="0" applyFont="1" applyFill="1" applyBorder="1" applyAlignment="1">
      <alignment horizontal="left" vertical="center" wrapText="1" indent="1"/>
    </xf>
    <xf numFmtId="0" fontId="33" fillId="34" borderId="43" xfId="0" applyFont="1" applyFill="1" applyBorder="1" applyAlignment="1">
      <alignment horizontal="left" vertical="center" wrapText="1" indent="1"/>
    </xf>
    <xf numFmtId="0" fontId="33" fillId="34" borderId="46" xfId="0" applyFont="1" applyFill="1" applyBorder="1" applyAlignment="1">
      <alignment horizontal="left" vertical="center" wrapText="1" indent="1"/>
    </xf>
    <xf numFmtId="0" fontId="30" fillId="33" borderId="68" xfId="0" applyFont="1" applyFill="1" applyBorder="1" applyAlignment="1">
      <alignment horizontal="center" vertical="center" shrinkToFit="1"/>
    </xf>
    <xf numFmtId="0" fontId="30" fillId="33" borderId="69" xfId="0" applyFont="1" applyFill="1" applyBorder="1" applyAlignment="1">
      <alignment horizontal="center" vertical="center" shrinkToFit="1"/>
    </xf>
    <xf numFmtId="0" fontId="33" fillId="0" borderId="0" xfId="0" applyFont="1" applyAlignment="1">
      <alignment vertical="center" wrapText="1"/>
    </xf>
    <xf numFmtId="0" fontId="33" fillId="34" borderId="24" xfId="45" applyFont="1" applyFill="1" applyBorder="1" applyAlignment="1">
      <alignment horizontal="center" vertical="center"/>
    </xf>
    <xf numFmtId="0" fontId="33" fillId="34" borderId="25" xfId="45" applyFont="1" applyFill="1" applyBorder="1" applyAlignment="1">
      <alignment horizontal="center" vertical="center"/>
    </xf>
    <xf numFmtId="0" fontId="33" fillId="34" borderId="26" xfId="45" applyFont="1" applyFill="1" applyBorder="1" applyAlignment="1">
      <alignment horizontal="center" vertical="center"/>
    </xf>
    <xf numFmtId="0" fontId="30" fillId="0" borderId="0" xfId="0" applyFont="1" applyFill="1" applyAlignment="1">
      <alignment horizontal="left" vertical="center" wrapText="1"/>
    </xf>
    <xf numFmtId="0" fontId="30" fillId="0" borderId="0" xfId="0" applyFont="1" applyFill="1" applyAlignment="1"/>
    <xf numFmtId="0" fontId="34" fillId="0" borderId="0" xfId="0" applyFont="1" applyFill="1" applyAlignment="1">
      <alignment horizontal="center" vertical="center" wrapText="1" shrinkToFit="1"/>
    </xf>
    <xf numFmtId="0" fontId="35" fillId="0" borderId="0" xfId="0" applyFont="1" applyFill="1" applyAlignment="1">
      <alignment horizontal="center" vertical="center" wrapText="1" shrinkToFit="1"/>
    </xf>
    <xf numFmtId="0" fontId="30" fillId="0" borderId="0" xfId="0" applyFont="1" applyFill="1" applyBorder="1" applyAlignment="1">
      <alignment horizontal="left" vertical="center" wrapText="1"/>
    </xf>
    <xf numFmtId="0" fontId="30" fillId="0" borderId="0" xfId="0" applyFont="1" applyFill="1" applyBorder="1" applyAlignment="1"/>
    <xf numFmtId="0" fontId="21" fillId="0" borderId="90" xfId="0" applyFont="1" applyFill="1" applyBorder="1" applyAlignment="1">
      <alignment horizontal="center" vertical="center" textRotation="255" wrapText="1" shrinkToFit="1"/>
    </xf>
    <xf numFmtId="0" fontId="21" fillId="0" borderId="92" xfId="0" applyFont="1" applyFill="1" applyBorder="1" applyAlignment="1">
      <alignment horizontal="center" vertical="center" textRotation="255" wrapText="1" shrinkToFit="1"/>
    </xf>
    <xf numFmtId="0" fontId="21" fillId="0" borderId="94" xfId="0" applyFont="1" applyFill="1" applyBorder="1" applyAlignment="1">
      <alignment horizontal="center" vertical="center" textRotation="255" wrapText="1" shrinkToFit="1"/>
    </xf>
    <xf numFmtId="0" fontId="22" fillId="0" borderId="88" xfId="0" applyFont="1" applyFill="1" applyBorder="1" applyAlignment="1">
      <alignment horizontal="center" vertical="center" wrapText="1"/>
    </xf>
    <xf numFmtId="0" fontId="22" fillId="0" borderId="77"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33" borderId="23" xfId="0" applyFont="1" applyFill="1" applyBorder="1" applyAlignment="1">
      <alignment horizontal="center" vertical="center" shrinkToFit="1"/>
    </xf>
    <xf numFmtId="0" fontId="33" fillId="33" borderId="51" xfId="0" applyFont="1" applyFill="1" applyBorder="1" applyAlignment="1">
      <alignment horizontal="center" vertical="center" shrinkToFit="1"/>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31" xfId="0" applyFont="1" applyFill="1" applyBorder="1" applyAlignment="1">
      <alignment horizontal="center" vertical="center" shrinkToFit="1"/>
    </xf>
    <xf numFmtId="0" fontId="33" fillId="0" borderId="33" xfId="0" applyFont="1" applyFill="1" applyBorder="1" applyAlignment="1">
      <alignment horizontal="center" vertical="center" shrinkToFit="1"/>
    </xf>
    <xf numFmtId="0" fontId="30" fillId="0" borderId="0" xfId="0" applyFont="1" applyAlignment="1">
      <alignment horizontal="left" vertical="center" wrapText="1"/>
    </xf>
    <xf numFmtId="0" fontId="49" fillId="0" borderId="11" xfId="47" applyFont="1" applyBorder="1" applyAlignment="1">
      <alignment horizontal="center" vertical="center"/>
    </xf>
    <xf numFmtId="0" fontId="49" fillId="0" borderId="12" xfId="47" applyFont="1" applyBorder="1" applyAlignment="1">
      <alignment horizontal="center" vertical="center"/>
    </xf>
    <xf numFmtId="0" fontId="49" fillId="0" borderId="1" xfId="47" applyFont="1" applyBorder="1" applyAlignment="1">
      <alignment horizontal="center" vertical="center"/>
    </xf>
    <xf numFmtId="0" fontId="49" fillId="39" borderId="11" xfId="47" applyFont="1" applyFill="1" applyBorder="1" applyAlignment="1">
      <alignment horizontal="center" vertical="center"/>
    </xf>
    <xf numFmtId="0" fontId="49" fillId="39" borderId="12" xfId="47" applyFont="1" applyFill="1" applyBorder="1" applyAlignment="1">
      <alignment horizontal="center" vertical="center"/>
    </xf>
    <xf numFmtId="0" fontId="49" fillId="39" borderId="1" xfId="47" applyFont="1" applyFill="1" applyBorder="1" applyAlignment="1">
      <alignment horizontal="center" vertical="center"/>
    </xf>
    <xf numFmtId="0" fontId="49" fillId="0" borderId="11" xfId="47" applyFont="1" applyFill="1" applyBorder="1" applyAlignment="1">
      <alignment horizontal="center" vertical="center"/>
    </xf>
    <xf numFmtId="0" fontId="49" fillId="0" borderId="12" xfId="47" applyFont="1" applyFill="1" applyBorder="1" applyAlignment="1">
      <alignment horizontal="center" vertical="center"/>
    </xf>
    <xf numFmtId="0" fontId="49" fillId="0" borderId="1" xfId="47" applyFont="1" applyFill="1" applyBorder="1" applyAlignment="1">
      <alignment horizontal="center" vertical="center"/>
    </xf>
    <xf numFmtId="0" fontId="47" fillId="0" borderId="0" xfId="47" applyFont="1" applyAlignment="1">
      <alignment horizontal="center" vertical="center"/>
    </xf>
    <xf numFmtId="0" fontId="51" fillId="0" borderId="4" xfId="47" applyFont="1" applyBorder="1" applyAlignment="1">
      <alignment horizontal="justify" vertical="center" wrapText="1"/>
    </xf>
    <xf numFmtId="0" fontId="51" fillId="0" borderId="8" xfId="47" applyFont="1" applyBorder="1" applyAlignment="1">
      <alignment horizontal="justify" vertical="center"/>
    </xf>
    <xf numFmtId="0" fontId="51" fillId="0" borderId="9" xfId="47" applyFont="1" applyBorder="1" applyAlignment="1">
      <alignment horizontal="justify" vertical="center"/>
    </xf>
    <xf numFmtId="0" fontId="51" fillId="0" borderId="5" xfId="47" applyFont="1" applyBorder="1" applyAlignment="1">
      <alignment horizontal="justify" vertical="center" wrapText="1"/>
    </xf>
    <xf numFmtId="0" fontId="51" fillId="0" borderId="0" xfId="47" applyFont="1" applyBorder="1" applyAlignment="1">
      <alignment horizontal="justify" vertical="center"/>
    </xf>
    <xf numFmtId="0" fontId="51" fillId="0" borderId="7" xfId="47" applyFont="1" applyBorder="1" applyAlignment="1">
      <alignment horizontal="justify" vertical="center"/>
    </xf>
    <xf numFmtId="0" fontId="51" fillId="0" borderId="5" xfId="47" applyFont="1" applyBorder="1" applyAlignment="1">
      <alignment horizontal="justify" vertical="center"/>
    </xf>
    <xf numFmtId="0" fontId="51" fillId="0" borderId="6" xfId="47" applyFont="1" applyBorder="1" applyAlignment="1">
      <alignment horizontal="justify" vertical="center"/>
    </xf>
    <xf numFmtId="0" fontId="51" fillId="0" borderId="3" xfId="47" applyFont="1" applyBorder="1" applyAlignment="1">
      <alignment horizontal="justify" vertical="center"/>
    </xf>
    <xf numFmtId="0" fontId="51" fillId="0" borderId="10" xfId="47" applyFont="1" applyBorder="1" applyAlignment="1">
      <alignment horizontal="justify" vertical="center"/>
    </xf>
    <xf numFmtId="0" fontId="49" fillId="0" borderId="2" xfId="47" applyFont="1" applyBorder="1" applyAlignment="1">
      <alignment horizontal="center" vertical="center"/>
    </xf>
    <xf numFmtId="180" fontId="49" fillId="39" borderId="11" xfId="47" applyNumberFormat="1" applyFont="1" applyFill="1" applyBorder="1" applyAlignment="1">
      <alignment horizontal="center" vertical="center" shrinkToFit="1"/>
    </xf>
    <xf numFmtId="180" fontId="49" fillId="39" borderId="12" xfId="47" applyNumberFormat="1" applyFont="1" applyFill="1" applyBorder="1" applyAlignment="1">
      <alignment horizontal="center" vertical="center" shrinkToFit="1"/>
    </xf>
    <xf numFmtId="180" fontId="49" fillId="39" borderId="1" xfId="47" applyNumberFormat="1" applyFont="1" applyFill="1" applyBorder="1" applyAlignment="1">
      <alignment horizontal="center" vertical="center" shrinkToFit="1"/>
    </xf>
    <xf numFmtId="0" fontId="49" fillId="39" borderId="2" xfId="47" applyFont="1" applyFill="1" applyBorder="1" applyAlignment="1">
      <alignment horizontal="left" vertical="center" indent="1"/>
    </xf>
    <xf numFmtId="0" fontId="49" fillId="39" borderId="96" xfId="47" applyFont="1" applyFill="1" applyBorder="1" applyAlignment="1">
      <alignment horizontal="left" vertical="center" indent="1"/>
    </xf>
    <xf numFmtId="0" fontId="49" fillId="0" borderId="11" xfId="47" applyFont="1" applyBorder="1" applyAlignment="1">
      <alignment horizontal="left" vertical="center" indent="1" shrinkToFit="1"/>
    </xf>
    <xf numFmtId="0" fontId="49" fillId="0" borderId="12" xfId="47" applyFont="1" applyBorder="1" applyAlignment="1">
      <alignment horizontal="left" vertical="center" indent="1" shrinkToFit="1"/>
    </xf>
    <xf numFmtId="0" fontId="49" fillId="0" borderId="1" xfId="47" applyFont="1" applyBorder="1" applyAlignment="1">
      <alignment horizontal="left" vertical="center" indent="1" shrinkToFit="1"/>
    </xf>
    <xf numFmtId="38" fontId="49" fillId="39" borderId="4" xfId="48" applyFont="1" applyFill="1" applyBorder="1" applyAlignment="1">
      <alignment horizontal="center" vertical="center"/>
    </xf>
    <xf numFmtId="38" fontId="49" fillId="39" borderId="8" xfId="48" applyFont="1" applyFill="1" applyBorder="1" applyAlignment="1">
      <alignment horizontal="center" vertical="center"/>
    </xf>
    <xf numFmtId="0" fontId="49" fillId="41" borderId="2" xfId="47" applyFont="1" applyFill="1" applyBorder="1" applyAlignment="1">
      <alignment horizontal="left" vertical="center" indent="1" shrinkToFit="1"/>
    </xf>
    <xf numFmtId="38" fontId="49" fillId="39" borderId="11" xfId="48" applyFont="1" applyFill="1" applyBorder="1" applyAlignment="1">
      <alignment horizontal="center" vertical="center"/>
    </xf>
    <xf numFmtId="38" fontId="49" fillId="39" borderId="12" xfId="48" applyFont="1" applyFill="1" applyBorder="1" applyAlignment="1">
      <alignment horizontal="center" vertical="center"/>
    </xf>
    <xf numFmtId="0" fontId="49" fillId="0" borderId="6" xfId="47" applyFont="1" applyBorder="1" applyAlignment="1">
      <alignment horizontal="left" vertical="center" indent="1"/>
    </xf>
    <xf numFmtId="0" fontId="49" fillId="0" borderId="3" xfId="47" applyFont="1" applyBorder="1" applyAlignment="1">
      <alignment horizontal="left" vertical="center" indent="1"/>
    </xf>
    <xf numFmtId="0" fontId="49" fillId="42" borderId="6" xfId="47" applyFont="1" applyFill="1" applyBorder="1" applyAlignment="1">
      <alignment horizontal="center" vertical="center"/>
    </xf>
    <xf numFmtId="0" fontId="49" fillId="42" borderId="3" xfId="47" applyFont="1" applyFill="1" applyBorder="1" applyAlignment="1">
      <alignment horizontal="center" vertical="center"/>
    </xf>
    <xf numFmtId="0" fontId="49" fillId="42" borderId="10" xfId="47" applyFont="1" applyFill="1" applyBorder="1" applyAlignment="1">
      <alignment horizontal="center" vertical="center"/>
    </xf>
    <xf numFmtId="0" fontId="49" fillId="40" borderId="11" xfId="47" applyFont="1" applyFill="1" applyBorder="1" applyAlignment="1">
      <alignment horizontal="center" vertical="center"/>
    </xf>
    <xf numFmtId="0" fontId="49" fillId="40" borderId="12" xfId="47" applyFont="1" applyFill="1" applyBorder="1" applyAlignment="1">
      <alignment horizontal="center" vertical="center"/>
    </xf>
    <xf numFmtId="0" fontId="49" fillId="40" borderId="1" xfId="47" applyFont="1" applyFill="1" applyBorder="1" applyAlignment="1">
      <alignment horizontal="center" vertical="center"/>
    </xf>
    <xf numFmtId="0" fontId="51" fillId="0" borderId="0" xfId="47" applyFont="1" applyFill="1" applyBorder="1" applyAlignment="1">
      <alignment horizontal="left" vertical="center" wrapText="1"/>
    </xf>
    <xf numFmtId="0" fontId="49" fillId="0" borderId="11" xfId="47" applyFont="1" applyBorder="1" applyAlignment="1">
      <alignment horizontal="left" vertical="center" indent="1"/>
    </xf>
    <xf numFmtId="0" fontId="49" fillId="0" borderId="12" xfId="47" applyFont="1" applyBorder="1" applyAlignment="1">
      <alignment horizontal="left" vertical="center" indent="1"/>
    </xf>
    <xf numFmtId="0" fontId="49" fillId="0" borderId="1" xfId="47" applyFont="1" applyBorder="1" applyAlignment="1">
      <alignment horizontal="left" vertical="center" indent="1"/>
    </xf>
    <xf numFmtId="0" fontId="49" fillId="42" borderId="11" xfId="47" applyFont="1" applyFill="1" applyBorder="1" applyAlignment="1">
      <alignment horizontal="center" vertical="center"/>
    </xf>
    <xf numFmtId="0" fontId="49" fillId="42" borderId="12" xfId="47" applyFont="1" applyFill="1" applyBorder="1" applyAlignment="1">
      <alignment horizontal="center" vertical="center"/>
    </xf>
    <xf numFmtId="0" fontId="49" fillId="42" borderId="1" xfId="47" applyFont="1" applyFill="1" applyBorder="1" applyAlignment="1">
      <alignment horizontal="center" vertical="center"/>
    </xf>
    <xf numFmtId="0" fontId="53" fillId="0" borderId="0" xfId="47" applyFont="1" applyFill="1" applyBorder="1" applyAlignment="1">
      <alignment horizontal="justify" vertical="center" wrapText="1"/>
    </xf>
    <xf numFmtId="0" fontId="53" fillId="0" borderId="0" xfId="47" applyFont="1" applyFill="1" applyBorder="1" applyAlignment="1">
      <alignment horizontal="justify" vertical="center"/>
    </xf>
    <xf numFmtId="0" fontId="50" fillId="0" borderId="11" xfId="47" applyFont="1" applyBorder="1" applyAlignment="1">
      <alignment horizontal="center" vertical="center"/>
    </xf>
    <xf numFmtId="0" fontId="50" fillId="0" borderId="12" xfId="47" applyFont="1" applyBorder="1" applyAlignment="1">
      <alignment horizontal="center" vertical="center"/>
    </xf>
    <xf numFmtId="0" fontId="50" fillId="0" borderId="1" xfId="47" applyFont="1" applyBorder="1" applyAlignment="1">
      <alignment horizontal="center" vertical="center"/>
    </xf>
    <xf numFmtId="0" fontId="51" fillId="0" borderId="2" xfId="47" applyFont="1" applyBorder="1" applyAlignment="1">
      <alignment horizontal="center" vertical="center" wrapText="1"/>
    </xf>
    <xf numFmtId="0" fontId="49" fillId="0" borderId="5" xfId="47" applyFont="1" applyBorder="1" applyAlignment="1">
      <alignment horizontal="center" vertical="center"/>
    </xf>
    <xf numFmtId="0" fontId="49" fillId="0" borderId="7" xfId="47" applyFont="1" applyBorder="1" applyAlignment="1">
      <alignment horizontal="center" vertical="center"/>
    </xf>
    <xf numFmtId="0" fontId="49" fillId="0" borderId="2" xfId="47" applyFont="1" applyBorder="1" applyAlignment="1">
      <alignment horizontal="center" vertical="center" wrapText="1"/>
    </xf>
    <xf numFmtId="181" fontId="49" fillId="42" borderId="2" xfId="47" applyNumberFormat="1" applyFont="1" applyFill="1" applyBorder="1" applyAlignment="1">
      <alignment horizontal="center" vertical="center"/>
    </xf>
    <xf numFmtId="0" fontId="49" fillId="39" borderId="4" xfId="47" applyFont="1" applyFill="1" applyBorder="1" applyAlignment="1">
      <alignment horizontal="center" vertical="center"/>
    </xf>
    <xf numFmtId="0" fontId="49" fillId="39" borderId="8" xfId="47" applyFont="1" applyFill="1" applyBorder="1" applyAlignment="1">
      <alignment horizontal="center" vertical="center"/>
    </xf>
    <xf numFmtId="10" fontId="49" fillId="42" borderId="4" xfId="49" applyNumberFormat="1" applyFont="1" applyFill="1" applyBorder="1" applyAlignment="1">
      <alignment horizontal="center" vertical="center"/>
    </xf>
    <xf numFmtId="10" fontId="49" fillId="42" borderId="8" xfId="49" applyNumberFormat="1" applyFont="1" applyFill="1" applyBorder="1" applyAlignment="1">
      <alignment horizontal="center" vertical="center"/>
    </xf>
    <xf numFmtId="0" fontId="49" fillId="0" borderId="97" xfId="47" applyFont="1" applyFill="1" applyBorder="1" applyAlignment="1">
      <alignment horizontal="center" vertical="center"/>
    </xf>
    <xf numFmtId="0" fontId="49" fillId="0" borderId="98" xfId="47" applyFont="1" applyFill="1" applyBorder="1" applyAlignment="1">
      <alignment horizontal="center" vertical="center"/>
    </xf>
    <xf numFmtId="0" fontId="49" fillId="0" borderId="99" xfId="47" applyFont="1" applyFill="1" applyBorder="1" applyAlignment="1">
      <alignment horizontal="center" vertical="center"/>
    </xf>
    <xf numFmtId="0" fontId="49" fillId="42" borderId="4" xfId="47" applyFont="1" applyFill="1" applyBorder="1" applyAlignment="1">
      <alignment horizontal="center" vertical="center"/>
    </xf>
    <xf numFmtId="0" fontId="49" fillId="42" borderId="8" xfId="47" applyFont="1" applyFill="1" applyBorder="1" applyAlignment="1">
      <alignment horizontal="center" vertical="center"/>
    </xf>
    <xf numFmtId="0" fontId="49" fillId="42" borderId="2" xfId="47" applyFont="1" applyFill="1" applyBorder="1" applyAlignment="1">
      <alignment horizontal="center" vertical="center"/>
    </xf>
    <xf numFmtId="0" fontId="49" fillId="43" borderId="2" xfId="47" applyFont="1" applyFill="1" applyBorder="1" applyAlignment="1">
      <alignment horizontal="center" vertical="center"/>
    </xf>
    <xf numFmtId="0" fontId="52" fillId="0" borderId="5" xfId="47" applyFont="1" applyBorder="1" applyAlignment="1">
      <alignment horizontal="center" vertical="center" wrapText="1"/>
    </xf>
    <xf numFmtId="0" fontId="49" fillId="0" borderId="96" xfId="47" applyFont="1" applyBorder="1" applyAlignment="1">
      <alignment horizontal="center" vertical="center"/>
    </xf>
    <xf numFmtId="0" fontId="49" fillId="0" borderId="47" xfId="47" applyFont="1" applyBorder="1" applyAlignment="1">
      <alignment horizontal="center" vertical="center"/>
    </xf>
    <xf numFmtId="0" fontId="53" fillId="39" borderId="4" xfId="47" applyFont="1" applyFill="1" applyBorder="1" applyAlignment="1">
      <alignment horizontal="left" vertical="top"/>
    </xf>
    <xf numFmtId="0" fontId="53" fillId="39" borderId="8" xfId="47" applyFont="1" applyFill="1" applyBorder="1" applyAlignment="1">
      <alignment horizontal="left" vertical="top"/>
    </xf>
    <xf numFmtId="0" fontId="53" fillId="39" borderId="9" xfId="47" applyFont="1" applyFill="1" applyBorder="1" applyAlignment="1">
      <alignment horizontal="left" vertical="top"/>
    </xf>
    <xf numFmtId="0" fontId="51" fillId="39" borderId="6" xfId="47" applyFont="1" applyFill="1" applyBorder="1" applyAlignment="1">
      <alignment horizontal="left" vertical="top"/>
    </xf>
    <xf numFmtId="0" fontId="51" fillId="39" borderId="3" xfId="47" applyFont="1" applyFill="1" applyBorder="1" applyAlignment="1">
      <alignment horizontal="left" vertical="top"/>
    </xf>
    <xf numFmtId="0" fontId="51" fillId="39" borderId="10" xfId="47" applyFont="1" applyFill="1" applyBorder="1" applyAlignment="1">
      <alignment horizontal="left" vertical="top"/>
    </xf>
    <xf numFmtId="0" fontId="51" fillId="0" borderId="8" xfId="47" applyFont="1" applyBorder="1" applyAlignment="1">
      <alignment horizontal="justify" vertical="center" wrapText="1"/>
    </xf>
    <xf numFmtId="0" fontId="49" fillId="0" borderId="100" xfId="47" applyFont="1" applyFill="1" applyBorder="1" applyAlignment="1">
      <alignment horizontal="center" vertical="center"/>
    </xf>
    <xf numFmtId="0" fontId="52" fillId="0" borderId="7" xfId="47" applyFont="1" applyBorder="1" applyAlignment="1">
      <alignment horizontal="center" vertical="center" wrapText="1"/>
    </xf>
    <xf numFmtId="0" fontId="49" fillId="39" borderId="2" xfId="47" applyFont="1" applyFill="1" applyBorder="1" applyAlignment="1">
      <alignment horizontal="center" vertical="center"/>
    </xf>
    <xf numFmtId="0" fontId="59" fillId="0" borderId="96" xfId="51" applyFont="1" applyBorder="1" applyAlignment="1" applyProtection="1">
      <alignment horizontal="center" vertical="center" wrapText="1" readingOrder="1"/>
    </xf>
    <xf numFmtId="0" fontId="59" fillId="0" borderId="54" xfId="51" applyFont="1" applyBorder="1" applyAlignment="1" applyProtection="1">
      <alignment horizontal="center" vertical="center" wrapText="1" readingOrder="1"/>
    </xf>
    <xf numFmtId="0" fontId="59" fillId="0" borderId="54" xfId="51" applyFont="1" applyBorder="1" applyAlignment="1" applyProtection="1">
      <alignment horizontal="center" vertical="center" readingOrder="1"/>
    </xf>
    <xf numFmtId="0" fontId="59" fillId="0" borderId="47" xfId="51" applyFont="1" applyBorder="1" applyAlignment="1" applyProtection="1">
      <alignment horizontal="center" vertical="center" readingOrder="1"/>
    </xf>
    <xf numFmtId="0" fontId="62" fillId="0" borderId="101" xfId="51" applyFont="1" applyBorder="1" applyAlignment="1" applyProtection="1">
      <alignment horizontal="left" vertical="center" wrapText="1"/>
    </xf>
    <xf numFmtId="0" fontId="62" fillId="0" borderId="102" xfId="51" applyFont="1" applyBorder="1" applyAlignment="1" applyProtection="1">
      <alignment horizontal="left" vertical="center" wrapText="1"/>
    </xf>
    <xf numFmtId="0" fontId="62" fillId="0" borderId="103" xfId="51" applyFont="1" applyBorder="1" applyAlignment="1" applyProtection="1">
      <alignment horizontal="left" vertical="center" wrapText="1"/>
    </xf>
    <xf numFmtId="0" fontId="62" fillId="0" borderId="105" xfId="51" applyFont="1" applyBorder="1" applyAlignment="1" applyProtection="1">
      <alignment horizontal="left" vertical="center" wrapText="1"/>
    </xf>
    <xf numFmtId="0" fontId="62" fillId="0" borderId="106" xfId="51" applyFont="1" applyBorder="1" applyAlignment="1" applyProtection="1">
      <alignment horizontal="left" vertical="center" wrapText="1"/>
    </xf>
    <xf numFmtId="0" fontId="62" fillId="0" borderId="107" xfId="51" applyFont="1" applyBorder="1" applyAlignment="1" applyProtection="1">
      <alignment horizontal="left" vertical="center" wrapText="1"/>
    </xf>
    <xf numFmtId="0" fontId="62" fillId="0" borderId="109" xfId="51" applyFont="1" applyBorder="1" applyAlignment="1" applyProtection="1">
      <alignment horizontal="left" vertical="center" wrapText="1"/>
    </xf>
    <xf numFmtId="0" fontId="62" fillId="0" borderId="110" xfId="51" applyFont="1" applyBorder="1" applyAlignment="1" applyProtection="1">
      <alignment horizontal="left" vertical="center" wrapText="1"/>
    </xf>
    <xf numFmtId="0" fontId="62" fillId="0" borderId="111" xfId="51" applyFont="1" applyBorder="1" applyAlignment="1" applyProtection="1">
      <alignment horizontal="left" vertical="center" wrapText="1"/>
    </xf>
    <xf numFmtId="0" fontId="58" fillId="0" borderId="0" xfId="51" applyFont="1" applyFill="1" applyAlignment="1" applyProtection="1">
      <alignment horizontal="center" vertical="center"/>
    </xf>
    <xf numFmtId="0" fontId="55" fillId="0" borderId="0" xfId="52" applyFont="1" applyFill="1" applyAlignment="1">
      <alignment horizontal="justify" vertical="center" wrapText="1"/>
    </xf>
    <xf numFmtId="0" fontId="59" fillId="38" borderId="96" xfId="51" applyFont="1" applyFill="1" applyBorder="1" applyAlignment="1" applyProtection="1">
      <alignment horizontal="center" vertical="center" shrinkToFit="1"/>
    </xf>
    <xf numFmtId="0" fontId="60" fillId="38" borderId="47" xfId="53" applyFont="1" applyFill="1" applyBorder="1" applyAlignment="1" applyProtection="1">
      <alignment vertical="center" shrinkToFit="1"/>
    </xf>
    <xf numFmtId="183" fontId="59" fillId="42" borderId="11" xfId="51" applyNumberFormat="1" applyFont="1" applyFill="1" applyBorder="1" applyAlignment="1" applyProtection="1">
      <alignment horizontal="center"/>
    </xf>
    <xf numFmtId="183" fontId="59" fillId="42" borderId="12" xfId="51" applyNumberFormat="1" applyFont="1" applyFill="1" applyBorder="1" applyAlignment="1" applyProtection="1">
      <alignment horizontal="center"/>
    </xf>
    <xf numFmtId="183" fontId="59" fillId="42" borderId="1" xfId="51" applyNumberFormat="1" applyFont="1" applyFill="1" applyBorder="1" applyAlignment="1" applyProtection="1">
      <alignment horizontal="center"/>
    </xf>
    <xf numFmtId="0" fontId="59" fillId="38" borderId="96" xfId="51" applyFont="1" applyFill="1" applyBorder="1" applyAlignment="1" applyProtection="1">
      <alignment horizontal="center" vertical="center" wrapText="1"/>
    </xf>
    <xf numFmtId="0" fontId="59" fillId="38" borderId="47" xfId="51" applyFont="1" applyFill="1" applyBorder="1" applyAlignment="1" applyProtection="1">
      <alignment horizontal="center" vertical="center" wrapText="1"/>
    </xf>
    <xf numFmtId="0" fontId="56" fillId="0" borderId="113" xfId="51" applyFont="1" applyBorder="1" applyAlignment="1" applyProtection="1">
      <alignment horizontal="center" vertical="center" shrinkToFit="1"/>
    </xf>
    <xf numFmtId="0" fontId="56" fillId="0" borderId="115" xfId="51" applyFont="1" applyBorder="1" applyAlignment="1" applyProtection="1">
      <alignment horizontal="center" vertical="center" shrinkToFit="1"/>
    </xf>
    <xf numFmtId="0" fontId="56" fillId="0" borderId="117" xfId="51" applyFont="1" applyBorder="1" applyAlignment="1" applyProtection="1">
      <alignment horizontal="center" vertical="center" shrinkToFit="1"/>
    </xf>
    <xf numFmtId="0" fontId="59" fillId="0" borderId="114" xfId="51" applyFont="1" applyBorder="1" applyAlignment="1" applyProtection="1">
      <alignment horizontal="left" vertical="center"/>
    </xf>
    <xf numFmtId="0" fontId="59" fillId="0" borderId="103" xfId="51" applyFont="1" applyBorder="1" applyAlignment="1" applyProtection="1">
      <alignment horizontal="left" vertical="center"/>
    </xf>
    <xf numFmtId="0" fontId="62" fillId="0" borderId="116" xfId="51" applyFont="1" applyBorder="1" applyAlignment="1" applyProtection="1">
      <alignment horizontal="left" vertical="center" wrapText="1" shrinkToFit="1"/>
    </xf>
    <xf numFmtId="0" fontId="62" fillId="0" borderId="107" xfId="51" applyFont="1" applyBorder="1" applyAlignment="1" applyProtection="1">
      <alignment horizontal="left" vertical="center" wrapText="1" shrinkToFit="1"/>
    </xf>
    <xf numFmtId="0" fontId="62" fillId="0" borderId="118" xfId="51" applyFont="1" applyBorder="1" applyAlignment="1" applyProtection="1">
      <alignment horizontal="left" vertical="center" wrapText="1" shrinkToFit="1"/>
    </xf>
    <xf numFmtId="0" fontId="62" fillId="0" borderId="111" xfId="51" applyFont="1" applyBorder="1" applyAlignment="1" applyProtection="1">
      <alignment horizontal="left" vertical="center" wrapText="1" shrinkToFit="1"/>
    </xf>
    <xf numFmtId="0" fontId="62" fillId="0" borderId="120" xfId="51" applyFont="1" applyBorder="1" applyAlignment="1" applyProtection="1">
      <alignment horizontal="left" vertical="center" wrapText="1"/>
    </xf>
    <xf numFmtId="0" fontId="62" fillId="0" borderId="10" xfId="51" applyFont="1" applyBorder="1" applyAlignment="1" applyProtection="1">
      <alignment horizontal="left" vertical="center" wrapText="1"/>
    </xf>
    <xf numFmtId="0" fontId="59" fillId="38" borderId="12" xfId="51" applyFont="1" applyFill="1" applyBorder="1" applyAlignment="1" applyProtection="1">
      <alignment horizontal="center"/>
    </xf>
    <xf numFmtId="0" fontId="59" fillId="38" borderId="11" xfId="51" applyFont="1" applyFill="1" applyBorder="1" applyAlignment="1" applyProtection="1">
      <alignment horizontal="center" wrapText="1"/>
    </xf>
    <xf numFmtId="0" fontId="59" fillId="38" borderId="12" xfId="51" applyFont="1" applyFill="1" applyBorder="1" applyAlignment="1" applyProtection="1">
      <alignment horizontal="center" wrapText="1"/>
    </xf>
    <xf numFmtId="0" fontId="59" fillId="38" borderId="1" xfId="51" applyFont="1" applyFill="1" applyBorder="1" applyAlignment="1" applyProtection="1">
      <alignment horizontal="center" wrapText="1"/>
    </xf>
    <xf numFmtId="0" fontId="59" fillId="38" borderId="8" xfId="51" applyFont="1" applyFill="1" applyBorder="1" applyAlignment="1" applyProtection="1">
      <alignment horizontal="center"/>
    </xf>
    <xf numFmtId="0" fontId="3" fillId="0" borderId="11" xfId="51" applyFont="1" applyFill="1" applyBorder="1" applyAlignment="1" applyProtection="1">
      <alignment horizontal="left" vertical="top" wrapText="1"/>
    </xf>
    <xf numFmtId="0" fontId="3" fillId="0" borderId="12" xfId="51" applyFont="1" applyFill="1" applyBorder="1" applyAlignment="1" applyProtection="1">
      <alignment horizontal="left" vertical="top" wrapText="1"/>
    </xf>
    <xf numFmtId="0" fontId="3" fillId="0" borderId="1" xfId="51" applyFont="1" applyFill="1" applyBorder="1" applyAlignment="1" applyProtection="1">
      <alignment horizontal="left" vertical="top" wrapText="1"/>
    </xf>
    <xf numFmtId="0" fontId="3" fillId="0" borderId="5" xfId="51" applyFont="1" applyFill="1" applyBorder="1" applyAlignment="1" applyProtection="1">
      <alignment horizontal="left" vertical="top" wrapText="1"/>
    </xf>
    <xf numFmtId="0" fontId="3" fillId="0" borderId="0" xfId="51" applyFont="1" applyFill="1" applyBorder="1" applyAlignment="1" applyProtection="1">
      <alignment horizontal="left" vertical="top" wrapText="1"/>
    </xf>
    <xf numFmtId="0" fontId="3" fillId="0" borderId="7" xfId="51" applyFont="1" applyFill="1" applyBorder="1" applyAlignment="1" applyProtection="1">
      <alignment horizontal="left" vertical="top" wrapText="1"/>
    </xf>
    <xf numFmtId="0" fontId="3" fillId="0" borderId="6" xfId="51" applyFont="1" applyFill="1" applyBorder="1" applyAlignment="1" applyProtection="1">
      <alignment horizontal="left" vertical="top" wrapText="1"/>
    </xf>
    <xf numFmtId="0" fontId="3" fillId="0" borderId="3" xfId="51" applyFont="1" applyFill="1" applyBorder="1" applyAlignment="1" applyProtection="1">
      <alignment horizontal="left" vertical="top" wrapText="1"/>
    </xf>
    <xf numFmtId="0" fontId="3" fillId="0" borderId="10" xfId="51" applyFont="1" applyFill="1" applyBorder="1" applyAlignment="1" applyProtection="1">
      <alignment horizontal="left" vertical="top" wrapText="1"/>
    </xf>
    <xf numFmtId="42" fontId="56" fillId="0" borderId="121" xfId="51" applyNumberFormat="1" applyFont="1" applyBorder="1" applyAlignment="1" applyProtection="1">
      <alignment horizontal="center" vertical="center" wrapText="1"/>
    </xf>
    <xf numFmtId="42" fontId="56" fillId="0" borderId="73" xfId="51" applyNumberFormat="1" applyFont="1" applyBorder="1" applyAlignment="1" applyProtection="1">
      <alignment horizontal="center" vertical="center" wrapText="1"/>
    </xf>
    <xf numFmtId="42" fontId="56" fillId="0" borderId="122" xfId="51" applyNumberFormat="1" applyFont="1" applyBorder="1" applyAlignment="1" applyProtection="1">
      <alignment horizontal="center" vertical="center" wrapText="1"/>
    </xf>
    <xf numFmtId="42" fontId="56" fillId="0" borderId="67" xfId="51" applyNumberFormat="1" applyFont="1" applyBorder="1" applyAlignment="1" applyProtection="1">
      <alignment horizontal="center" vertical="center" wrapText="1"/>
    </xf>
    <xf numFmtId="0" fontId="66" fillId="0" borderId="24" xfId="53" applyFont="1" applyFill="1" applyBorder="1" applyAlignment="1" applyProtection="1">
      <alignment horizontal="justify" vertical="top" wrapText="1"/>
    </xf>
    <xf numFmtId="0" fontId="66" fillId="0" borderId="25" xfId="53" applyFont="1" applyFill="1" applyBorder="1" applyAlignment="1" applyProtection="1">
      <alignment horizontal="justify" vertical="top" wrapText="1"/>
    </xf>
    <xf numFmtId="0" fontId="66" fillId="0" borderId="84" xfId="53" applyFont="1" applyFill="1" applyBorder="1" applyAlignment="1" applyProtection="1">
      <alignment horizontal="justify" vertical="top" wrapText="1"/>
    </xf>
    <xf numFmtId="0" fontId="3" fillId="0" borderId="11" xfId="51" applyFont="1" applyFill="1" applyBorder="1" applyAlignment="1" applyProtection="1">
      <alignment horizontal="center" vertical="top" wrapText="1"/>
    </xf>
    <xf numFmtId="0" fontId="3" fillId="0" borderId="1" xfId="51" applyFont="1" applyFill="1" applyBorder="1" applyAlignment="1" applyProtection="1">
      <alignment horizontal="center" vertical="top" wrapText="1"/>
    </xf>
    <xf numFmtId="0" fontId="3" fillId="0" borderId="11" xfId="51" applyFont="1" applyFill="1" applyBorder="1" applyAlignment="1" applyProtection="1">
      <alignment horizontal="center" vertical="top" shrinkToFit="1"/>
    </xf>
    <xf numFmtId="0" fontId="3" fillId="0" borderId="1" xfId="51" applyFont="1" applyFill="1" applyBorder="1" applyAlignment="1" applyProtection="1">
      <alignment horizontal="center" vertical="top" shrinkToFit="1"/>
    </xf>
    <xf numFmtId="0" fontId="59" fillId="0" borderId="123" xfId="51" applyFont="1" applyFill="1" applyBorder="1" applyAlignment="1" applyProtection="1">
      <alignment horizontal="center" vertical="top" wrapText="1"/>
    </xf>
    <xf numFmtId="0" fontId="59" fillId="0" borderId="26" xfId="51" applyFont="1" applyFill="1" applyBorder="1" applyAlignment="1" applyProtection="1">
      <alignment horizontal="center" vertical="top" wrapText="1"/>
    </xf>
    <xf numFmtId="38" fontId="3" fillId="39" borderId="11" xfId="48" applyFont="1" applyFill="1" applyBorder="1" applyAlignment="1" applyProtection="1">
      <alignment horizontal="center" vertical="center" wrapText="1"/>
    </xf>
    <xf numFmtId="38" fontId="3" fillId="39" borderId="1" xfId="48" applyFont="1" applyFill="1" applyBorder="1" applyAlignment="1" applyProtection="1">
      <alignment horizontal="center" vertical="center" wrapText="1"/>
    </xf>
    <xf numFmtId="38" fontId="3" fillId="42" borderId="52" xfId="48" applyFont="1" applyFill="1" applyBorder="1" applyAlignment="1" applyProtection="1">
      <alignment horizontal="center" vertical="center" wrapText="1"/>
    </xf>
    <xf numFmtId="38" fontId="3" fillId="42" borderId="124" xfId="48" applyFont="1" applyFill="1" applyBorder="1" applyAlignment="1" applyProtection="1">
      <alignment horizontal="center" vertical="center" wrapText="1"/>
    </xf>
    <xf numFmtId="0" fontId="22" fillId="0" borderId="0" xfId="55" applyFont="1">
      <alignment vertical="center"/>
    </xf>
    <xf numFmtId="0" fontId="21" fillId="0" borderId="0" xfId="55" applyFont="1">
      <alignment vertical="center"/>
    </xf>
    <xf numFmtId="0" fontId="21" fillId="0" borderId="0" xfId="55" applyFont="1" applyAlignment="1">
      <alignment horizontal="right" vertical="center"/>
    </xf>
    <xf numFmtId="0" fontId="21" fillId="0" borderId="0" xfId="55" applyFont="1" applyAlignment="1">
      <alignment horizontal="center" vertical="center"/>
    </xf>
    <xf numFmtId="0" fontId="21" fillId="0" borderId="0" xfId="55" applyFont="1" applyFill="1" applyAlignment="1">
      <alignment horizontal="right" vertical="center"/>
    </xf>
    <xf numFmtId="0" fontId="21" fillId="0" borderId="0" xfId="55" applyFont="1" applyFill="1" applyAlignment="1">
      <alignment horizontal="center" vertical="center"/>
    </xf>
    <xf numFmtId="0" fontId="28" fillId="0" borderId="0" xfId="55" applyFont="1" applyAlignment="1">
      <alignment horizontal="center" vertical="center"/>
    </xf>
    <xf numFmtId="0" fontId="21" fillId="0" borderId="0" xfId="55" applyFont="1" applyFill="1" applyBorder="1" applyAlignment="1">
      <alignment horizontal="center" vertical="center"/>
    </xf>
    <xf numFmtId="0" fontId="21" fillId="0" borderId="0" xfId="55" applyFont="1" applyFill="1" applyBorder="1" applyAlignment="1">
      <alignment horizontal="right" vertical="center"/>
    </xf>
    <xf numFmtId="0" fontId="21" fillId="0" borderId="0" xfId="55" applyFont="1" applyFill="1" applyBorder="1" applyAlignment="1">
      <alignment horizontal="center" vertical="center" shrinkToFit="1"/>
    </xf>
    <xf numFmtId="0" fontId="21" fillId="33" borderId="0" xfId="55" applyFont="1" applyFill="1" applyAlignment="1">
      <alignment horizontal="center" vertical="center"/>
    </xf>
    <xf numFmtId="0" fontId="21" fillId="0" borderId="2" xfId="55" applyFont="1" applyBorder="1" applyAlignment="1">
      <alignment horizontal="center" vertical="center"/>
    </xf>
    <xf numFmtId="0" fontId="21" fillId="0" borderId="11" xfId="55" applyFont="1" applyBorder="1" applyAlignment="1">
      <alignment horizontal="center" vertical="center" wrapText="1"/>
    </xf>
    <xf numFmtId="0" fontId="21" fillId="0" borderId="12" xfId="55" applyFont="1" applyBorder="1" applyAlignment="1">
      <alignment horizontal="center" vertical="center" wrapText="1"/>
    </xf>
    <xf numFmtId="0" fontId="21" fillId="0" borderId="1" xfId="55" applyFont="1" applyBorder="1" applyAlignment="1">
      <alignment horizontal="center" vertical="center" wrapText="1"/>
    </xf>
    <xf numFmtId="0" fontId="21" fillId="0" borderId="2" xfId="55" applyFont="1" applyBorder="1" applyAlignment="1">
      <alignment horizontal="center" vertical="center" wrapText="1"/>
    </xf>
    <xf numFmtId="0" fontId="21" fillId="0" borderId="11" xfId="55" applyFont="1" applyBorder="1" applyAlignment="1">
      <alignment horizontal="center" vertical="center"/>
    </xf>
    <xf numFmtId="0" fontId="21" fillId="0" borderId="12" xfId="55" applyFont="1" applyBorder="1" applyAlignment="1">
      <alignment horizontal="center" vertical="center"/>
    </xf>
    <xf numFmtId="0" fontId="21" fillId="0" borderId="1" xfId="55" applyFont="1" applyBorder="1" applyAlignment="1">
      <alignment horizontal="center" vertical="center"/>
    </xf>
    <xf numFmtId="0" fontId="21" fillId="33" borderId="11" xfId="55" applyFont="1" applyFill="1" applyBorder="1" applyAlignment="1">
      <alignment horizontal="center" vertical="center"/>
    </xf>
    <xf numFmtId="0" fontId="21" fillId="33" borderId="12" xfId="55" applyFont="1" applyFill="1" applyBorder="1" applyAlignment="1">
      <alignment horizontal="center" vertical="center"/>
    </xf>
    <xf numFmtId="0" fontId="21" fillId="0" borderId="1" xfId="55" applyFont="1" applyBorder="1" applyAlignment="1">
      <alignment horizontal="center" vertical="center"/>
    </xf>
    <xf numFmtId="0" fontId="21" fillId="33" borderId="2" xfId="55" applyFont="1" applyFill="1" applyBorder="1" applyAlignment="1">
      <alignment horizontal="center" vertical="center"/>
    </xf>
    <xf numFmtId="187" fontId="21" fillId="0" borderId="11" xfId="55" applyNumberFormat="1" applyFont="1" applyBorder="1" applyAlignment="1">
      <alignment horizontal="center" vertical="center"/>
    </xf>
    <xf numFmtId="187" fontId="21" fillId="0" borderId="12" xfId="55" applyNumberFormat="1" applyFont="1" applyBorder="1" applyAlignment="1">
      <alignment horizontal="center" vertical="center"/>
    </xf>
    <xf numFmtId="0" fontId="21" fillId="0" borderId="1" xfId="55" applyFont="1" applyBorder="1" applyAlignment="1">
      <alignment vertical="center"/>
    </xf>
    <xf numFmtId="0" fontId="21" fillId="0" borderId="0" xfId="55" applyFont="1" applyBorder="1" applyAlignment="1">
      <alignment horizontal="center" vertical="center" wrapText="1"/>
    </xf>
    <xf numFmtId="0" fontId="21" fillId="0" borderId="0" xfId="55" applyFont="1" applyBorder="1" applyAlignment="1">
      <alignment horizontal="center" vertical="center"/>
    </xf>
    <xf numFmtId="187" fontId="21" fillId="0" borderId="0" xfId="55" applyNumberFormat="1" applyFont="1" applyBorder="1" applyAlignment="1">
      <alignment horizontal="center" vertical="center"/>
    </xf>
    <xf numFmtId="0" fontId="21" fillId="0" borderId="0" xfId="55" applyFont="1" applyAlignment="1">
      <alignment horizontal="left" vertical="center"/>
    </xf>
    <xf numFmtId="179" fontId="21" fillId="35" borderId="76" xfId="44" applyNumberFormat="1" applyFont="1" applyFill="1" applyBorder="1" applyAlignment="1">
      <alignment vertical="center" shrinkToFi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56"/>
    <cellStyle name="パーセント 3"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8"/>
    <cellStyle name="桁区切り 2 2" xfId="54"/>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51"/>
    <cellStyle name="標準 2 3" xfId="52"/>
    <cellStyle name="標準 3" xfId="46"/>
    <cellStyle name="標準 3 2" xfId="53"/>
    <cellStyle name="標準 3 2 2" xfId="55"/>
    <cellStyle name="標準 3 3" xfId="57"/>
    <cellStyle name="標準 4" xfId="47"/>
    <cellStyle name="標準_訪問入浴bettenn3" xfId="45"/>
    <cellStyle name="良い" xfId="41" builtinId="26" customBuiltin="1"/>
  </cellStyles>
  <dxfs count="12">
    <dxf>
      <fill>
        <patternFill>
          <bgColor theme="0" tint="-0.499984740745262"/>
        </patternFill>
      </fill>
    </dxf>
    <dxf>
      <fill>
        <patternFill>
          <bgColor theme="0" tint="-0.499984740745262"/>
        </patternFill>
      </fill>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45"/>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60</xdr:row>
      <xdr:rowOff>88900</xdr:rowOff>
    </xdr:from>
    <xdr:to>
      <xdr:col>21</xdr:col>
      <xdr:colOff>226485</xdr:colOff>
      <xdr:row>63</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3"/>
  <sheetViews>
    <sheetView showGridLines="0" tabSelected="1" view="pageBreakPreview" zoomScaleNormal="90" zoomScaleSheetLayoutView="100" workbookViewId="0">
      <selection activeCell="A2" sqref="A2:AB2"/>
    </sheetView>
  </sheetViews>
  <sheetFormatPr defaultRowHeight="13.5"/>
  <cols>
    <col min="1" max="28" width="3.25" style="3" customWidth="1"/>
    <col min="29" max="16384" width="9" style="3"/>
  </cols>
  <sheetData>
    <row r="1" spans="1:28">
      <c r="A1" s="24" t="s">
        <v>40</v>
      </c>
    </row>
    <row r="2" spans="1:28" ht="30.75" customHeight="1">
      <c r="A2" s="339" t="s">
        <v>41</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row>
    <row r="3" spans="1:28" ht="25.5" customHeight="1">
      <c r="A3" s="334" t="s">
        <v>0</v>
      </c>
      <c r="B3" s="335"/>
      <c r="C3" s="341"/>
      <c r="D3" s="340"/>
      <c r="E3" s="340"/>
      <c r="F3" s="340"/>
      <c r="G3" s="340"/>
      <c r="H3" s="340"/>
      <c r="I3" s="340"/>
      <c r="J3" s="340"/>
      <c r="K3" s="340"/>
      <c r="L3" s="340"/>
      <c r="M3" s="340"/>
      <c r="N3" s="340"/>
      <c r="O3" s="7"/>
      <c r="P3" s="11"/>
      <c r="Q3" s="11"/>
      <c r="R3" s="12"/>
      <c r="S3" s="12"/>
      <c r="T3" s="12"/>
      <c r="U3" s="12"/>
      <c r="V3" s="12"/>
      <c r="W3" s="12"/>
      <c r="X3" s="12"/>
      <c r="Y3" s="12"/>
      <c r="Z3" s="12"/>
      <c r="AA3" s="12"/>
      <c r="AB3" s="12"/>
    </row>
    <row r="4" spans="1:28" ht="15" customHeight="1">
      <c r="N4" s="186"/>
      <c r="O4" s="186"/>
      <c r="P4" s="186"/>
      <c r="Q4" s="142"/>
      <c r="R4" s="142"/>
      <c r="S4" s="142"/>
      <c r="T4" s="142"/>
      <c r="U4" s="142"/>
      <c r="V4" s="142"/>
      <c r="W4" s="142"/>
      <c r="X4" s="142"/>
      <c r="Y4" s="142"/>
      <c r="Z4" s="142"/>
      <c r="AA4" s="142"/>
    </row>
    <row r="5" spans="1:28" ht="18.75" customHeight="1">
      <c r="A5" s="1" t="s">
        <v>1</v>
      </c>
      <c r="B5" s="2" t="s">
        <v>11</v>
      </c>
      <c r="C5" s="187"/>
      <c r="D5" s="187"/>
      <c r="E5" s="187"/>
      <c r="F5" s="187"/>
      <c r="G5" s="187"/>
      <c r="H5" s="187"/>
      <c r="I5" s="187"/>
      <c r="J5" s="187"/>
      <c r="K5" s="187"/>
      <c r="L5" s="187"/>
      <c r="M5" s="187"/>
      <c r="N5" s="187"/>
      <c r="O5" s="187"/>
      <c r="P5" s="187"/>
      <c r="Q5" s="187"/>
      <c r="R5" s="187"/>
      <c r="S5" s="187"/>
      <c r="T5" s="187"/>
      <c r="U5" s="187"/>
      <c r="V5" s="187"/>
      <c r="W5" s="187"/>
      <c r="X5" s="187"/>
      <c r="Y5" s="187"/>
      <c r="Z5" s="187"/>
      <c r="AA5" s="15"/>
      <c r="AB5" s="15"/>
    </row>
    <row r="6" spans="1:28" ht="6.75" customHeight="1">
      <c r="A6" s="4"/>
      <c r="B6" s="188"/>
      <c r="C6" s="189"/>
      <c r="D6" s="189"/>
      <c r="E6" s="189"/>
      <c r="F6" s="189"/>
      <c r="G6" s="189"/>
      <c r="H6" s="189"/>
      <c r="I6" s="189"/>
      <c r="J6" s="189"/>
      <c r="K6" s="189"/>
      <c r="L6" s="189"/>
      <c r="M6" s="189"/>
      <c r="N6" s="189"/>
      <c r="O6" s="189"/>
      <c r="P6" s="189"/>
      <c r="Q6" s="189"/>
      <c r="R6" s="189"/>
      <c r="S6" s="189"/>
      <c r="T6" s="189"/>
      <c r="U6" s="189"/>
      <c r="V6" s="189"/>
      <c r="W6" s="189"/>
      <c r="X6" s="190"/>
      <c r="Y6" s="189"/>
      <c r="Z6" s="189"/>
      <c r="AA6" s="17"/>
      <c r="AB6" s="18"/>
    </row>
    <row r="7" spans="1:28" ht="15" customHeight="1">
      <c r="A7" s="191"/>
      <c r="B7" s="328" t="s">
        <v>18</v>
      </c>
      <c r="C7" s="328"/>
      <c r="D7" s="328"/>
      <c r="E7" s="328"/>
      <c r="F7" s="328"/>
      <c r="G7" s="328"/>
      <c r="H7" s="328"/>
      <c r="I7" s="328"/>
      <c r="J7" s="328"/>
      <c r="K7" s="328"/>
      <c r="L7" s="328"/>
      <c r="M7" s="328"/>
      <c r="N7" s="328"/>
      <c r="O7" s="328"/>
      <c r="P7" s="328"/>
      <c r="Q7" s="328"/>
      <c r="R7" s="328"/>
      <c r="S7" s="328"/>
      <c r="T7" s="328"/>
      <c r="U7" s="328"/>
      <c r="V7" s="328"/>
      <c r="W7" s="196"/>
      <c r="X7" s="330" t="s">
        <v>35</v>
      </c>
      <c r="Y7" s="331"/>
      <c r="Z7" s="320" t="s">
        <v>36</v>
      </c>
      <c r="AA7" s="331" t="s">
        <v>37</v>
      </c>
      <c r="AB7" s="332"/>
    </row>
    <row r="8" spans="1:28" ht="15.75" customHeight="1">
      <c r="A8" s="197"/>
      <c r="B8" s="328"/>
      <c r="C8" s="328"/>
      <c r="D8" s="328"/>
      <c r="E8" s="328"/>
      <c r="F8" s="328"/>
      <c r="G8" s="328"/>
      <c r="H8" s="328"/>
      <c r="I8" s="328"/>
      <c r="J8" s="328"/>
      <c r="K8" s="328"/>
      <c r="L8" s="328"/>
      <c r="M8" s="328"/>
      <c r="N8" s="328"/>
      <c r="O8" s="328"/>
      <c r="P8" s="328"/>
      <c r="Q8" s="328"/>
      <c r="R8" s="328"/>
      <c r="S8" s="328"/>
      <c r="T8" s="328"/>
      <c r="U8" s="328"/>
      <c r="V8" s="328"/>
      <c r="W8" s="196"/>
      <c r="X8" s="191"/>
      <c r="Y8" s="194"/>
      <c r="Z8" s="194"/>
      <c r="AA8" s="194"/>
      <c r="AB8" s="195"/>
    </row>
    <row r="9" spans="1:28" ht="15.75" customHeight="1">
      <c r="A9" s="198"/>
      <c r="B9" s="328"/>
      <c r="C9" s="328"/>
      <c r="D9" s="328"/>
      <c r="E9" s="328"/>
      <c r="F9" s="328"/>
      <c r="G9" s="328"/>
      <c r="H9" s="328"/>
      <c r="I9" s="328"/>
      <c r="J9" s="328"/>
      <c r="K9" s="328"/>
      <c r="L9" s="328"/>
      <c r="M9" s="328"/>
      <c r="N9" s="328"/>
      <c r="O9" s="328"/>
      <c r="P9" s="328"/>
      <c r="Q9" s="328"/>
      <c r="R9" s="328"/>
      <c r="S9" s="328"/>
      <c r="T9" s="328"/>
      <c r="U9" s="328"/>
      <c r="V9" s="328"/>
      <c r="W9" s="196"/>
      <c r="X9" s="198"/>
      <c r="Y9" s="319"/>
      <c r="Z9" s="319"/>
      <c r="AA9" s="319"/>
      <c r="AB9" s="6"/>
    </row>
    <row r="10" spans="1:28" ht="6.75" customHeight="1">
      <c r="A10" s="199"/>
      <c r="B10" s="200"/>
      <c r="C10" s="8"/>
      <c r="D10" s="8"/>
      <c r="E10" s="8"/>
      <c r="F10" s="8"/>
      <c r="G10" s="8"/>
      <c r="H10" s="8"/>
      <c r="I10" s="8"/>
      <c r="J10" s="8"/>
      <c r="K10" s="8"/>
      <c r="L10" s="8"/>
      <c r="M10" s="8"/>
      <c r="N10" s="8"/>
      <c r="O10" s="8"/>
      <c r="P10" s="8"/>
      <c r="Q10" s="8"/>
      <c r="R10" s="8"/>
      <c r="S10" s="8"/>
      <c r="T10" s="8"/>
      <c r="U10" s="8"/>
      <c r="V10" s="8"/>
      <c r="W10" s="8"/>
      <c r="X10" s="201"/>
      <c r="Y10" s="202"/>
      <c r="Z10" s="202"/>
      <c r="AA10" s="202"/>
      <c r="AB10" s="203"/>
    </row>
    <row r="11" spans="1:28" ht="13.5" customHeight="1">
      <c r="A11" s="22" t="s">
        <v>20</v>
      </c>
      <c r="B11" s="22"/>
      <c r="C11" s="12"/>
      <c r="D11" s="12"/>
      <c r="E11" s="12"/>
      <c r="F11" s="12"/>
      <c r="G11" s="12"/>
      <c r="H11" s="11"/>
      <c r="I11" s="11"/>
      <c r="J11" s="11"/>
      <c r="K11" s="11"/>
      <c r="L11" s="11"/>
      <c r="M11" s="319"/>
      <c r="N11" s="319"/>
      <c r="O11" s="319"/>
      <c r="P11" s="319"/>
      <c r="Q11" s="319"/>
      <c r="R11" s="142"/>
      <c r="S11" s="142"/>
      <c r="T11" s="142"/>
      <c r="U11" s="142"/>
      <c r="V11" s="142"/>
      <c r="W11" s="142"/>
      <c r="X11" s="142"/>
      <c r="Y11" s="142"/>
      <c r="Z11" s="142"/>
      <c r="AA11" s="142"/>
      <c r="AB11" s="142"/>
    </row>
    <row r="12" spans="1:28" ht="13.5" customHeight="1">
      <c r="A12" s="19" t="s">
        <v>23</v>
      </c>
      <c r="B12" s="22" t="s">
        <v>21</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row>
    <row r="13" spans="1:28" ht="13.5" customHeight="1">
      <c r="A13" s="19" t="s">
        <v>23</v>
      </c>
      <c r="B13" s="22" t="s">
        <v>22</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142"/>
    </row>
    <row r="14" spans="1:28" ht="15" customHeight="1">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row>
    <row r="15" spans="1:28" ht="18.75" customHeight="1">
      <c r="A15" s="1" t="s">
        <v>12</v>
      </c>
      <c r="B15" s="2" t="s">
        <v>351</v>
      </c>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7.5" customHeight="1">
      <c r="A16" s="4"/>
      <c r="B16" s="5"/>
      <c r="C16" s="5"/>
      <c r="D16" s="5"/>
      <c r="E16" s="5"/>
      <c r="F16" s="5"/>
      <c r="G16" s="5"/>
      <c r="H16" s="5"/>
      <c r="I16" s="5"/>
      <c r="J16" s="5"/>
      <c r="K16" s="5"/>
      <c r="L16" s="5"/>
      <c r="M16" s="5"/>
      <c r="N16" s="5"/>
      <c r="O16" s="5"/>
      <c r="P16" s="5"/>
      <c r="Q16" s="5"/>
      <c r="R16" s="5"/>
      <c r="S16" s="5"/>
      <c r="T16" s="5"/>
      <c r="U16" s="5"/>
      <c r="V16" s="5"/>
      <c r="W16" s="5"/>
      <c r="X16" s="5"/>
      <c r="Y16" s="5"/>
      <c r="Z16" s="5"/>
      <c r="AA16" s="17"/>
      <c r="AB16" s="18"/>
    </row>
    <row r="17" spans="1:28">
      <c r="A17" s="192" t="s">
        <v>346</v>
      </c>
      <c r="B17" s="11" t="s">
        <v>347</v>
      </c>
      <c r="C17" s="8"/>
      <c r="D17" s="8"/>
      <c r="E17" s="8"/>
      <c r="F17" s="8"/>
      <c r="G17" s="8"/>
      <c r="H17" s="9"/>
      <c r="I17" s="9"/>
      <c r="J17" s="9"/>
      <c r="K17" s="9"/>
      <c r="L17" s="9"/>
      <c r="M17" s="9"/>
      <c r="N17" s="9"/>
      <c r="O17" s="9"/>
      <c r="P17" s="9"/>
      <c r="Q17" s="9"/>
      <c r="R17" s="9"/>
      <c r="S17" s="9"/>
      <c r="T17" s="9"/>
      <c r="U17" s="9"/>
      <c r="V17" s="9"/>
      <c r="W17" s="9"/>
      <c r="X17" s="9"/>
      <c r="Y17" s="9"/>
      <c r="Z17" s="9"/>
      <c r="AA17" s="142"/>
      <c r="AB17" s="6"/>
    </row>
    <row r="18" spans="1:28" ht="23.25" customHeight="1">
      <c r="A18" s="10"/>
      <c r="B18" s="334" t="s">
        <v>13</v>
      </c>
      <c r="C18" s="335"/>
      <c r="D18" s="335"/>
      <c r="E18" s="335"/>
      <c r="F18" s="335"/>
      <c r="G18" s="335"/>
      <c r="H18" s="336"/>
      <c r="I18" s="337"/>
      <c r="J18" s="337"/>
      <c r="K18" s="337"/>
      <c r="L18" s="337"/>
      <c r="M18" s="337"/>
      <c r="N18" s="337"/>
      <c r="O18" s="338"/>
      <c r="P18" s="11"/>
      <c r="Q18" s="11"/>
      <c r="R18" s="11"/>
      <c r="S18" s="11"/>
      <c r="T18" s="11"/>
      <c r="U18" s="11"/>
      <c r="V18" s="11"/>
      <c r="W18" s="11"/>
      <c r="X18" s="11"/>
      <c r="Y18" s="11"/>
      <c r="Z18" s="11"/>
      <c r="AA18" s="11"/>
      <c r="AB18" s="6"/>
    </row>
    <row r="19" spans="1:28" ht="13.5" customHeight="1">
      <c r="A19" s="204" t="s">
        <v>20</v>
      </c>
      <c r="B19" s="22"/>
      <c r="C19" s="12"/>
      <c r="D19" s="12"/>
      <c r="E19" s="12"/>
      <c r="F19" s="12"/>
      <c r="G19" s="12"/>
      <c r="H19" s="11"/>
      <c r="I19" s="11"/>
      <c r="J19" s="11"/>
      <c r="K19" s="11"/>
      <c r="L19" s="11"/>
      <c r="M19" s="319"/>
      <c r="N19" s="319"/>
      <c r="O19" s="319"/>
      <c r="P19" s="319"/>
      <c r="Q19" s="319"/>
      <c r="R19" s="142"/>
      <c r="S19" s="142"/>
      <c r="T19" s="142"/>
      <c r="U19" s="142"/>
      <c r="V19" s="142"/>
      <c r="W19" s="142"/>
      <c r="X19" s="142"/>
      <c r="Y19" s="142"/>
      <c r="Z19" s="142"/>
      <c r="AA19" s="142"/>
      <c r="AB19" s="6"/>
    </row>
    <row r="20" spans="1:28">
      <c r="A20" s="23" t="s">
        <v>27</v>
      </c>
      <c r="B20" s="22" t="s">
        <v>25</v>
      </c>
      <c r="C20" s="142"/>
      <c r="D20" s="142"/>
      <c r="E20" s="142"/>
      <c r="F20" s="142"/>
      <c r="G20" s="142"/>
      <c r="H20" s="142"/>
      <c r="I20" s="142"/>
      <c r="J20" s="142"/>
      <c r="K20" s="142"/>
      <c r="L20" s="142"/>
      <c r="M20" s="142"/>
      <c r="N20" s="142"/>
      <c r="O20" s="142"/>
      <c r="P20" s="142"/>
      <c r="Q20" s="142"/>
      <c r="R20" s="142"/>
      <c r="S20" s="142"/>
      <c r="T20" s="11"/>
      <c r="U20" s="11"/>
      <c r="V20" s="11"/>
      <c r="W20" s="11"/>
      <c r="X20" s="11"/>
      <c r="Y20" s="11"/>
      <c r="Z20" s="11"/>
      <c r="AA20" s="11"/>
      <c r="AB20" s="6"/>
    </row>
    <row r="21" spans="1:28">
      <c r="A21" s="23" t="s">
        <v>27</v>
      </c>
      <c r="B21" s="22" t="s">
        <v>26</v>
      </c>
      <c r="C21" s="142"/>
      <c r="D21" s="142"/>
      <c r="E21" s="142"/>
      <c r="F21" s="142"/>
      <c r="G21" s="142"/>
      <c r="H21" s="142"/>
      <c r="I21" s="142"/>
      <c r="J21" s="142"/>
      <c r="K21" s="142"/>
      <c r="L21" s="142"/>
      <c r="M21" s="142"/>
      <c r="N21" s="142"/>
      <c r="O21" s="142"/>
      <c r="P21" s="142"/>
      <c r="Q21" s="142"/>
      <c r="R21" s="142"/>
      <c r="S21" s="142"/>
      <c r="T21" s="11"/>
      <c r="U21" s="11"/>
      <c r="V21" s="11"/>
      <c r="W21" s="11"/>
      <c r="X21" s="11"/>
      <c r="Y21" s="11"/>
      <c r="Z21" s="11"/>
      <c r="AA21" s="11"/>
      <c r="AB21" s="6"/>
    </row>
    <row r="22" spans="1:28">
      <c r="A22" s="10"/>
      <c r="B22" s="142"/>
      <c r="C22" s="142"/>
      <c r="D22" s="142"/>
      <c r="E22" s="142"/>
      <c r="F22" s="142"/>
      <c r="G22" s="142"/>
      <c r="H22" s="142"/>
      <c r="I22" s="142"/>
      <c r="J22" s="142"/>
      <c r="K22" s="142"/>
      <c r="L22" s="142"/>
      <c r="M22" s="142"/>
      <c r="N22" s="142"/>
      <c r="O22" s="142"/>
      <c r="P22" s="142"/>
      <c r="Q22" s="142"/>
      <c r="R22" s="142"/>
      <c r="S22" s="142"/>
      <c r="T22" s="11"/>
      <c r="U22" s="11"/>
      <c r="V22" s="11"/>
      <c r="W22" s="11"/>
      <c r="X22" s="11"/>
      <c r="Y22" s="11"/>
      <c r="Z22" s="11"/>
      <c r="AA22" s="11"/>
      <c r="AB22" s="6"/>
    </row>
    <row r="23" spans="1:28">
      <c r="A23" s="192" t="s">
        <v>348</v>
      </c>
      <c r="B23" s="11" t="s">
        <v>349</v>
      </c>
      <c r="C23" s="318"/>
      <c r="D23" s="8"/>
      <c r="E23" s="8"/>
      <c r="F23" s="8"/>
      <c r="G23" s="8"/>
      <c r="H23" s="9"/>
      <c r="I23" s="9"/>
      <c r="J23" s="9"/>
      <c r="K23" s="9"/>
      <c r="L23" s="9"/>
      <c r="M23" s="9"/>
      <c r="N23" s="9"/>
      <c r="O23" s="9"/>
      <c r="P23" s="9"/>
      <c r="Q23" s="9"/>
      <c r="R23" s="9"/>
      <c r="S23" s="9"/>
      <c r="T23" s="11"/>
      <c r="U23" s="11"/>
      <c r="V23" s="11"/>
      <c r="W23" s="11"/>
      <c r="X23" s="11"/>
      <c r="Y23" s="11"/>
      <c r="Z23" s="11"/>
      <c r="AA23" s="11"/>
      <c r="AB23" s="6"/>
    </row>
    <row r="24" spans="1:28" ht="23.25" customHeight="1">
      <c r="A24" s="10"/>
      <c r="B24" s="334" t="s">
        <v>14</v>
      </c>
      <c r="C24" s="335"/>
      <c r="D24" s="335"/>
      <c r="E24" s="335"/>
      <c r="F24" s="335"/>
      <c r="G24" s="335"/>
      <c r="H24" s="336"/>
      <c r="I24" s="337"/>
      <c r="J24" s="337"/>
      <c r="K24" s="337"/>
      <c r="L24" s="337"/>
      <c r="M24" s="337"/>
      <c r="N24" s="337"/>
      <c r="O24" s="338"/>
      <c r="P24" s="11"/>
      <c r="Q24" s="11"/>
      <c r="R24" s="11"/>
      <c r="S24" s="11"/>
      <c r="T24" s="11"/>
      <c r="U24" s="11"/>
      <c r="V24" s="11"/>
      <c r="W24" s="11"/>
      <c r="X24" s="11"/>
      <c r="Y24" s="11"/>
      <c r="Z24" s="11"/>
      <c r="AA24" s="11"/>
      <c r="AB24" s="6"/>
    </row>
    <row r="25" spans="1:28" ht="13.5" customHeight="1">
      <c r="A25" s="204" t="s">
        <v>20</v>
      </c>
      <c r="B25" s="22"/>
      <c r="C25" s="12"/>
      <c r="D25" s="12"/>
      <c r="E25" s="12"/>
      <c r="F25" s="12"/>
      <c r="G25" s="12"/>
      <c r="H25" s="11"/>
      <c r="I25" s="11"/>
      <c r="J25" s="11"/>
      <c r="K25" s="11"/>
      <c r="L25" s="11"/>
      <c r="M25" s="319"/>
      <c r="N25" s="319"/>
      <c r="O25" s="319"/>
      <c r="P25" s="319"/>
      <c r="Q25" s="319"/>
      <c r="R25" s="142"/>
      <c r="S25" s="142"/>
      <c r="T25" s="142"/>
      <c r="U25" s="142"/>
      <c r="V25" s="142"/>
      <c r="W25" s="142"/>
      <c r="X25" s="142"/>
      <c r="Y25" s="142"/>
      <c r="Z25" s="142"/>
      <c r="AA25" s="142"/>
      <c r="AB25" s="6"/>
    </row>
    <row r="26" spans="1:28" ht="13.5" customHeight="1">
      <c r="A26" s="23" t="s">
        <v>27</v>
      </c>
      <c r="B26" s="21" t="s">
        <v>28</v>
      </c>
      <c r="C26" s="12"/>
      <c r="D26" s="12"/>
      <c r="E26" s="12"/>
      <c r="F26" s="12"/>
      <c r="G26" s="12"/>
      <c r="H26" s="13"/>
      <c r="I26" s="13"/>
      <c r="J26" s="13"/>
      <c r="K26" s="13"/>
      <c r="L26" s="13"/>
      <c r="M26" s="13"/>
      <c r="N26" s="13"/>
      <c r="O26" s="13"/>
      <c r="P26" s="11"/>
      <c r="Q26" s="11"/>
      <c r="R26" s="11"/>
      <c r="S26" s="11"/>
      <c r="T26" s="11"/>
      <c r="U26" s="11"/>
      <c r="V26" s="11"/>
      <c r="W26" s="11"/>
      <c r="X26" s="11"/>
      <c r="Y26" s="11"/>
      <c r="Z26" s="11"/>
      <c r="AA26" s="11"/>
      <c r="AB26" s="6"/>
    </row>
    <row r="27" spans="1:28" ht="6" customHeight="1">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6"/>
    </row>
    <row r="28" spans="1:28" ht="15" customHeight="1">
      <c r="A28" s="319"/>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142"/>
    </row>
    <row r="29" spans="1:28" ht="18.75" customHeight="1">
      <c r="A29" s="1" t="s">
        <v>15</v>
      </c>
      <c r="B29" s="2" t="s">
        <v>39</v>
      </c>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6.75" customHeight="1">
      <c r="A30" s="4"/>
      <c r="B30" s="5"/>
      <c r="C30" s="5"/>
      <c r="D30" s="5"/>
      <c r="E30" s="5"/>
      <c r="F30" s="5"/>
      <c r="G30" s="5"/>
      <c r="H30" s="5"/>
      <c r="I30" s="5"/>
      <c r="J30" s="5"/>
      <c r="K30" s="5"/>
      <c r="L30" s="5"/>
      <c r="M30" s="5"/>
      <c r="N30" s="5"/>
      <c r="O30" s="5"/>
      <c r="P30" s="5"/>
      <c r="Q30" s="5"/>
      <c r="R30" s="5"/>
      <c r="S30" s="5"/>
      <c r="T30" s="5"/>
      <c r="U30" s="5"/>
      <c r="V30" s="5"/>
      <c r="W30" s="5"/>
      <c r="X30" s="5"/>
      <c r="Y30" s="5"/>
      <c r="Z30" s="5"/>
      <c r="AA30" s="17"/>
      <c r="AB30" s="18"/>
    </row>
    <row r="31" spans="1:28">
      <c r="A31" s="7"/>
      <c r="B31" s="11" t="s">
        <v>16</v>
      </c>
      <c r="C31" s="8"/>
      <c r="D31" s="8"/>
      <c r="E31" s="8"/>
      <c r="F31" s="8"/>
      <c r="G31" s="8"/>
      <c r="H31" s="9"/>
      <c r="I31" s="9"/>
      <c r="J31" s="9"/>
      <c r="K31" s="9"/>
      <c r="L31" s="9"/>
      <c r="M31" s="9"/>
      <c r="N31" s="9"/>
      <c r="O31" s="9"/>
      <c r="P31" s="9"/>
      <c r="Q31" s="9"/>
      <c r="R31" s="9"/>
      <c r="S31" s="9"/>
      <c r="T31" s="9"/>
      <c r="U31" s="9"/>
      <c r="V31" s="9"/>
      <c r="W31" s="9"/>
      <c r="X31" s="9"/>
      <c r="Y31" s="9"/>
      <c r="Z31" s="9"/>
      <c r="AA31" s="142"/>
      <c r="AB31" s="6"/>
    </row>
    <row r="32" spans="1:28" ht="23.25" customHeight="1">
      <c r="A32" s="10"/>
      <c r="B32" s="334" t="s">
        <v>13</v>
      </c>
      <c r="C32" s="335"/>
      <c r="D32" s="335"/>
      <c r="E32" s="335"/>
      <c r="F32" s="335"/>
      <c r="G32" s="335"/>
      <c r="H32" s="336"/>
      <c r="I32" s="337"/>
      <c r="J32" s="337"/>
      <c r="K32" s="337"/>
      <c r="L32" s="337"/>
      <c r="M32" s="337"/>
      <c r="N32" s="337"/>
      <c r="O32" s="338"/>
      <c r="P32" s="11"/>
      <c r="Q32" s="11"/>
      <c r="R32" s="11"/>
      <c r="S32" s="11"/>
      <c r="T32" s="11"/>
      <c r="U32" s="11"/>
      <c r="V32" s="11"/>
      <c r="W32" s="11"/>
      <c r="X32" s="11"/>
      <c r="Y32" s="11"/>
      <c r="Z32" s="11"/>
      <c r="AA32" s="11"/>
      <c r="AB32" s="6"/>
    </row>
    <row r="33" spans="1:28" ht="6.75" customHeight="1">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6"/>
    </row>
    <row r="34" spans="1:28" ht="13.5" customHeight="1">
      <c r="A34" s="22" t="s">
        <v>20</v>
      </c>
      <c r="B34" s="22"/>
      <c r="C34" s="12"/>
      <c r="D34" s="12"/>
      <c r="E34" s="12"/>
      <c r="F34" s="12"/>
      <c r="G34" s="12"/>
      <c r="H34" s="11"/>
      <c r="I34" s="11"/>
      <c r="J34" s="11"/>
      <c r="K34" s="11"/>
      <c r="L34" s="11"/>
      <c r="M34" s="319"/>
      <c r="N34" s="319"/>
      <c r="O34" s="319"/>
      <c r="P34" s="319"/>
      <c r="Q34" s="319"/>
      <c r="R34" s="142"/>
      <c r="S34" s="142"/>
      <c r="T34" s="142"/>
      <c r="U34" s="142"/>
      <c r="V34" s="142"/>
      <c r="W34" s="142"/>
      <c r="X34" s="142"/>
      <c r="Y34" s="142"/>
      <c r="Z34" s="142"/>
      <c r="AA34" s="142"/>
      <c r="AB34" s="142"/>
    </row>
    <row r="35" spans="1:28">
      <c r="A35" s="19" t="s">
        <v>23</v>
      </c>
      <c r="B35" s="20" t="s">
        <v>29</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row>
    <row r="36" spans="1:28">
      <c r="A36" s="19" t="s">
        <v>23</v>
      </c>
      <c r="B36" s="20" t="s">
        <v>21</v>
      </c>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row>
    <row r="37" spans="1:28" ht="15" customHeight="1"/>
    <row r="38" spans="1:28" ht="18.75" customHeight="1">
      <c r="A38" s="1" t="s">
        <v>5</v>
      </c>
      <c r="B38" s="2" t="s">
        <v>17</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5"/>
      <c r="AB38" s="15"/>
    </row>
    <row r="39" spans="1:28" ht="6.75" customHeight="1">
      <c r="A39" s="4"/>
      <c r="B39" s="188"/>
      <c r="C39" s="189"/>
      <c r="D39" s="189"/>
      <c r="E39" s="189"/>
      <c r="F39" s="189"/>
      <c r="G39" s="189"/>
      <c r="H39" s="189"/>
      <c r="I39" s="189"/>
      <c r="J39" s="189"/>
      <c r="K39" s="189"/>
      <c r="L39" s="189"/>
      <c r="M39" s="189"/>
      <c r="N39" s="189"/>
      <c r="O39" s="189"/>
      <c r="P39" s="189"/>
      <c r="Q39" s="189"/>
      <c r="R39" s="189"/>
      <c r="S39" s="189"/>
      <c r="T39" s="189"/>
      <c r="U39" s="189"/>
      <c r="V39" s="189"/>
      <c r="W39" s="189"/>
      <c r="X39" s="190"/>
      <c r="Y39" s="189"/>
      <c r="Z39" s="189"/>
      <c r="AA39" s="17"/>
      <c r="AB39" s="18"/>
    </row>
    <row r="40" spans="1:28" ht="15" customHeight="1">
      <c r="A40" s="191" t="s">
        <v>6</v>
      </c>
      <c r="B40" s="328" t="s">
        <v>8</v>
      </c>
      <c r="C40" s="333"/>
      <c r="D40" s="333"/>
      <c r="E40" s="333"/>
      <c r="F40" s="333"/>
      <c r="G40" s="333"/>
      <c r="H40" s="333"/>
      <c r="I40" s="333"/>
      <c r="J40" s="333"/>
      <c r="K40" s="333"/>
      <c r="L40" s="333"/>
      <c r="M40" s="333"/>
      <c r="N40" s="333"/>
      <c r="O40" s="333"/>
      <c r="P40" s="333"/>
      <c r="Q40" s="333"/>
      <c r="R40" s="333"/>
      <c r="S40" s="333"/>
      <c r="T40" s="333"/>
      <c r="U40" s="333"/>
      <c r="V40" s="333"/>
      <c r="W40" s="9"/>
      <c r="X40" s="330" t="s">
        <v>35</v>
      </c>
      <c r="Y40" s="331"/>
      <c r="Z40" s="320" t="s">
        <v>36</v>
      </c>
      <c r="AA40" s="331" t="s">
        <v>37</v>
      </c>
      <c r="AB40" s="332"/>
    </row>
    <row r="41" spans="1:28" ht="16.5" customHeight="1">
      <c r="A41" s="192"/>
      <c r="B41" s="333"/>
      <c r="C41" s="333"/>
      <c r="D41" s="333"/>
      <c r="E41" s="333"/>
      <c r="F41" s="333"/>
      <c r="G41" s="333"/>
      <c r="H41" s="333"/>
      <c r="I41" s="333"/>
      <c r="J41" s="333"/>
      <c r="K41" s="333"/>
      <c r="L41" s="333"/>
      <c r="M41" s="333"/>
      <c r="N41" s="333"/>
      <c r="O41" s="333"/>
      <c r="P41" s="333"/>
      <c r="Q41" s="333"/>
      <c r="R41" s="333"/>
      <c r="S41" s="333"/>
      <c r="T41" s="333"/>
      <c r="U41" s="333"/>
      <c r="V41" s="333"/>
      <c r="W41" s="9"/>
      <c r="X41" s="191"/>
      <c r="Y41" s="194"/>
      <c r="Z41" s="194"/>
      <c r="AA41" s="194"/>
      <c r="AB41" s="195"/>
    </row>
    <row r="42" spans="1:28" ht="7.5" customHeight="1">
      <c r="A42" s="192"/>
      <c r="B42" s="193"/>
      <c r="C42" s="9"/>
      <c r="D42" s="9"/>
      <c r="E42" s="9"/>
      <c r="F42" s="9"/>
      <c r="G42" s="9"/>
      <c r="H42" s="9"/>
      <c r="I42" s="9"/>
      <c r="J42" s="9"/>
      <c r="K42" s="9"/>
      <c r="L42" s="9"/>
      <c r="M42" s="9"/>
      <c r="N42" s="9"/>
      <c r="O42" s="9"/>
      <c r="P42" s="9"/>
      <c r="Q42" s="9"/>
      <c r="R42" s="9"/>
      <c r="S42" s="9"/>
      <c r="T42" s="9"/>
      <c r="U42" s="9"/>
      <c r="V42" s="9"/>
      <c r="W42" s="9"/>
      <c r="X42" s="191"/>
      <c r="Y42" s="194"/>
      <c r="Z42" s="194"/>
      <c r="AA42" s="194"/>
      <c r="AB42" s="195"/>
    </row>
    <row r="43" spans="1:28" ht="15" customHeight="1">
      <c r="A43" s="191" t="s">
        <v>4</v>
      </c>
      <c r="B43" s="328" t="s">
        <v>33</v>
      </c>
      <c r="C43" s="333"/>
      <c r="D43" s="333"/>
      <c r="E43" s="333"/>
      <c r="F43" s="333"/>
      <c r="G43" s="333"/>
      <c r="H43" s="333"/>
      <c r="I43" s="333"/>
      <c r="J43" s="333"/>
      <c r="K43" s="333"/>
      <c r="L43" s="333"/>
      <c r="M43" s="333"/>
      <c r="N43" s="333"/>
      <c r="O43" s="333"/>
      <c r="P43" s="333"/>
      <c r="Q43" s="333"/>
      <c r="R43" s="333"/>
      <c r="S43" s="333"/>
      <c r="T43" s="333"/>
      <c r="U43" s="333"/>
      <c r="V43" s="333"/>
      <c r="W43" s="319"/>
      <c r="X43" s="330" t="s">
        <v>35</v>
      </c>
      <c r="Y43" s="331"/>
      <c r="Z43" s="320" t="s">
        <v>36</v>
      </c>
      <c r="AA43" s="331" t="s">
        <v>37</v>
      </c>
      <c r="AB43" s="332"/>
    </row>
    <row r="44" spans="1:28" ht="15.75" customHeight="1">
      <c r="A44" s="191"/>
      <c r="B44" s="328"/>
      <c r="C44" s="333"/>
      <c r="D44" s="333"/>
      <c r="E44" s="333"/>
      <c r="F44" s="333"/>
      <c r="G44" s="333"/>
      <c r="H44" s="333"/>
      <c r="I44" s="333"/>
      <c r="J44" s="333"/>
      <c r="K44" s="333"/>
      <c r="L44" s="333"/>
      <c r="M44" s="333"/>
      <c r="N44" s="333"/>
      <c r="O44" s="333"/>
      <c r="P44" s="333"/>
      <c r="Q44" s="333"/>
      <c r="R44" s="333"/>
      <c r="S44" s="333"/>
      <c r="T44" s="333"/>
      <c r="U44" s="333"/>
      <c r="V44" s="333"/>
      <c r="W44" s="319"/>
      <c r="X44" s="191"/>
      <c r="Y44" s="194"/>
      <c r="Z44" s="194"/>
      <c r="AA44" s="194"/>
      <c r="AB44" s="195"/>
    </row>
    <row r="45" spans="1:28" ht="15.75" customHeight="1">
      <c r="A45" s="191"/>
      <c r="B45" s="333"/>
      <c r="C45" s="333"/>
      <c r="D45" s="333"/>
      <c r="E45" s="333"/>
      <c r="F45" s="333"/>
      <c r="G45" s="333"/>
      <c r="H45" s="333"/>
      <c r="I45" s="333"/>
      <c r="J45" s="333"/>
      <c r="K45" s="333"/>
      <c r="L45" s="333"/>
      <c r="M45" s="333"/>
      <c r="N45" s="333"/>
      <c r="O45" s="333"/>
      <c r="P45" s="333"/>
      <c r="Q45" s="333"/>
      <c r="R45" s="333"/>
      <c r="S45" s="333"/>
      <c r="T45" s="333"/>
      <c r="U45" s="333"/>
      <c r="V45" s="333"/>
      <c r="W45" s="319"/>
      <c r="X45" s="198"/>
      <c r="Y45" s="319"/>
      <c r="Z45" s="319"/>
      <c r="AA45" s="319"/>
      <c r="AB45" s="6"/>
    </row>
    <row r="46" spans="1:28" ht="7.5" customHeight="1">
      <c r="A46" s="192"/>
      <c r="B46" s="193"/>
      <c r="C46" s="9"/>
      <c r="D46" s="9"/>
      <c r="E46" s="9"/>
      <c r="F46" s="9"/>
      <c r="G46" s="9"/>
      <c r="H46" s="9"/>
      <c r="I46" s="9"/>
      <c r="J46" s="9"/>
      <c r="K46" s="9"/>
      <c r="L46" s="9"/>
      <c r="M46" s="9"/>
      <c r="N46" s="9"/>
      <c r="O46" s="9"/>
      <c r="P46" s="9"/>
      <c r="Q46" s="9"/>
      <c r="R46" s="9"/>
      <c r="S46" s="9"/>
      <c r="T46" s="9"/>
      <c r="U46" s="9"/>
      <c r="V46" s="9"/>
      <c r="W46" s="9"/>
      <c r="X46" s="191"/>
      <c r="Y46" s="194"/>
      <c r="Z46" s="194"/>
      <c r="AA46" s="194"/>
      <c r="AB46" s="195"/>
    </row>
    <row r="47" spans="1:28" ht="15" customHeight="1">
      <c r="A47" s="191" t="s">
        <v>9</v>
      </c>
      <c r="B47" s="328" t="s">
        <v>34</v>
      </c>
      <c r="C47" s="333"/>
      <c r="D47" s="333"/>
      <c r="E47" s="333"/>
      <c r="F47" s="333"/>
      <c r="G47" s="333"/>
      <c r="H47" s="333"/>
      <c r="I47" s="333"/>
      <c r="J47" s="333"/>
      <c r="K47" s="333"/>
      <c r="L47" s="333"/>
      <c r="M47" s="333"/>
      <c r="N47" s="333"/>
      <c r="O47" s="333"/>
      <c r="P47" s="333"/>
      <c r="Q47" s="333"/>
      <c r="R47" s="333"/>
      <c r="S47" s="333"/>
      <c r="T47" s="333"/>
      <c r="U47" s="333"/>
      <c r="V47" s="333"/>
      <c r="W47" s="319"/>
      <c r="X47" s="330" t="s">
        <v>35</v>
      </c>
      <c r="Y47" s="331"/>
      <c r="Z47" s="320" t="s">
        <v>36</v>
      </c>
      <c r="AA47" s="331" t="s">
        <v>37</v>
      </c>
      <c r="AB47" s="332"/>
    </row>
    <row r="48" spans="1:28" ht="15.75" customHeight="1">
      <c r="A48" s="191"/>
      <c r="B48" s="333"/>
      <c r="C48" s="333"/>
      <c r="D48" s="333"/>
      <c r="E48" s="333"/>
      <c r="F48" s="333"/>
      <c r="G48" s="333"/>
      <c r="H48" s="333"/>
      <c r="I48" s="333"/>
      <c r="J48" s="333"/>
      <c r="K48" s="333"/>
      <c r="L48" s="333"/>
      <c r="M48" s="333"/>
      <c r="N48" s="333"/>
      <c r="O48" s="333"/>
      <c r="P48" s="333"/>
      <c r="Q48" s="333"/>
      <c r="R48" s="333"/>
      <c r="S48" s="333"/>
      <c r="T48" s="333"/>
      <c r="U48" s="333"/>
      <c r="V48" s="333"/>
      <c r="W48" s="319"/>
      <c r="X48" s="198"/>
      <c r="Y48" s="319"/>
      <c r="Z48" s="319"/>
      <c r="AA48" s="319"/>
      <c r="AB48" s="6"/>
    </row>
    <row r="49" spans="1:28" ht="23.25" customHeight="1">
      <c r="A49" s="198"/>
      <c r="B49" s="334" t="s">
        <v>13</v>
      </c>
      <c r="C49" s="335"/>
      <c r="D49" s="335"/>
      <c r="E49" s="335"/>
      <c r="F49" s="335"/>
      <c r="G49" s="335"/>
      <c r="H49" s="336"/>
      <c r="I49" s="337"/>
      <c r="J49" s="337"/>
      <c r="K49" s="337"/>
      <c r="L49" s="337"/>
      <c r="M49" s="337"/>
      <c r="N49" s="337"/>
      <c r="O49" s="338"/>
      <c r="P49" s="319"/>
      <c r="Q49" s="319"/>
      <c r="R49" s="319"/>
      <c r="S49" s="319"/>
      <c r="T49" s="319"/>
      <c r="U49" s="319"/>
      <c r="V49" s="319"/>
      <c r="W49" s="319"/>
      <c r="X49" s="198"/>
      <c r="Y49" s="319"/>
      <c r="Z49" s="319"/>
      <c r="AA49" s="319"/>
      <c r="AB49" s="6"/>
    </row>
    <row r="50" spans="1:28" ht="6.75" customHeight="1">
      <c r="A50" s="205"/>
      <c r="B50" s="187"/>
      <c r="C50" s="187"/>
      <c r="D50" s="187"/>
      <c r="E50" s="187"/>
      <c r="F50" s="187"/>
      <c r="G50" s="187"/>
      <c r="H50" s="187"/>
      <c r="I50" s="187"/>
      <c r="J50" s="187"/>
      <c r="K50" s="187"/>
      <c r="L50" s="187"/>
      <c r="M50" s="187"/>
      <c r="N50" s="187"/>
      <c r="O50" s="187"/>
      <c r="P50" s="187"/>
      <c r="Q50" s="187"/>
      <c r="R50" s="187"/>
      <c r="S50" s="187"/>
      <c r="T50" s="187"/>
      <c r="U50" s="187"/>
      <c r="V50" s="187"/>
      <c r="W50" s="187"/>
      <c r="X50" s="205"/>
      <c r="Y50" s="187"/>
      <c r="Z50" s="187"/>
      <c r="AA50" s="187"/>
      <c r="AB50" s="16"/>
    </row>
    <row r="51" spans="1:28" ht="13.5" customHeight="1">
      <c r="A51" s="22" t="s">
        <v>20</v>
      </c>
      <c r="B51" s="22"/>
      <c r="C51" s="12"/>
      <c r="D51" s="12"/>
      <c r="E51" s="12"/>
      <c r="F51" s="12"/>
      <c r="G51" s="12"/>
      <c r="H51" s="11"/>
      <c r="I51" s="11"/>
      <c r="J51" s="11"/>
      <c r="K51" s="11"/>
      <c r="L51" s="11"/>
      <c r="M51" s="319"/>
      <c r="N51" s="319"/>
      <c r="O51" s="319"/>
      <c r="P51" s="319"/>
      <c r="Q51" s="319"/>
      <c r="R51" s="142"/>
      <c r="S51" s="142"/>
      <c r="T51" s="142"/>
      <c r="U51" s="142"/>
      <c r="V51" s="142"/>
      <c r="W51" s="142"/>
      <c r="X51" s="142"/>
      <c r="Y51" s="142"/>
      <c r="Z51" s="142"/>
      <c r="AA51" s="142"/>
      <c r="AB51" s="142"/>
    </row>
    <row r="52" spans="1:28" ht="13.5" customHeight="1">
      <c r="A52" s="19" t="s">
        <v>23</v>
      </c>
      <c r="B52" s="22" t="s">
        <v>42</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142"/>
    </row>
    <row r="53" spans="1:28" ht="15" customHeight="1">
      <c r="A53" s="19" t="s">
        <v>30</v>
      </c>
      <c r="B53" s="22" t="s">
        <v>31</v>
      </c>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142"/>
    </row>
    <row r="54" spans="1:28" ht="15" customHeight="1">
      <c r="A54" s="19"/>
      <c r="B54" s="22" t="s">
        <v>32</v>
      </c>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142"/>
    </row>
    <row r="55" spans="1:28" ht="13.5" customHeight="1">
      <c r="A55" s="19" t="s">
        <v>23</v>
      </c>
      <c r="B55" s="22" t="s">
        <v>29</v>
      </c>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142"/>
    </row>
    <row r="56" spans="1:28" ht="13.5" customHeight="1">
      <c r="A56" s="19" t="s">
        <v>23</v>
      </c>
      <c r="B56" s="22" t="s">
        <v>24</v>
      </c>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142"/>
    </row>
    <row r="57" spans="1:28" ht="15" customHeight="1">
      <c r="A57" s="11"/>
      <c r="B57" s="11"/>
      <c r="C57" s="11"/>
      <c r="D57" s="11"/>
      <c r="E57" s="11"/>
      <c r="F57" s="11"/>
      <c r="G57" s="11"/>
      <c r="H57" s="11"/>
      <c r="I57" s="11"/>
      <c r="J57" s="11"/>
      <c r="K57" s="11"/>
      <c r="L57" s="11"/>
      <c r="M57" s="11"/>
      <c r="N57" s="11"/>
      <c r="O57" s="11"/>
      <c r="P57" s="142"/>
      <c r="Q57" s="142"/>
      <c r="R57" s="142"/>
      <c r="S57" s="142"/>
      <c r="T57" s="142"/>
      <c r="U57" s="142"/>
      <c r="V57" s="142"/>
      <c r="W57" s="142"/>
      <c r="X57" s="142"/>
      <c r="Y57" s="142"/>
      <c r="Z57" s="142"/>
      <c r="AA57" s="142"/>
      <c r="AB57" s="142"/>
    </row>
    <row r="58" spans="1:28" ht="18.75" customHeight="1">
      <c r="A58" s="12" t="s">
        <v>226</v>
      </c>
      <c r="B58" s="11" t="s">
        <v>227</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ht="6.75" customHeight="1">
      <c r="A59" s="4"/>
      <c r="B59" s="188"/>
      <c r="C59" s="188"/>
      <c r="D59" s="188"/>
      <c r="E59" s="188"/>
      <c r="F59" s="188"/>
      <c r="G59" s="188"/>
      <c r="H59" s="188"/>
      <c r="I59" s="188"/>
      <c r="J59" s="188"/>
      <c r="K59" s="188"/>
      <c r="L59" s="188"/>
      <c r="M59" s="188"/>
      <c r="N59" s="188"/>
      <c r="O59" s="188"/>
      <c r="P59" s="188"/>
      <c r="Q59" s="188"/>
      <c r="R59" s="188"/>
      <c r="S59" s="188"/>
      <c r="T59" s="188"/>
      <c r="U59" s="188"/>
      <c r="V59" s="188"/>
      <c r="W59" s="188"/>
      <c r="X59" s="4"/>
      <c r="Y59" s="188"/>
      <c r="Z59" s="188"/>
      <c r="AA59" s="188"/>
      <c r="AB59" s="206"/>
    </row>
    <row r="60" spans="1:28" ht="15" customHeight="1">
      <c r="A60" s="191" t="s">
        <v>6</v>
      </c>
      <c r="B60" s="328" t="s">
        <v>228</v>
      </c>
      <c r="C60" s="328"/>
      <c r="D60" s="328"/>
      <c r="E60" s="328"/>
      <c r="F60" s="328"/>
      <c r="G60" s="328"/>
      <c r="H60" s="328"/>
      <c r="I60" s="328"/>
      <c r="J60" s="328"/>
      <c r="K60" s="328"/>
      <c r="L60" s="328"/>
      <c r="M60" s="328"/>
      <c r="N60" s="328"/>
      <c r="O60" s="328"/>
      <c r="P60" s="328"/>
      <c r="Q60" s="328"/>
      <c r="R60" s="328"/>
      <c r="S60" s="328"/>
      <c r="T60" s="328"/>
      <c r="U60" s="328"/>
      <c r="V60" s="328"/>
      <c r="W60" s="11"/>
      <c r="X60" s="330" t="s">
        <v>35</v>
      </c>
      <c r="Y60" s="331"/>
      <c r="Z60" s="320" t="s">
        <v>36</v>
      </c>
      <c r="AA60" s="331" t="s">
        <v>37</v>
      </c>
      <c r="AB60" s="332"/>
    </row>
    <row r="61" spans="1:28" ht="15" customHeight="1">
      <c r="A61" s="191"/>
      <c r="B61" s="328"/>
      <c r="C61" s="328"/>
      <c r="D61" s="328"/>
      <c r="E61" s="328"/>
      <c r="F61" s="328"/>
      <c r="G61" s="328"/>
      <c r="H61" s="328"/>
      <c r="I61" s="328"/>
      <c r="J61" s="328"/>
      <c r="K61" s="328"/>
      <c r="L61" s="328"/>
      <c r="M61" s="328"/>
      <c r="N61" s="328"/>
      <c r="O61" s="328"/>
      <c r="P61" s="328"/>
      <c r="Q61" s="328"/>
      <c r="R61" s="328"/>
      <c r="S61" s="328"/>
      <c r="T61" s="328"/>
      <c r="U61" s="328"/>
      <c r="V61" s="328"/>
      <c r="W61" s="11"/>
      <c r="X61" s="191"/>
      <c r="Y61" s="194"/>
      <c r="Z61" s="194"/>
      <c r="AA61" s="194"/>
      <c r="AB61" s="195"/>
    </row>
    <row r="62" spans="1:28" ht="15" customHeight="1">
      <c r="A62" s="191"/>
      <c r="B62" s="328"/>
      <c r="C62" s="328"/>
      <c r="D62" s="328"/>
      <c r="E62" s="328"/>
      <c r="F62" s="328"/>
      <c r="G62" s="328"/>
      <c r="H62" s="328"/>
      <c r="I62" s="328"/>
      <c r="J62" s="328"/>
      <c r="K62" s="328"/>
      <c r="L62" s="328"/>
      <c r="M62" s="328"/>
      <c r="N62" s="328"/>
      <c r="O62" s="328"/>
      <c r="P62" s="328"/>
      <c r="Q62" s="328"/>
      <c r="R62" s="328"/>
      <c r="S62" s="328"/>
      <c r="T62" s="328"/>
      <c r="U62" s="328"/>
      <c r="V62" s="328"/>
      <c r="W62" s="11"/>
      <c r="X62" s="191"/>
      <c r="Y62" s="194"/>
      <c r="Z62" s="194"/>
      <c r="AA62" s="194"/>
      <c r="AB62" s="195"/>
    </row>
    <row r="63" spans="1:28" ht="6" customHeight="1">
      <c r="A63" s="191"/>
      <c r="B63" s="319"/>
      <c r="C63" s="319"/>
      <c r="D63" s="319"/>
      <c r="E63" s="319"/>
      <c r="F63" s="319"/>
      <c r="G63" s="319"/>
      <c r="H63" s="319"/>
      <c r="I63" s="319"/>
      <c r="J63" s="319"/>
      <c r="K63" s="319"/>
      <c r="L63" s="319"/>
      <c r="M63" s="319"/>
      <c r="N63" s="319"/>
      <c r="O63" s="319"/>
      <c r="P63" s="319"/>
      <c r="Q63" s="319"/>
      <c r="R63" s="319"/>
      <c r="S63" s="319"/>
      <c r="T63" s="319"/>
      <c r="U63" s="319"/>
      <c r="V63" s="319"/>
      <c r="W63" s="319"/>
      <c r="X63" s="198"/>
      <c r="Y63" s="319"/>
      <c r="Z63" s="319"/>
      <c r="AA63" s="319"/>
      <c r="AB63" s="6"/>
    </row>
    <row r="64" spans="1:28" ht="15" customHeight="1">
      <c r="A64" s="191" t="s">
        <v>7</v>
      </c>
      <c r="B64" s="328" t="s">
        <v>362</v>
      </c>
      <c r="C64" s="328"/>
      <c r="D64" s="328"/>
      <c r="E64" s="328"/>
      <c r="F64" s="328"/>
      <c r="G64" s="328"/>
      <c r="H64" s="328"/>
      <c r="I64" s="328"/>
      <c r="J64" s="328"/>
      <c r="K64" s="328"/>
      <c r="L64" s="328"/>
      <c r="M64" s="328"/>
      <c r="N64" s="328"/>
      <c r="O64" s="328"/>
      <c r="P64" s="328"/>
      <c r="Q64" s="328"/>
      <c r="R64" s="328"/>
      <c r="S64" s="328"/>
      <c r="T64" s="328"/>
      <c r="U64" s="328"/>
      <c r="V64" s="328"/>
      <c r="W64" s="319"/>
      <c r="X64" s="330" t="s">
        <v>35</v>
      </c>
      <c r="Y64" s="331"/>
      <c r="Z64" s="320" t="s">
        <v>36</v>
      </c>
      <c r="AA64" s="331" t="s">
        <v>37</v>
      </c>
      <c r="AB64" s="332"/>
    </row>
    <row r="65" spans="1:28" ht="15.75" customHeight="1">
      <c r="A65" s="191"/>
      <c r="B65" s="328"/>
      <c r="C65" s="328"/>
      <c r="D65" s="328"/>
      <c r="E65" s="328"/>
      <c r="F65" s="328"/>
      <c r="G65" s="328"/>
      <c r="H65" s="328"/>
      <c r="I65" s="328"/>
      <c r="J65" s="328"/>
      <c r="K65" s="328"/>
      <c r="L65" s="328"/>
      <c r="M65" s="328"/>
      <c r="N65" s="328"/>
      <c r="O65" s="328"/>
      <c r="P65" s="328"/>
      <c r="Q65" s="328"/>
      <c r="R65" s="328"/>
      <c r="S65" s="328"/>
      <c r="T65" s="328"/>
      <c r="U65" s="328"/>
      <c r="V65" s="328"/>
      <c r="W65" s="319"/>
      <c r="X65" s="191"/>
      <c r="Y65" s="194"/>
      <c r="Z65" s="194"/>
      <c r="AA65" s="194"/>
      <c r="AB65" s="195"/>
    </row>
    <row r="66" spans="1:28" ht="15.75" customHeight="1">
      <c r="A66" s="191"/>
      <c r="B66" s="328"/>
      <c r="C66" s="328"/>
      <c r="D66" s="328"/>
      <c r="E66" s="328"/>
      <c r="F66" s="328"/>
      <c r="G66" s="328"/>
      <c r="H66" s="328"/>
      <c r="I66" s="328"/>
      <c r="J66" s="328"/>
      <c r="K66" s="328"/>
      <c r="L66" s="328"/>
      <c r="M66" s="328"/>
      <c r="N66" s="328"/>
      <c r="O66" s="328"/>
      <c r="P66" s="328"/>
      <c r="Q66" s="328"/>
      <c r="R66" s="328"/>
      <c r="S66" s="328"/>
      <c r="T66" s="328"/>
      <c r="U66" s="328"/>
      <c r="V66" s="328"/>
      <c r="W66" s="319"/>
      <c r="X66" s="191"/>
      <c r="Y66" s="194"/>
      <c r="Z66" s="194"/>
      <c r="AA66" s="194"/>
      <c r="AB66" s="195"/>
    </row>
    <row r="67" spans="1:28" ht="15.75" customHeight="1">
      <c r="A67" s="191"/>
      <c r="B67" s="328"/>
      <c r="C67" s="328"/>
      <c r="D67" s="328"/>
      <c r="E67" s="328"/>
      <c r="F67" s="328"/>
      <c r="G67" s="328"/>
      <c r="H67" s="328"/>
      <c r="I67" s="328"/>
      <c r="J67" s="328"/>
      <c r="K67" s="328"/>
      <c r="L67" s="328"/>
      <c r="M67" s="328"/>
      <c r="N67" s="328"/>
      <c r="O67" s="328"/>
      <c r="P67" s="328"/>
      <c r="Q67" s="328"/>
      <c r="R67" s="328"/>
      <c r="S67" s="328"/>
      <c r="T67" s="328"/>
      <c r="U67" s="328"/>
      <c r="V67" s="328"/>
      <c r="W67" s="319"/>
      <c r="X67" s="191"/>
      <c r="Y67" s="194"/>
      <c r="Z67" s="194"/>
      <c r="AA67" s="194"/>
      <c r="AB67" s="195"/>
    </row>
    <row r="68" spans="1:28" ht="6" customHeight="1">
      <c r="A68" s="191"/>
      <c r="B68" s="319"/>
      <c r="C68" s="319"/>
      <c r="D68" s="319"/>
      <c r="E68" s="319"/>
      <c r="F68" s="319"/>
      <c r="G68" s="319"/>
      <c r="H68" s="319"/>
      <c r="I68" s="319"/>
      <c r="J68" s="319"/>
      <c r="K68" s="319"/>
      <c r="L68" s="319"/>
      <c r="M68" s="319"/>
      <c r="N68" s="319"/>
      <c r="O68" s="319"/>
      <c r="P68" s="319"/>
      <c r="Q68" s="319"/>
      <c r="R68" s="319"/>
      <c r="S68" s="319"/>
      <c r="T68" s="319"/>
      <c r="U68" s="319"/>
      <c r="V68" s="319"/>
      <c r="W68" s="319"/>
      <c r="X68" s="198"/>
      <c r="Y68" s="319"/>
      <c r="Z68" s="319"/>
      <c r="AA68" s="319"/>
      <c r="AB68" s="6"/>
    </row>
    <row r="69" spans="1:28" ht="15" customHeight="1">
      <c r="A69" s="191" t="s">
        <v>10</v>
      </c>
      <c r="B69" s="328" t="s">
        <v>229</v>
      </c>
      <c r="C69" s="328"/>
      <c r="D69" s="328"/>
      <c r="E69" s="328"/>
      <c r="F69" s="328"/>
      <c r="G69" s="328"/>
      <c r="H69" s="328"/>
      <c r="I69" s="328"/>
      <c r="J69" s="328"/>
      <c r="K69" s="328"/>
      <c r="L69" s="328"/>
      <c r="M69" s="328"/>
      <c r="N69" s="328"/>
      <c r="O69" s="328"/>
      <c r="P69" s="328"/>
      <c r="Q69" s="328"/>
      <c r="R69" s="328"/>
      <c r="S69" s="328"/>
      <c r="T69" s="328"/>
      <c r="U69" s="328"/>
      <c r="V69" s="328"/>
      <c r="W69" s="319"/>
      <c r="X69" s="330" t="s">
        <v>35</v>
      </c>
      <c r="Y69" s="331"/>
      <c r="Z69" s="320" t="s">
        <v>36</v>
      </c>
      <c r="AA69" s="331" t="s">
        <v>37</v>
      </c>
      <c r="AB69" s="332"/>
    </row>
    <row r="70" spans="1:28" ht="15.75" customHeight="1">
      <c r="A70" s="7"/>
      <c r="B70" s="328"/>
      <c r="C70" s="328"/>
      <c r="D70" s="328"/>
      <c r="E70" s="328"/>
      <c r="F70" s="328"/>
      <c r="G70" s="328"/>
      <c r="H70" s="328"/>
      <c r="I70" s="328"/>
      <c r="J70" s="328"/>
      <c r="K70" s="328"/>
      <c r="L70" s="328"/>
      <c r="M70" s="328"/>
      <c r="N70" s="328"/>
      <c r="O70" s="328"/>
      <c r="P70" s="328"/>
      <c r="Q70" s="328"/>
      <c r="R70" s="328"/>
      <c r="S70" s="328"/>
      <c r="T70" s="328"/>
      <c r="U70" s="328"/>
      <c r="V70" s="328"/>
      <c r="W70" s="319"/>
      <c r="X70" s="191"/>
      <c r="Y70" s="194"/>
      <c r="Z70" s="194"/>
      <c r="AA70" s="194"/>
      <c r="AB70" s="195"/>
    </row>
    <row r="71" spans="1:28" ht="6" customHeight="1">
      <c r="A71" s="205"/>
      <c r="B71" s="187"/>
      <c r="C71" s="187"/>
      <c r="D71" s="187"/>
      <c r="E71" s="187"/>
      <c r="F71" s="187"/>
      <c r="G71" s="187"/>
      <c r="H71" s="187"/>
      <c r="I71" s="187"/>
      <c r="J71" s="187"/>
      <c r="K71" s="187"/>
      <c r="L71" s="187"/>
      <c r="M71" s="187"/>
      <c r="N71" s="187"/>
      <c r="O71" s="187"/>
      <c r="P71" s="187"/>
      <c r="Q71" s="187"/>
      <c r="R71" s="187"/>
      <c r="S71" s="187"/>
      <c r="T71" s="187"/>
      <c r="U71" s="187"/>
      <c r="V71" s="187"/>
      <c r="W71" s="187"/>
      <c r="X71" s="205"/>
      <c r="Y71" s="187"/>
      <c r="Z71" s="187"/>
      <c r="AA71" s="187"/>
      <c r="AB71" s="16"/>
    </row>
    <row r="72" spans="1:28" ht="13.5" customHeight="1">
      <c r="A72" s="22" t="s">
        <v>20</v>
      </c>
      <c r="B72" s="22"/>
      <c r="C72" s="12"/>
      <c r="D72" s="12"/>
      <c r="E72" s="12"/>
      <c r="F72" s="12"/>
      <c r="G72" s="12"/>
      <c r="H72" s="11"/>
      <c r="I72" s="11"/>
      <c r="J72" s="11"/>
      <c r="K72" s="11"/>
      <c r="L72" s="11"/>
      <c r="M72" s="319"/>
      <c r="N72" s="319"/>
      <c r="O72" s="319"/>
      <c r="P72" s="319"/>
      <c r="Q72" s="319"/>
      <c r="R72" s="142"/>
      <c r="S72" s="142"/>
      <c r="T72" s="142"/>
      <c r="U72" s="142"/>
      <c r="V72" s="142"/>
      <c r="W72" s="142"/>
      <c r="X72" s="142"/>
      <c r="Y72" s="142"/>
      <c r="Z72" s="142"/>
      <c r="AA72" s="142"/>
      <c r="AB72" s="142"/>
    </row>
    <row r="73" spans="1:28" ht="13.5" customHeight="1">
      <c r="A73" s="19" t="s">
        <v>23</v>
      </c>
      <c r="B73" s="22" t="s">
        <v>230</v>
      </c>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142"/>
    </row>
    <row r="74" spans="1:28" s="208" customFormat="1" ht="15" customHeight="1">
      <c r="A74" s="11"/>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row>
    <row r="75" spans="1:28" ht="18.75" customHeight="1">
      <c r="A75" s="1" t="s">
        <v>1</v>
      </c>
      <c r="B75" s="2" t="s">
        <v>3</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5"/>
      <c r="AB75" s="15"/>
    </row>
    <row r="76" spans="1:28" ht="6.75" customHeight="1">
      <c r="A76" s="4"/>
      <c r="B76" s="188"/>
      <c r="C76" s="189"/>
      <c r="D76" s="189"/>
      <c r="E76" s="189"/>
      <c r="F76" s="189"/>
      <c r="G76" s="189"/>
      <c r="H76" s="189"/>
      <c r="I76" s="189"/>
      <c r="J76" s="189"/>
      <c r="K76" s="189"/>
      <c r="L76" s="189"/>
      <c r="M76" s="189"/>
      <c r="N76" s="189"/>
      <c r="O76" s="189"/>
      <c r="P76" s="189"/>
      <c r="Q76" s="189"/>
      <c r="R76" s="189"/>
      <c r="S76" s="189"/>
      <c r="T76" s="189"/>
      <c r="U76" s="189"/>
      <c r="V76" s="189"/>
      <c r="W76" s="189"/>
      <c r="X76" s="190"/>
      <c r="Y76" s="189"/>
      <c r="Z76" s="189"/>
      <c r="AA76" s="17"/>
      <c r="AB76" s="18"/>
    </row>
    <row r="77" spans="1:28">
      <c r="A77" s="7"/>
      <c r="B77" s="11" t="s">
        <v>38</v>
      </c>
      <c r="C77" s="11"/>
      <c r="D77" s="11"/>
      <c r="E77" s="11"/>
      <c r="F77" s="11"/>
      <c r="G77" s="11"/>
      <c r="H77" s="11"/>
      <c r="I77" s="11"/>
      <c r="J77" s="11"/>
      <c r="K77" s="11"/>
      <c r="L77" s="11"/>
      <c r="M77" s="11"/>
      <c r="N77" s="11"/>
      <c r="O77" s="11"/>
      <c r="P77" s="11"/>
      <c r="Q77" s="11"/>
      <c r="R77" s="11"/>
      <c r="S77" s="11"/>
      <c r="T77" s="11"/>
      <c r="U77" s="11"/>
      <c r="V77" s="11"/>
      <c r="W77" s="11"/>
      <c r="X77" s="7"/>
      <c r="Y77" s="11"/>
      <c r="Z77" s="11"/>
      <c r="AA77" s="11"/>
      <c r="AB77" s="209"/>
    </row>
    <row r="78" spans="1:28" ht="15" customHeight="1">
      <c r="A78" s="7"/>
      <c r="B78" s="210"/>
      <c r="C78" s="11" t="s">
        <v>188</v>
      </c>
      <c r="D78" s="211"/>
      <c r="E78" s="211"/>
      <c r="F78" s="211"/>
      <c r="G78" s="211"/>
      <c r="H78" s="211"/>
      <c r="I78" s="211"/>
      <c r="J78" s="211"/>
      <c r="K78" s="211"/>
      <c r="L78" s="211"/>
      <c r="M78" s="142"/>
      <c r="N78" s="142"/>
      <c r="O78" s="212"/>
      <c r="P78" s="212"/>
      <c r="Q78" s="212"/>
      <c r="R78" s="212"/>
      <c r="S78" s="212"/>
      <c r="T78" s="142"/>
      <c r="U78" s="142"/>
      <c r="V78" s="142"/>
      <c r="W78" s="6"/>
      <c r="X78" s="142"/>
      <c r="Y78" s="142"/>
      <c r="Z78" s="142"/>
      <c r="AA78" s="142"/>
      <c r="AB78" s="6"/>
    </row>
    <row r="79" spans="1:28" ht="3.75" customHeight="1">
      <c r="A79" s="7"/>
      <c r="B79" s="12"/>
      <c r="C79" s="11"/>
      <c r="D79" s="11"/>
      <c r="E79" s="11"/>
      <c r="F79" s="11"/>
      <c r="G79" s="11"/>
      <c r="H79" s="11"/>
      <c r="I79" s="11"/>
      <c r="J79" s="11"/>
      <c r="K79" s="11"/>
      <c r="L79" s="142"/>
      <c r="M79" s="142"/>
      <c r="N79" s="142"/>
      <c r="O79" s="142"/>
      <c r="P79" s="142"/>
      <c r="Q79" s="142"/>
      <c r="R79" s="142"/>
      <c r="S79" s="142"/>
      <c r="T79" s="142"/>
      <c r="U79" s="142"/>
      <c r="V79" s="142"/>
      <c r="W79" s="142"/>
      <c r="X79" s="10"/>
      <c r="Y79" s="142"/>
      <c r="Z79" s="142"/>
      <c r="AA79" s="142"/>
      <c r="AB79" s="6"/>
    </row>
    <row r="80" spans="1:28" ht="15" customHeight="1">
      <c r="A80" s="7"/>
      <c r="B80" s="12"/>
      <c r="C80" s="328" t="s">
        <v>231</v>
      </c>
      <c r="D80" s="328"/>
      <c r="E80" s="328"/>
      <c r="F80" s="328"/>
      <c r="G80" s="328"/>
      <c r="H80" s="328"/>
      <c r="I80" s="328"/>
      <c r="J80" s="328"/>
      <c r="K80" s="328"/>
      <c r="L80" s="328"/>
      <c r="M80" s="328"/>
      <c r="N80" s="328"/>
      <c r="O80" s="328"/>
      <c r="P80" s="328"/>
      <c r="Q80" s="328"/>
      <c r="R80" s="328"/>
      <c r="S80" s="328"/>
      <c r="T80" s="328"/>
      <c r="U80" s="328"/>
      <c r="V80" s="328"/>
      <c r="W80" s="213"/>
      <c r="X80" s="330" t="s">
        <v>35</v>
      </c>
      <c r="Y80" s="331"/>
      <c r="Z80" s="320" t="s">
        <v>36</v>
      </c>
      <c r="AA80" s="331" t="s">
        <v>37</v>
      </c>
      <c r="AB80" s="332"/>
    </row>
    <row r="81" spans="1:29" ht="15" customHeight="1">
      <c r="A81" s="7"/>
      <c r="B81" s="12"/>
      <c r="C81" s="328"/>
      <c r="D81" s="328"/>
      <c r="E81" s="328"/>
      <c r="F81" s="328"/>
      <c r="G81" s="328"/>
      <c r="H81" s="328"/>
      <c r="I81" s="328"/>
      <c r="J81" s="328"/>
      <c r="K81" s="328"/>
      <c r="L81" s="328"/>
      <c r="M81" s="328"/>
      <c r="N81" s="328"/>
      <c r="O81" s="328"/>
      <c r="P81" s="328"/>
      <c r="Q81" s="328"/>
      <c r="R81" s="328"/>
      <c r="S81" s="328"/>
      <c r="T81" s="328"/>
      <c r="U81" s="328"/>
      <c r="V81" s="328"/>
      <c r="W81" s="9"/>
      <c r="X81" s="143"/>
      <c r="Y81" s="144"/>
      <c r="Z81" s="144"/>
      <c r="AA81" s="144"/>
      <c r="AB81" s="145"/>
      <c r="AC81" s="159"/>
    </row>
    <row r="82" spans="1:29" ht="10.5" customHeight="1">
      <c r="A82" s="7"/>
      <c r="B82" s="12"/>
      <c r="C82" s="9"/>
      <c r="D82" s="9"/>
      <c r="E82" s="9"/>
      <c r="F82" s="9"/>
      <c r="G82" s="9"/>
      <c r="H82" s="9"/>
      <c r="I82" s="9"/>
      <c r="J82" s="9"/>
      <c r="K82" s="9"/>
      <c r="L82" s="9"/>
      <c r="M82" s="9"/>
      <c r="N82" s="9"/>
      <c r="O82" s="9"/>
      <c r="P82" s="9"/>
      <c r="Q82" s="9"/>
      <c r="R82" s="9"/>
      <c r="S82" s="9"/>
      <c r="T82" s="9"/>
      <c r="U82" s="9"/>
      <c r="V82" s="9"/>
      <c r="W82" s="9"/>
      <c r="X82" s="191"/>
      <c r="Y82" s="194"/>
      <c r="Z82" s="194"/>
      <c r="AA82" s="194"/>
      <c r="AB82" s="195"/>
    </row>
    <row r="83" spans="1:29" ht="15" customHeight="1">
      <c r="A83" s="7"/>
      <c r="B83" s="210"/>
      <c r="C83" s="11" t="s">
        <v>19</v>
      </c>
      <c r="D83" s="211"/>
      <c r="E83" s="211"/>
      <c r="F83" s="211"/>
      <c r="G83" s="211"/>
      <c r="H83" s="211"/>
      <c r="I83" s="211"/>
      <c r="J83" s="211"/>
      <c r="K83" s="211"/>
      <c r="L83" s="211"/>
      <c r="M83" s="142"/>
      <c r="N83" s="212"/>
      <c r="O83" s="212"/>
      <c r="P83" s="212"/>
      <c r="Q83" s="212"/>
      <c r="R83" s="212"/>
      <c r="S83" s="212"/>
      <c r="T83" s="142"/>
      <c r="U83" s="142"/>
      <c r="V83" s="142"/>
      <c r="W83" s="142"/>
      <c r="X83" s="10"/>
      <c r="Y83" s="142"/>
      <c r="Z83" s="142"/>
      <c r="AA83" s="142"/>
      <c r="AB83" s="6"/>
    </row>
    <row r="84" spans="1:29" ht="3.75" customHeight="1">
      <c r="A84" s="7"/>
      <c r="B84" s="12"/>
      <c r="C84" s="11"/>
      <c r="D84" s="11"/>
      <c r="E84" s="11"/>
      <c r="F84" s="11"/>
      <c r="G84" s="11"/>
      <c r="H84" s="11"/>
      <c r="I84" s="11"/>
      <c r="J84" s="11"/>
      <c r="K84" s="11"/>
      <c r="L84" s="142"/>
      <c r="M84" s="142"/>
      <c r="N84" s="142"/>
      <c r="O84" s="142"/>
      <c r="P84" s="142"/>
      <c r="Q84" s="142"/>
      <c r="R84" s="142"/>
      <c r="S84" s="142"/>
      <c r="T84" s="142"/>
      <c r="U84" s="142"/>
      <c r="V84" s="142"/>
      <c r="W84" s="142"/>
      <c r="X84" s="10"/>
      <c r="Y84" s="142"/>
      <c r="Z84" s="142"/>
      <c r="AA84" s="142"/>
      <c r="AB84" s="6"/>
    </row>
    <row r="85" spans="1:29" ht="15" customHeight="1">
      <c r="A85" s="7"/>
      <c r="B85" s="12"/>
      <c r="C85" s="319" t="s">
        <v>232</v>
      </c>
      <c r="D85" s="9"/>
      <c r="E85" s="9"/>
      <c r="F85" s="9"/>
      <c r="G85" s="9"/>
      <c r="H85" s="9"/>
      <c r="I85" s="9"/>
      <c r="J85" s="9"/>
      <c r="K85" s="9"/>
      <c r="L85" s="9"/>
      <c r="M85" s="9"/>
      <c r="N85" s="9"/>
      <c r="O85" s="9"/>
      <c r="P85" s="9"/>
      <c r="Q85" s="9"/>
      <c r="R85" s="9"/>
      <c r="S85" s="9"/>
      <c r="T85" s="9"/>
      <c r="U85" s="9"/>
      <c r="V85" s="9"/>
      <c r="W85" s="213"/>
      <c r="X85" s="330" t="s">
        <v>35</v>
      </c>
      <c r="Y85" s="331"/>
      <c r="Z85" s="320" t="s">
        <v>36</v>
      </c>
      <c r="AA85" s="331" t="s">
        <v>37</v>
      </c>
      <c r="AB85" s="332"/>
    </row>
    <row r="86" spans="1:29" ht="10.5" customHeight="1">
      <c r="A86" s="7"/>
      <c r="B86" s="1"/>
      <c r="C86" s="11"/>
      <c r="D86" s="11"/>
      <c r="E86" s="11"/>
      <c r="F86" s="11"/>
      <c r="G86" s="11"/>
      <c r="H86" s="11"/>
      <c r="I86" s="11"/>
      <c r="J86" s="11"/>
      <c r="K86" s="11"/>
      <c r="L86" s="142"/>
      <c r="M86" s="142"/>
      <c r="N86" s="142"/>
      <c r="O86" s="142"/>
      <c r="P86" s="142"/>
      <c r="Q86" s="142"/>
      <c r="R86" s="142"/>
      <c r="S86" s="142"/>
      <c r="T86" s="142"/>
      <c r="U86" s="142"/>
      <c r="V86" s="142"/>
      <c r="W86" s="142"/>
      <c r="X86" s="10"/>
      <c r="Y86" s="142"/>
      <c r="Z86" s="142"/>
      <c r="AA86" s="142"/>
      <c r="AB86" s="6"/>
    </row>
    <row r="87" spans="1:29" ht="15" customHeight="1">
      <c r="A87" s="7"/>
      <c r="B87" s="210"/>
      <c r="C87" s="11" t="s">
        <v>358</v>
      </c>
      <c r="D87" s="211"/>
      <c r="E87" s="211"/>
      <c r="F87" s="211"/>
      <c r="G87" s="211"/>
      <c r="H87" s="211"/>
      <c r="I87" s="211"/>
      <c r="J87" s="211"/>
      <c r="K87" s="211"/>
      <c r="L87" s="211"/>
      <c r="M87" s="142"/>
      <c r="N87" s="212"/>
      <c r="O87" s="212"/>
      <c r="P87" s="212"/>
      <c r="Q87" s="212"/>
      <c r="R87" s="212"/>
      <c r="S87" s="212"/>
      <c r="T87" s="142"/>
      <c r="U87" s="142"/>
      <c r="V87" s="142"/>
      <c r="W87" s="142"/>
      <c r="X87" s="10"/>
      <c r="Y87" s="142"/>
      <c r="Z87" s="142"/>
      <c r="AA87" s="142"/>
      <c r="AB87" s="6"/>
    </row>
    <row r="88" spans="1:29" ht="4.5" customHeight="1">
      <c r="A88" s="214"/>
      <c r="B88" s="215"/>
      <c r="C88" s="142"/>
      <c r="D88" s="142"/>
      <c r="E88" s="142"/>
      <c r="F88" s="142"/>
      <c r="G88" s="142"/>
      <c r="H88" s="142"/>
      <c r="I88" s="142"/>
      <c r="J88" s="142"/>
      <c r="K88" s="142"/>
      <c r="L88" s="215"/>
      <c r="M88" s="215"/>
      <c r="N88" s="215"/>
      <c r="O88" s="215"/>
      <c r="P88" s="215"/>
      <c r="Q88" s="215"/>
      <c r="R88" s="215"/>
      <c r="S88" s="215"/>
      <c r="T88" s="215"/>
      <c r="U88" s="215"/>
      <c r="V88" s="215"/>
      <c r="W88" s="215"/>
      <c r="X88" s="216"/>
      <c r="Y88" s="215"/>
      <c r="Z88" s="215"/>
      <c r="AA88" s="215"/>
      <c r="AB88" s="6"/>
    </row>
    <row r="89" spans="1:29" ht="15" customHeight="1">
      <c r="A89" s="7"/>
      <c r="B89" s="142"/>
      <c r="C89" s="328" t="s">
        <v>225</v>
      </c>
      <c r="D89" s="329"/>
      <c r="E89" s="329"/>
      <c r="F89" s="329"/>
      <c r="G89" s="329"/>
      <c r="H89" s="329"/>
      <c r="I89" s="329"/>
      <c r="J89" s="329"/>
      <c r="K89" s="329"/>
      <c r="L89" s="329"/>
      <c r="M89" s="329"/>
      <c r="N89" s="329"/>
      <c r="O89" s="329"/>
      <c r="P89" s="329"/>
      <c r="Q89" s="329"/>
      <c r="R89" s="329"/>
      <c r="S89" s="329"/>
      <c r="T89" s="329"/>
      <c r="U89" s="329"/>
      <c r="V89" s="329"/>
      <c r="W89" s="213"/>
      <c r="X89" s="330" t="s">
        <v>35</v>
      </c>
      <c r="Y89" s="331"/>
      <c r="Z89" s="320" t="s">
        <v>36</v>
      </c>
      <c r="AA89" s="331" t="s">
        <v>37</v>
      </c>
      <c r="AB89" s="332"/>
    </row>
    <row r="90" spans="1:29" ht="15" customHeight="1">
      <c r="A90" s="7"/>
      <c r="B90" s="142"/>
      <c r="C90" s="328"/>
      <c r="D90" s="329"/>
      <c r="E90" s="329"/>
      <c r="F90" s="329"/>
      <c r="G90" s="329"/>
      <c r="H90" s="329"/>
      <c r="I90" s="329"/>
      <c r="J90" s="329"/>
      <c r="K90" s="329"/>
      <c r="L90" s="329"/>
      <c r="M90" s="329"/>
      <c r="N90" s="329"/>
      <c r="O90" s="329"/>
      <c r="P90" s="329"/>
      <c r="Q90" s="329"/>
      <c r="R90" s="329"/>
      <c r="S90" s="329"/>
      <c r="T90" s="329"/>
      <c r="U90" s="329"/>
      <c r="V90" s="329"/>
      <c r="W90" s="213"/>
      <c r="X90" s="143"/>
      <c r="Y90" s="144"/>
      <c r="Z90" s="144"/>
      <c r="AA90" s="144"/>
      <c r="AB90" s="145"/>
      <c r="AC90" s="159"/>
    </row>
    <row r="91" spans="1:29" ht="15" customHeight="1">
      <c r="A91" s="7"/>
      <c r="B91" s="142"/>
      <c r="C91" s="329"/>
      <c r="D91" s="329"/>
      <c r="E91" s="329"/>
      <c r="F91" s="329"/>
      <c r="G91" s="329"/>
      <c r="H91" s="329"/>
      <c r="I91" s="329"/>
      <c r="J91" s="329"/>
      <c r="K91" s="329"/>
      <c r="L91" s="329"/>
      <c r="M91" s="329"/>
      <c r="N91" s="329"/>
      <c r="O91" s="329"/>
      <c r="P91" s="329"/>
      <c r="Q91" s="329"/>
      <c r="R91" s="329"/>
      <c r="S91" s="329"/>
      <c r="T91" s="329"/>
      <c r="U91" s="329"/>
      <c r="V91" s="329"/>
      <c r="W91" s="213"/>
      <c r="X91" s="217"/>
      <c r="Y91" s="135"/>
      <c r="Z91" s="135"/>
      <c r="AA91" s="135"/>
      <c r="AB91" s="218"/>
      <c r="AC91" s="159"/>
    </row>
    <row r="92" spans="1:29" ht="6" customHeight="1">
      <c r="A92" s="14"/>
      <c r="B92" s="15"/>
      <c r="C92" s="1"/>
      <c r="D92" s="1"/>
      <c r="E92" s="1"/>
      <c r="F92" s="1"/>
      <c r="G92" s="1"/>
      <c r="H92" s="2"/>
      <c r="I92" s="2"/>
      <c r="J92" s="2"/>
      <c r="K92" s="2"/>
      <c r="L92" s="2"/>
      <c r="M92" s="187"/>
      <c r="N92" s="187"/>
      <c r="O92" s="187"/>
      <c r="P92" s="187"/>
      <c r="Q92" s="187"/>
      <c r="R92" s="15"/>
      <c r="S92" s="15"/>
      <c r="T92" s="15"/>
      <c r="U92" s="15"/>
      <c r="V92" s="15"/>
      <c r="W92" s="16"/>
      <c r="X92" s="15"/>
      <c r="Y92" s="15"/>
      <c r="Z92" s="15"/>
      <c r="AA92" s="15"/>
      <c r="AB92" s="16"/>
    </row>
    <row r="93" spans="1:29" ht="13.5" customHeight="1">
      <c r="A93" s="22" t="s">
        <v>20</v>
      </c>
      <c r="B93" s="22"/>
      <c r="C93" s="12"/>
      <c r="D93" s="12"/>
      <c r="E93" s="12"/>
      <c r="F93" s="12"/>
      <c r="G93" s="12"/>
      <c r="H93" s="11"/>
      <c r="I93" s="11"/>
      <c r="J93" s="11"/>
      <c r="K93" s="11"/>
      <c r="L93" s="11"/>
      <c r="M93" s="319"/>
      <c r="N93" s="319"/>
      <c r="O93" s="319"/>
      <c r="P93" s="319"/>
      <c r="Q93" s="319"/>
      <c r="R93" s="142"/>
      <c r="S93" s="142"/>
      <c r="T93" s="142"/>
      <c r="U93" s="142"/>
      <c r="V93" s="142"/>
      <c r="W93" s="142"/>
      <c r="X93" s="142"/>
      <c r="Y93" s="142"/>
      <c r="Z93" s="142"/>
      <c r="AA93" s="142"/>
      <c r="AB93" s="142"/>
    </row>
    <row r="94" spans="1:29" ht="13.5" customHeight="1">
      <c r="A94" s="19" t="s">
        <v>180</v>
      </c>
      <c r="B94" s="22" t="s">
        <v>187</v>
      </c>
      <c r="C94" s="1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row>
    <row r="95" spans="1:29" ht="13.5" customHeight="1">
      <c r="A95" s="19" t="s">
        <v>180</v>
      </c>
      <c r="B95" s="22" t="s">
        <v>181</v>
      </c>
      <c r="C95" s="12"/>
      <c r="D95" s="12"/>
      <c r="E95" s="12"/>
      <c r="F95" s="12"/>
      <c r="G95" s="12"/>
      <c r="H95" s="11"/>
      <c r="I95" s="11"/>
      <c r="J95" s="11"/>
      <c r="K95" s="11"/>
      <c r="L95" s="11"/>
      <c r="M95" s="319"/>
      <c r="N95" s="319"/>
      <c r="O95" s="319"/>
      <c r="P95" s="319"/>
      <c r="Q95" s="319"/>
      <c r="R95" s="319"/>
      <c r="S95" s="142"/>
      <c r="T95" s="142"/>
      <c r="U95" s="142"/>
      <c r="V95" s="142"/>
      <c r="W95" s="142"/>
      <c r="X95" s="142"/>
      <c r="Y95" s="142"/>
      <c r="Z95" s="142"/>
      <c r="AA95" s="142"/>
      <c r="AB95" s="142"/>
    </row>
    <row r="96" spans="1:29" ht="13.5" customHeight="1">
      <c r="A96" s="19" t="s">
        <v>180</v>
      </c>
      <c r="B96" s="22" t="s">
        <v>182</v>
      </c>
      <c r="C96" s="12"/>
      <c r="D96" s="12"/>
      <c r="E96" s="12"/>
      <c r="F96" s="12"/>
      <c r="G96" s="12"/>
      <c r="H96" s="11"/>
      <c r="I96" s="11"/>
      <c r="J96" s="11"/>
      <c r="K96" s="11"/>
      <c r="L96" s="11"/>
      <c r="M96" s="319"/>
      <c r="N96" s="319"/>
      <c r="O96" s="319"/>
      <c r="P96" s="319"/>
      <c r="Q96" s="319"/>
      <c r="R96" s="319"/>
      <c r="S96" s="142"/>
      <c r="T96" s="142"/>
      <c r="U96" s="142"/>
      <c r="V96" s="142"/>
      <c r="W96" s="142"/>
      <c r="X96" s="142"/>
      <c r="Y96" s="142"/>
      <c r="Z96" s="142"/>
      <c r="AA96" s="142"/>
      <c r="AB96" s="142"/>
    </row>
    <row r="97" spans="1:28" ht="13.5" customHeight="1">
      <c r="A97" s="19"/>
      <c r="B97" s="22" t="s">
        <v>183</v>
      </c>
      <c r="C97" s="12"/>
      <c r="D97" s="12"/>
      <c r="E97" s="12"/>
      <c r="F97" s="12"/>
      <c r="G97" s="12"/>
      <c r="H97" s="11"/>
      <c r="I97" s="11"/>
      <c r="J97" s="11"/>
      <c r="K97" s="11"/>
      <c r="L97" s="11"/>
      <c r="M97" s="319"/>
      <c r="N97" s="319"/>
      <c r="O97" s="319"/>
      <c r="P97" s="319"/>
      <c r="Q97" s="319"/>
      <c r="R97" s="319"/>
      <c r="S97" s="142"/>
      <c r="T97" s="142"/>
      <c r="U97" s="142"/>
      <c r="V97" s="142"/>
      <c r="W97" s="142"/>
      <c r="X97" s="142"/>
      <c r="Y97" s="142"/>
      <c r="Z97" s="142"/>
      <c r="AA97" s="142"/>
      <c r="AB97" s="142"/>
    </row>
    <row r="98" spans="1:28" ht="13.5" customHeight="1">
      <c r="A98" s="19"/>
      <c r="B98" s="22" t="s">
        <v>184</v>
      </c>
      <c r="C98" s="12"/>
      <c r="D98" s="9"/>
      <c r="E98" s="9"/>
      <c r="F98" s="9"/>
      <c r="G98" s="9"/>
      <c r="H98" s="9"/>
      <c r="I98" s="9"/>
      <c r="J98" s="9"/>
      <c r="K98" s="9"/>
      <c r="L98" s="9"/>
      <c r="M98" s="9"/>
      <c r="N98" s="9"/>
      <c r="O98" s="9"/>
      <c r="P98" s="9"/>
      <c r="Q98" s="9"/>
      <c r="R98" s="9"/>
      <c r="S98" s="9"/>
      <c r="T98" s="9"/>
      <c r="U98" s="9"/>
      <c r="V98" s="9"/>
      <c r="W98" s="9"/>
      <c r="X98" s="9"/>
      <c r="Y98" s="9"/>
      <c r="Z98" s="9"/>
      <c r="AA98" s="9"/>
      <c r="AB98" s="9"/>
    </row>
    <row r="99" spans="1:28">
      <c r="A99" s="19" t="s">
        <v>180</v>
      </c>
      <c r="B99" s="22" t="s">
        <v>185</v>
      </c>
      <c r="C99" s="9"/>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row>
    <row r="100" spans="1:28">
      <c r="A100" s="142"/>
      <c r="B100" s="22" t="s">
        <v>183</v>
      </c>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row>
    <row r="101" spans="1:28">
      <c r="A101" s="19" t="s">
        <v>180</v>
      </c>
      <c r="B101" s="22" t="s">
        <v>186</v>
      </c>
      <c r="C101" s="1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row>
    <row r="102" spans="1:28">
      <c r="A102" s="19"/>
      <c r="B102" s="22" t="s">
        <v>350</v>
      </c>
      <c r="C102" s="1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row>
    <row r="103" spans="1:28">
      <c r="A103" s="19"/>
      <c r="B103" s="22" t="s">
        <v>221</v>
      </c>
      <c r="C103" s="1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row>
  </sheetData>
  <mergeCells count="40">
    <mergeCell ref="A2:AB2"/>
    <mergeCell ref="D3:N3"/>
    <mergeCell ref="A3:C3"/>
    <mergeCell ref="X7:Y7"/>
    <mergeCell ref="AA7:AB7"/>
    <mergeCell ref="B7:V9"/>
    <mergeCell ref="B32:G32"/>
    <mergeCell ref="H32:O32"/>
    <mergeCell ref="B18:G18"/>
    <mergeCell ref="H18:O18"/>
    <mergeCell ref="B24:G24"/>
    <mergeCell ref="H24:O24"/>
    <mergeCell ref="AA40:AB40"/>
    <mergeCell ref="X43:Y43"/>
    <mergeCell ref="AA43:AB43"/>
    <mergeCell ref="X89:Y89"/>
    <mergeCell ref="AA89:AB89"/>
    <mergeCell ref="X85:Y85"/>
    <mergeCell ref="AA85:AB85"/>
    <mergeCell ref="X40:Y40"/>
    <mergeCell ref="X47:Y47"/>
    <mergeCell ref="AA47:AB47"/>
    <mergeCell ref="B40:V41"/>
    <mergeCell ref="B43:V45"/>
    <mergeCell ref="B47:V48"/>
    <mergeCell ref="B49:G49"/>
    <mergeCell ref="H49:O49"/>
    <mergeCell ref="C89:V91"/>
    <mergeCell ref="X60:Y60"/>
    <mergeCell ref="AA60:AB60"/>
    <mergeCell ref="X64:Y64"/>
    <mergeCell ref="AA64:AB64"/>
    <mergeCell ref="X69:Y69"/>
    <mergeCell ref="AA69:AB69"/>
    <mergeCell ref="X80:Y80"/>
    <mergeCell ref="AA80:AB80"/>
    <mergeCell ref="C80:V81"/>
    <mergeCell ref="B60:V62"/>
    <mergeCell ref="B64:V67"/>
    <mergeCell ref="B69:V70"/>
  </mergeCells>
  <phoneticPr fontId="2"/>
  <dataValidations count="1">
    <dataValidation type="list" allowBlank="1" showInputMessage="1" showErrorMessage="1" sqref="B78 B83 B87">
      <formula1>"○"</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57"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4"/>
  <sheetViews>
    <sheetView showGridLines="0" view="pageBreakPreview" zoomScaleNormal="100" zoomScaleSheetLayoutView="100" workbookViewId="0">
      <selection activeCell="B2" sqref="B2:AO2"/>
    </sheetView>
  </sheetViews>
  <sheetFormatPr defaultRowHeight="13.5"/>
  <cols>
    <col min="1" max="1" width="4.125" style="26" customWidth="1"/>
    <col min="2" max="5" width="2.625" style="26" customWidth="1"/>
    <col min="6" max="6" width="6.125" style="26" customWidth="1"/>
    <col min="7" max="8" width="2.625" style="26" customWidth="1"/>
    <col min="9" max="9" width="2.75" style="26" customWidth="1"/>
    <col min="10" max="18" width="2.625" style="26" customWidth="1"/>
    <col min="19" max="20" width="1.375" style="26" customWidth="1"/>
    <col min="21" max="24" width="2.625" style="26" customWidth="1"/>
    <col min="25" max="26" width="1.375" style="26" customWidth="1"/>
    <col min="27" max="33" width="2.625" style="26" customWidth="1"/>
    <col min="34" max="34" width="3.375" style="26" customWidth="1"/>
    <col min="35" max="40" width="2.625" style="26" customWidth="1"/>
    <col min="41" max="41" width="6.125" style="26" customWidth="1"/>
    <col min="42" max="42" width="4.125" style="26" customWidth="1"/>
    <col min="43" max="16384" width="9" style="26"/>
  </cols>
  <sheetData>
    <row r="1" spans="1:41" ht="15.75" customHeight="1">
      <c r="A1" s="25" t="s">
        <v>43</v>
      </c>
      <c r="B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ht="24" customHeight="1">
      <c r="B2" s="349" t="s">
        <v>44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row>
    <row r="3" spans="1:41" ht="11.25" customHeight="1">
      <c r="B3" s="25"/>
      <c r="C3" s="25"/>
      <c r="D3" s="25"/>
      <c r="E3" s="25"/>
      <c r="F3" s="25"/>
      <c r="G3" s="25"/>
      <c r="H3" s="25"/>
      <c r="I3" s="25"/>
      <c r="J3" s="350"/>
      <c r="K3" s="350"/>
      <c r="L3" s="350"/>
      <c r="M3" s="350"/>
      <c r="N3" s="350"/>
      <c r="O3" s="350"/>
      <c r="P3" s="350"/>
      <c r="Q3" s="350"/>
      <c r="R3" s="350"/>
      <c r="S3" s="350"/>
      <c r="T3" s="350"/>
      <c r="U3" s="350"/>
      <c r="V3" s="350"/>
      <c r="W3" s="350"/>
      <c r="X3" s="350"/>
      <c r="Y3" s="350"/>
      <c r="Z3" s="350"/>
      <c r="AA3" s="350"/>
      <c r="AB3" s="350"/>
      <c r="AC3" s="350"/>
      <c r="AD3" s="350"/>
      <c r="AE3" s="350"/>
      <c r="AF3" s="25"/>
      <c r="AG3" s="25"/>
      <c r="AH3" s="25"/>
      <c r="AI3" s="25"/>
      <c r="AJ3" s="25"/>
      <c r="AK3" s="25"/>
      <c r="AL3" s="25"/>
      <c r="AM3" s="25"/>
      <c r="AN3" s="25"/>
      <c r="AO3" s="25"/>
    </row>
    <row r="4" spans="1:41" ht="18.75" customHeight="1">
      <c r="B4" s="25"/>
      <c r="C4" s="27" t="s">
        <v>45</v>
      </c>
      <c r="D4" s="25"/>
      <c r="E4" s="28"/>
      <c r="F4" s="28"/>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8"/>
      <c r="AJ4" s="28"/>
      <c r="AK4" s="25"/>
      <c r="AL4" s="25"/>
      <c r="AM4" s="25"/>
      <c r="AN4" s="25"/>
      <c r="AO4" s="25"/>
    </row>
    <row r="5" spans="1:41" ht="13.5" customHeight="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row>
    <row r="6" spans="1:41" ht="15.75" customHeight="1">
      <c r="B6" s="25" t="s">
        <v>46</v>
      </c>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row>
    <row r="7" spans="1:41" ht="15.75" customHeight="1">
      <c r="B7" s="25" t="s">
        <v>47</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row>
    <row r="8" spans="1:41" ht="15.75" customHeight="1">
      <c r="B8" s="25"/>
      <c r="C8" s="351" t="s">
        <v>48</v>
      </c>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row>
    <row r="9" spans="1:41" ht="15.75" customHeight="1">
      <c r="B9" s="25" t="s">
        <v>49</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row>
    <row r="10" spans="1:41" ht="15.75" customHeight="1">
      <c r="B10" s="25"/>
      <c r="C10" s="25" t="s">
        <v>50</v>
      </c>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row>
    <row r="11" spans="1:41" ht="15.75" customHeight="1">
      <c r="B11" s="25" t="s">
        <v>51</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1" ht="15.75" customHeight="1">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row>
    <row r="13" spans="1:41" ht="15.75" customHeight="1">
      <c r="B13" s="29" t="s">
        <v>52</v>
      </c>
      <c r="C13" s="352" t="s">
        <v>53</v>
      </c>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row>
    <row r="14" spans="1:41" ht="15.75" customHeight="1">
      <c r="B14" s="29"/>
      <c r="C14" s="352" t="s">
        <v>54</v>
      </c>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row>
    <row r="15" spans="1:41" ht="15.75" customHeight="1">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row>
    <row r="16" spans="1:41" ht="15.75" customHeight="1" thickBot="1">
      <c r="B16" s="25" t="s">
        <v>2</v>
      </c>
      <c r="C16" s="351" t="s">
        <v>55</v>
      </c>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row>
    <row r="17" spans="2:41" ht="13.5" customHeight="1">
      <c r="B17" s="355"/>
      <c r="C17" s="356"/>
      <c r="D17" s="356"/>
      <c r="E17" s="356"/>
      <c r="F17" s="356"/>
      <c r="G17" s="356"/>
      <c r="H17" s="356"/>
      <c r="I17" s="359"/>
      <c r="J17" s="360"/>
      <c r="K17" s="360"/>
      <c r="L17" s="361" t="s">
        <v>56</v>
      </c>
      <c r="M17" s="361"/>
      <c r="N17" s="362" t="str">
        <f>IFERROR(DATEVALUE(I17&amp;"年1月1日"),"")</f>
        <v/>
      </c>
      <c r="O17" s="362"/>
      <c r="P17" s="362"/>
      <c r="Q17" s="362"/>
      <c r="R17" s="362"/>
      <c r="S17" s="362"/>
      <c r="T17" s="362"/>
      <c r="U17" s="362"/>
      <c r="V17" s="362"/>
      <c r="W17" s="362"/>
      <c r="X17" s="362"/>
      <c r="Y17" s="362"/>
      <c r="Z17" s="362"/>
      <c r="AA17" s="362"/>
      <c r="AB17" s="362"/>
      <c r="AC17" s="362"/>
      <c r="AD17" s="362"/>
      <c r="AE17" s="30"/>
      <c r="AF17" s="31"/>
      <c r="AG17" s="32"/>
      <c r="AH17" s="342" t="s">
        <v>57</v>
      </c>
      <c r="AI17" s="343"/>
      <c r="AJ17" s="343"/>
      <c r="AK17" s="343"/>
      <c r="AL17" s="343"/>
      <c r="AM17" s="343"/>
      <c r="AN17" s="343"/>
      <c r="AO17" s="344"/>
    </row>
    <row r="18" spans="2:41" ht="13.5" customHeight="1" thickBot="1">
      <c r="B18" s="357"/>
      <c r="C18" s="358"/>
      <c r="D18" s="358"/>
      <c r="E18" s="358"/>
      <c r="F18" s="358"/>
      <c r="G18" s="358"/>
      <c r="H18" s="358"/>
      <c r="I18" s="348" t="s">
        <v>58</v>
      </c>
      <c r="J18" s="348"/>
      <c r="K18" s="348" t="s">
        <v>59</v>
      </c>
      <c r="L18" s="348"/>
      <c r="M18" s="348" t="s">
        <v>60</v>
      </c>
      <c r="N18" s="348"/>
      <c r="O18" s="348" t="s">
        <v>61</v>
      </c>
      <c r="P18" s="348"/>
      <c r="Q18" s="348" t="s">
        <v>62</v>
      </c>
      <c r="R18" s="348"/>
      <c r="S18" s="348" t="s">
        <v>63</v>
      </c>
      <c r="T18" s="348"/>
      <c r="U18" s="348"/>
      <c r="V18" s="348" t="s">
        <v>64</v>
      </c>
      <c r="W18" s="348"/>
      <c r="X18" s="348" t="s">
        <v>65</v>
      </c>
      <c r="Y18" s="348"/>
      <c r="Z18" s="348"/>
      <c r="AA18" s="348" t="s">
        <v>66</v>
      </c>
      <c r="AB18" s="348"/>
      <c r="AC18" s="348" t="s">
        <v>67</v>
      </c>
      <c r="AD18" s="348"/>
      <c r="AE18" s="353" t="s">
        <v>68</v>
      </c>
      <c r="AF18" s="354"/>
      <c r="AG18" s="33"/>
      <c r="AH18" s="345"/>
      <c r="AI18" s="346"/>
      <c r="AJ18" s="346"/>
      <c r="AK18" s="346"/>
      <c r="AL18" s="346"/>
      <c r="AM18" s="346"/>
      <c r="AN18" s="346"/>
      <c r="AO18" s="347"/>
    </row>
    <row r="19" spans="2:41" ht="9.75" customHeight="1">
      <c r="B19" s="363" t="s">
        <v>69</v>
      </c>
      <c r="C19" s="366" t="s">
        <v>70</v>
      </c>
      <c r="D19" s="367"/>
      <c r="E19" s="367"/>
      <c r="F19" s="367"/>
      <c r="G19" s="367"/>
      <c r="H19" s="368"/>
      <c r="I19" s="372"/>
      <c r="J19" s="373"/>
      <c r="K19" s="372"/>
      <c r="L19" s="373"/>
      <c r="M19" s="372"/>
      <c r="N19" s="373"/>
      <c r="O19" s="372"/>
      <c r="P19" s="373"/>
      <c r="Q19" s="372"/>
      <c r="R19" s="373"/>
      <c r="S19" s="372"/>
      <c r="T19" s="400"/>
      <c r="U19" s="373"/>
      <c r="V19" s="372"/>
      <c r="W19" s="373"/>
      <c r="X19" s="372"/>
      <c r="Y19" s="400"/>
      <c r="Z19" s="373"/>
      <c r="AA19" s="372"/>
      <c r="AB19" s="373"/>
      <c r="AC19" s="372"/>
      <c r="AD19" s="373"/>
      <c r="AE19" s="372"/>
      <c r="AF19" s="384"/>
      <c r="AG19" s="33"/>
      <c r="AH19" s="386" t="s">
        <v>71</v>
      </c>
      <c r="AI19" s="387"/>
      <c r="AJ19" s="387"/>
      <c r="AK19" s="387"/>
      <c r="AL19" s="387"/>
      <c r="AM19" s="387"/>
      <c r="AN19" s="387"/>
      <c r="AO19" s="388"/>
    </row>
    <row r="20" spans="2:41" ht="9.75" customHeight="1">
      <c r="B20" s="364"/>
      <c r="C20" s="369"/>
      <c r="D20" s="370"/>
      <c r="E20" s="370"/>
      <c r="F20" s="370"/>
      <c r="G20" s="370"/>
      <c r="H20" s="371"/>
      <c r="I20" s="374"/>
      <c r="J20" s="375"/>
      <c r="K20" s="374"/>
      <c r="L20" s="375"/>
      <c r="M20" s="374"/>
      <c r="N20" s="375"/>
      <c r="O20" s="374"/>
      <c r="P20" s="375"/>
      <c r="Q20" s="374"/>
      <c r="R20" s="375"/>
      <c r="S20" s="374"/>
      <c r="T20" s="401"/>
      <c r="U20" s="375"/>
      <c r="V20" s="374"/>
      <c r="W20" s="375"/>
      <c r="X20" s="374"/>
      <c r="Y20" s="401"/>
      <c r="Z20" s="375"/>
      <c r="AA20" s="374"/>
      <c r="AB20" s="375"/>
      <c r="AC20" s="374"/>
      <c r="AD20" s="375"/>
      <c r="AE20" s="374"/>
      <c r="AF20" s="385"/>
      <c r="AG20" s="33"/>
      <c r="AH20" s="386"/>
      <c r="AI20" s="387"/>
      <c r="AJ20" s="387"/>
      <c r="AK20" s="387"/>
      <c r="AL20" s="387"/>
      <c r="AM20" s="387"/>
      <c r="AN20" s="387"/>
      <c r="AO20" s="388"/>
    </row>
    <row r="21" spans="2:41" ht="9.75" customHeight="1">
      <c r="B21" s="364"/>
      <c r="C21" s="376" t="s">
        <v>72</v>
      </c>
      <c r="D21" s="377"/>
      <c r="E21" s="377"/>
      <c r="F21" s="377"/>
      <c r="G21" s="377"/>
      <c r="H21" s="378"/>
      <c r="I21" s="392">
        <f>I19*(1/4)</f>
        <v>0</v>
      </c>
      <c r="J21" s="392"/>
      <c r="K21" s="394">
        <f>K19*(1/4)</f>
        <v>0</v>
      </c>
      <c r="L21" s="395"/>
      <c r="M21" s="394">
        <f>M19*(1/4)</f>
        <v>0</v>
      </c>
      <c r="N21" s="395"/>
      <c r="O21" s="394">
        <f>O19*(1/4)</f>
        <v>0</v>
      </c>
      <c r="P21" s="395"/>
      <c r="Q21" s="394">
        <f>Q19*(1/4)</f>
        <v>0</v>
      </c>
      <c r="R21" s="395"/>
      <c r="S21" s="394">
        <f>S19*(1/4)</f>
        <v>0</v>
      </c>
      <c r="T21" s="398"/>
      <c r="U21" s="395"/>
      <c r="V21" s="394">
        <f>V19*(1/4)</f>
        <v>0</v>
      </c>
      <c r="W21" s="395"/>
      <c r="X21" s="394">
        <f>X19*(1/4)</f>
        <v>0</v>
      </c>
      <c r="Y21" s="398"/>
      <c r="Z21" s="395"/>
      <c r="AA21" s="394">
        <f>AA19*(1/4)</f>
        <v>0</v>
      </c>
      <c r="AB21" s="395"/>
      <c r="AC21" s="394">
        <f>AC19*(1/4)</f>
        <v>0</v>
      </c>
      <c r="AD21" s="395"/>
      <c r="AE21" s="394">
        <f>AE19*(1/4)</f>
        <v>0</v>
      </c>
      <c r="AF21" s="402"/>
      <c r="AG21" s="33"/>
      <c r="AH21" s="386" t="s">
        <v>73</v>
      </c>
      <c r="AI21" s="387"/>
      <c r="AJ21" s="387"/>
      <c r="AK21" s="387"/>
      <c r="AL21" s="387"/>
      <c r="AM21" s="387"/>
      <c r="AN21" s="387"/>
      <c r="AO21" s="388"/>
    </row>
    <row r="22" spans="2:41" ht="9.75" customHeight="1" thickBot="1">
      <c r="B22" s="364"/>
      <c r="C22" s="389"/>
      <c r="D22" s="390"/>
      <c r="E22" s="390"/>
      <c r="F22" s="390"/>
      <c r="G22" s="390"/>
      <c r="H22" s="391"/>
      <c r="I22" s="393"/>
      <c r="J22" s="393"/>
      <c r="K22" s="396"/>
      <c r="L22" s="397"/>
      <c r="M22" s="396"/>
      <c r="N22" s="397"/>
      <c r="O22" s="396"/>
      <c r="P22" s="397"/>
      <c r="Q22" s="396"/>
      <c r="R22" s="397"/>
      <c r="S22" s="396"/>
      <c r="T22" s="399"/>
      <c r="U22" s="397"/>
      <c r="V22" s="396"/>
      <c r="W22" s="397"/>
      <c r="X22" s="396"/>
      <c r="Y22" s="399"/>
      <c r="Z22" s="397"/>
      <c r="AA22" s="396"/>
      <c r="AB22" s="397"/>
      <c r="AC22" s="396"/>
      <c r="AD22" s="397"/>
      <c r="AE22" s="396"/>
      <c r="AF22" s="403"/>
      <c r="AG22" s="33"/>
      <c r="AH22" s="386"/>
      <c r="AI22" s="387"/>
      <c r="AJ22" s="387"/>
      <c r="AK22" s="387"/>
      <c r="AL22" s="387"/>
      <c r="AM22" s="387"/>
      <c r="AN22" s="387"/>
      <c r="AO22" s="388"/>
    </row>
    <row r="23" spans="2:41" ht="9.75" customHeight="1">
      <c r="B23" s="364"/>
      <c r="C23" s="366" t="s">
        <v>74</v>
      </c>
      <c r="D23" s="367"/>
      <c r="E23" s="367"/>
      <c r="F23" s="367"/>
      <c r="G23" s="367"/>
      <c r="H23" s="368"/>
      <c r="I23" s="381"/>
      <c r="J23" s="381"/>
      <c r="K23" s="381"/>
      <c r="L23" s="381"/>
      <c r="M23" s="381"/>
      <c r="N23" s="381"/>
      <c r="O23" s="381"/>
      <c r="P23" s="381"/>
      <c r="Q23" s="381"/>
      <c r="R23" s="381"/>
      <c r="S23" s="381"/>
      <c r="T23" s="381"/>
      <c r="U23" s="381"/>
      <c r="V23" s="381"/>
      <c r="W23" s="381"/>
      <c r="X23" s="381"/>
      <c r="Y23" s="381"/>
      <c r="Z23" s="381"/>
      <c r="AA23" s="381"/>
      <c r="AB23" s="381"/>
      <c r="AC23" s="404"/>
      <c r="AD23" s="404"/>
      <c r="AE23" s="404"/>
      <c r="AF23" s="405"/>
      <c r="AG23" s="33"/>
      <c r="AH23" s="407" t="s">
        <v>75</v>
      </c>
      <c r="AI23" s="408"/>
      <c r="AJ23" s="408"/>
      <c r="AK23" s="408"/>
      <c r="AL23" s="408"/>
      <c r="AM23" s="408"/>
      <c r="AN23" s="408"/>
      <c r="AO23" s="409"/>
    </row>
    <row r="24" spans="2:41" ht="9.75" customHeight="1">
      <c r="B24" s="364"/>
      <c r="C24" s="369"/>
      <c r="D24" s="370"/>
      <c r="E24" s="370"/>
      <c r="F24" s="370"/>
      <c r="G24" s="370"/>
      <c r="H24" s="371"/>
      <c r="I24" s="380"/>
      <c r="J24" s="380"/>
      <c r="K24" s="380"/>
      <c r="L24" s="380"/>
      <c r="M24" s="380"/>
      <c r="N24" s="380"/>
      <c r="O24" s="380"/>
      <c r="P24" s="380"/>
      <c r="Q24" s="380"/>
      <c r="R24" s="380"/>
      <c r="S24" s="380"/>
      <c r="T24" s="380"/>
      <c r="U24" s="380"/>
      <c r="V24" s="380"/>
      <c r="W24" s="380"/>
      <c r="X24" s="380"/>
      <c r="Y24" s="380"/>
      <c r="Z24" s="380"/>
      <c r="AA24" s="380"/>
      <c r="AB24" s="380"/>
      <c r="AC24" s="383"/>
      <c r="AD24" s="383"/>
      <c r="AE24" s="383"/>
      <c r="AF24" s="406"/>
      <c r="AG24" s="33"/>
      <c r="AH24" s="407"/>
      <c r="AI24" s="408"/>
      <c r="AJ24" s="408"/>
      <c r="AK24" s="408"/>
      <c r="AL24" s="408"/>
      <c r="AM24" s="408"/>
      <c r="AN24" s="408"/>
      <c r="AO24" s="409"/>
    </row>
    <row r="25" spans="2:41" ht="9.75" customHeight="1">
      <c r="B25" s="364"/>
      <c r="C25" s="410" t="s">
        <v>76</v>
      </c>
      <c r="D25" s="411"/>
      <c r="E25" s="411"/>
      <c r="F25" s="411"/>
      <c r="G25" s="411"/>
      <c r="H25" s="412"/>
      <c r="I25" s="381"/>
      <c r="J25" s="381"/>
      <c r="K25" s="381"/>
      <c r="L25" s="381"/>
      <c r="M25" s="381"/>
      <c r="N25" s="381"/>
      <c r="O25" s="381"/>
      <c r="P25" s="381"/>
      <c r="Q25" s="381"/>
      <c r="R25" s="381"/>
      <c r="S25" s="381"/>
      <c r="T25" s="381"/>
      <c r="U25" s="381"/>
      <c r="V25" s="381"/>
      <c r="W25" s="381"/>
      <c r="X25" s="381"/>
      <c r="Y25" s="381"/>
      <c r="Z25" s="381"/>
      <c r="AA25" s="381"/>
      <c r="AB25" s="381"/>
      <c r="AC25" s="404"/>
      <c r="AD25" s="404"/>
      <c r="AE25" s="404"/>
      <c r="AF25" s="405"/>
      <c r="AG25" s="33"/>
      <c r="AH25" s="34"/>
      <c r="AI25" s="27"/>
      <c r="AJ25" s="27"/>
      <c r="AK25" s="27"/>
      <c r="AL25" s="27"/>
      <c r="AM25" s="27"/>
      <c r="AN25" s="27"/>
      <c r="AO25" s="35"/>
    </row>
    <row r="26" spans="2:41" ht="9.75" customHeight="1">
      <c r="B26" s="364"/>
      <c r="C26" s="369"/>
      <c r="D26" s="370"/>
      <c r="E26" s="370"/>
      <c r="F26" s="370"/>
      <c r="G26" s="370"/>
      <c r="H26" s="371"/>
      <c r="I26" s="380"/>
      <c r="J26" s="380"/>
      <c r="K26" s="380"/>
      <c r="L26" s="380"/>
      <c r="M26" s="380"/>
      <c r="N26" s="380"/>
      <c r="O26" s="380"/>
      <c r="P26" s="380"/>
      <c r="Q26" s="380"/>
      <c r="R26" s="380"/>
      <c r="S26" s="380"/>
      <c r="T26" s="380"/>
      <c r="U26" s="380"/>
      <c r="V26" s="380"/>
      <c r="W26" s="380"/>
      <c r="X26" s="380"/>
      <c r="Y26" s="380"/>
      <c r="Z26" s="380"/>
      <c r="AA26" s="380"/>
      <c r="AB26" s="380"/>
      <c r="AC26" s="383"/>
      <c r="AD26" s="383"/>
      <c r="AE26" s="383"/>
      <c r="AF26" s="406"/>
      <c r="AG26" s="33"/>
      <c r="AH26" s="415" t="s">
        <v>77</v>
      </c>
      <c r="AI26" s="413"/>
      <c r="AJ26" s="413"/>
      <c r="AK26" s="413"/>
      <c r="AL26" s="413" t="s">
        <v>78</v>
      </c>
      <c r="AM26" s="413" t="s">
        <v>79</v>
      </c>
      <c r="AN26" s="413"/>
      <c r="AO26" s="414"/>
    </row>
    <row r="27" spans="2:41" ht="9.75" customHeight="1">
      <c r="B27" s="364"/>
      <c r="C27" s="376" t="s">
        <v>80</v>
      </c>
      <c r="D27" s="377"/>
      <c r="E27" s="377"/>
      <c r="F27" s="377"/>
      <c r="G27" s="377"/>
      <c r="H27" s="378"/>
      <c r="I27" s="392">
        <f>(I23+I25)*(1/2)</f>
        <v>0</v>
      </c>
      <c r="J27" s="392"/>
      <c r="K27" s="392">
        <f>(K23+K25)*(1/2)</f>
        <v>0</v>
      </c>
      <c r="L27" s="392"/>
      <c r="M27" s="392">
        <f>(M23+M25)*(1/2)</f>
        <v>0</v>
      </c>
      <c r="N27" s="392"/>
      <c r="O27" s="392">
        <f>(O23+O25)*(1/2)</f>
        <v>0</v>
      </c>
      <c r="P27" s="392"/>
      <c r="Q27" s="392">
        <f>(Q23+Q25)*(1/2)</f>
        <v>0</v>
      </c>
      <c r="R27" s="392"/>
      <c r="S27" s="394">
        <f>(S23+S25)*(1/2)</f>
        <v>0</v>
      </c>
      <c r="T27" s="398"/>
      <c r="U27" s="395"/>
      <c r="V27" s="394">
        <f>(V23+V25)*(1/2)</f>
        <v>0</v>
      </c>
      <c r="W27" s="395"/>
      <c r="X27" s="394">
        <f>(X23+X25)*(1/2)</f>
        <v>0</v>
      </c>
      <c r="Y27" s="398"/>
      <c r="Z27" s="395"/>
      <c r="AA27" s="394">
        <f>(AA23+AA25)*(1/2)</f>
        <v>0</v>
      </c>
      <c r="AB27" s="395"/>
      <c r="AC27" s="394">
        <f>(AC23+AC25)*(1/2)</f>
        <v>0</v>
      </c>
      <c r="AD27" s="395"/>
      <c r="AE27" s="394">
        <f>(AE23+AE25)*(1/2)</f>
        <v>0</v>
      </c>
      <c r="AF27" s="402"/>
      <c r="AG27" s="33"/>
      <c r="AH27" s="415"/>
      <c r="AI27" s="413"/>
      <c r="AJ27" s="413"/>
      <c r="AK27" s="413"/>
      <c r="AL27" s="413"/>
      <c r="AM27" s="413"/>
      <c r="AN27" s="413"/>
      <c r="AO27" s="414"/>
    </row>
    <row r="28" spans="2:41" ht="9.75" customHeight="1" thickBot="1">
      <c r="B28" s="364"/>
      <c r="C28" s="389"/>
      <c r="D28" s="390"/>
      <c r="E28" s="390"/>
      <c r="F28" s="390"/>
      <c r="G28" s="390"/>
      <c r="H28" s="391"/>
      <c r="I28" s="393"/>
      <c r="J28" s="393"/>
      <c r="K28" s="393"/>
      <c r="L28" s="393"/>
      <c r="M28" s="393"/>
      <c r="N28" s="393"/>
      <c r="O28" s="393"/>
      <c r="P28" s="393"/>
      <c r="Q28" s="393"/>
      <c r="R28" s="393"/>
      <c r="S28" s="396"/>
      <c r="T28" s="399"/>
      <c r="U28" s="397"/>
      <c r="V28" s="396"/>
      <c r="W28" s="397"/>
      <c r="X28" s="396"/>
      <c r="Y28" s="399"/>
      <c r="Z28" s="397"/>
      <c r="AA28" s="396"/>
      <c r="AB28" s="397"/>
      <c r="AC28" s="396"/>
      <c r="AD28" s="397"/>
      <c r="AE28" s="396"/>
      <c r="AF28" s="403"/>
      <c r="AG28" s="33"/>
      <c r="AH28" s="34"/>
      <c r="AI28" s="36"/>
      <c r="AJ28" s="36"/>
      <c r="AK28" s="36"/>
      <c r="AL28" s="36"/>
      <c r="AM28" s="36"/>
      <c r="AN28" s="36"/>
      <c r="AO28" s="37"/>
    </row>
    <row r="29" spans="2:41" ht="9.75" customHeight="1">
      <c r="B29" s="364"/>
      <c r="C29" s="366" t="s">
        <v>81</v>
      </c>
      <c r="D29" s="367"/>
      <c r="E29" s="367"/>
      <c r="F29" s="367"/>
      <c r="G29" s="367"/>
      <c r="H29" s="368"/>
      <c r="I29" s="379"/>
      <c r="J29" s="379"/>
      <c r="K29" s="379"/>
      <c r="L29" s="379"/>
      <c r="M29" s="379"/>
      <c r="N29" s="379"/>
      <c r="O29" s="379"/>
      <c r="P29" s="379"/>
      <c r="Q29" s="379"/>
      <c r="R29" s="379"/>
      <c r="S29" s="379"/>
      <c r="T29" s="379"/>
      <c r="U29" s="379"/>
      <c r="V29" s="379"/>
      <c r="W29" s="379"/>
      <c r="X29" s="379"/>
      <c r="Y29" s="379"/>
      <c r="Z29" s="379"/>
      <c r="AA29" s="379"/>
      <c r="AB29" s="379"/>
      <c r="AC29" s="382"/>
      <c r="AD29" s="382"/>
      <c r="AE29" s="382"/>
      <c r="AF29" s="416"/>
      <c r="AG29" s="33"/>
      <c r="AH29" s="415" t="s">
        <v>82</v>
      </c>
      <c r="AI29" s="413"/>
      <c r="AJ29" s="413"/>
      <c r="AK29" s="413"/>
      <c r="AL29" s="413" t="s">
        <v>78</v>
      </c>
      <c r="AM29" s="413" t="s">
        <v>83</v>
      </c>
      <c r="AN29" s="413"/>
      <c r="AO29" s="414"/>
    </row>
    <row r="30" spans="2:41" ht="9.75" customHeight="1">
      <c r="B30" s="364"/>
      <c r="C30" s="376"/>
      <c r="D30" s="377"/>
      <c r="E30" s="377"/>
      <c r="F30" s="377"/>
      <c r="G30" s="377"/>
      <c r="H30" s="378"/>
      <c r="I30" s="380"/>
      <c r="J30" s="380"/>
      <c r="K30" s="380"/>
      <c r="L30" s="380"/>
      <c r="M30" s="380"/>
      <c r="N30" s="380"/>
      <c r="O30" s="380"/>
      <c r="P30" s="380"/>
      <c r="Q30" s="380"/>
      <c r="R30" s="380"/>
      <c r="S30" s="380"/>
      <c r="T30" s="380"/>
      <c r="U30" s="380"/>
      <c r="V30" s="380"/>
      <c r="W30" s="380"/>
      <c r="X30" s="380"/>
      <c r="Y30" s="380"/>
      <c r="Z30" s="380"/>
      <c r="AA30" s="380"/>
      <c r="AB30" s="380"/>
      <c r="AC30" s="383"/>
      <c r="AD30" s="383"/>
      <c r="AE30" s="383"/>
      <c r="AF30" s="406"/>
      <c r="AG30" s="33"/>
      <c r="AH30" s="415"/>
      <c r="AI30" s="413"/>
      <c r="AJ30" s="413"/>
      <c r="AK30" s="413"/>
      <c r="AL30" s="413"/>
      <c r="AM30" s="413"/>
      <c r="AN30" s="413"/>
      <c r="AO30" s="414"/>
    </row>
    <row r="31" spans="2:41" ht="9.75" customHeight="1">
      <c r="B31" s="364"/>
      <c r="C31" s="410" t="s">
        <v>84</v>
      </c>
      <c r="D31" s="411"/>
      <c r="E31" s="411"/>
      <c r="F31" s="411"/>
      <c r="G31" s="411"/>
      <c r="H31" s="412"/>
      <c r="I31" s="380"/>
      <c r="J31" s="380"/>
      <c r="K31" s="380"/>
      <c r="L31" s="380"/>
      <c r="M31" s="380"/>
      <c r="N31" s="380"/>
      <c r="O31" s="380"/>
      <c r="P31" s="380"/>
      <c r="Q31" s="380"/>
      <c r="R31" s="380"/>
      <c r="S31" s="380"/>
      <c r="T31" s="380"/>
      <c r="U31" s="380"/>
      <c r="V31" s="380"/>
      <c r="W31" s="380"/>
      <c r="X31" s="380"/>
      <c r="Y31" s="380"/>
      <c r="Z31" s="380"/>
      <c r="AA31" s="380"/>
      <c r="AB31" s="380"/>
      <c r="AC31" s="383"/>
      <c r="AD31" s="383"/>
      <c r="AE31" s="383"/>
      <c r="AF31" s="406"/>
      <c r="AG31" s="33"/>
      <c r="AH31" s="34"/>
      <c r="AI31" s="36"/>
      <c r="AJ31" s="36"/>
      <c r="AK31" s="36"/>
      <c r="AL31" s="36"/>
      <c r="AM31" s="36"/>
      <c r="AN31" s="36"/>
      <c r="AO31" s="37"/>
    </row>
    <row r="32" spans="2:41" ht="9.75" customHeight="1">
      <c r="B32" s="364"/>
      <c r="C32" s="369"/>
      <c r="D32" s="370"/>
      <c r="E32" s="370"/>
      <c r="F32" s="370"/>
      <c r="G32" s="370"/>
      <c r="H32" s="371"/>
      <c r="I32" s="380"/>
      <c r="J32" s="380"/>
      <c r="K32" s="380"/>
      <c r="L32" s="380"/>
      <c r="M32" s="380"/>
      <c r="N32" s="380"/>
      <c r="O32" s="380"/>
      <c r="P32" s="380"/>
      <c r="Q32" s="380"/>
      <c r="R32" s="380"/>
      <c r="S32" s="380"/>
      <c r="T32" s="380"/>
      <c r="U32" s="380"/>
      <c r="V32" s="380"/>
      <c r="W32" s="380"/>
      <c r="X32" s="380"/>
      <c r="Y32" s="380"/>
      <c r="Z32" s="380"/>
      <c r="AA32" s="380"/>
      <c r="AB32" s="380"/>
      <c r="AC32" s="383"/>
      <c r="AD32" s="383"/>
      <c r="AE32" s="383"/>
      <c r="AF32" s="406"/>
      <c r="AG32" s="33"/>
      <c r="AH32" s="415" t="s">
        <v>85</v>
      </c>
      <c r="AI32" s="413"/>
      <c r="AJ32" s="413"/>
      <c r="AK32" s="413"/>
      <c r="AL32" s="413" t="s">
        <v>78</v>
      </c>
      <c r="AM32" s="413" t="s">
        <v>86</v>
      </c>
      <c r="AN32" s="413"/>
      <c r="AO32" s="414"/>
    </row>
    <row r="33" spans="2:41" ht="9.75" customHeight="1" thickBot="1">
      <c r="B33" s="364"/>
      <c r="C33" s="376" t="s">
        <v>87</v>
      </c>
      <c r="D33" s="377"/>
      <c r="E33" s="377"/>
      <c r="F33" s="377"/>
      <c r="G33" s="377"/>
      <c r="H33" s="378"/>
      <c r="I33" s="394">
        <f>(I29+I31)*(3/4)</f>
        <v>0</v>
      </c>
      <c r="J33" s="395"/>
      <c r="K33" s="394">
        <f>(K29+K31)*(3/4)</f>
        <v>0</v>
      </c>
      <c r="L33" s="395"/>
      <c r="M33" s="394">
        <f>(M29+M31)*(3/4)</f>
        <v>0</v>
      </c>
      <c r="N33" s="395"/>
      <c r="O33" s="394">
        <f>(O29+O31)*(3/4)</f>
        <v>0</v>
      </c>
      <c r="P33" s="395"/>
      <c r="Q33" s="394">
        <f>(Q29+Q31)*(3/4)</f>
        <v>0</v>
      </c>
      <c r="R33" s="395"/>
      <c r="S33" s="394">
        <f>(S29+S31)*(3/4)</f>
        <v>0</v>
      </c>
      <c r="T33" s="398"/>
      <c r="U33" s="395"/>
      <c r="V33" s="394">
        <f>(V29+V31)*(3/4)</f>
        <v>0</v>
      </c>
      <c r="W33" s="395"/>
      <c r="X33" s="394">
        <f>(X29+X31)*(3/4)</f>
        <v>0</v>
      </c>
      <c r="Y33" s="398"/>
      <c r="Z33" s="395"/>
      <c r="AA33" s="394">
        <f>(AA29+AA31)*(3/4)</f>
        <v>0</v>
      </c>
      <c r="AB33" s="395"/>
      <c r="AC33" s="394">
        <f>(AC29+AC31)*(3/4)</f>
        <v>0</v>
      </c>
      <c r="AD33" s="395"/>
      <c r="AE33" s="394">
        <f>(AE29+AE31)*(3/4)</f>
        <v>0</v>
      </c>
      <c r="AF33" s="395"/>
      <c r="AG33" s="33"/>
      <c r="AH33" s="419"/>
      <c r="AI33" s="417"/>
      <c r="AJ33" s="417"/>
      <c r="AK33" s="417"/>
      <c r="AL33" s="417"/>
      <c r="AM33" s="417"/>
      <c r="AN33" s="417"/>
      <c r="AO33" s="418"/>
    </row>
    <row r="34" spans="2:41" ht="9.75" customHeight="1" thickBot="1">
      <c r="B34" s="364"/>
      <c r="C34" s="389"/>
      <c r="D34" s="390"/>
      <c r="E34" s="390"/>
      <c r="F34" s="390"/>
      <c r="G34" s="390"/>
      <c r="H34" s="391"/>
      <c r="I34" s="396"/>
      <c r="J34" s="397"/>
      <c r="K34" s="396"/>
      <c r="L34" s="397"/>
      <c r="M34" s="396"/>
      <c r="N34" s="397"/>
      <c r="O34" s="396"/>
      <c r="P34" s="397"/>
      <c r="Q34" s="396"/>
      <c r="R34" s="397"/>
      <c r="S34" s="396"/>
      <c r="T34" s="399"/>
      <c r="U34" s="397"/>
      <c r="V34" s="396"/>
      <c r="W34" s="397"/>
      <c r="X34" s="396"/>
      <c r="Y34" s="399"/>
      <c r="Z34" s="397"/>
      <c r="AA34" s="396"/>
      <c r="AB34" s="397"/>
      <c r="AC34" s="396"/>
      <c r="AD34" s="397"/>
      <c r="AE34" s="396"/>
      <c r="AF34" s="397"/>
      <c r="AG34" s="33"/>
      <c r="AH34" s="25"/>
      <c r="AI34" s="25"/>
      <c r="AJ34" s="25"/>
      <c r="AK34" s="25"/>
      <c r="AL34" s="25"/>
      <c r="AM34" s="25"/>
      <c r="AN34" s="25"/>
      <c r="AO34" s="25"/>
    </row>
    <row r="35" spans="2:41" ht="9.75" customHeight="1">
      <c r="B35" s="364"/>
      <c r="C35" s="366" t="s">
        <v>88</v>
      </c>
      <c r="D35" s="367"/>
      <c r="E35" s="367"/>
      <c r="F35" s="367"/>
      <c r="G35" s="367"/>
      <c r="H35" s="367"/>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416"/>
      <c r="AG35" s="32"/>
      <c r="AH35" s="25"/>
      <c r="AI35" s="25"/>
      <c r="AJ35" s="25"/>
      <c r="AK35" s="25"/>
      <c r="AL35" s="25"/>
      <c r="AM35" s="25"/>
      <c r="AN35" s="25"/>
      <c r="AO35" s="25"/>
    </row>
    <row r="36" spans="2:41" ht="9.75" customHeight="1">
      <c r="B36" s="364"/>
      <c r="C36" s="369"/>
      <c r="D36" s="370"/>
      <c r="E36" s="370"/>
      <c r="F36" s="370"/>
      <c r="G36" s="370"/>
      <c r="H36" s="370"/>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406"/>
      <c r="AG36" s="32"/>
      <c r="AH36" s="27"/>
      <c r="AI36" s="27"/>
      <c r="AJ36" s="27"/>
      <c r="AK36" s="27"/>
      <c r="AL36" s="27"/>
      <c r="AM36" s="27"/>
      <c r="AN36" s="27"/>
      <c r="AO36" s="27"/>
    </row>
    <row r="37" spans="2:41" ht="9.75" customHeight="1">
      <c r="B37" s="364"/>
      <c r="C37" s="410" t="s">
        <v>89</v>
      </c>
      <c r="D37" s="411"/>
      <c r="E37" s="411"/>
      <c r="F37" s="411"/>
      <c r="G37" s="411"/>
      <c r="H37" s="411"/>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406"/>
      <c r="AG37" s="32"/>
      <c r="AH37" s="27"/>
      <c r="AI37" s="27"/>
      <c r="AJ37" s="27"/>
      <c r="AK37" s="27"/>
      <c r="AL37" s="27"/>
      <c r="AM37" s="27"/>
      <c r="AN37" s="27"/>
      <c r="AO37" s="27"/>
    </row>
    <row r="38" spans="2:41" ht="9.75" customHeight="1">
      <c r="B38" s="364"/>
      <c r="C38" s="369"/>
      <c r="D38" s="370"/>
      <c r="E38" s="370"/>
      <c r="F38" s="370"/>
      <c r="G38" s="370"/>
      <c r="H38" s="370"/>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406"/>
      <c r="AG38" s="32"/>
      <c r="AH38" s="27"/>
      <c r="AI38" s="27"/>
      <c r="AJ38" s="27"/>
      <c r="AK38" s="27"/>
      <c r="AL38" s="27"/>
      <c r="AM38" s="27"/>
      <c r="AN38" s="27"/>
      <c r="AO38" s="27"/>
    </row>
    <row r="39" spans="2:41" ht="9.75" customHeight="1">
      <c r="B39" s="364"/>
      <c r="C39" s="376" t="s">
        <v>90</v>
      </c>
      <c r="D39" s="377"/>
      <c r="E39" s="377"/>
      <c r="F39" s="377"/>
      <c r="G39" s="377"/>
      <c r="H39" s="377"/>
      <c r="I39" s="420">
        <f>I35+I37</f>
        <v>0</v>
      </c>
      <c r="J39" s="420"/>
      <c r="K39" s="420">
        <f>K35+K37</f>
        <v>0</v>
      </c>
      <c r="L39" s="420"/>
      <c r="M39" s="420">
        <f>M35+M37</f>
        <v>0</v>
      </c>
      <c r="N39" s="420"/>
      <c r="O39" s="420">
        <f>O35+O37</f>
        <v>0</v>
      </c>
      <c r="P39" s="420"/>
      <c r="Q39" s="420">
        <f>Q35+Q37</f>
        <v>0</v>
      </c>
      <c r="R39" s="420"/>
      <c r="S39" s="420">
        <f>S35+S37</f>
        <v>0</v>
      </c>
      <c r="T39" s="420"/>
      <c r="U39" s="420"/>
      <c r="V39" s="420">
        <f>V35+V37</f>
        <v>0</v>
      </c>
      <c r="W39" s="420"/>
      <c r="X39" s="420">
        <f>X35+X37</f>
        <v>0</v>
      </c>
      <c r="Y39" s="420"/>
      <c r="Z39" s="420"/>
      <c r="AA39" s="420">
        <f>AA35+AA37</f>
        <v>0</v>
      </c>
      <c r="AB39" s="420"/>
      <c r="AC39" s="420">
        <f>AC35+AC37</f>
        <v>0</v>
      </c>
      <c r="AD39" s="420"/>
      <c r="AE39" s="420">
        <f>AE35+AE37</f>
        <v>0</v>
      </c>
      <c r="AF39" s="422"/>
      <c r="AG39" s="32"/>
      <c r="AH39" s="27"/>
      <c r="AI39" s="27"/>
      <c r="AJ39" s="27"/>
      <c r="AK39" s="27"/>
      <c r="AL39" s="27"/>
      <c r="AM39" s="27"/>
      <c r="AN39" s="27"/>
      <c r="AO39" s="27"/>
    </row>
    <row r="40" spans="2:41" ht="9.75" customHeight="1" thickBot="1">
      <c r="B40" s="365"/>
      <c r="C40" s="389"/>
      <c r="D40" s="390"/>
      <c r="E40" s="390"/>
      <c r="F40" s="390"/>
      <c r="G40" s="390"/>
      <c r="H40" s="390"/>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3"/>
      <c r="AG40" s="32"/>
      <c r="AH40" s="27"/>
      <c r="AI40" s="27"/>
      <c r="AJ40" s="27"/>
      <c r="AK40" s="27"/>
      <c r="AL40" s="27"/>
      <c r="AM40" s="27"/>
      <c r="AN40" s="27"/>
      <c r="AO40" s="27"/>
    </row>
    <row r="41" spans="2:41" ht="9.75" customHeight="1">
      <c r="B41" s="437" t="s">
        <v>91</v>
      </c>
      <c r="C41" s="366" t="s">
        <v>92</v>
      </c>
      <c r="D41" s="367"/>
      <c r="E41" s="367"/>
      <c r="F41" s="367"/>
      <c r="G41" s="367"/>
      <c r="H41" s="368"/>
      <c r="I41" s="372"/>
      <c r="J41" s="373"/>
      <c r="K41" s="372"/>
      <c r="L41" s="373"/>
      <c r="M41" s="372"/>
      <c r="N41" s="373"/>
      <c r="O41" s="372"/>
      <c r="P41" s="373"/>
      <c r="Q41" s="372"/>
      <c r="R41" s="373"/>
      <c r="S41" s="372"/>
      <c r="T41" s="400"/>
      <c r="U41" s="373"/>
      <c r="V41" s="372"/>
      <c r="W41" s="373"/>
      <c r="X41" s="372"/>
      <c r="Y41" s="400"/>
      <c r="Z41" s="373"/>
      <c r="AA41" s="372"/>
      <c r="AB41" s="373"/>
      <c r="AC41" s="372"/>
      <c r="AD41" s="373"/>
      <c r="AE41" s="372"/>
      <c r="AF41" s="384"/>
      <c r="AG41" s="32"/>
      <c r="AH41" s="27"/>
      <c r="AI41" s="27"/>
      <c r="AJ41" s="27"/>
      <c r="AK41" s="27"/>
      <c r="AL41" s="27"/>
      <c r="AM41" s="27"/>
      <c r="AN41" s="27"/>
      <c r="AO41" s="27"/>
    </row>
    <row r="42" spans="2:41" ht="9.75" customHeight="1">
      <c r="B42" s="438"/>
      <c r="C42" s="369"/>
      <c r="D42" s="370"/>
      <c r="E42" s="370"/>
      <c r="F42" s="370"/>
      <c r="G42" s="370"/>
      <c r="H42" s="371"/>
      <c r="I42" s="374"/>
      <c r="J42" s="375"/>
      <c r="K42" s="374"/>
      <c r="L42" s="375"/>
      <c r="M42" s="374"/>
      <c r="N42" s="375"/>
      <c r="O42" s="374"/>
      <c r="P42" s="375"/>
      <c r="Q42" s="374"/>
      <c r="R42" s="375"/>
      <c r="S42" s="374"/>
      <c r="T42" s="401"/>
      <c r="U42" s="375"/>
      <c r="V42" s="374"/>
      <c r="W42" s="375"/>
      <c r="X42" s="374"/>
      <c r="Y42" s="401"/>
      <c r="Z42" s="375"/>
      <c r="AA42" s="374"/>
      <c r="AB42" s="375"/>
      <c r="AC42" s="374"/>
      <c r="AD42" s="375"/>
      <c r="AE42" s="374"/>
      <c r="AF42" s="385"/>
      <c r="AG42" s="32"/>
      <c r="AH42" s="32"/>
      <c r="AI42" s="32"/>
      <c r="AJ42" s="32"/>
      <c r="AK42" s="32"/>
      <c r="AL42" s="32"/>
      <c r="AM42" s="32"/>
      <c r="AN42" s="32"/>
      <c r="AO42" s="25"/>
    </row>
    <row r="43" spans="2:41" ht="9.75" customHeight="1">
      <c r="B43" s="438"/>
      <c r="C43" s="376" t="s">
        <v>93</v>
      </c>
      <c r="D43" s="377"/>
      <c r="E43" s="377"/>
      <c r="F43" s="377"/>
      <c r="G43" s="377"/>
      <c r="H43" s="378"/>
      <c r="I43" s="392">
        <f>I41*(1/4)</f>
        <v>0</v>
      </c>
      <c r="J43" s="392"/>
      <c r="K43" s="394">
        <f>K41*(1/4)</f>
        <v>0</v>
      </c>
      <c r="L43" s="395"/>
      <c r="M43" s="394">
        <f>M41*(1/4)</f>
        <v>0</v>
      </c>
      <c r="N43" s="395"/>
      <c r="O43" s="394">
        <f>O41*(1/4)</f>
        <v>0</v>
      </c>
      <c r="P43" s="395"/>
      <c r="Q43" s="394">
        <f>Q41*(1/4)</f>
        <v>0</v>
      </c>
      <c r="R43" s="395"/>
      <c r="S43" s="394">
        <f>S41*(1/4)</f>
        <v>0</v>
      </c>
      <c r="T43" s="398"/>
      <c r="U43" s="395"/>
      <c r="V43" s="394">
        <f>V41*(1/4)</f>
        <v>0</v>
      </c>
      <c r="W43" s="395"/>
      <c r="X43" s="394">
        <f>X41*(1/4)</f>
        <v>0</v>
      </c>
      <c r="Y43" s="398"/>
      <c r="Z43" s="395"/>
      <c r="AA43" s="394">
        <f>AA41*(1/4)</f>
        <v>0</v>
      </c>
      <c r="AB43" s="395"/>
      <c r="AC43" s="394">
        <f>AC41*(1/4)</f>
        <v>0</v>
      </c>
      <c r="AD43" s="395"/>
      <c r="AE43" s="394">
        <f>AE41*(1/4)</f>
        <v>0</v>
      </c>
      <c r="AF43" s="402"/>
      <c r="AG43" s="32"/>
      <c r="AH43" s="32"/>
      <c r="AI43" s="32"/>
      <c r="AJ43" s="32"/>
      <c r="AK43" s="32"/>
      <c r="AL43" s="32"/>
      <c r="AM43" s="32"/>
      <c r="AN43" s="32"/>
      <c r="AO43" s="25"/>
    </row>
    <row r="44" spans="2:41" ht="9.75" customHeight="1" thickBot="1">
      <c r="B44" s="438"/>
      <c r="C44" s="389"/>
      <c r="D44" s="390"/>
      <c r="E44" s="390"/>
      <c r="F44" s="390"/>
      <c r="G44" s="390"/>
      <c r="H44" s="391"/>
      <c r="I44" s="393"/>
      <c r="J44" s="393"/>
      <c r="K44" s="396"/>
      <c r="L44" s="397"/>
      <c r="M44" s="396"/>
      <c r="N44" s="397"/>
      <c r="O44" s="396"/>
      <c r="P44" s="397"/>
      <c r="Q44" s="396"/>
      <c r="R44" s="397"/>
      <c r="S44" s="396"/>
      <c r="T44" s="399"/>
      <c r="U44" s="397"/>
      <c r="V44" s="396"/>
      <c r="W44" s="397"/>
      <c r="X44" s="396"/>
      <c r="Y44" s="399"/>
      <c r="Z44" s="397"/>
      <c r="AA44" s="396"/>
      <c r="AB44" s="397"/>
      <c r="AC44" s="396"/>
      <c r="AD44" s="397"/>
      <c r="AE44" s="396"/>
      <c r="AF44" s="403"/>
      <c r="AG44" s="32"/>
      <c r="AH44" s="32"/>
      <c r="AI44" s="32"/>
      <c r="AJ44" s="32"/>
      <c r="AK44" s="32"/>
      <c r="AL44" s="32"/>
      <c r="AM44" s="32"/>
      <c r="AN44" s="32"/>
      <c r="AO44" s="25"/>
    </row>
    <row r="45" spans="2:41" ht="9.75" customHeight="1">
      <c r="B45" s="438"/>
      <c r="C45" s="366" t="s">
        <v>94</v>
      </c>
      <c r="D45" s="367"/>
      <c r="E45" s="367"/>
      <c r="F45" s="367"/>
      <c r="G45" s="367"/>
      <c r="H45" s="368"/>
      <c r="I45" s="379"/>
      <c r="J45" s="379"/>
      <c r="K45" s="379"/>
      <c r="L45" s="379"/>
      <c r="M45" s="379"/>
      <c r="N45" s="379"/>
      <c r="O45" s="379"/>
      <c r="P45" s="379"/>
      <c r="Q45" s="379"/>
      <c r="R45" s="379"/>
      <c r="S45" s="379"/>
      <c r="T45" s="379"/>
      <c r="U45" s="379"/>
      <c r="V45" s="379"/>
      <c r="W45" s="379"/>
      <c r="X45" s="379"/>
      <c r="Y45" s="379"/>
      <c r="Z45" s="379"/>
      <c r="AA45" s="379"/>
      <c r="AB45" s="379"/>
      <c r="AC45" s="382"/>
      <c r="AD45" s="382"/>
      <c r="AE45" s="382"/>
      <c r="AF45" s="416"/>
      <c r="AG45" s="32"/>
      <c r="AH45" s="32"/>
      <c r="AI45" s="32"/>
      <c r="AJ45" s="32"/>
      <c r="AK45" s="32"/>
      <c r="AL45" s="32"/>
      <c r="AM45" s="32"/>
      <c r="AN45" s="32"/>
      <c r="AO45" s="25"/>
    </row>
    <row r="46" spans="2:41" ht="9.75" customHeight="1">
      <c r="B46" s="438"/>
      <c r="C46" s="376"/>
      <c r="D46" s="377"/>
      <c r="E46" s="377"/>
      <c r="F46" s="377"/>
      <c r="G46" s="377"/>
      <c r="H46" s="378"/>
      <c r="I46" s="380"/>
      <c r="J46" s="380"/>
      <c r="K46" s="380"/>
      <c r="L46" s="380"/>
      <c r="M46" s="380"/>
      <c r="N46" s="380"/>
      <c r="O46" s="380"/>
      <c r="P46" s="380"/>
      <c r="Q46" s="380"/>
      <c r="R46" s="380"/>
      <c r="S46" s="380"/>
      <c r="T46" s="380"/>
      <c r="U46" s="380"/>
      <c r="V46" s="380"/>
      <c r="W46" s="380"/>
      <c r="X46" s="380"/>
      <c r="Y46" s="380"/>
      <c r="Z46" s="380"/>
      <c r="AA46" s="380"/>
      <c r="AB46" s="380"/>
      <c r="AC46" s="383"/>
      <c r="AD46" s="383"/>
      <c r="AE46" s="383"/>
      <c r="AF46" s="406"/>
      <c r="AG46" s="32"/>
      <c r="AH46" s="32"/>
      <c r="AI46" s="32"/>
      <c r="AJ46" s="32"/>
      <c r="AK46" s="32"/>
      <c r="AL46" s="32"/>
      <c r="AM46" s="32"/>
      <c r="AN46" s="32"/>
      <c r="AO46" s="25"/>
    </row>
    <row r="47" spans="2:41" ht="9.75" customHeight="1">
      <c r="B47" s="438"/>
      <c r="C47" s="410" t="s">
        <v>95</v>
      </c>
      <c r="D47" s="411"/>
      <c r="E47" s="411"/>
      <c r="F47" s="411"/>
      <c r="G47" s="411"/>
      <c r="H47" s="412"/>
      <c r="I47" s="380"/>
      <c r="J47" s="380"/>
      <c r="K47" s="380"/>
      <c r="L47" s="380"/>
      <c r="M47" s="380"/>
      <c r="N47" s="380"/>
      <c r="O47" s="380"/>
      <c r="P47" s="380"/>
      <c r="Q47" s="380"/>
      <c r="R47" s="380"/>
      <c r="S47" s="380"/>
      <c r="T47" s="380"/>
      <c r="U47" s="380"/>
      <c r="V47" s="380"/>
      <c r="W47" s="380"/>
      <c r="X47" s="380"/>
      <c r="Y47" s="380"/>
      <c r="Z47" s="380"/>
      <c r="AA47" s="380"/>
      <c r="AB47" s="380"/>
      <c r="AC47" s="383"/>
      <c r="AD47" s="383"/>
      <c r="AE47" s="383"/>
      <c r="AF47" s="406"/>
      <c r="AG47" s="32"/>
      <c r="AH47" s="32"/>
      <c r="AI47" s="32"/>
      <c r="AJ47" s="32"/>
      <c r="AK47" s="32"/>
      <c r="AL47" s="32"/>
      <c r="AM47" s="32"/>
      <c r="AN47" s="32"/>
      <c r="AO47" s="25"/>
    </row>
    <row r="48" spans="2:41" ht="9.75" customHeight="1">
      <c r="B48" s="438"/>
      <c r="C48" s="369"/>
      <c r="D48" s="370"/>
      <c r="E48" s="370"/>
      <c r="F48" s="370"/>
      <c r="G48" s="370"/>
      <c r="H48" s="371"/>
      <c r="I48" s="380"/>
      <c r="J48" s="380"/>
      <c r="K48" s="380"/>
      <c r="L48" s="380"/>
      <c r="M48" s="380"/>
      <c r="N48" s="380"/>
      <c r="O48" s="380"/>
      <c r="P48" s="380"/>
      <c r="Q48" s="380"/>
      <c r="R48" s="380"/>
      <c r="S48" s="380"/>
      <c r="T48" s="380"/>
      <c r="U48" s="380"/>
      <c r="V48" s="380"/>
      <c r="W48" s="380"/>
      <c r="X48" s="380"/>
      <c r="Y48" s="380"/>
      <c r="Z48" s="380"/>
      <c r="AA48" s="380"/>
      <c r="AB48" s="380"/>
      <c r="AC48" s="383"/>
      <c r="AD48" s="383"/>
      <c r="AE48" s="383"/>
      <c r="AF48" s="406"/>
      <c r="AG48" s="32"/>
      <c r="AH48" s="32"/>
      <c r="AI48" s="32"/>
      <c r="AJ48" s="32"/>
      <c r="AK48" s="32"/>
      <c r="AL48" s="32"/>
      <c r="AM48" s="32"/>
      <c r="AN48" s="32"/>
      <c r="AO48" s="25"/>
    </row>
    <row r="49" spans="2:41" ht="9.75" customHeight="1">
      <c r="B49" s="438"/>
      <c r="C49" s="376" t="s">
        <v>96</v>
      </c>
      <c r="D49" s="377"/>
      <c r="E49" s="377"/>
      <c r="F49" s="377"/>
      <c r="G49" s="377"/>
      <c r="H49" s="378"/>
      <c r="I49" s="392">
        <f>(I45+I47)*(1/2)</f>
        <v>0</v>
      </c>
      <c r="J49" s="392"/>
      <c r="K49" s="392">
        <f>(K45+K47)*(1/2)</f>
        <v>0</v>
      </c>
      <c r="L49" s="392"/>
      <c r="M49" s="392">
        <f>(M45+M47)*(1/2)</f>
        <v>0</v>
      </c>
      <c r="N49" s="392"/>
      <c r="O49" s="392">
        <f>(O45+O47)*(1/2)</f>
        <v>0</v>
      </c>
      <c r="P49" s="392"/>
      <c r="Q49" s="392">
        <f>(Q45+Q47)*(1/2)</f>
        <v>0</v>
      </c>
      <c r="R49" s="392"/>
      <c r="S49" s="394">
        <f>(S45+S47)*(1/2)</f>
        <v>0</v>
      </c>
      <c r="T49" s="398"/>
      <c r="U49" s="395"/>
      <c r="V49" s="394">
        <f>(V45+V47)*(1/2)</f>
        <v>0</v>
      </c>
      <c r="W49" s="395"/>
      <c r="X49" s="394">
        <f>(X45+X47)*(1/2)</f>
        <v>0</v>
      </c>
      <c r="Y49" s="398"/>
      <c r="Z49" s="395"/>
      <c r="AA49" s="394">
        <f>(AA45+AA47)*(1/2)</f>
        <v>0</v>
      </c>
      <c r="AB49" s="395"/>
      <c r="AC49" s="394">
        <f>(AC45+AC47)*(1/2)</f>
        <v>0</v>
      </c>
      <c r="AD49" s="395"/>
      <c r="AE49" s="394">
        <f>(AE45+AE47)*(1/2)</f>
        <v>0</v>
      </c>
      <c r="AF49" s="402"/>
      <c r="AG49" s="32"/>
      <c r="AH49" s="32"/>
      <c r="AI49" s="32"/>
      <c r="AJ49" s="32"/>
      <c r="AK49" s="32"/>
      <c r="AL49" s="32"/>
      <c r="AM49" s="32"/>
      <c r="AN49" s="32"/>
      <c r="AO49" s="25"/>
    </row>
    <row r="50" spans="2:41" ht="9.75" customHeight="1" thickBot="1">
      <c r="B50" s="438"/>
      <c r="C50" s="389"/>
      <c r="D50" s="390"/>
      <c r="E50" s="390"/>
      <c r="F50" s="390"/>
      <c r="G50" s="390"/>
      <c r="H50" s="391"/>
      <c r="I50" s="393"/>
      <c r="J50" s="393"/>
      <c r="K50" s="393"/>
      <c r="L50" s="393"/>
      <c r="M50" s="393"/>
      <c r="N50" s="393"/>
      <c r="O50" s="393"/>
      <c r="P50" s="393"/>
      <c r="Q50" s="393"/>
      <c r="R50" s="393"/>
      <c r="S50" s="396"/>
      <c r="T50" s="399"/>
      <c r="U50" s="397"/>
      <c r="V50" s="396"/>
      <c r="W50" s="397"/>
      <c r="X50" s="396"/>
      <c r="Y50" s="399"/>
      <c r="Z50" s="397"/>
      <c r="AA50" s="396"/>
      <c r="AB50" s="397"/>
      <c r="AC50" s="396"/>
      <c r="AD50" s="397"/>
      <c r="AE50" s="396"/>
      <c r="AF50" s="403"/>
      <c r="AG50" s="32"/>
      <c r="AH50" s="32"/>
      <c r="AI50" s="32"/>
      <c r="AJ50" s="32"/>
      <c r="AK50" s="32"/>
      <c r="AL50" s="32"/>
      <c r="AM50" s="32"/>
      <c r="AN50" s="32"/>
      <c r="AO50" s="25"/>
    </row>
    <row r="51" spans="2:41" ht="9.75" customHeight="1">
      <c r="B51" s="438"/>
      <c r="C51" s="366" t="s">
        <v>97</v>
      </c>
      <c r="D51" s="367"/>
      <c r="E51" s="367"/>
      <c r="F51" s="367"/>
      <c r="G51" s="367"/>
      <c r="H51" s="368"/>
      <c r="I51" s="379"/>
      <c r="J51" s="379"/>
      <c r="K51" s="379"/>
      <c r="L51" s="379"/>
      <c r="M51" s="379"/>
      <c r="N51" s="379"/>
      <c r="O51" s="379"/>
      <c r="P51" s="379"/>
      <c r="Q51" s="379"/>
      <c r="R51" s="379"/>
      <c r="S51" s="379"/>
      <c r="T51" s="379"/>
      <c r="U51" s="379"/>
      <c r="V51" s="379"/>
      <c r="W51" s="379"/>
      <c r="X51" s="379"/>
      <c r="Y51" s="379"/>
      <c r="Z51" s="379"/>
      <c r="AA51" s="379"/>
      <c r="AB51" s="379"/>
      <c r="AC51" s="382"/>
      <c r="AD51" s="382"/>
      <c r="AE51" s="382"/>
      <c r="AF51" s="416"/>
      <c r="AG51" s="32"/>
      <c r="AH51" s="32"/>
      <c r="AI51" s="32"/>
      <c r="AJ51" s="32"/>
      <c r="AK51" s="32"/>
      <c r="AL51" s="32"/>
      <c r="AM51" s="32"/>
      <c r="AN51" s="32"/>
      <c r="AO51" s="25"/>
    </row>
    <row r="52" spans="2:41" ht="9.75" customHeight="1">
      <c r="B52" s="438"/>
      <c r="C52" s="376"/>
      <c r="D52" s="377"/>
      <c r="E52" s="377"/>
      <c r="F52" s="377"/>
      <c r="G52" s="377"/>
      <c r="H52" s="378"/>
      <c r="I52" s="380"/>
      <c r="J52" s="380"/>
      <c r="K52" s="380"/>
      <c r="L52" s="380"/>
      <c r="M52" s="380"/>
      <c r="N52" s="380"/>
      <c r="O52" s="380"/>
      <c r="P52" s="380"/>
      <c r="Q52" s="380"/>
      <c r="R52" s="380"/>
      <c r="S52" s="380"/>
      <c r="T52" s="380"/>
      <c r="U52" s="380"/>
      <c r="V52" s="380"/>
      <c r="W52" s="380"/>
      <c r="X52" s="380"/>
      <c r="Y52" s="380"/>
      <c r="Z52" s="380"/>
      <c r="AA52" s="380"/>
      <c r="AB52" s="380"/>
      <c r="AC52" s="383"/>
      <c r="AD52" s="383"/>
      <c r="AE52" s="383"/>
      <c r="AF52" s="406"/>
      <c r="AG52" s="32"/>
      <c r="AH52" s="32"/>
      <c r="AI52" s="32"/>
      <c r="AJ52" s="32"/>
      <c r="AK52" s="32"/>
      <c r="AL52" s="32"/>
      <c r="AM52" s="32"/>
      <c r="AN52" s="32"/>
      <c r="AO52" s="25"/>
    </row>
    <row r="53" spans="2:41" ht="9.75" customHeight="1">
      <c r="B53" s="438"/>
      <c r="C53" s="410" t="s">
        <v>98</v>
      </c>
      <c r="D53" s="411"/>
      <c r="E53" s="411"/>
      <c r="F53" s="411"/>
      <c r="G53" s="411"/>
      <c r="H53" s="412"/>
      <c r="I53" s="380"/>
      <c r="J53" s="380"/>
      <c r="K53" s="380"/>
      <c r="L53" s="380"/>
      <c r="M53" s="380"/>
      <c r="N53" s="380"/>
      <c r="O53" s="380"/>
      <c r="P53" s="380"/>
      <c r="Q53" s="380"/>
      <c r="R53" s="380"/>
      <c r="S53" s="380"/>
      <c r="T53" s="380"/>
      <c r="U53" s="380"/>
      <c r="V53" s="380"/>
      <c r="W53" s="380"/>
      <c r="X53" s="380"/>
      <c r="Y53" s="380"/>
      <c r="Z53" s="380"/>
      <c r="AA53" s="380"/>
      <c r="AB53" s="380"/>
      <c r="AC53" s="383"/>
      <c r="AD53" s="383"/>
      <c r="AE53" s="383"/>
      <c r="AF53" s="406"/>
      <c r="AG53" s="32"/>
      <c r="AH53" s="32"/>
      <c r="AI53" s="32"/>
      <c r="AJ53" s="32"/>
      <c r="AK53" s="32"/>
      <c r="AL53" s="32"/>
      <c r="AM53" s="32"/>
      <c r="AN53" s="32"/>
      <c r="AO53" s="25"/>
    </row>
    <row r="54" spans="2:41" ht="9.75" customHeight="1">
      <c r="B54" s="438"/>
      <c r="C54" s="369"/>
      <c r="D54" s="370"/>
      <c r="E54" s="370"/>
      <c r="F54" s="370"/>
      <c r="G54" s="370"/>
      <c r="H54" s="371"/>
      <c r="I54" s="380"/>
      <c r="J54" s="380"/>
      <c r="K54" s="380"/>
      <c r="L54" s="380"/>
      <c r="M54" s="380"/>
      <c r="N54" s="380"/>
      <c r="O54" s="380"/>
      <c r="P54" s="380"/>
      <c r="Q54" s="380"/>
      <c r="R54" s="380"/>
      <c r="S54" s="380"/>
      <c r="T54" s="380"/>
      <c r="U54" s="380"/>
      <c r="V54" s="380"/>
      <c r="W54" s="380"/>
      <c r="X54" s="380"/>
      <c r="Y54" s="380"/>
      <c r="Z54" s="380"/>
      <c r="AA54" s="380"/>
      <c r="AB54" s="380"/>
      <c r="AC54" s="383"/>
      <c r="AD54" s="383"/>
      <c r="AE54" s="383"/>
      <c r="AF54" s="406"/>
      <c r="AG54" s="32"/>
      <c r="AH54" s="32"/>
      <c r="AI54" s="32"/>
      <c r="AJ54" s="32"/>
      <c r="AK54" s="32"/>
      <c r="AL54" s="32"/>
      <c r="AM54" s="32"/>
      <c r="AN54" s="32"/>
      <c r="AO54" s="25"/>
    </row>
    <row r="55" spans="2:41" ht="9.75" customHeight="1">
      <c r="B55" s="438"/>
      <c r="C55" s="376" t="s">
        <v>99</v>
      </c>
      <c r="D55" s="377"/>
      <c r="E55" s="377"/>
      <c r="F55" s="377"/>
      <c r="G55" s="377"/>
      <c r="H55" s="378"/>
      <c r="I55" s="392">
        <f>(I51+I53)*(3/4)</f>
        <v>0</v>
      </c>
      <c r="J55" s="392"/>
      <c r="K55" s="392">
        <f>(K51+K53)*(3/4)</f>
        <v>0</v>
      </c>
      <c r="L55" s="392"/>
      <c r="M55" s="392">
        <f>(M51+M53)*(3/4)</f>
        <v>0</v>
      </c>
      <c r="N55" s="392"/>
      <c r="O55" s="392">
        <f>(O51+O53)*(3/4)</f>
        <v>0</v>
      </c>
      <c r="P55" s="392"/>
      <c r="Q55" s="392">
        <f>(Q51+Q53)*(3/4)</f>
        <v>0</v>
      </c>
      <c r="R55" s="392"/>
      <c r="S55" s="392">
        <f>(S51+S53)*(3/4)</f>
        <v>0</v>
      </c>
      <c r="T55" s="392"/>
      <c r="U55" s="392"/>
      <c r="V55" s="392">
        <f>(V51+V53)*(3/4)</f>
        <v>0</v>
      </c>
      <c r="W55" s="392"/>
      <c r="X55" s="392">
        <f>(X51+X53)*(3/4)</f>
        <v>0</v>
      </c>
      <c r="Y55" s="392"/>
      <c r="Z55" s="392"/>
      <c r="AA55" s="392">
        <f>(AA51+AA53)*(3/4)</f>
        <v>0</v>
      </c>
      <c r="AB55" s="392"/>
      <c r="AC55" s="392">
        <f>(AC51+AC53)*(3/4)</f>
        <v>0</v>
      </c>
      <c r="AD55" s="392"/>
      <c r="AE55" s="392">
        <f>(AE51+AE53)*(3/4)</f>
        <v>0</v>
      </c>
      <c r="AF55" s="424"/>
      <c r="AG55" s="32"/>
      <c r="AH55" s="32"/>
      <c r="AI55" s="32"/>
      <c r="AJ55" s="32"/>
      <c r="AK55" s="32"/>
      <c r="AL55" s="32"/>
      <c r="AM55" s="32"/>
      <c r="AN55" s="32"/>
      <c r="AO55" s="25"/>
    </row>
    <row r="56" spans="2:41" ht="9.75" customHeight="1" thickBot="1">
      <c r="B56" s="438"/>
      <c r="C56" s="389"/>
      <c r="D56" s="390"/>
      <c r="E56" s="390"/>
      <c r="F56" s="390"/>
      <c r="G56" s="390"/>
      <c r="H56" s="391"/>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425"/>
      <c r="AG56" s="32"/>
      <c r="AH56" s="32"/>
      <c r="AI56" s="32"/>
      <c r="AJ56" s="32"/>
      <c r="AK56" s="32"/>
      <c r="AL56" s="32"/>
      <c r="AM56" s="32"/>
      <c r="AN56" s="32"/>
      <c r="AO56" s="25"/>
    </row>
    <row r="57" spans="2:41" ht="9.75" customHeight="1">
      <c r="B57" s="438"/>
      <c r="C57" s="366" t="s">
        <v>100</v>
      </c>
      <c r="D57" s="367"/>
      <c r="E57" s="367"/>
      <c r="F57" s="367"/>
      <c r="G57" s="367"/>
      <c r="H57" s="367"/>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416"/>
      <c r="AG57" s="32"/>
      <c r="AH57" s="32"/>
      <c r="AI57" s="32"/>
      <c r="AJ57" s="32"/>
      <c r="AK57" s="32"/>
      <c r="AL57" s="32"/>
      <c r="AM57" s="32"/>
      <c r="AN57" s="32"/>
      <c r="AO57" s="25"/>
    </row>
    <row r="58" spans="2:41" ht="9.75" customHeight="1">
      <c r="B58" s="438"/>
      <c r="C58" s="369"/>
      <c r="D58" s="370"/>
      <c r="E58" s="370"/>
      <c r="F58" s="370"/>
      <c r="G58" s="370"/>
      <c r="H58" s="370"/>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406"/>
      <c r="AG58" s="32"/>
      <c r="AH58" s="32"/>
      <c r="AI58" s="32"/>
      <c r="AJ58" s="32"/>
      <c r="AK58" s="32"/>
      <c r="AL58" s="32"/>
      <c r="AM58" s="32"/>
      <c r="AN58" s="32"/>
      <c r="AO58" s="25"/>
    </row>
    <row r="59" spans="2:41" ht="9.75" customHeight="1">
      <c r="B59" s="438"/>
      <c r="C59" s="410" t="s">
        <v>101</v>
      </c>
      <c r="D59" s="411"/>
      <c r="E59" s="411"/>
      <c r="F59" s="411"/>
      <c r="G59" s="411"/>
      <c r="H59" s="411"/>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406"/>
      <c r="AG59" s="32"/>
      <c r="AH59" s="32"/>
      <c r="AI59" s="32"/>
      <c r="AJ59" s="32"/>
      <c r="AK59" s="32"/>
      <c r="AL59" s="32"/>
      <c r="AM59" s="32"/>
      <c r="AN59" s="32"/>
      <c r="AO59" s="25"/>
    </row>
    <row r="60" spans="2:41" ht="9.75" customHeight="1">
      <c r="B60" s="438"/>
      <c r="C60" s="369"/>
      <c r="D60" s="370"/>
      <c r="E60" s="370"/>
      <c r="F60" s="370"/>
      <c r="G60" s="370"/>
      <c r="H60" s="370"/>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406"/>
      <c r="AG60" s="32"/>
      <c r="AH60" s="32"/>
      <c r="AI60" s="32"/>
      <c r="AJ60" s="32"/>
      <c r="AK60" s="32"/>
      <c r="AL60" s="32"/>
      <c r="AM60" s="32"/>
      <c r="AN60" s="32"/>
      <c r="AO60" s="25"/>
    </row>
    <row r="61" spans="2:41" ht="9.75" customHeight="1">
      <c r="B61" s="438"/>
      <c r="C61" s="376" t="s">
        <v>102</v>
      </c>
      <c r="D61" s="377"/>
      <c r="E61" s="377"/>
      <c r="F61" s="377"/>
      <c r="G61" s="377"/>
      <c r="H61" s="377"/>
      <c r="I61" s="420">
        <f>I57+I59</f>
        <v>0</v>
      </c>
      <c r="J61" s="420"/>
      <c r="K61" s="420">
        <f>K57+K59</f>
        <v>0</v>
      </c>
      <c r="L61" s="420"/>
      <c r="M61" s="420">
        <f>M57+M59</f>
        <v>0</v>
      </c>
      <c r="N61" s="420"/>
      <c r="O61" s="420">
        <f>O57+O59</f>
        <v>0</v>
      </c>
      <c r="P61" s="420"/>
      <c r="Q61" s="420">
        <f>Q57+Q59</f>
        <v>0</v>
      </c>
      <c r="R61" s="420"/>
      <c r="S61" s="420">
        <f>S57+S59</f>
        <v>0</v>
      </c>
      <c r="T61" s="420"/>
      <c r="U61" s="420"/>
      <c r="V61" s="420">
        <f>V57+V59</f>
        <v>0</v>
      </c>
      <c r="W61" s="420"/>
      <c r="X61" s="420">
        <f>X57+X59</f>
        <v>0</v>
      </c>
      <c r="Y61" s="420"/>
      <c r="Z61" s="420"/>
      <c r="AA61" s="420">
        <f>AA57+AA59</f>
        <v>0</v>
      </c>
      <c r="AB61" s="420"/>
      <c r="AC61" s="420">
        <f>AC57+AC59</f>
        <v>0</v>
      </c>
      <c r="AD61" s="420"/>
      <c r="AE61" s="420">
        <f>AE57+AE59</f>
        <v>0</v>
      </c>
      <c r="AF61" s="422"/>
      <c r="AG61" s="32"/>
      <c r="AH61" s="32"/>
      <c r="AI61" s="32"/>
      <c r="AJ61" s="32"/>
      <c r="AK61" s="32"/>
      <c r="AL61" s="32"/>
      <c r="AM61" s="32"/>
      <c r="AN61" s="32"/>
      <c r="AO61" s="25"/>
    </row>
    <row r="62" spans="2:41" ht="9.75" customHeight="1" thickBot="1">
      <c r="B62" s="439"/>
      <c r="C62" s="389"/>
      <c r="D62" s="390"/>
      <c r="E62" s="390"/>
      <c r="F62" s="390"/>
      <c r="G62" s="390"/>
      <c r="H62" s="390"/>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3"/>
      <c r="AG62" s="32"/>
      <c r="AH62" s="32"/>
      <c r="AI62" s="32"/>
      <c r="AJ62" s="32"/>
      <c r="AK62" s="32"/>
      <c r="AL62" s="32"/>
      <c r="AM62" s="32"/>
      <c r="AN62" s="32"/>
      <c r="AO62" s="25"/>
    </row>
    <row r="63" spans="2:41" ht="9.75" customHeight="1" thickBot="1">
      <c r="B63" s="426" t="s">
        <v>103</v>
      </c>
      <c r="C63" s="427"/>
      <c r="D63" s="427"/>
      <c r="E63" s="427"/>
      <c r="F63" s="427"/>
      <c r="G63" s="427"/>
      <c r="H63" s="427"/>
      <c r="I63" s="430">
        <f>I21+I27+I33+I39+I43+I49+I55+I61</f>
        <v>0</v>
      </c>
      <c r="J63" s="430"/>
      <c r="K63" s="431">
        <f>K21+K27+K33+K39+K43+K49+K55+K61</f>
        <v>0</v>
      </c>
      <c r="L63" s="432"/>
      <c r="M63" s="431">
        <f>M21+M27+M33+M39+M43+M49+M55+M61</f>
        <v>0</v>
      </c>
      <c r="N63" s="432"/>
      <c r="O63" s="431">
        <f>O21+O27+O33+O39+O43+O49+O55+O61</f>
        <v>0</v>
      </c>
      <c r="P63" s="432"/>
      <c r="Q63" s="431">
        <f>Q21+Q27+Q33+Q39+Q43+Q49+Q55+Q61</f>
        <v>0</v>
      </c>
      <c r="R63" s="432"/>
      <c r="S63" s="431">
        <f>S21+S27+S33+S39+S43+S49+S55+S61</f>
        <v>0</v>
      </c>
      <c r="T63" s="435"/>
      <c r="U63" s="432"/>
      <c r="V63" s="431">
        <f>V21+V27+V33+V39+V43+V49+V55+V61</f>
        <v>0</v>
      </c>
      <c r="W63" s="432"/>
      <c r="X63" s="431">
        <f>X21+X27+X33+X39+X43+X49+X55+X61</f>
        <v>0</v>
      </c>
      <c r="Y63" s="435"/>
      <c r="Z63" s="432"/>
      <c r="AA63" s="431">
        <f>AA21+AA27+AA33+AA39+AA43+AA49+AA55+AA61</f>
        <v>0</v>
      </c>
      <c r="AB63" s="432"/>
      <c r="AC63" s="431">
        <f>AC21+AC27+AC33+AC39+AC43+AC49+AC55+AC61</f>
        <v>0</v>
      </c>
      <c r="AD63" s="432"/>
      <c r="AE63" s="431">
        <f>AE21+AE27+AE33+AE39+AE43+AE49+AE55+AE61</f>
        <v>0</v>
      </c>
      <c r="AF63" s="450"/>
      <c r="AG63" s="32"/>
      <c r="AH63" s="32"/>
      <c r="AI63" s="32"/>
      <c r="AJ63" s="32"/>
      <c r="AK63" s="32"/>
      <c r="AL63" s="32"/>
      <c r="AM63" s="32"/>
      <c r="AN63" s="32"/>
      <c r="AO63" s="25"/>
    </row>
    <row r="64" spans="2:41" ht="9.75" customHeight="1">
      <c r="B64" s="428"/>
      <c r="C64" s="429"/>
      <c r="D64" s="429"/>
      <c r="E64" s="429"/>
      <c r="F64" s="429"/>
      <c r="G64" s="429"/>
      <c r="H64" s="429"/>
      <c r="I64" s="392"/>
      <c r="J64" s="392"/>
      <c r="K64" s="433"/>
      <c r="L64" s="434"/>
      <c r="M64" s="433"/>
      <c r="N64" s="434"/>
      <c r="O64" s="433"/>
      <c r="P64" s="434"/>
      <c r="Q64" s="433"/>
      <c r="R64" s="434"/>
      <c r="S64" s="433"/>
      <c r="T64" s="436"/>
      <c r="U64" s="434"/>
      <c r="V64" s="433"/>
      <c r="W64" s="434"/>
      <c r="X64" s="433"/>
      <c r="Y64" s="436"/>
      <c r="Z64" s="434"/>
      <c r="AA64" s="433"/>
      <c r="AB64" s="434"/>
      <c r="AC64" s="433"/>
      <c r="AD64" s="434"/>
      <c r="AE64" s="433"/>
      <c r="AF64" s="451"/>
      <c r="AG64" s="32"/>
      <c r="AH64" s="452" t="s">
        <v>104</v>
      </c>
      <c r="AI64" s="453"/>
      <c r="AJ64" s="454"/>
      <c r="AK64" s="32"/>
      <c r="AL64" s="440" t="s">
        <v>105</v>
      </c>
      <c r="AM64" s="441"/>
      <c r="AN64" s="442"/>
      <c r="AO64" s="25"/>
    </row>
    <row r="65" spans="2:42" ht="13.5" customHeight="1" thickBot="1">
      <c r="B65" s="446" t="s">
        <v>106</v>
      </c>
      <c r="C65" s="447"/>
      <c r="D65" s="447"/>
      <c r="E65" s="447"/>
      <c r="F65" s="447"/>
      <c r="G65" s="447"/>
      <c r="H65" s="448"/>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58"/>
      <c r="AG65" s="32"/>
      <c r="AH65" s="455"/>
      <c r="AI65" s="456"/>
      <c r="AJ65" s="457"/>
      <c r="AK65" s="32"/>
      <c r="AL65" s="443"/>
      <c r="AM65" s="444"/>
      <c r="AN65" s="445"/>
      <c r="AO65" s="25"/>
    </row>
    <row r="66" spans="2:42" ht="13.5" customHeight="1">
      <c r="B66" s="483" t="s">
        <v>107</v>
      </c>
      <c r="C66" s="484"/>
      <c r="D66" s="484"/>
      <c r="E66" s="484"/>
      <c r="F66" s="484"/>
      <c r="G66" s="484"/>
      <c r="H66" s="485"/>
      <c r="I66" s="392">
        <f>IF(I65=1,ROUND((I63*(6/7)),2),I63)</f>
        <v>0</v>
      </c>
      <c r="J66" s="392"/>
      <c r="K66" s="394">
        <f>IF(K65=1,ROUND((K63*(6/7)),2),K63)</f>
        <v>0</v>
      </c>
      <c r="L66" s="395"/>
      <c r="M66" s="394">
        <f>IF(M65=1,ROUND((M63*(6/7)),2),M63)</f>
        <v>0</v>
      </c>
      <c r="N66" s="395"/>
      <c r="O66" s="394">
        <f>IF(O65=1,ROUND((O63*(6/7)),2),O63)</f>
        <v>0</v>
      </c>
      <c r="P66" s="395"/>
      <c r="Q66" s="394">
        <f>IF(Q65=1,ROUND((Q63*(6/7)),2),Q63)</f>
        <v>0</v>
      </c>
      <c r="R66" s="395"/>
      <c r="S66" s="394">
        <f>IF(S65=1,ROUND((S63*(6/7)),2),S63)</f>
        <v>0</v>
      </c>
      <c r="T66" s="398"/>
      <c r="U66" s="395"/>
      <c r="V66" s="394">
        <f>IF(V65=1,ROUND((V63*(6/7)),2),V63)</f>
        <v>0</v>
      </c>
      <c r="W66" s="395"/>
      <c r="X66" s="394">
        <f>IF(X65=1,ROUND((X63*(6/7)),2),X63)</f>
        <v>0</v>
      </c>
      <c r="Y66" s="398"/>
      <c r="Z66" s="395"/>
      <c r="AA66" s="394">
        <f>IF(AA65=1,ROUND((AA63*(6/7)),2),AA63)</f>
        <v>0</v>
      </c>
      <c r="AB66" s="395"/>
      <c r="AC66" s="394">
        <f>IF(AC65=1,ROUND((AC63*(6/7)),2),AC63)</f>
        <v>0</v>
      </c>
      <c r="AD66" s="395"/>
      <c r="AE66" s="394">
        <f>IF(AE65=1,ROUND((AE63*(6/7)),2),AE63)</f>
        <v>0</v>
      </c>
      <c r="AF66" s="402"/>
      <c r="AG66" s="32"/>
      <c r="AH66" s="459">
        <f>SUM(I66:AF67)</f>
        <v>0</v>
      </c>
      <c r="AI66" s="460"/>
      <c r="AJ66" s="461"/>
      <c r="AK66" s="32"/>
      <c r="AL66" s="465"/>
      <c r="AM66" s="466"/>
      <c r="AN66" s="467"/>
      <c r="AO66" s="25"/>
    </row>
    <row r="67" spans="2:42" ht="13.5" customHeight="1" thickBot="1">
      <c r="B67" s="455" t="s">
        <v>108</v>
      </c>
      <c r="C67" s="456"/>
      <c r="D67" s="456"/>
      <c r="E67" s="456"/>
      <c r="F67" s="456"/>
      <c r="G67" s="456"/>
      <c r="H67" s="471"/>
      <c r="I67" s="393"/>
      <c r="J67" s="393"/>
      <c r="K67" s="396"/>
      <c r="L67" s="397"/>
      <c r="M67" s="396"/>
      <c r="N67" s="397"/>
      <c r="O67" s="396"/>
      <c r="P67" s="397"/>
      <c r="Q67" s="396"/>
      <c r="R67" s="397"/>
      <c r="S67" s="396"/>
      <c r="T67" s="399"/>
      <c r="U67" s="397"/>
      <c r="V67" s="396"/>
      <c r="W67" s="397"/>
      <c r="X67" s="396"/>
      <c r="Y67" s="399"/>
      <c r="Z67" s="397"/>
      <c r="AA67" s="396"/>
      <c r="AB67" s="397"/>
      <c r="AC67" s="396"/>
      <c r="AD67" s="397"/>
      <c r="AE67" s="396"/>
      <c r="AF67" s="403"/>
      <c r="AG67" s="32"/>
      <c r="AH67" s="462"/>
      <c r="AI67" s="463"/>
      <c r="AJ67" s="464"/>
      <c r="AK67" s="32"/>
      <c r="AL67" s="468"/>
      <c r="AM67" s="469"/>
      <c r="AN67" s="470"/>
      <c r="AO67" s="25"/>
    </row>
    <row r="68" spans="2:42" ht="5.0999999999999996" customHeight="1" thickBot="1">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25"/>
    </row>
    <row r="69" spans="2:42" ht="9.75" customHeight="1" thickTop="1">
      <c r="B69" s="32"/>
      <c r="C69" s="38"/>
      <c r="D69" s="38"/>
      <c r="E69" s="38"/>
      <c r="F69" s="38"/>
      <c r="G69" s="38"/>
      <c r="H69" s="38"/>
      <c r="I69" s="38"/>
      <c r="J69" s="38"/>
      <c r="K69" s="38"/>
      <c r="L69" s="38"/>
      <c r="M69" s="38"/>
      <c r="N69" s="38"/>
      <c r="O69" s="38"/>
      <c r="P69" s="38"/>
      <c r="Q69" s="486"/>
      <c r="R69" s="486"/>
      <c r="S69" s="486"/>
      <c r="T69" s="486"/>
      <c r="U69" s="486"/>
      <c r="V69" s="486"/>
      <c r="W69" s="487"/>
      <c r="X69" s="487"/>
      <c r="Y69" s="487"/>
      <c r="Z69" s="487"/>
      <c r="AA69" s="487"/>
      <c r="AB69" s="487"/>
      <c r="AC69" s="40"/>
      <c r="AD69" s="472" t="s">
        <v>109</v>
      </c>
      <c r="AE69" s="472"/>
      <c r="AF69" s="472"/>
      <c r="AG69" s="472"/>
      <c r="AH69" s="472"/>
      <c r="AI69" s="473"/>
      <c r="AJ69" s="476" t="str">
        <f>IFERROR(ROUNDUP((AH66/AL66),0),"")</f>
        <v/>
      </c>
      <c r="AK69" s="477"/>
      <c r="AL69" s="477"/>
      <c r="AM69" s="477"/>
      <c r="AN69" s="477"/>
      <c r="AO69" s="478"/>
    </row>
    <row r="70" spans="2:42" ht="9.75" customHeight="1" thickBot="1">
      <c r="B70" s="32"/>
      <c r="C70" s="38"/>
      <c r="D70" s="38"/>
      <c r="E70" s="38"/>
      <c r="F70" s="38"/>
      <c r="G70" s="38"/>
      <c r="H70" s="38"/>
      <c r="I70" s="38"/>
      <c r="J70" s="38"/>
      <c r="K70" s="38"/>
      <c r="L70" s="38"/>
      <c r="M70" s="38"/>
      <c r="N70" s="38"/>
      <c r="O70" s="38"/>
      <c r="P70" s="38"/>
      <c r="Q70" s="486"/>
      <c r="R70" s="486"/>
      <c r="S70" s="486"/>
      <c r="T70" s="486"/>
      <c r="U70" s="486"/>
      <c r="V70" s="486"/>
      <c r="W70" s="487"/>
      <c r="X70" s="487"/>
      <c r="Y70" s="487"/>
      <c r="Z70" s="487"/>
      <c r="AA70" s="487"/>
      <c r="AB70" s="487"/>
      <c r="AC70" s="41"/>
      <c r="AD70" s="474"/>
      <c r="AE70" s="474"/>
      <c r="AF70" s="474"/>
      <c r="AG70" s="474"/>
      <c r="AH70" s="474"/>
      <c r="AI70" s="475"/>
      <c r="AJ70" s="479"/>
      <c r="AK70" s="480"/>
      <c r="AL70" s="480"/>
      <c r="AM70" s="480"/>
      <c r="AN70" s="480"/>
      <c r="AO70" s="481"/>
    </row>
    <row r="71" spans="2:42" ht="5.0999999999999996" customHeight="1">
      <c r="B71" s="32"/>
      <c r="C71" s="38"/>
      <c r="D71" s="38"/>
      <c r="E71" s="38"/>
      <c r="F71" s="38"/>
      <c r="G71" s="38"/>
      <c r="H71" s="38"/>
      <c r="I71" s="38"/>
      <c r="J71" s="38"/>
      <c r="K71" s="38"/>
      <c r="L71" s="38"/>
      <c r="M71" s="38"/>
      <c r="N71" s="38"/>
      <c r="O71" s="38"/>
      <c r="P71" s="38"/>
      <c r="Q71" s="38"/>
      <c r="R71" s="38"/>
      <c r="S71" s="38"/>
      <c r="T71" s="38"/>
      <c r="U71" s="39"/>
      <c r="V71" s="39"/>
      <c r="W71" s="39"/>
      <c r="X71" s="39"/>
      <c r="Y71" s="39"/>
      <c r="Z71" s="39"/>
      <c r="AA71" s="39"/>
      <c r="AB71" s="39"/>
      <c r="AC71" s="39"/>
      <c r="AD71" s="42"/>
      <c r="AE71" s="42"/>
      <c r="AF71" s="42"/>
      <c r="AG71" s="42"/>
      <c r="AH71" s="42"/>
      <c r="AI71" s="42"/>
      <c r="AJ71" s="43"/>
      <c r="AK71" s="43"/>
      <c r="AL71" s="43"/>
      <c r="AM71" s="43"/>
      <c r="AN71" s="43"/>
      <c r="AO71" s="43"/>
    </row>
    <row r="72" spans="2:42" ht="13.5" customHeight="1" thickBot="1">
      <c r="B72" s="25" t="s">
        <v>4</v>
      </c>
      <c r="C72" s="482" t="s">
        <v>110</v>
      </c>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2"/>
      <c r="AD72" s="482"/>
      <c r="AE72" s="482"/>
      <c r="AF72" s="482"/>
      <c r="AG72" s="482"/>
      <c r="AH72" s="482"/>
      <c r="AI72" s="482"/>
      <c r="AJ72" s="482"/>
      <c r="AK72" s="482"/>
      <c r="AL72" s="482"/>
      <c r="AM72" s="482"/>
      <c r="AN72" s="482"/>
      <c r="AO72" s="482"/>
    </row>
    <row r="73" spans="2:42" ht="18.75" customHeight="1">
      <c r="B73" s="511" t="s">
        <v>111</v>
      </c>
      <c r="C73" s="512"/>
      <c r="D73" s="512"/>
      <c r="E73" s="512"/>
      <c r="F73" s="512"/>
      <c r="G73" s="515" t="s">
        <v>112</v>
      </c>
      <c r="H73" s="515"/>
      <c r="I73" s="515"/>
      <c r="J73" s="515"/>
      <c r="K73" s="515"/>
      <c r="L73" s="488" t="s">
        <v>113</v>
      </c>
      <c r="M73" s="489"/>
      <c r="N73" s="489"/>
      <c r="O73" s="489"/>
      <c r="P73" s="517"/>
      <c r="Q73" s="488" t="s">
        <v>114</v>
      </c>
      <c r="R73" s="489"/>
      <c r="S73" s="517"/>
      <c r="T73" s="488" t="s">
        <v>115</v>
      </c>
      <c r="U73" s="489"/>
      <c r="V73" s="517"/>
      <c r="W73" s="488" t="s">
        <v>116</v>
      </c>
      <c r="X73" s="489"/>
      <c r="Y73" s="517"/>
      <c r="Z73" s="488" t="s">
        <v>117</v>
      </c>
      <c r="AA73" s="489"/>
      <c r="AB73" s="490"/>
      <c r="AC73" s="44"/>
      <c r="AD73" s="494" t="s">
        <v>118</v>
      </c>
      <c r="AE73" s="495"/>
      <c r="AF73" s="495"/>
      <c r="AG73" s="495"/>
      <c r="AH73" s="495"/>
      <c r="AI73" s="495"/>
      <c r="AJ73" s="498" t="s">
        <v>119</v>
      </c>
      <c r="AK73" s="499"/>
      <c r="AL73" s="499"/>
      <c r="AM73" s="499"/>
      <c r="AN73" s="499"/>
      <c r="AO73" s="500"/>
      <c r="AP73" s="45"/>
    </row>
    <row r="74" spans="2:42" ht="13.5" customHeight="1">
      <c r="B74" s="513"/>
      <c r="C74" s="514"/>
      <c r="D74" s="514"/>
      <c r="E74" s="514"/>
      <c r="F74" s="514"/>
      <c r="G74" s="516"/>
      <c r="H74" s="516"/>
      <c r="I74" s="516"/>
      <c r="J74" s="516"/>
      <c r="K74" s="516"/>
      <c r="L74" s="491"/>
      <c r="M74" s="492"/>
      <c r="N74" s="492"/>
      <c r="O74" s="492"/>
      <c r="P74" s="518"/>
      <c r="Q74" s="491"/>
      <c r="R74" s="492"/>
      <c r="S74" s="518"/>
      <c r="T74" s="491"/>
      <c r="U74" s="492"/>
      <c r="V74" s="518"/>
      <c r="W74" s="491"/>
      <c r="X74" s="492"/>
      <c r="Y74" s="518"/>
      <c r="Z74" s="491"/>
      <c r="AA74" s="492"/>
      <c r="AB74" s="493"/>
      <c r="AC74" s="44"/>
      <c r="AD74" s="496"/>
      <c r="AE74" s="497"/>
      <c r="AF74" s="497"/>
      <c r="AG74" s="497"/>
      <c r="AH74" s="497"/>
      <c r="AI74" s="497"/>
      <c r="AJ74" s="501"/>
      <c r="AK74" s="502"/>
      <c r="AL74" s="502"/>
      <c r="AM74" s="502"/>
      <c r="AN74" s="502"/>
      <c r="AO74" s="503"/>
      <c r="AP74" s="45"/>
    </row>
    <row r="75" spans="2:42" ht="13.5" customHeight="1">
      <c r="B75" s="513"/>
      <c r="C75" s="514"/>
      <c r="D75" s="514"/>
      <c r="E75" s="514"/>
      <c r="F75" s="514"/>
      <c r="G75" s="507" t="s">
        <v>120</v>
      </c>
      <c r="H75" s="507"/>
      <c r="I75" s="507"/>
      <c r="J75" s="507"/>
      <c r="K75" s="507"/>
      <c r="L75" s="507" t="s">
        <v>121</v>
      </c>
      <c r="M75" s="507"/>
      <c r="N75" s="507"/>
      <c r="O75" s="507"/>
      <c r="P75" s="507"/>
      <c r="Q75" s="507" t="s">
        <v>122</v>
      </c>
      <c r="R75" s="507"/>
      <c r="S75" s="507"/>
      <c r="T75" s="507"/>
      <c r="U75" s="507"/>
      <c r="V75" s="507"/>
      <c r="W75" s="508" t="s">
        <v>123</v>
      </c>
      <c r="X75" s="509"/>
      <c r="Y75" s="509"/>
      <c r="Z75" s="509"/>
      <c r="AA75" s="509"/>
      <c r="AB75" s="510"/>
      <c r="AC75" s="44"/>
      <c r="AD75" s="496"/>
      <c r="AE75" s="497"/>
      <c r="AF75" s="497"/>
      <c r="AG75" s="497"/>
      <c r="AH75" s="497"/>
      <c r="AI75" s="497"/>
      <c r="AJ75" s="504"/>
      <c r="AK75" s="505"/>
      <c r="AL75" s="505"/>
      <c r="AM75" s="505"/>
      <c r="AN75" s="505"/>
      <c r="AO75" s="506"/>
      <c r="AP75" s="45"/>
    </row>
    <row r="76" spans="2:42" ht="9.75" customHeight="1">
      <c r="B76" s="519" t="s">
        <v>124</v>
      </c>
      <c r="C76" s="520"/>
      <c r="D76" s="520"/>
      <c r="E76" s="520"/>
      <c r="F76" s="520"/>
      <c r="G76" s="538"/>
      <c r="H76" s="538"/>
      <c r="I76" s="538"/>
      <c r="J76" s="538"/>
      <c r="K76" s="538"/>
      <c r="L76" s="538"/>
      <c r="M76" s="538"/>
      <c r="N76" s="538"/>
      <c r="O76" s="538"/>
      <c r="P76" s="538"/>
      <c r="Q76" s="531"/>
      <c r="R76" s="532"/>
      <c r="S76" s="546"/>
      <c r="T76" s="531"/>
      <c r="U76" s="532"/>
      <c r="V76" s="546"/>
      <c r="W76" s="531"/>
      <c r="X76" s="532"/>
      <c r="Y76" s="546"/>
      <c r="Z76" s="531"/>
      <c r="AA76" s="532"/>
      <c r="AB76" s="533"/>
      <c r="AC76" s="46"/>
      <c r="AD76" s="537"/>
      <c r="AE76" s="538"/>
      <c r="AF76" s="538"/>
      <c r="AG76" s="538"/>
      <c r="AH76" s="538"/>
      <c r="AI76" s="538"/>
      <c r="AJ76" s="538"/>
      <c r="AK76" s="538"/>
      <c r="AL76" s="538"/>
      <c r="AM76" s="538"/>
      <c r="AN76" s="538"/>
      <c r="AO76" s="541"/>
    </row>
    <row r="77" spans="2:42" ht="9.75" customHeight="1" thickBot="1">
      <c r="B77" s="519"/>
      <c r="C77" s="520"/>
      <c r="D77" s="520"/>
      <c r="E77" s="520"/>
      <c r="F77" s="520"/>
      <c r="G77" s="538"/>
      <c r="H77" s="538"/>
      <c r="I77" s="538"/>
      <c r="J77" s="538"/>
      <c r="K77" s="538"/>
      <c r="L77" s="538"/>
      <c r="M77" s="538"/>
      <c r="N77" s="538"/>
      <c r="O77" s="538"/>
      <c r="P77" s="538"/>
      <c r="Q77" s="534"/>
      <c r="R77" s="535"/>
      <c r="S77" s="547"/>
      <c r="T77" s="534"/>
      <c r="U77" s="535"/>
      <c r="V77" s="547"/>
      <c r="W77" s="534"/>
      <c r="X77" s="535"/>
      <c r="Y77" s="547"/>
      <c r="Z77" s="534"/>
      <c r="AA77" s="535"/>
      <c r="AB77" s="536"/>
      <c r="AC77" s="46"/>
      <c r="AD77" s="539"/>
      <c r="AE77" s="540"/>
      <c r="AF77" s="540"/>
      <c r="AG77" s="540"/>
      <c r="AH77" s="540"/>
      <c r="AI77" s="540"/>
      <c r="AJ77" s="540"/>
      <c r="AK77" s="540"/>
      <c r="AL77" s="540"/>
      <c r="AM77" s="540"/>
      <c r="AN77" s="540"/>
      <c r="AO77" s="542"/>
    </row>
    <row r="78" spans="2:42" ht="9.75" customHeight="1">
      <c r="B78" s="543" t="s">
        <v>125</v>
      </c>
      <c r="C78" s="544"/>
      <c r="D78" s="544"/>
      <c r="E78" s="544"/>
      <c r="F78" s="544"/>
      <c r="G78" s="523">
        <f>G76*0.9</f>
        <v>0</v>
      </c>
      <c r="H78" s="523"/>
      <c r="I78" s="523"/>
      <c r="J78" s="523"/>
      <c r="K78" s="523"/>
      <c r="L78" s="523">
        <f>L76*0.9</f>
        <v>0</v>
      </c>
      <c r="M78" s="523"/>
      <c r="N78" s="523"/>
      <c r="O78" s="523"/>
      <c r="P78" s="523"/>
      <c r="Q78" s="523">
        <f>(Q76+T76)*0.9</f>
        <v>0</v>
      </c>
      <c r="R78" s="523"/>
      <c r="S78" s="523"/>
      <c r="T78" s="523"/>
      <c r="U78" s="523"/>
      <c r="V78" s="523"/>
      <c r="W78" s="523">
        <f>(W76+Z76)*0.9</f>
        <v>0</v>
      </c>
      <c r="X78" s="523"/>
      <c r="Y78" s="523"/>
      <c r="Z78" s="523"/>
      <c r="AA78" s="523"/>
      <c r="AB78" s="525"/>
      <c r="AC78" s="46"/>
      <c r="AD78" s="46"/>
      <c r="AE78" s="46"/>
      <c r="AF78" s="29"/>
      <c r="AG78" s="29"/>
      <c r="AH78" s="29"/>
      <c r="AI78" s="29"/>
      <c r="AJ78" s="29"/>
      <c r="AK78" s="29"/>
      <c r="AL78" s="29"/>
      <c r="AM78" s="29"/>
      <c r="AN78" s="29"/>
      <c r="AO78" s="29"/>
    </row>
    <row r="79" spans="2:42" ht="9.75" customHeight="1" thickBot="1">
      <c r="B79" s="545"/>
      <c r="C79" s="544"/>
      <c r="D79" s="544"/>
      <c r="E79" s="544"/>
      <c r="F79" s="544"/>
      <c r="G79" s="523"/>
      <c r="H79" s="523"/>
      <c r="I79" s="523"/>
      <c r="J79" s="523"/>
      <c r="K79" s="523"/>
      <c r="L79" s="523"/>
      <c r="M79" s="523"/>
      <c r="N79" s="523"/>
      <c r="O79" s="523"/>
      <c r="P79" s="523"/>
      <c r="Q79" s="523"/>
      <c r="R79" s="523"/>
      <c r="S79" s="523"/>
      <c r="T79" s="523"/>
      <c r="U79" s="523"/>
      <c r="V79" s="523"/>
      <c r="W79" s="523"/>
      <c r="X79" s="523"/>
      <c r="Y79" s="523"/>
      <c r="Z79" s="523"/>
      <c r="AA79" s="523"/>
      <c r="AB79" s="525"/>
      <c r="AC79" s="46"/>
      <c r="AD79" s="46"/>
      <c r="AE79" s="46"/>
      <c r="AF79" s="29"/>
      <c r="AG79" s="29"/>
      <c r="AH79" s="29"/>
      <c r="AI79" s="29"/>
      <c r="AJ79" s="29"/>
      <c r="AK79" s="29"/>
      <c r="AL79" s="29"/>
      <c r="AM79" s="29"/>
      <c r="AN79" s="29"/>
      <c r="AO79" s="29"/>
    </row>
    <row r="80" spans="2:42" ht="9.75" customHeight="1" thickTop="1">
      <c r="B80" s="519" t="s">
        <v>126</v>
      </c>
      <c r="C80" s="520"/>
      <c r="D80" s="520"/>
      <c r="E80" s="520"/>
      <c r="F80" s="520"/>
      <c r="G80" s="523">
        <f>G78*1/4</f>
        <v>0</v>
      </c>
      <c r="H80" s="523"/>
      <c r="I80" s="523"/>
      <c r="J80" s="523"/>
      <c r="K80" s="523"/>
      <c r="L80" s="523">
        <f>L78*1/2</f>
        <v>0</v>
      </c>
      <c r="M80" s="523"/>
      <c r="N80" s="523"/>
      <c r="O80" s="523"/>
      <c r="P80" s="523"/>
      <c r="Q80" s="523">
        <f>Q78*3/4</f>
        <v>0</v>
      </c>
      <c r="R80" s="523"/>
      <c r="S80" s="523"/>
      <c r="T80" s="523"/>
      <c r="U80" s="523"/>
      <c r="V80" s="523"/>
      <c r="W80" s="523">
        <f>W78</f>
        <v>0</v>
      </c>
      <c r="X80" s="523"/>
      <c r="Y80" s="523"/>
      <c r="Z80" s="523"/>
      <c r="AA80" s="523"/>
      <c r="AB80" s="525"/>
      <c r="AC80" s="46"/>
      <c r="AD80" s="527" t="s">
        <v>109</v>
      </c>
      <c r="AE80" s="528"/>
      <c r="AF80" s="528"/>
      <c r="AG80" s="528"/>
      <c r="AH80" s="528"/>
      <c r="AI80" s="528"/>
      <c r="AJ80" s="476">
        <f>IF(AJ76=1,ROUND(SUM(G80:AB81)*AD76*6/7,2),SUM(G80:AB81)*AD76)</f>
        <v>0</v>
      </c>
      <c r="AK80" s="477"/>
      <c r="AL80" s="477"/>
      <c r="AM80" s="477"/>
      <c r="AN80" s="477"/>
      <c r="AO80" s="478"/>
    </row>
    <row r="81" spans="2:41" ht="9.75" customHeight="1" thickBot="1">
      <c r="B81" s="521"/>
      <c r="C81" s="522"/>
      <c r="D81" s="522"/>
      <c r="E81" s="522"/>
      <c r="F81" s="522"/>
      <c r="G81" s="524"/>
      <c r="H81" s="524"/>
      <c r="I81" s="524"/>
      <c r="J81" s="524"/>
      <c r="K81" s="524"/>
      <c r="L81" s="524"/>
      <c r="M81" s="524"/>
      <c r="N81" s="524"/>
      <c r="O81" s="524"/>
      <c r="P81" s="524"/>
      <c r="Q81" s="524"/>
      <c r="R81" s="524"/>
      <c r="S81" s="524"/>
      <c r="T81" s="524"/>
      <c r="U81" s="524"/>
      <c r="V81" s="524"/>
      <c r="W81" s="524"/>
      <c r="X81" s="524"/>
      <c r="Y81" s="524"/>
      <c r="Z81" s="524"/>
      <c r="AA81" s="524"/>
      <c r="AB81" s="526"/>
      <c r="AC81" s="46"/>
      <c r="AD81" s="529"/>
      <c r="AE81" s="530"/>
      <c r="AF81" s="530"/>
      <c r="AG81" s="530"/>
      <c r="AH81" s="530"/>
      <c r="AI81" s="530"/>
      <c r="AJ81" s="479"/>
      <c r="AK81" s="480"/>
      <c r="AL81" s="480"/>
      <c r="AM81" s="480"/>
      <c r="AN81" s="480"/>
      <c r="AO81" s="481"/>
    </row>
    <row r="82" spans="2:41" ht="3.75" customHeight="1">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row>
    <row r="83" spans="2:41">
      <c r="B83" s="25" t="s">
        <v>127</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row>
    <row r="84" spans="2:41" ht="13.5" customHeight="1">
      <c r="B84" s="25"/>
      <c r="C84" s="351" t="s">
        <v>128</v>
      </c>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1"/>
    </row>
  </sheetData>
  <mergeCells count="381">
    <mergeCell ref="AJ80:AO81"/>
    <mergeCell ref="C84:AO84"/>
    <mergeCell ref="B80:F81"/>
    <mergeCell ref="G80:K81"/>
    <mergeCell ref="L80:P81"/>
    <mergeCell ref="Q80:V81"/>
    <mergeCell ref="W80:AB81"/>
    <mergeCell ref="AD80:AI81"/>
    <mergeCell ref="Z76:AB77"/>
    <mergeCell ref="AD76:AI77"/>
    <mergeCell ref="AJ76:AO77"/>
    <mergeCell ref="B78:F79"/>
    <mergeCell ref="G78:K79"/>
    <mergeCell ref="L78:P79"/>
    <mergeCell ref="Q78:V79"/>
    <mergeCell ref="W78:AB79"/>
    <mergeCell ref="B76:F77"/>
    <mergeCell ref="G76:K77"/>
    <mergeCell ref="L76:P77"/>
    <mergeCell ref="Q76:S77"/>
    <mergeCell ref="T76:V77"/>
    <mergeCell ref="W76:Y77"/>
    <mergeCell ref="Z73:AB74"/>
    <mergeCell ref="AD73:AI75"/>
    <mergeCell ref="AJ73:AO75"/>
    <mergeCell ref="G75:K75"/>
    <mergeCell ref="L75:P75"/>
    <mergeCell ref="Q75:V75"/>
    <mergeCell ref="W75:AB75"/>
    <mergeCell ref="B73:F75"/>
    <mergeCell ref="G73:K74"/>
    <mergeCell ref="L73:P74"/>
    <mergeCell ref="Q73:S74"/>
    <mergeCell ref="T73:V74"/>
    <mergeCell ref="W73:Y74"/>
    <mergeCell ref="AH66:AJ67"/>
    <mergeCell ref="AL66:AN67"/>
    <mergeCell ref="B67:H67"/>
    <mergeCell ref="AD69:AI70"/>
    <mergeCell ref="AJ69:AO70"/>
    <mergeCell ref="C72:AO72"/>
    <mergeCell ref="S66:U67"/>
    <mergeCell ref="V66:W67"/>
    <mergeCell ref="X66:Z67"/>
    <mergeCell ref="AA66:AB67"/>
    <mergeCell ref="AC66:AD67"/>
    <mergeCell ref="AE66:AF67"/>
    <mergeCell ref="B66:H66"/>
    <mergeCell ref="I66:J67"/>
    <mergeCell ref="K66:L67"/>
    <mergeCell ref="M66:N67"/>
    <mergeCell ref="O66:P67"/>
    <mergeCell ref="Q66:R67"/>
    <mergeCell ref="Q69:V70"/>
    <mergeCell ref="W69:AB70"/>
    <mergeCell ref="AL64:AN65"/>
    <mergeCell ref="B65:H65"/>
    <mergeCell ref="I65:J65"/>
    <mergeCell ref="K65:L65"/>
    <mergeCell ref="M65:N65"/>
    <mergeCell ref="O65:P65"/>
    <mergeCell ref="Q65:R65"/>
    <mergeCell ref="S65:U65"/>
    <mergeCell ref="V65:W65"/>
    <mergeCell ref="X65:Z65"/>
    <mergeCell ref="V63:W64"/>
    <mergeCell ref="X63:Z64"/>
    <mergeCell ref="AA63:AB64"/>
    <mergeCell ref="AC63:AD64"/>
    <mergeCell ref="AE63:AF64"/>
    <mergeCell ref="AH64:AJ65"/>
    <mergeCell ref="AA65:AB65"/>
    <mergeCell ref="AC65:AD65"/>
    <mergeCell ref="AE65:AF65"/>
    <mergeCell ref="AA61:AB62"/>
    <mergeCell ref="AC61:AD62"/>
    <mergeCell ref="AE61:AF62"/>
    <mergeCell ref="B63:H64"/>
    <mergeCell ref="I63:J64"/>
    <mergeCell ref="K63:L64"/>
    <mergeCell ref="M63:N64"/>
    <mergeCell ref="O63:P64"/>
    <mergeCell ref="Q63:R64"/>
    <mergeCell ref="S63:U64"/>
    <mergeCell ref="B41:B62"/>
    <mergeCell ref="C61:H62"/>
    <mergeCell ref="I61:J62"/>
    <mergeCell ref="K61:L62"/>
    <mergeCell ref="M61:N62"/>
    <mergeCell ref="O61:P62"/>
    <mergeCell ref="Q61:R62"/>
    <mergeCell ref="S61:U62"/>
    <mergeCell ref="V61:W62"/>
    <mergeCell ref="X61:Z62"/>
    <mergeCell ref="AA57:AB58"/>
    <mergeCell ref="AC57:AD58"/>
    <mergeCell ref="AE57:AF58"/>
    <mergeCell ref="C59:H60"/>
    <mergeCell ref="I59:J60"/>
    <mergeCell ref="K59:L60"/>
    <mergeCell ref="M59:N60"/>
    <mergeCell ref="O59:P60"/>
    <mergeCell ref="AE59:AF60"/>
    <mergeCell ref="Q59:R60"/>
    <mergeCell ref="S59:U60"/>
    <mergeCell ref="V59:W60"/>
    <mergeCell ref="X59:Z60"/>
    <mergeCell ref="AA59:AB60"/>
    <mergeCell ref="AC59:AD60"/>
    <mergeCell ref="C57:H58"/>
    <mergeCell ref="I57:J58"/>
    <mergeCell ref="K57:L58"/>
    <mergeCell ref="M57:N58"/>
    <mergeCell ref="O57:P58"/>
    <mergeCell ref="Q57:R58"/>
    <mergeCell ref="S57:U58"/>
    <mergeCell ref="V57:W58"/>
    <mergeCell ref="X57:Z58"/>
    <mergeCell ref="C53:H54"/>
    <mergeCell ref="I53:J54"/>
    <mergeCell ref="K53:L54"/>
    <mergeCell ref="M53:N54"/>
    <mergeCell ref="O53:P54"/>
    <mergeCell ref="AE53:AF54"/>
    <mergeCell ref="C55:H56"/>
    <mergeCell ref="I55:J56"/>
    <mergeCell ref="K55:L56"/>
    <mergeCell ref="M55:N56"/>
    <mergeCell ref="O55:P56"/>
    <mergeCell ref="Q55:R56"/>
    <mergeCell ref="S55:U56"/>
    <mergeCell ref="V55:W56"/>
    <mergeCell ref="X55:Z56"/>
    <mergeCell ref="Q53:R54"/>
    <mergeCell ref="S53:U54"/>
    <mergeCell ref="V53:W54"/>
    <mergeCell ref="X53:Z54"/>
    <mergeCell ref="AA53:AB54"/>
    <mergeCell ref="AC53:AD54"/>
    <mergeCell ref="AA55:AB56"/>
    <mergeCell ref="AC55:AD56"/>
    <mergeCell ref="AE55:AF56"/>
    <mergeCell ref="AA49:AB50"/>
    <mergeCell ref="AC49:AD50"/>
    <mergeCell ref="AE49:AF50"/>
    <mergeCell ref="C51:H52"/>
    <mergeCell ref="I51:J52"/>
    <mergeCell ref="K51:L52"/>
    <mergeCell ref="M51:N52"/>
    <mergeCell ref="O51:P52"/>
    <mergeCell ref="Q51:R52"/>
    <mergeCell ref="S51:U52"/>
    <mergeCell ref="V51:W52"/>
    <mergeCell ref="X51:Z52"/>
    <mergeCell ref="AA51:AB52"/>
    <mergeCell ref="AC51:AD52"/>
    <mergeCell ref="AE51:AF52"/>
    <mergeCell ref="C49:H50"/>
    <mergeCell ref="I49:J50"/>
    <mergeCell ref="K49:L50"/>
    <mergeCell ref="M49:N50"/>
    <mergeCell ref="O49:P50"/>
    <mergeCell ref="Q49:R50"/>
    <mergeCell ref="S49:U50"/>
    <mergeCell ref="V49:W50"/>
    <mergeCell ref="X49:Z50"/>
    <mergeCell ref="AA45:AB46"/>
    <mergeCell ref="AC45:AD46"/>
    <mergeCell ref="AE45:AF46"/>
    <mergeCell ref="C47:H48"/>
    <mergeCell ref="I47:J48"/>
    <mergeCell ref="K47:L48"/>
    <mergeCell ref="M47:N48"/>
    <mergeCell ref="O47:P48"/>
    <mergeCell ref="AE47:AF48"/>
    <mergeCell ref="Q47:R48"/>
    <mergeCell ref="S47:U48"/>
    <mergeCell ref="V47:W48"/>
    <mergeCell ref="X47:Z48"/>
    <mergeCell ref="AA47:AB48"/>
    <mergeCell ref="AC47:AD48"/>
    <mergeCell ref="C45:H46"/>
    <mergeCell ref="I45:J46"/>
    <mergeCell ref="K45:L46"/>
    <mergeCell ref="M45:N46"/>
    <mergeCell ref="O45:P46"/>
    <mergeCell ref="Q45:R46"/>
    <mergeCell ref="S45:U46"/>
    <mergeCell ref="V45:W46"/>
    <mergeCell ref="X45:Z46"/>
    <mergeCell ref="AE41:AF42"/>
    <mergeCell ref="C43:H44"/>
    <mergeCell ref="I43:J44"/>
    <mergeCell ref="K43:L44"/>
    <mergeCell ref="M43:N44"/>
    <mergeCell ref="O43:P44"/>
    <mergeCell ref="Q43:R44"/>
    <mergeCell ref="S43:U44"/>
    <mergeCell ref="V43:W44"/>
    <mergeCell ref="X43:Z44"/>
    <mergeCell ref="Q41:R42"/>
    <mergeCell ref="S41:U42"/>
    <mergeCell ref="V41:W42"/>
    <mergeCell ref="X41:Z42"/>
    <mergeCell ref="AA41:AB42"/>
    <mergeCell ref="AC41:AD42"/>
    <mergeCell ref="C41:H42"/>
    <mergeCell ref="I41:J42"/>
    <mergeCell ref="K41:L42"/>
    <mergeCell ref="M41:N42"/>
    <mergeCell ref="O41:P42"/>
    <mergeCell ref="AA43:AB44"/>
    <mergeCell ref="AC43:AD44"/>
    <mergeCell ref="AE43:AF44"/>
    <mergeCell ref="S39:U40"/>
    <mergeCell ref="V39:W40"/>
    <mergeCell ref="X39:Z40"/>
    <mergeCell ref="AA39:AB40"/>
    <mergeCell ref="AC39:AD40"/>
    <mergeCell ref="AE39:AF40"/>
    <mergeCell ref="C39:H40"/>
    <mergeCell ref="I39:J40"/>
    <mergeCell ref="K39:L40"/>
    <mergeCell ref="M39:N40"/>
    <mergeCell ref="O39:P40"/>
    <mergeCell ref="Q39:R40"/>
    <mergeCell ref="Q35:R36"/>
    <mergeCell ref="S37:U38"/>
    <mergeCell ref="V37:W38"/>
    <mergeCell ref="X37:Z38"/>
    <mergeCell ref="AA37:AB38"/>
    <mergeCell ref="AC37:AD38"/>
    <mergeCell ref="AE37:AF38"/>
    <mergeCell ref="C37:H38"/>
    <mergeCell ref="I37:J38"/>
    <mergeCell ref="K37:L38"/>
    <mergeCell ref="M37:N38"/>
    <mergeCell ref="O37:P38"/>
    <mergeCell ref="Q37:R38"/>
    <mergeCell ref="AE33:AF34"/>
    <mergeCell ref="AE31:AF32"/>
    <mergeCell ref="AH32:AK33"/>
    <mergeCell ref="AL32:AL33"/>
    <mergeCell ref="S35:U36"/>
    <mergeCell ref="V35:W36"/>
    <mergeCell ref="X35:Z36"/>
    <mergeCell ref="AA35:AB36"/>
    <mergeCell ref="AC35:AD36"/>
    <mergeCell ref="AE35:AF36"/>
    <mergeCell ref="S31:U32"/>
    <mergeCell ref="V31:W32"/>
    <mergeCell ref="X31:Z32"/>
    <mergeCell ref="AA31:AB32"/>
    <mergeCell ref="AC31:AD32"/>
    <mergeCell ref="S33:U34"/>
    <mergeCell ref="V33:W34"/>
    <mergeCell ref="X33:Z34"/>
    <mergeCell ref="AA33:AB34"/>
    <mergeCell ref="AC33:AD34"/>
    <mergeCell ref="AC29:AD30"/>
    <mergeCell ref="AE29:AF30"/>
    <mergeCell ref="AH29:AK30"/>
    <mergeCell ref="AL29:AL30"/>
    <mergeCell ref="AM29:AO30"/>
    <mergeCell ref="C31:H32"/>
    <mergeCell ref="I31:J32"/>
    <mergeCell ref="K31:L32"/>
    <mergeCell ref="M31:N32"/>
    <mergeCell ref="O31:P32"/>
    <mergeCell ref="O29:P30"/>
    <mergeCell ref="Q29:R30"/>
    <mergeCell ref="S29:U30"/>
    <mergeCell ref="V29:W30"/>
    <mergeCell ref="X29:Z30"/>
    <mergeCell ref="AA29:AB30"/>
    <mergeCell ref="AM32:AO33"/>
    <mergeCell ref="C33:H34"/>
    <mergeCell ref="I33:J34"/>
    <mergeCell ref="K33:L34"/>
    <mergeCell ref="M33:N34"/>
    <mergeCell ref="O33:P34"/>
    <mergeCell ref="Q33:R34"/>
    <mergeCell ref="Q31:R32"/>
    <mergeCell ref="V27:W28"/>
    <mergeCell ref="X27:Z28"/>
    <mergeCell ref="X25:Z26"/>
    <mergeCell ref="AA25:AB26"/>
    <mergeCell ref="AC25:AD26"/>
    <mergeCell ref="AE25:AF26"/>
    <mergeCell ref="AH26:AK27"/>
    <mergeCell ref="AL26:AL27"/>
    <mergeCell ref="AA27:AB28"/>
    <mergeCell ref="AC27:AD28"/>
    <mergeCell ref="AE27:AF28"/>
    <mergeCell ref="AE23:AF24"/>
    <mergeCell ref="AH23:AO24"/>
    <mergeCell ref="C25:H26"/>
    <mergeCell ref="I25:J26"/>
    <mergeCell ref="K25:L26"/>
    <mergeCell ref="M25:N26"/>
    <mergeCell ref="O25:P26"/>
    <mergeCell ref="Q25:R26"/>
    <mergeCell ref="S25:U26"/>
    <mergeCell ref="V25:W26"/>
    <mergeCell ref="Q23:R24"/>
    <mergeCell ref="S23:U24"/>
    <mergeCell ref="V23:W24"/>
    <mergeCell ref="X23:Z24"/>
    <mergeCell ref="AA23:AB24"/>
    <mergeCell ref="AC23:AD24"/>
    <mergeCell ref="AM26:AO27"/>
    <mergeCell ref="C27:H28"/>
    <mergeCell ref="I27:J28"/>
    <mergeCell ref="K27:L28"/>
    <mergeCell ref="M27:N28"/>
    <mergeCell ref="O27:P28"/>
    <mergeCell ref="Q27:R28"/>
    <mergeCell ref="S27:U28"/>
    <mergeCell ref="AE19:AF20"/>
    <mergeCell ref="AH19:AO20"/>
    <mergeCell ref="C21:H22"/>
    <mergeCell ref="I21:J22"/>
    <mergeCell ref="K21:L22"/>
    <mergeCell ref="M21:N22"/>
    <mergeCell ref="O21:P22"/>
    <mergeCell ref="Q21:R22"/>
    <mergeCell ref="S21:U22"/>
    <mergeCell ref="V21:W22"/>
    <mergeCell ref="Q19:R20"/>
    <mergeCell ref="S19:U20"/>
    <mergeCell ref="V19:W20"/>
    <mergeCell ref="X19:Z20"/>
    <mergeCell ref="AA19:AB20"/>
    <mergeCell ref="AC19:AD20"/>
    <mergeCell ref="X21:Z22"/>
    <mergeCell ref="AA21:AB22"/>
    <mergeCell ref="AC21:AD22"/>
    <mergeCell ref="AE21:AF22"/>
    <mergeCell ref="AH21:AO22"/>
    <mergeCell ref="B19:B40"/>
    <mergeCell ref="C19:H20"/>
    <mergeCell ref="I19:J20"/>
    <mergeCell ref="K19:L20"/>
    <mergeCell ref="M19:N20"/>
    <mergeCell ref="O19:P20"/>
    <mergeCell ref="C29:H30"/>
    <mergeCell ref="I29:J30"/>
    <mergeCell ref="K29:L30"/>
    <mergeCell ref="M29:N30"/>
    <mergeCell ref="C23:H24"/>
    <mergeCell ref="I23:J24"/>
    <mergeCell ref="K23:L24"/>
    <mergeCell ref="M23:N24"/>
    <mergeCell ref="O23:P24"/>
    <mergeCell ref="C35:H36"/>
    <mergeCell ref="I35:J36"/>
    <mergeCell ref="K35:L36"/>
    <mergeCell ref="M35:N36"/>
    <mergeCell ref="O35:P36"/>
    <mergeCell ref="AH17:AO18"/>
    <mergeCell ref="I18:J18"/>
    <mergeCell ref="K18:L18"/>
    <mergeCell ref="M18:N18"/>
    <mergeCell ref="O18:P18"/>
    <mergeCell ref="Q18:R18"/>
    <mergeCell ref="B2:AO2"/>
    <mergeCell ref="J3:AE3"/>
    <mergeCell ref="C8:AO8"/>
    <mergeCell ref="C13:AO13"/>
    <mergeCell ref="C14:AO14"/>
    <mergeCell ref="C16:AO16"/>
    <mergeCell ref="S18:U18"/>
    <mergeCell ref="V18:W18"/>
    <mergeCell ref="X18:Z18"/>
    <mergeCell ref="AA18:AB18"/>
    <mergeCell ref="AC18:AD18"/>
    <mergeCell ref="AE18:AF18"/>
    <mergeCell ref="B17:H18"/>
    <mergeCell ref="I17:K17"/>
    <mergeCell ref="L17:M17"/>
    <mergeCell ref="N17:AD17"/>
  </mergeCells>
  <phoneticPr fontId="2"/>
  <dataValidations disablePrompts="1" count="3">
    <dataValidation type="whole" imeMode="halfAlpha" operator="equal" allowBlank="1" showInputMessage="1" showErrorMessage="1" sqref="G76:AO77">
      <formula1>1</formula1>
    </dataValidation>
    <dataValidation imeMode="halfAlpha" allowBlank="1" showInputMessage="1" showErrorMessage="1" sqref="I19:AF65 AL66:AN67"/>
    <dataValidation type="whole" imeMode="halfAlpha" allowBlank="1" showInputMessage="1" showErrorMessage="1" prompt="西暦で入力してください。" sqref="I17:K17">
      <formula1>0</formula1>
      <formula2>9999</formula2>
    </dataValidation>
  </dataValidations>
  <pageMargins left="0.59055118110236227" right="0.19685039370078741" top="0.59055118110236227" bottom="0.39370078740157483"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showGridLines="0" view="pageBreakPreview" zoomScaleNormal="100" zoomScaleSheetLayoutView="100" workbookViewId="0">
      <selection activeCell="B3" sqref="B3:W3"/>
    </sheetView>
  </sheetViews>
  <sheetFormatPr defaultRowHeight="13.5"/>
  <cols>
    <col min="1" max="1" width="2.125" style="744" customWidth="1"/>
    <col min="2" max="23" width="3.625" style="744" customWidth="1"/>
    <col min="24" max="24" width="2.125" style="744" customWidth="1"/>
    <col min="25" max="39" width="5.625" style="744" customWidth="1"/>
    <col min="40" max="16384" width="9" style="744"/>
  </cols>
  <sheetData>
    <row r="1" spans="1:23">
      <c r="A1" s="743" t="s">
        <v>391</v>
      </c>
      <c r="M1" s="745"/>
      <c r="N1" s="746"/>
      <c r="O1" s="746"/>
      <c r="P1" s="746"/>
      <c r="Q1" s="747"/>
      <c r="R1" s="748"/>
      <c r="S1" s="748"/>
      <c r="T1" s="748"/>
      <c r="U1" s="748"/>
      <c r="V1" s="748"/>
      <c r="W1" s="748"/>
    </row>
    <row r="2" spans="1:23" ht="5.0999999999999996" customHeight="1">
      <c r="M2" s="745"/>
      <c r="N2" s="746"/>
      <c r="O2" s="746"/>
      <c r="P2" s="746"/>
      <c r="Q2" s="745"/>
      <c r="R2" s="746"/>
      <c r="S2" s="746"/>
      <c r="T2" s="746"/>
      <c r="U2" s="746"/>
      <c r="V2" s="746"/>
      <c r="W2" s="746"/>
    </row>
    <row r="3" spans="1:23">
      <c r="B3" s="749" t="s">
        <v>363</v>
      </c>
      <c r="C3" s="749"/>
      <c r="D3" s="749"/>
      <c r="E3" s="749"/>
      <c r="F3" s="749"/>
      <c r="G3" s="749"/>
      <c r="H3" s="749"/>
      <c r="I3" s="749"/>
      <c r="J3" s="749"/>
      <c r="K3" s="749"/>
      <c r="L3" s="749"/>
      <c r="M3" s="749"/>
      <c r="N3" s="749"/>
      <c r="O3" s="749"/>
      <c r="P3" s="749"/>
      <c r="Q3" s="749"/>
      <c r="R3" s="749"/>
      <c r="S3" s="749"/>
      <c r="T3" s="749"/>
      <c r="U3" s="749"/>
      <c r="V3" s="749"/>
      <c r="W3" s="749"/>
    </row>
    <row r="4" spans="1:23" ht="5.0999999999999996" customHeight="1">
      <c r="B4" s="746"/>
      <c r="C4" s="746"/>
      <c r="D4" s="746"/>
      <c r="E4" s="746"/>
      <c r="F4" s="746"/>
      <c r="G4" s="746"/>
      <c r="H4" s="746"/>
      <c r="I4" s="746"/>
      <c r="J4" s="746"/>
      <c r="K4" s="746"/>
      <c r="L4" s="746"/>
      <c r="M4" s="746"/>
      <c r="N4" s="746"/>
      <c r="O4" s="746"/>
      <c r="P4" s="746"/>
      <c r="Q4" s="746"/>
      <c r="R4" s="746"/>
      <c r="S4" s="746"/>
      <c r="T4" s="746"/>
      <c r="U4" s="746"/>
      <c r="V4" s="746"/>
      <c r="W4" s="746"/>
    </row>
    <row r="5" spans="1:23" ht="3" customHeight="1">
      <c r="B5" s="746"/>
      <c r="C5" s="746"/>
      <c r="D5" s="746"/>
      <c r="E5" s="746"/>
      <c r="F5" s="746"/>
      <c r="G5" s="746"/>
      <c r="H5" s="746"/>
      <c r="I5" s="746"/>
      <c r="J5" s="746"/>
      <c r="K5" s="746"/>
      <c r="L5" s="746"/>
      <c r="M5" s="746"/>
      <c r="N5" s="750"/>
      <c r="O5" s="750"/>
      <c r="P5" s="751"/>
      <c r="Q5" s="752"/>
      <c r="R5" s="752"/>
      <c r="S5" s="752"/>
      <c r="T5" s="752"/>
      <c r="U5" s="752"/>
      <c r="V5" s="752"/>
      <c r="W5" s="752"/>
    </row>
    <row r="6" spans="1:23" ht="3" customHeight="1">
      <c r="B6" s="746"/>
      <c r="C6" s="746"/>
      <c r="D6" s="746"/>
      <c r="E6" s="746"/>
      <c r="F6" s="746"/>
      <c r="G6" s="746"/>
      <c r="H6" s="746"/>
      <c r="I6" s="746"/>
      <c r="J6" s="746"/>
      <c r="K6" s="746"/>
      <c r="L6" s="746"/>
      <c r="M6" s="746"/>
      <c r="N6" s="750"/>
      <c r="O6" s="750"/>
      <c r="P6" s="751"/>
      <c r="Q6" s="752"/>
      <c r="R6" s="752"/>
      <c r="S6" s="752"/>
      <c r="T6" s="752"/>
      <c r="U6" s="752"/>
      <c r="V6" s="752"/>
      <c r="W6" s="752"/>
    </row>
    <row r="7" spans="1:23" ht="3" customHeight="1">
      <c r="B7" s="746"/>
      <c r="C7" s="746"/>
      <c r="D7" s="746"/>
      <c r="E7" s="746"/>
      <c r="F7" s="746"/>
      <c r="G7" s="746"/>
      <c r="H7" s="746"/>
      <c r="I7" s="746"/>
      <c r="J7" s="746"/>
      <c r="K7" s="746"/>
      <c r="L7" s="746"/>
      <c r="M7" s="746"/>
      <c r="N7" s="750"/>
      <c r="O7" s="750"/>
      <c r="P7" s="750"/>
      <c r="Q7" s="750"/>
      <c r="R7" s="750"/>
      <c r="S7" s="750"/>
      <c r="T7" s="750"/>
      <c r="U7" s="750"/>
      <c r="V7" s="750"/>
      <c r="W7" s="750"/>
    </row>
    <row r="8" spans="1:23">
      <c r="B8" s="744" t="s">
        <v>364</v>
      </c>
    </row>
    <row r="9" spans="1:23">
      <c r="C9" s="753" t="s">
        <v>365</v>
      </c>
      <c r="D9" s="744" t="s">
        <v>366</v>
      </c>
      <c r="J9" s="753" t="s">
        <v>365</v>
      </c>
      <c r="K9" s="744" t="s">
        <v>367</v>
      </c>
    </row>
    <row r="10" spans="1:23" ht="10.5" customHeight="1"/>
    <row r="11" spans="1:23">
      <c r="B11" s="744" t="s">
        <v>368</v>
      </c>
    </row>
    <row r="12" spans="1:23">
      <c r="C12" s="753" t="s">
        <v>365</v>
      </c>
      <c r="D12" s="744" t="s">
        <v>369</v>
      </c>
    </row>
    <row r="13" spans="1:23">
      <c r="C13" s="753" t="s">
        <v>365</v>
      </c>
      <c r="D13" s="744" t="s">
        <v>370</v>
      </c>
    </row>
    <row r="14" spans="1:23" ht="10.5" customHeight="1"/>
    <row r="15" spans="1:23">
      <c r="B15" s="744" t="s">
        <v>371</v>
      </c>
    </row>
    <row r="16" spans="1:23" ht="60" customHeight="1">
      <c r="B16" s="754"/>
      <c r="C16" s="754"/>
      <c r="D16" s="754"/>
      <c r="E16" s="754"/>
      <c r="F16" s="755" t="s">
        <v>372</v>
      </c>
      <c r="G16" s="756"/>
      <c r="H16" s="756"/>
      <c r="I16" s="756"/>
      <c r="J16" s="756"/>
      <c r="K16" s="756"/>
      <c r="L16" s="757"/>
      <c r="M16" s="758" t="s">
        <v>373</v>
      </c>
      <c r="N16" s="758"/>
      <c r="O16" s="758"/>
      <c r="P16" s="758"/>
      <c r="Q16" s="758"/>
      <c r="R16" s="758"/>
      <c r="S16" s="758"/>
    </row>
    <row r="17" spans="2:23">
      <c r="B17" s="759">
        <v>4</v>
      </c>
      <c r="C17" s="760"/>
      <c r="D17" s="760" t="s">
        <v>374</v>
      </c>
      <c r="E17" s="761"/>
      <c r="F17" s="762"/>
      <c r="G17" s="763"/>
      <c r="H17" s="763"/>
      <c r="I17" s="763"/>
      <c r="J17" s="763"/>
      <c r="K17" s="763"/>
      <c r="L17" s="764" t="s">
        <v>375</v>
      </c>
      <c r="M17" s="762"/>
      <c r="N17" s="763"/>
      <c r="O17" s="763"/>
      <c r="P17" s="763"/>
      <c r="Q17" s="763"/>
      <c r="R17" s="763"/>
      <c r="S17" s="764" t="s">
        <v>375</v>
      </c>
    </row>
    <row r="18" spans="2:23">
      <c r="B18" s="759">
        <v>5</v>
      </c>
      <c r="C18" s="760"/>
      <c r="D18" s="760" t="s">
        <v>374</v>
      </c>
      <c r="E18" s="761"/>
      <c r="F18" s="762"/>
      <c r="G18" s="763"/>
      <c r="H18" s="763"/>
      <c r="I18" s="763"/>
      <c r="J18" s="763"/>
      <c r="K18" s="763"/>
      <c r="L18" s="764" t="s">
        <v>375</v>
      </c>
      <c r="M18" s="762"/>
      <c r="N18" s="763"/>
      <c r="O18" s="763"/>
      <c r="P18" s="763"/>
      <c r="Q18" s="763"/>
      <c r="R18" s="763"/>
      <c r="S18" s="764" t="s">
        <v>375</v>
      </c>
    </row>
    <row r="19" spans="2:23">
      <c r="B19" s="759">
        <v>6</v>
      </c>
      <c r="C19" s="760"/>
      <c r="D19" s="760" t="s">
        <v>374</v>
      </c>
      <c r="E19" s="761"/>
      <c r="F19" s="762"/>
      <c r="G19" s="763"/>
      <c r="H19" s="763"/>
      <c r="I19" s="763"/>
      <c r="J19" s="763"/>
      <c r="K19" s="763"/>
      <c r="L19" s="764" t="s">
        <v>375</v>
      </c>
      <c r="M19" s="762"/>
      <c r="N19" s="763"/>
      <c r="O19" s="763"/>
      <c r="P19" s="763"/>
      <c r="Q19" s="763"/>
      <c r="R19" s="763"/>
      <c r="S19" s="764" t="s">
        <v>375</v>
      </c>
    </row>
    <row r="20" spans="2:23">
      <c r="B20" s="759">
        <v>7</v>
      </c>
      <c r="C20" s="760"/>
      <c r="D20" s="760" t="s">
        <v>374</v>
      </c>
      <c r="E20" s="761"/>
      <c r="F20" s="762"/>
      <c r="G20" s="763"/>
      <c r="H20" s="763"/>
      <c r="I20" s="763"/>
      <c r="J20" s="763"/>
      <c r="K20" s="763"/>
      <c r="L20" s="764" t="s">
        <v>375</v>
      </c>
      <c r="M20" s="762"/>
      <c r="N20" s="763"/>
      <c r="O20" s="763"/>
      <c r="P20" s="763"/>
      <c r="Q20" s="763"/>
      <c r="R20" s="763"/>
      <c r="S20" s="764" t="s">
        <v>375</v>
      </c>
    </row>
    <row r="21" spans="2:23">
      <c r="B21" s="759">
        <v>8</v>
      </c>
      <c r="C21" s="760"/>
      <c r="D21" s="760" t="s">
        <v>374</v>
      </c>
      <c r="E21" s="761"/>
      <c r="F21" s="762"/>
      <c r="G21" s="763"/>
      <c r="H21" s="763"/>
      <c r="I21" s="763"/>
      <c r="J21" s="763"/>
      <c r="K21" s="763"/>
      <c r="L21" s="764" t="s">
        <v>375</v>
      </c>
      <c r="M21" s="762"/>
      <c r="N21" s="763"/>
      <c r="O21" s="763"/>
      <c r="P21" s="763"/>
      <c r="Q21" s="763"/>
      <c r="R21" s="763"/>
      <c r="S21" s="764" t="s">
        <v>375</v>
      </c>
    </row>
    <row r="22" spans="2:23">
      <c r="B22" s="759">
        <v>9</v>
      </c>
      <c r="C22" s="760"/>
      <c r="D22" s="760" t="s">
        <v>374</v>
      </c>
      <c r="E22" s="761"/>
      <c r="F22" s="762"/>
      <c r="G22" s="763"/>
      <c r="H22" s="763"/>
      <c r="I22" s="763"/>
      <c r="J22" s="763"/>
      <c r="K22" s="763"/>
      <c r="L22" s="764" t="s">
        <v>375</v>
      </c>
      <c r="M22" s="762"/>
      <c r="N22" s="763"/>
      <c r="O22" s="763"/>
      <c r="P22" s="763"/>
      <c r="Q22" s="763"/>
      <c r="R22" s="763"/>
      <c r="S22" s="764" t="s">
        <v>375</v>
      </c>
    </row>
    <row r="23" spans="2:23">
      <c r="B23" s="759">
        <v>10</v>
      </c>
      <c r="C23" s="760"/>
      <c r="D23" s="760" t="s">
        <v>374</v>
      </c>
      <c r="E23" s="761"/>
      <c r="F23" s="762"/>
      <c r="G23" s="763"/>
      <c r="H23" s="763"/>
      <c r="I23" s="763"/>
      <c r="J23" s="763"/>
      <c r="K23" s="763"/>
      <c r="L23" s="764" t="s">
        <v>375</v>
      </c>
      <c r="M23" s="762"/>
      <c r="N23" s="763"/>
      <c r="O23" s="763"/>
      <c r="P23" s="763"/>
      <c r="Q23" s="763"/>
      <c r="R23" s="763"/>
      <c r="S23" s="764" t="s">
        <v>375</v>
      </c>
    </row>
    <row r="24" spans="2:23">
      <c r="B24" s="759">
        <v>11</v>
      </c>
      <c r="C24" s="760"/>
      <c r="D24" s="760" t="s">
        <v>374</v>
      </c>
      <c r="E24" s="761"/>
      <c r="F24" s="762"/>
      <c r="G24" s="763"/>
      <c r="H24" s="763"/>
      <c r="I24" s="763"/>
      <c r="J24" s="763"/>
      <c r="K24" s="763"/>
      <c r="L24" s="764" t="s">
        <v>375</v>
      </c>
      <c r="M24" s="762"/>
      <c r="N24" s="763"/>
      <c r="O24" s="763"/>
      <c r="P24" s="763"/>
      <c r="Q24" s="763"/>
      <c r="R24" s="763"/>
      <c r="S24" s="764" t="s">
        <v>375</v>
      </c>
    </row>
    <row r="25" spans="2:23">
      <c r="B25" s="759">
        <v>12</v>
      </c>
      <c r="C25" s="760"/>
      <c r="D25" s="760" t="s">
        <v>374</v>
      </c>
      <c r="E25" s="761"/>
      <c r="F25" s="762"/>
      <c r="G25" s="763"/>
      <c r="H25" s="763"/>
      <c r="I25" s="763"/>
      <c r="J25" s="763"/>
      <c r="K25" s="763"/>
      <c r="L25" s="764" t="s">
        <v>375</v>
      </c>
      <c r="M25" s="762"/>
      <c r="N25" s="763"/>
      <c r="O25" s="763"/>
      <c r="P25" s="763"/>
      <c r="Q25" s="763"/>
      <c r="R25" s="763"/>
      <c r="S25" s="764" t="s">
        <v>375</v>
      </c>
      <c r="U25" s="754" t="s">
        <v>376</v>
      </c>
      <c r="V25" s="754"/>
      <c r="W25" s="754"/>
    </row>
    <row r="26" spans="2:23">
      <c r="B26" s="759">
        <v>1</v>
      </c>
      <c r="C26" s="760"/>
      <c r="D26" s="760" t="s">
        <v>374</v>
      </c>
      <c r="E26" s="761"/>
      <c r="F26" s="762"/>
      <c r="G26" s="763"/>
      <c r="H26" s="763"/>
      <c r="I26" s="763"/>
      <c r="J26" s="763"/>
      <c r="K26" s="763"/>
      <c r="L26" s="764" t="s">
        <v>375</v>
      </c>
      <c r="M26" s="762"/>
      <c r="N26" s="763"/>
      <c r="O26" s="763"/>
      <c r="P26" s="763"/>
      <c r="Q26" s="763"/>
      <c r="R26" s="763"/>
      <c r="S26" s="764" t="s">
        <v>375</v>
      </c>
      <c r="U26" s="765"/>
      <c r="V26" s="765"/>
      <c r="W26" s="765"/>
    </row>
    <row r="27" spans="2:23">
      <c r="B27" s="759">
        <v>2</v>
      </c>
      <c r="C27" s="760"/>
      <c r="D27" s="760" t="s">
        <v>374</v>
      </c>
      <c r="E27" s="761"/>
      <c r="F27" s="762"/>
      <c r="G27" s="763"/>
      <c r="H27" s="763"/>
      <c r="I27" s="763"/>
      <c r="J27" s="763"/>
      <c r="K27" s="763"/>
      <c r="L27" s="764" t="s">
        <v>375</v>
      </c>
      <c r="M27" s="762"/>
      <c r="N27" s="763"/>
      <c r="O27" s="763"/>
      <c r="P27" s="763"/>
      <c r="Q27" s="763"/>
      <c r="R27" s="763"/>
      <c r="S27" s="764" t="s">
        <v>375</v>
      </c>
    </row>
    <row r="28" spans="2:23">
      <c r="B28" s="754" t="s">
        <v>377</v>
      </c>
      <c r="C28" s="754"/>
      <c r="D28" s="754"/>
      <c r="E28" s="754"/>
      <c r="F28" s="759" t="str">
        <f>IF(SUM(F17:K27)=0,"",SUM(F17:K27))</f>
        <v/>
      </c>
      <c r="G28" s="760"/>
      <c r="H28" s="760"/>
      <c r="I28" s="760"/>
      <c r="J28" s="760"/>
      <c r="K28" s="760"/>
      <c r="L28" s="764" t="s">
        <v>375</v>
      </c>
      <c r="M28" s="759" t="str">
        <f>IF(SUM(M17:R27)=0,"",SUM(M17:R27))</f>
        <v/>
      </c>
      <c r="N28" s="760"/>
      <c r="O28" s="760"/>
      <c r="P28" s="760"/>
      <c r="Q28" s="760"/>
      <c r="R28" s="760"/>
      <c r="S28" s="764" t="s">
        <v>375</v>
      </c>
      <c r="U28" s="754" t="s">
        <v>378</v>
      </c>
      <c r="V28" s="754"/>
      <c r="W28" s="754"/>
    </row>
    <row r="29" spans="2:23" ht="39.950000000000003" customHeight="1">
      <c r="B29" s="758" t="s">
        <v>379</v>
      </c>
      <c r="C29" s="754"/>
      <c r="D29" s="754"/>
      <c r="E29" s="754"/>
      <c r="F29" s="766" t="str">
        <f>IF(F28="","",F28/U26)</f>
        <v/>
      </c>
      <c r="G29" s="767"/>
      <c r="H29" s="767"/>
      <c r="I29" s="767"/>
      <c r="J29" s="767"/>
      <c r="K29" s="767"/>
      <c r="L29" s="764" t="s">
        <v>375</v>
      </c>
      <c r="M29" s="766" t="str">
        <f>IF(M28="","",M28/U26)</f>
        <v/>
      </c>
      <c r="N29" s="767"/>
      <c r="O29" s="767"/>
      <c r="P29" s="767"/>
      <c r="Q29" s="767"/>
      <c r="R29" s="767"/>
      <c r="S29" s="764" t="s">
        <v>375</v>
      </c>
      <c r="U29" s="548" t="str">
        <f>IF(F29="","",ROUNDDOWN(M29/F29,3))</f>
        <v/>
      </c>
      <c r="V29" s="549"/>
      <c r="W29" s="550"/>
    </row>
    <row r="31" spans="2:23">
      <c r="B31" s="744" t="s">
        <v>380</v>
      </c>
    </row>
    <row r="32" spans="2:23" ht="60" customHeight="1">
      <c r="B32" s="754"/>
      <c r="C32" s="754"/>
      <c r="D32" s="754"/>
      <c r="E32" s="754"/>
      <c r="F32" s="755" t="s">
        <v>372</v>
      </c>
      <c r="G32" s="756"/>
      <c r="H32" s="756"/>
      <c r="I32" s="756"/>
      <c r="J32" s="756"/>
      <c r="K32" s="756"/>
      <c r="L32" s="757"/>
      <c r="M32" s="758" t="s">
        <v>373</v>
      </c>
      <c r="N32" s="758"/>
      <c r="O32" s="758"/>
      <c r="P32" s="758"/>
      <c r="Q32" s="758"/>
      <c r="R32" s="758"/>
      <c r="S32" s="758"/>
    </row>
    <row r="33" spans="2:23">
      <c r="B33" s="762"/>
      <c r="C33" s="763"/>
      <c r="D33" s="763"/>
      <c r="E33" s="768" t="s">
        <v>374</v>
      </c>
      <c r="F33" s="762"/>
      <c r="G33" s="763"/>
      <c r="H33" s="763"/>
      <c r="I33" s="763"/>
      <c r="J33" s="763"/>
      <c r="K33" s="763"/>
      <c r="L33" s="764" t="s">
        <v>375</v>
      </c>
      <c r="M33" s="762"/>
      <c r="N33" s="763"/>
      <c r="O33" s="763"/>
      <c r="P33" s="763"/>
      <c r="Q33" s="763"/>
      <c r="R33" s="763"/>
      <c r="S33" s="764" t="s">
        <v>375</v>
      </c>
    </row>
    <row r="34" spans="2:23">
      <c r="B34" s="762"/>
      <c r="C34" s="763"/>
      <c r="D34" s="763"/>
      <c r="E34" s="768" t="s">
        <v>374</v>
      </c>
      <c r="F34" s="762"/>
      <c r="G34" s="763"/>
      <c r="H34" s="763"/>
      <c r="I34" s="763"/>
      <c r="J34" s="763"/>
      <c r="K34" s="763"/>
      <c r="L34" s="764" t="s">
        <v>375</v>
      </c>
      <c r="M34" s="762"/>
      <c r="N34" s="763"/>
      <c r="O34" s="763"/>
      <c r="P34" s="763"/>
      <c r="Q34" s="763"/>
      <c r="R34" s="763"/>
      <c r="S34" s="764" t="s">
        <v>375</v>
      </c>
    </row>
    <row r="35" spans="2:23">
      <c r="B35" s="762"/>
      <c r="C35" s="763"/>
      <c r="D35" s="763"/>
      <c r="E35" s="768" t="s">
        <v>381</v>
      </c>
      <c r="F35" s="762"/>
      <c r="G35" s="763"/>
      <c r="H35" s="763"/>
      <c r="I35" s="763"/>
      <c r="J35" s="763"/>
      <c r="K35" s="763"/>
      <c r="L35" s="764" t="s">
        <v>375</v>
      </c>
      <c r="M35" s="762"/>
      <c r="N35" s="763"/>
      <c r="O35" s="763"/>
      <c r="P35" s="763"/>
      <c r="Q35" s="763"/>
      <c r="R35" s="763"/>
      <c r="S35" s="764" t="s">
        <v>375</v>
      </c>
    </row>
    <row r="36" spans="2:23">
      <c r="B36" s="754" t="s">
        <v>377</v>
      </c>
      <c r="C36" s="754"/>
      <c r="D36" s="754"/>
      <c r="E36" s="754"/>
      <c r="F36" s="759" t="str">
        <f>IF(SUM(F33:K35)=0,"",SUM(F33:K35))</f>
        <v/>
      </c>
      <c r="G36" s="760"/>
      <c r="H36" s="760"/>
      <c r="I36" s="760"/>
      <c r="J36" s="760"/>
      <c r="K36" s="760"/>
      <c r="L36" s="764" t="s">
        <v>375</v>
      </c>
      <c r="M36" s="759" t="str">
        <f>IF(SUM(M33:R35)=0,"",SUM(M33:R35))</f>
        <v/>
      </c>
      <c r="N36" s="760"/>
      <c r="O36" s="760"/>
      <c r="P36" s="760"/>
      <c r="Q36" s="760"/>
      <c r="R36" s="760"/>
      <c r="S36" s="764" t="s">
        <v>375</v>
      </c>
      <c r="U36" s="754" t="s">
        <v>378</v>
      </c>
      <c r="V36" s="754"/>
      <c r="W36" s="754"/>
    </row>
    <row r="37" spans="2:23" ht="39.950000000000003" customHeight="1">
      <c r="B37" s="758" t="s">
        <v>379</v>
      </c>
      <c r="C37" s="754"/>
      <c r="D37" s="754"/>
      <c r="E37" s="754"/>
      <c r="F37" s="766" t="str">
        <f>IF(F36="","",F36/3)</f>
        <v/>
      </c>
      <c r="G37" s="767"/>
      <c r="H37" s="767"/>
      <c r="I37" s="767"/>
      <c r="J37" s="767"/>
      <c r="K37" s="767"/>
      <c r="L37" s="764" t="s">
        <v>375</v>
      </c>
      <c r="M37" s="766" t="str">
        <f>IF(M36="","",M36/3)</f>
        <v/>
      </c>
      <c r="N37" s="767"/>
      <c r="O37" s="767"/>
      <c r="P37" s="767"/>
      <c r="Q37" s="767"/>
      <c r="R37" s="767"/>
      <c r="S37" s="764" t="s">
        <v>375</v>
      </c>
      <c r="U37" s="548" t="str">
        <f>IF(F37="","",ROUNDDOWN(M37/F37,3))</f>
        <v/>
      </c>
      <c r="V37" s="549"/>
      <c r="W37" s="550"/>
    </row>
    <row r="38" spans="2:23" ht="5.0999999999999996" customHeight="1">
      <c r="B38" s="769"/>
      <c r="C38" s="770"/>
      <c r="D38" s="770"/>
      <c r="E38" s="770"/>
      <c r="F38" s="771"/>
      <c r="G38" s="771"/>
      <c r="H38" s="771"/>
      <c r="I38" s="771"/>
      <c r="J38" s="771"/>
      <c r="K38" s="771"/>
      <c r="L38" s="770"/>
      <c r="M38" s="771"/>
      <c r="N38" s="771"/>
      <c r="O38" s="771"/>
      <c r="P38" s="771"/>
      <c r="Q38" s="771"/>
      <c r="R38" s="771"/>
      <c r="S38" s="770"/>
      <c r="U38" s="327"/>
      <c r="V38" s="327"/>
      <c r="W38" s="327"/>
    </row>
    <row r="39" spans="2:23">
      <c r="B39" s="744" t="s">
        <v>382</v>
      </c>
    </row>
    <row r="40" spans="2:23">
      <c r="B40" s="772" t="s">
        <v>383</v>
      </c>
      <c r="C40" s="772"/>
      <c r="D40" s="772"/>
      <c r="E40" s="772"/>
      <c r="F40" s="772"/>
      <c r="G40" s="772"/>
      <c r="H40" s="772"/>
      <c r="I40" s="772"/>
      <c r="J40" s="772"/>
      <c r="K40" s="772"/>
      <c r="L40" s="772"/>
      <c r="M40" s="772"/>
      <c r="N40" s="772"/>
      <c r="O40" s="772"/>
      <c r="P40" s="772"/>
      <c r="Q40" s="772"/>
      <c r="R40" s="772"/>
      <c r="S40" s="772"/>
      <c r="T40" s="772"/>
      <c r="U40" s="772"/>
      <c r="V40" s="772"/>
      <c r="W40" s="772"/>
    </row>
    <row r="41" spans="2:23">
      <c r="B41" s="772" t="s">
        <v>384</v>
      </c>
      <c r="C41" s="772"/>
      <c r="D41" s="772"/>
      <c r="E41" s="772"/>
      <c r="F41" s="772"/>
      <c r="G41" s="772"/>
      <c r="H41" s="772"/>
      <c r="I41" s="772"/>
      <c r="J41" s="772"/>
      <c r="K41" s="772"/>
      <c r="L41" s="772"/>
      <c r="M41" s="772"/>
      <c r="N41" s="772"/>
      <c r="O41" s="772"/>
      <c r="P41" s="772"/>
      <c r="Q41" s="772"/>
      <c r="R41" s="772"/>
      <c r="S41" s="772"/>
      <c r="T41" s="772"/>
      <c r="U41" s="772"/>
      <c r="V41" s="772"/>
      <c r="W41" s="772"/>
    </row>
    <row r="42" spans="2:23">
      <c r="B42" s="772" t="s">
        <v>385</v>
      </c>
      <c r="C42" s="772"/>
      <c r="D42" s="772"/>
      <c r="E42" s="772"/>
      <c r="F42" s="772"/>
      <c r="G42" s="772"/>
      <c r="H42" s="772"/>
      <c r="I42" s="772"/>
      <c r="J42" s="772"/>
      <c r="K42" s="772"/>
      <c r="L42" s="772"/>
      <c r="M42" s="772"/>
      <c r="N42" s="772"/>
      <c r="O42" s="772"/>
      <c r="P42" s="772"/>
      <c r="Q42" s="772"/>
      <c r="R42" s="772"/>
      <c r="S42" s="772"/>
      <c r="T42" s="772"/>
      <c r="U42" s="772"/>
      <c r="V42" s="772"/>
      <c r="W42" s="772"/>
    </row>
    <row r="43" spans="2:23">
      <c r="B43" s="772" t="s">
        <v>386</v>
      </c>
      <c r="C43" s="772"/>
      <c r="D43" s="772"/>
      <c r="E43" s="772"/>
      <c r="F43" s="772"/>
      <c r="G43" s="772"/>
      <c r="H43" s="772"/>
      <c r="I43" s="772"/>
      <c r="J43" s="772"/>
      <c r="K43" s="772"/>
      <c r="L43" s="772"/>
      <c r="M43" s="772"/>
      <c r="N43" s="772"/>
      <c r="O43" s="772"/>
      <c r="P43" s="772"/>
      <c r="Q43" s="772"/>
      <c r="R43" s="772"/>
      <c r="S43" s="772"/>
      <c r="T43" s="772"/>
      <c r="U43" s="772"/>
      <c r="V43" s="772"/>
      <c r="W43" s="772"/>
    </row>
    <row r="44" spans="2:23">
      <c r="B44" s="772" t="s">
        <v>387</v>
      </c>
      <c r="C44" s="772"/>
      <c r="D44" s="772"/>
      <c r="E44" s="772"/>
      <c r="F44" s="772"/>
      <c r="G44" s="772"/>
      <c r="H44" s="772"/>
      <c r="I44" s="772"/>
      <c r="J44" s="772"/>
      <c r="K44" s="772"/>
      <c r="L44" s="772"/>
      <c r="M44" s="772"/>
      <c r="N44" s="772"/>
      <c r="O44" s="772"/>
      <c r="P44" s="772"/>
      <c r="Q44" s="772"/>
      <c r="R44" s="772"/>
      <c r="S44" s="772"/>
      <c r="T44" s="772"/>
      <c r="U44" s="772"/>
      <c r="V44" s="772"/>
      <c r="W44" s="772"/>
    </row>
    <row r="45" spans="2:23">
      <c r="B45" s="772" t="s">
        <v>388</v>
      </c>
      <c r="C45" s="772"/>
      <c r="D45" s="772"/>
      <c r="E45" s="772"/>
      <c r="F45" s="772"/>
      <c r="G45" s="772"/>
      <c r="H45" s="772"/>
      <c r="I45" s="772"/>
      <c r="J45" s="772"/>
      <c r="K45" s="772"/>
      <c r="L45" s="772"/>
      <c r="M45" s="772"/>
      <c r="N45" s="772"/>
      <c r="O45" s="772"/>
      <c r="P45" s="772"/>
      <c r="Q45" s="772"/>
      <c r="R45" s="772"/>
      <c r="S45" s="772"/>
      <c r="T45" s="772"/>
      <c r="U45" s="772"/>
      <c r="V45" s="772"/>
      <c r="W45" s="772"/>
    </row>
    <row r="46" spans="2:23">
      <c r="B46" s="772" t="s">
        <v>389</v>
      </c>
      <c r="C46" s="772"/>
      <c r="D46" s="772"/>
      <c r="E46" s="772"/>
      <c r="F46" s="772"/>
      <c r="G46" s="772"/>
      <c r="H46" s="772"/>
      <c r="I46" s="772"/>
      <c r="J46" s="772"/>
      <c r="K46" s="772"/>
      <c r="L46" s="772"/>
      <c r="M46" s="772"/>
      <c r="N46" s="772"/>
      <c r="O46" s="772"/>
      <c r="P46" s="772"/>
      <c r="Q46" s="772"/>
      <c r="R46" s="772"/>
      <c r="S46" s="772"/>
      <c r="T46" s="772"/>
      <c r="U46" s="772"/>
      <c r="V46" s="772"/>
      <c r="W46" s="772"/>
    </row>
    <row r="47" spans="2:23">
      <c r="B47" s="772" t="s">
        <v>390</v>
      </c>
      <c r="C47" s="772"/>
      <c r="D47" s="772"/>
      <c r="E47" s="772"/>
      <c r="F47" s="772"/>
      <c r="G47" s="772"/>
      <c r="H47" s="772"/>
      <c r="I47" s="772"/>
      <c r="J47" s="772"/>
      <c r="K47" s="772"/>
      <c r="L47" s="772"/>
      <c r="M47" s="772"/>
      <c r="N47" s="772"/>
      <c r="O47" s="772"/>
      <c r="P47" s="772"/>
      <c r="Q47" s="772"/>
      <c r="R47" s="772"/>
      <c r="S47" s="772"/>
      <c r="T47" s="772"/>
      <c r="U47" s="772"/>
      <c r="V47" s="772"/>
      <c r="W47" s="772"/>
    </row>
    <row r="48" spans="2:23">
      <c r="B48" s="772"/>
      <c r="C48" s="772"/>
      <c r="D48" s="772"/>
      <c r="E48" s="772"/>
      <c r="F48" s="772"/>
      <c r="G48" s="772"/>
      <c r="H48" s="772"/>
      <c r="I48" s="772"/>
      <c r="J48" s="772"/>
      <c r="K48" s="772"/>
      <c r="L48" s="772"/>
      <c r="M48" s="772"/>
      <c r="N48" s="772"/>
      <c r="O48" s="772"/>
      <c r="P48" s="772"/>
      <c r="Q48" s="772"/>
      <c r="R48" s="772"/>
      <c r="S48" s="772"/>
      <c r="T48" s="772"/>
      <c r="U48" s="772"/>
      <c r="V48" s="772"/>
      <c r="W48" s="772"/>
    </row>
    <row r="49" spans="2:23">
      <c r="B49" s="772"/>
      <c r="C49" s="772"/>
      <c r="D49" s="772"/>
      <c r="E49" s="772"/>
      <c r="F49" s="772"/>
      <c r="G49" s="772"/>
      <c r="H49" s="772"/>
      <c r="I49" s="772"/>
      <c r="J49" s="772"/>
      <c r="K49" s="772"/>
      <c r="L49" s="772"/>
      <c r="M49" s="772"/>
      <c r="N49" s="772"/>
      <c r="O49" s="772"/>
      <c r="P49" s="772"/>
      <c r="Q49" s="772"/>
      <c r="R49" s="772"/>
      <c r="S49" s="772"/>
      <c r="T49" s="772"/>
      <c r="U49" s="772"/>
      <c r="V49" s="772"/>
      <c r="W49" s="772"/>
    </row>
    <row r="50" spans="2:23">
      <c r="B50" s="772"/>
      <c r="C50" s="772"/>
      <c r="D50" s="772"/>
      <c r="E50" s="772"/>
      <c r="F50" s="772"/>
      <c r="G50" s="772"/>
      <c r="H50" s="772"/>
      <c r="I50" s="772"/>
      <c r="J50" s="772"/>
      <c r="K50" s="772"/>
      <c r="L50" s="772"/>
      <c r="M50" s="772"/>
      <c r="N50" s="772"/>
      <c r="O50" s="772"/>
      <c r="P50" s="772"/>
      <c r="Q50" s="772"/>
      <c r="R50" s="772"/>
      <c r="S50" s="772"/>
      <c r="T50" s="772"/>
      <c r="U50" s="772"/>
      <c r="V50" s="772"/>
      <c r="W50" s="772"/>
    </row>
    <row r="51" spans="2:23">
      <c r="B51" s="772"/>
      <c r="C51" s="772"/>
      <c r="D51" s="772"/>
      <c r="E51" s="772"/>
      <c r="F51" s="772"/>
      <c r="G51" s="772"/>
      <c r="H51" s="772"/>
      <c r="I51" s="772"/>
      <c r="J51" s="772"/>
      <c r="K51" s="772"/>
      <c r="L51" s="772"/>
      <c r="M51" s="772"/>
      <c r="N51" s="772"/>
      <c r="O51" s="772"/>
      <c r="P51" s="772"/>
      <c r="Q51" s="772"/>
      <c r="R51" s="772"/>
      <c r="S51" s="772"/>
      <c r="T51" s="772"/>
      <c r="U51" s="772"/>
      <c r="V51" s="772"/>
      <c r="W51" s="772"/>
    </row>
    <row r="52" spans="2:23">
      <c r="B52" s="772"/>
      <c r="C52" s="772"/>
      <c r="D52" s="772"/>
      <c r="E52" s="772"/>
      <c r="F52" s="772"/>
      <c r="G52" s="772"/>
      <c r="H52" s="772"/>
      <c r="I52" s="772"/>
      <c r="J52" s="772"/>
      <c r="K52" s="772"/>
      <c r="L52" s="772"/>
      <c r="M52" s="772"/>
      <c r="N52" s="772"/>
      <c r="O52" s="772"/>
      <c r="P52" s="772"/>
      <c r="Q52" s="772"/>
      <c r="R52" s="772"/>
      <c r="S52" s="772"/>
      <c r="T52" s="772"/>
      <c r="U52" s="772"/>
      <c r="V52" s="772"/>
      <c r="W52" s="772"/>
    </row>
    <row r="53" spans="2:23">
      <c r="B53" s="772"/>
      <c r="C53" s="772"/>
      <c r="D53" s="772"/>
      <c r="E53" s="772"/>
      <c r="F53" s="772"/>
      <c r="G53" s="772"/>
      <c r="H53" s="772"/>
      <c r="I53" s="772"/>
      <c r="J53" s="772"/>
      <c r="K53" s="772"/>
      <c r="L53" s="772"/>
      <c r="M53" s="772"/>
      <c r="N53" s="772"/>
      <c r="O53" s="772"/>
      <c r="P53" s="772"/>
      <c r="Q53" s="772"/>
      <c r="R53" s="772"/>
      <c r="S53" s="772"/>
      <c r="T53" s="772"/>
      <c r="U53" s="772"/>
      <c r="V53" s="772"/>
      <c r="W53" s="772"/>
    </row>
    <row r="54" spans="2:23">
      <c r="B54" s="772"/>
      <c r="C54" s="772"/>
      <c r="D54" s="772"/>
      <c r="E54" s="772"/>
      <c r="F54" s="772"/>
      <c r="G54" s="772"/>
      <c r="H54" s="772"/>
      <c r="I54" s="772"/>
      <c r="J54" s="772"/>
      <c r="K54" s="772"/>
      <c r="L54" s="772"/>
      <c r="M54" s="772"/>
      <c r="N54" s="772"/>
      <c r="O54" s="772"/>
      <c r="P54" s="772"/>
      <c r="Q54" s="772"/>
      <c r="R54" s="772"/>
      <c r="S54" s="772"/>
      <c r="T54" s="772"/>
      <c r="U54" s="772"/>
      <c r="V54" s="772"/>
      <c r="W54" s="772"/>
    </row>
    <row r="55" spans="2:23">
      <c r="B55" s="772"/>
      <c r="C55" s="772"/>
      <c r="D55" s="772"/>
      <c r="E55" s="772"/>
      <c r="F55" s="772"/>
      <c r="G55" s="772"/>
      <c r="H55" s="772"/>
      <c r="I55" s="772"/>
      <c r="J55" s="772"/>
      <c r="K55" s="772"/>
      <c r="L55" s="772"/>
      <c r="M55" s="772"/>
      <c r="N55" s="772"/>
      <c r="O55" s="772"/>
      <c r="P55" s="772"/>
      <c r="Q55" s="772"/>
      <c r="R55" s="772"/>
      <c r="S55" s="772"/>
      <c r="T55" s="772"/>
      <c r="U55" s="772"/>
      <c r="V55" s="772"/>
      <c r="W55" s="772"/>
    </row>
    <row r="56" spans="2:23">
      <c r="B56" s="772"/>
      <c r="C56" s="772"/>
      <c r="D56" s="772"/>
      <c r="E56" s="772"/>
      <c r="F56" s="772"/>
      <c r="G56" s="772"/>
      <c r="H56" s="772"/>
      <c r="I56" s="772"/>
      <c r="J56" s="772"/>
      <c r="K56" s="772"/>
      <c r="L56" s="772"/>
      <c r="M56" s="772"/>
      <c r="N56" s="772"/>
      <c r="O56" s="772"/>
      <c r="P56" s="772"/>
      <c r="Q56" s="772"/>
      <c r="R56" s="772"/>
      <c r="S56" s="772"/>
      <c r="T56" s="772"/>
      <c r="U56" s="772"/>
      <c r="V56" s="772"/>
      <c r="W56" s="772"/>
    </row>
    <row r="57" spans="2:23">
      <c r="B57" s="772"/>
      <c r="C57" s="772"/>
      <c r="D57" s="772"/>
      <c r="E57" s="772"/>
      <c r="F57" s="772"/>
      <c r="G57" s="772"/>
      <c r="H57" s="772"/>
      <c r="I57" s="772"/>
      <c r="J57" s="772"/>
      <c r="K57" s="772"/>
      <c r="L57" s="772"/>
      <c r="M57" s="772"/>
      <c r="N57" s="772"/>
      <c r="O57" s="772"/>
      <c r="P57" s="772"/>
      <c r="Q57" s="772"/>
      <c r="R57" s="772"/>
      <c r="S57" s="772"/>
      <c r="T57" s="772"/>
      <c r="U57" s="772"/>
      <c r="V57" s="772"/>
      <c r="W57" s="772"/>
    </row>
    <row r="58" spans="2:23">
      <c r="B58" s="772"/>
      <c r="C58" s="772"/>
      <c r="D58" s="772"/>
      <c r="E58" s="772"/>
      <c r="F58" s="772"/>
      <c r="G58" s="772"/>
      <c r="H58" s="772"/>
      <c r="I58" s="772"/>
      <c r="J58" s="772"/>
      <c r="K58" s="772"/>
      <c r="L58" s="772"/>
      <c r="M58" s="772"/>
      <c r="N58" s="772"/>
      <c r="O58" s="772"/>
      <c r="P58" s="772"/>
      <c r="Q58" s="772"/>
      <c r="R58" s="772"/>
      <c r="S58" s="772"/>
      <c r="T58" s="772"/>
      <c r="U58" s="772"/>
      <c r="V58" s="772"/>
      <c r="W58" s="772"/>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view="pageBreakPreview" zoomScale="75" zoomScaleNormal="69" zoomScaleSheetLayoutView="75" workbookViewId="0">
      <selection activeCell="A2" sqref="A2:P2"/>
    </sheetView>
  </sheetViews>
  <sheetFormatPr defaultRowHeight="14.25"/>
  <cols>
    <col min="1" max="1" width="3.625" style="47" customWidth="1"/>
    <col min="2" max="2" width="42.5" style="47" customWidth="1"/>
    <col min="3" max="14" width="7.625" style="47" customWidth="1"/>
    <col min="15" max="15" width="10.125" style="47" customWidth="1"/>
    <col min="16" max="16" width="7.875" style="47" customWidth="1"/>
    <col min="17" max="17" width="7.5" style="47" customWidth="1"/>
    <col min="18" max="16384" width="9" style="47"/>
  </cols>
  <sheetData>
    <row r="1" spans="1:17" ht="17.25">
      <c r="A1" s="55" t="s">
        <v>140</v>
      </c>
    </row>
    <row r="2" spans="1:17" ht="30.75" customHeight="1">
      <c r="A2" s="554" t="s">
        <v>352</v>
      </c>
      <c r="B2" s="554"/>
      <c r="C2" s="554"/>
      <c r="D2" s="554"/>
      <c r="E2" s="554"/>
      <c r="F2" s="554"/>
      <c r="G2" s="554"/>
      <c r="H2" s="554"/>
      <c r="I2" s="554"/>
      <c r="J2" s="554"/>
      <c r="K2" s="554"/>
      <c r="L2" s="554"/>
      <c r="M2" s="554"/>
      <c r="N2" s="554"/>
      <c r="O2" s="554"/>
      <c r="P2" s="554"/>
    </row>
    <row r="3" spans="1:17" ht="30.75" customHeight="1">
      <c r="A3" s="56"/>
      <c r="B3" s="325"/>
      <c r="C3" s="325"/>
      <c r="D3" s="325"/>
      <c r="E3" s="325"/>
      <c r="F3" s="325"/>
      <c r="G3" s="325"/>
      <c r="H3" s="325"/>
      <c r="I3" s="325"/>
      <c r="J3" s="325"/>
      <c r="K3" s="325"/>
      <c r="L3" s="325"/>
      <c r="M3" s="325"/>
      <c r="N3" s="325"/>
      <c r="O3" s="325"/>
      <c r="P3" s="57"/>
    </row>
    <row r="4" spans="1:17" ht="33" customHeight="1">
      <c r="A4" s="56"/>
      <c r="B4" s="555" t="s">
        <v>129</v>
      </c>
      <c r="C4" s="555"/>
      <c r="D4" s="555"/>
      <c r="E4" s="555"/>
      <c r="F4" s="555"/>
      <c r="G4" s="555"/>
      <c r="H4" s="555"/>
      <c r="I4" s="555"/>
      <c r="J4" s="555"/>
      <c r="K4" s="555"/>
      <c r="L4" s="555"/>
      <c r="M4" s="555"/>
      <c r="N4" s="555"/>
      <c r="O4" s="555"/>
      <c r="P4" s="57"/>
    </row>
    <row r="5" spans="1:17" ht="18.75" customHeight="1">
      <c r="A5" s="58"/>
      <c r="B5" s="58"/>
      <c r="C5" s="58"/>
      <c r="D5" s="58"/>
      <c r="E5" s="58"/>
      <c r="F5" s="58"/>
      <c r="G5" s="58"/>
      <c r="H5" s="58"/>
      <c r="I5" s="58"/>
      <c r="J5" s="58"/>
      <c r="K5" s="58"/>
      <c r="L5" s="58"/>
      <c r="M5" s="58"/>
      <c r="N5" s="58"/>
      <c r="O5" s="58"/>
      <c r="P5" s="58"/>
    </row>
    <row r="6" spans="1:17" ht="24" customHeight="1">
      <c r="A6" s="59" t="s">
        <v>141</v>
      </c>
      <c r="B6" s="556" t="s">
        <v>142</v>
      </c>
      <c r="C6" s="556"/>
      <c r="D6" s="556"/>
      <c r="E6" s="556"/>
      <c r="F6" s="556"/>
      <c r="G6" s="556"/>
      <c r="H6" s="556"/>
      <c r="I6" s="556"/>
      <c r="J6" s="556"/>
      <c r="K6" s="556"/>
      <c r="L6" s="556"/>
      <c r="M6" s="556"/>
      <c r="N6" s="556"/>
      <c r="O6" s="556"/>
      <c r="P6" s="56"/>
    </row>
    <row r="7" spans="1:17" ht="23.25" customHeight="1">
      <c r="A7" s="60"/>
      <c r="B7" s="61" t="s">
        <v>143</v>
      </c>
      <c r="C7" s="62"/>
      <c r="D7" s="62"/>
      <c r="E7" s="62"/>
      <c r="F7" s="62"/>
      <c r="G7" s="62"/>
      <c r="H7" s="62"/>
      <c r="I7" s="62"/>
      <c r="J7" s="62"/>
      <c r="K7" s="62"/>
      <c r="L7" s="62"/>
      <c r="M7" s="62"/>
      <c r="N7" s="62"/>
      <c r="O7" s="62"/>
      <c r="P7" s="56"/>
    </row>
    <row r="8" spans="1:17" ht="23.25" customHeight="1">
      <c r="A8" s="60"/>
      <c r="B8" s="61" t="s">
        <v>144</v>
      </c>
      <c r="C8" s="62"/>
      <c r="D8" s="62"/>
      <c r="E8" s="62"/>
      <c r="F8" s="62"/>
      <c r="G8" s="62"/>
      <c r="H8" s="62"/>
      <c r="I8" s="62"/>
      <c r="J8" s="62"/>
      <c r="K8" s="62"/>
      <c r="L8" s="62"/>
      <c r="M8" s="62"/>
      <c r="N8" s="62"/>
      <c r="O8" s="62"/>
      <c r="P8" s="56"/>
    </row>
    <row r="9" spans="1:17" ht="6.75" customHeight="1" thickBot="1">
      <c r="A9" s="56"/>
      <c r="B9" s="56"/>
      <c r="C9" s="56"/>
      <c r="D9" s="56"/>
      <c r="E9" s="56"/>
      <c r="F9" s="56"/>
      <c r="G9" s="56"/>
      <c r="H9" s="56"/>
      <c r="I9" s="56"/>
      <c r="J9" s="56"/>
      <c r="K9" s="56"/>
      <c r="L9" s="56"/>
      <c r="M9" s="56"/>
      <c r="N9" s="56"/>
      <c r="O9" s="56"/>
      <c r="P9" s="56"/>
    </row>
    <row r="10" spans="1:17" ht="22.5" customHeight="1" thickBot="1">
      <c r="B10" s="63"/>
      <c r="C10" s="64" t="s">
        <v>135</v>
      </c>
      <c r="D10" s="65" t="s">
        <v>136</v>
      </c>
      <c r="E10" s="65" t="s">
        <v>145</v>
      </c>
      <c r="F10" s="65" t="s">
        <v>146</v>
      </c>
      <c r="G10" s="65" t="s">
        <v>59</v>
      </c>
      <c r="H10" s="65" t="s">
        <v>60</v>
      </c>
      <c r="I10" s="65" t="s">
        <v>61</v>
      </c>
      <c r="J10" s="65" t="s">
        <v>62</v>
      </c>
      <c r="K10" s="65" t="s">
        <v>63</v>
      </c>
      <c r="L10" s="65" t="s">
        <v>147</v>
      </c>
      <c r="M10" s="65" t="s">
        <v>148</v>
      </c>
      <c r="N10" s="66" t="s">
        <v>149</v>
      </c>
      <c r="O10" s="67" t="s">
        <v>150</v>
      </c>
      <c r="Q10" s="68"/>
    </row>
    <row r="11" spans="1:17" ht="60" customHeight="1">
      <c r="B11" s="69" t="s">
        <v>151</v>
      </c>
      <c r="C11" s="70"/>
      <c r="D11" s="71"/>
      <c r="E11" s="71"/>
      <c r="F11" s="71"/>
      <c r="G11" s="71"/>
      <c r="H11" s="71"/>
      <c r="I11" s="71"/>
      <c r="J11" s="71"/>
      <c r="K11" s="71"/>
      <c r="L11" s="71"/>
      <c r="M11" s="71"/>
      <c r="N11" s="72"/>
      <c r="O11" s="73">
        <f>SUM(C11:N11)</f>
        <v>0</v>
      </c>
      <c r="Q11" s="68"/>
    </row>
    <row r="12" spans="1:17" ht="63.75" customHeight="1" thickBot="1">
      <c r="B12" s="74" t="s">
        <v>353</v>
      </c>
      <c r="C12" s="75"/>
      <c r="D12" s="76"/>
      <c r="E12" s="76"/>
      <c r="F12" s="76"/>
      <c r="G12" s="76"/>
      <c r="H12" s="76"/>
      <c r="I12" s="76"/>
      <c r="J12" s="76"/>
      <c r="K12" s="76"/>
      <c r="L12" s="76"/>
      <c r="M12" s="76"/>
      <c r="N12" s="77"/>
      <c r="O12" s="78">
        <f>SUM(C12:N12)</f>
        <v>0</v>
      </c>
    </row>
    <row r="13" spans="1:17" ht="51.75" customHeight="1" thickBot="1">
      <c r="K13" s="557" t="s">
        <v>354</v>
      </c>
      <c r="L13" s="558"/>
      <c r="M13" s="558"/>
      <c r="N13" s="559"/>
      <c r="O13" s="79" t="str">
        <f>IFERROR(ROUNDUP(O12/O11,3),"")</f>
        <v/>
      </c>
      <c r="P13" s="80" t="s">
        <v>355</v>
      </c>
      <c r="Q13" s="68"/>
    </row>
    <row r="14" spans="1:17" ht="46.5" customHeight="1" thickTop="1" thickBot="1">
      <c r="B14" s="323"/>
      <c r="C14" s="323"/>
      <c r="D14" s="323"/>
      <c r="E14" s="323"/>
      <c r="F14" s="323"/>
      <c r="G14" s="323"/>
      <c r="H14" s="323"/>
      <c r="I14" s="323"/>
      <c r="J14" s="323"/>
      <c r="K14" s="323"/>
      <c r="L14" s="323"/>
      <c r="M14" s="323"/>
      <c r="N14" s="323"/>
      <c r="O14" s="323"/>
      <c r="Q14" s="68"/>
    </row>
    <row r="15" spans="1:17" ht="20.25" customHeight="1">
      <c r="B15" s="551" t="s">
        <v>356</v>
      </c>
      <c r="C15" s="552"/>
      <c r="D15" s="552"/>
      <c r="E15" s="552"/>
      <c r="F15" s="552"/>
      <c r="G15" s="552"/>
      <c r="H15" s="552"/>
      <c r="I15" s="552"/>
      <c r="J15" s="552"/>
      <c r="K15" s="552"/>
      <c r="L15" s="552"/>
      <c r="M15" s="552"/>
      <c r="N15" s="552"/>
      <c r="O15" s="553"/>
      <c r="Q15" s="68"/>
    </row>
    <row r="16" spans="1:17" ht="9" customHeight="1">
      <c r="B16" s="82"/>
      <c r="C16" s="83"/>
      <c r="D16" s="83"/>
      <c r="E16" s="83"/>
      <c r="F16" s="83"/>
      <c r="G16" s="83"/>
      <c r="H16" s="83"/>
      <c r="I16" s="83"/>
      <c r="J16" s="83"/>
      <c r="K16" s="83"/>
      <c r="L16" s="83"/>
      <c r="M16" s="83"/>
      <c r="N16" s="83"/>
      <c r="O16" s="84"/>
      <c r="Q16" s="68"/>
    </row>
    <row r="17" spans="1:19" ht="21" customHeight="1">
      <c r="B17" s="564" t="s">
        <v>152</v>
      </c>
      <c r="C17" s="565"/>
      <c r="D17" s="565"/>
      <c r="E17" s="565"/>
      <c r="F17" s="565"/>
      <c r="G17" s="565"/>
      <c r="H17" s="565"/>
      <c r="I17" s="565"/>
      <c r="J17" s="565"/>
      <c r="K17" s="565"/>
      <c r="L17" s="565"/>
      <c r="M17" s="565"/>
      <c r="N17" s="565"/>
      <c r="O17" s="566"/>
      <c r="Q17" s="68"/>
    </row>
    <row r="18" spans="1:19" ht="74.25" customHeight="1" thickBot="1">
      <c r="B18" s="567" t="s">
        <v>153</v>
      </c>
      <c r="C18" s="568"/>
      <c r="D18" s="568"/>
      <c r="E18" s="568"/>
      <c r="F18" s="568"/>
      <c r="G18" s="568"/>
      <c r="H18" s="568"/>
      <c r="I18" s="568"/>
      <c r="J18" s="568"/>
      <c r="K18" s="568"/>
      <c r="L18" s="568"/>
      <c r="M18" s="568"/>
      <c r="N18" s="568"/>
      <c r="O18" s="569"/>
      <c r="Q18" s="68"/>
    </row>
    <row r="19" spans="1:19" ht="33.75" customHeight="1">
      <c r="B19" s="322"/>
      <c r="C19" s="322"/>
      <c r="D19" s="322"/>
      <c r="E19" s="322"/>
      <c r="F19" s="322"/>
      <c r="G19" s="322"/>
      <c r="H19" s="322"/>
      <c r="I19" s="322"/>
      <c r="J19" s="322"/>
      <c r="K19" s="322"/>
      <c r="L19" s="322"/>
      <c r="M19" s="322"/>
      <c r="N19" s="322"/>
      <c r="O19" s="322"/>
      <c r="P19" s="322"/>
      <c r="Q19" s="68"/>
    </row>
    <row r="20" spans="1:19" ht="23.25" customHeight="1">
      <c r="A20" s="85" t="s">
        <v>154</v>
      </c>
      <c r="B20" s="86" t="s">
        <v>155</v>
      </c>
      <c r="C20" s="321"/>
      <c r="D20" s="321"/>
      <c r="E20" s="321"/>
      <c r="F20" s="321"/>
      <c r="G20" s="321"/>
      <c r="H20" s="321"/>
      <c r="I20" s="321"/>
      <c r="J20" s="321"/>
      <c r="K20" s="321"/>
      <c r="L20" s="321"/>
      <c r="M20" s="321"/>
      <c r="N20" s="321"/>
      <c r="O20" s="321"/>
    </row>
    <row r="21" spans="1:19" ht="12.75" customHeight="1"/>
    <row r="23" spans="1:19" s="81" customFormat="1" ht="17.25" customHeight="1">
      <c r="B23" s="565" t="s">
        <v>156</v>
      </c>
      <c r="C23" s="565"/>
      <c r="D23" s="565"/>
      <c r="E23" s="565"/>
      <c r="F23" s="565"/>
      <c r="G23" s="565"/>
      <c r="H23" s="565"/>
      <c r="I23" s="565"/>
      <c r="J23" s="565"/>
      <c r="K23" s="565"/>
      <c r="L23" s="565"/>
      <c r="M23" s="565"/>
      <c r="N23" s="565"/>
      <c r="O23" s="565"/>
      <c r="P23" s="324"/>
      <c r="Q23" s="324"/>
      <c r="R23" s="324"/>
      <c r="S23" s="324"/>
    </row>
    <row r="24" spans="1:19" s="81" customFormat="1" ht="17.25" customHeight="1">
      <c r="B24" s="565"/>
      <c r="C24" s="565"/>
      <c r="D24" s="565"/>
      <c r="E24" s="565"/>
      <c r="F24" s="565"/>
      <c r="G24" s="565"/>
      <c r="H24" s="565"/>
      <c r="I24" s="565"/>
      <c r="J24" s="565"/>
      <c r="K24" s="565"/>
      <c r="L24" s="565"/>
      <c r="M24" s="565"/>
      <c r="N24" s="565"/>
      <c r="O24" s="565"/>
      <c r="P24" s="324"/>
      <c r="Q24" s="324"/>
      <c r="R24" s="324"/>
      <c r="S24" s="324"/>
    </row>
    <row r="25" spans="1:19" s="81" customFormat="1" ht="18" thickBot="1">
      <c r="B25" s="87"/>
      <c r="C25" s="324"/>
      <c r="D25" s="324"/>
      <c r="E25" s="324"/>
      <c r="F25" s="324"/>
      <c r="G25" s="324"/>
      <c r="H25" s="324"/>
      <c r="I25" s="324"/>
      <c r="J25" s="324"/>
      <c r="K25" s="324"/>
      <c r="L25" s="324"/>
      <c r="M25" s="324"/>
      <c r="N25" s="324"/>
      <c r="O25" s="324"/>
      <c r="P25" s="324"/>
      <c r="Q25" s="324"/>
      <c r="R25" s="324"/>
      <c r="S25" s="324"/>
    </row>
    <row r="26" spans="1:19" s="81" customFormat="1" ht="45" customHeight="1" thickBot="1">
      <c r="B26" s="88" t="s">
        <v>157</v>
      </c>
      <c r="C26" s="570"/>
      <c r="D26" s="571"/>
      <c r="E26" s="89"/>
      <c r="F26" s="89"/>
      <c r="G26" s="61"/>
      <c r="H26" s="87"/>
      <c r="I26" s="90"/>
      <c r="J26" s="90"/>
      <c r="K26" s="90"/>
      <c r="L26" s="90"/>
      <c r="M26" s="90"/>
      <c r="N26" s="90"/>
      <c r="O26" s="90"/>
      <c r="P26" s="90"/>
      <c r="Q26" s="90"/>
      <c r="R26" s="90"/>
      <c r="S26" s="90"/>
    </row>
    <row r="27" spans="1:19" s="81" customFormat="1" ht="17.25">
      <c r="B27" s="87"/>
      <c r="C27" s="87"/>
      <c r="D27" s="87"/>
      <c r="E27" s="87"/>
      <c r="F27" s="87"/>
      <c r="G27" s="87"/>
      <c r="H27" s="87"/>
      <c r="I27" s="87"/>
      <c r="J27" s="87"/>
      <c r="K27" s="87"/>
      <c r="L27" s="87"/>
      <c r="M27" s="87"/>
      <c r="N27" s="87"/>
      <c r="O27" s="87"/>
      <c r="P27" s="87"/>
    </row>
    <row r="28" spans="1:19" s="81" customFormat="1" ht="24.75" customHeight="1" thickBot="1">
      <c r="B28" s="565" t="s">
        <v>158</v>
      </c>
      <c r="C28" s="572"/>
      <c r="D28" s="572"/>
      <c r="E28" s="572"/>
      <c r="F28" s="572"/>
      <c r="G28" s="572"/>
      <c r="H28" s="572"/>
      <c r="I28" s="572"/>
      <c r="J28" s="572"/>
      <c r="K28" s="572"/>
      <c r="L28" s="572"/>
      <c r="M28" s="572"/>
      <c r="N28" s="572"/>
      <c r="O28" s="572"/>
      <c r="P28" s="572"/>
      <c r="Q28" s="572"/>
      <c r="R28" s="572"/>
      <c r="S28" s="572"/>
    </row>
    <row r="29" spans="1:19" s="81" customFormat="1" ht="24" customHeight="1">
      <c r="B29" s="91"/>
      <c r="C29" s="92" t="s">
        <v>159</v>
      </c>
      <c r="D29" s="93" t="s">
        <v>68</v>
      </c>
      <c r="E29" s="93" t="s">
        <v>145</v>
      </c>
      <c r="F29" s="93" t="s">
        <v>146</v>
      </c>
      <c r="G29" s="93" t="s">
        <v>59</v>
      </c>
      <c r="H29" s="93" t="s">
        <v>60</v>
      </c>
      <c r="I29" s="93" t="s">
        <v>61</v>
      </c>
      <c r="J29" s="93" t="s">
        <v>62</v>
      </c>
      <c r="K29" s="93" t="s">
        <v>63</v>
      </c>
      <c r="L29" s="93" t="s">
        <v>147</v>
      </c>
      <c r="M29" s="93" t="s">
        <v>148</v>
      </c>
      <c r="N29" s="93" t="s">
        <v>149</v>
      </c>
      <c r="O29" s="94" t="s">
        <v>150</v>
      </c>
    </row>
    <row r="30" spans="1:19" s="81" customFormat="1" ht="52.5" customHeight="1">
      <c r="B30" s="95" t="s">
        <v>160</v>
      </c>
      <c r="C30" s="96"/>
      <c r="D30" s="97"/>
      <c r="E30" s="97"/>
      <c r="F30" s="97"/>
      <c r="G30" s="97"/>
      <c r="H30" s="97"/>
      <c r="I30" s="97"/>
      <c r="J30" s="97"/>
      <c r="K30" s="97"/>
      <c r="L30" s="97"/>
      <c r="M30" s="97"/>
      <c r="N30" s="97"/>
      <c r="O30" s="98">
        <f>SUM(C30:N30)</f>
        <v>0</v>
      </c>
    </row>
    <row r="31" spans="1:19" s="81" customFormat="1" ht="44.25" customHeight="1" thickBot="1">
      <c r="B31" s="99" t="s">
        <v>161</v>
      </c>
      <c r="C31" s="100"/>
      <c r="D31" s="101"/>
      <c r="E31" s="101"/>
      <c r="F31" s="101"/>
      <c r="G31" s="101"/>
      <c r="H31" s="101"/>
      <c r="I31" s="101"/>
      <c r="J31" s="101"/>
      <c r="K31" s="101"/>
      <c r="L31" s="101"/>
      <c r="M31" s="101"/>
      <c r="N31" s="101"/>
      <c r="O31" s="102">
        <f>SUM(C31:N31)</f>
        <v>0</v>
      </c>
    </row>
    <row r="32" spans="1:19" s="81" customFormat="1" ht="44.25" customHeight="1" thickBot="1">
      <c r="C32" s="103"/>
      <c r="D32" s="104"/>
      <c r="E32" s="104"/>
      <c r="F32" s="104"/>
      <c r="G32" s="104"/>
      <c r="H32" s="104"/>
      <c r="I32" s="104"/>
      <c r="J32" s="104"/>
      <c r="K32" s="573" t="s">
        <v>162</v>
      </c>
      <c r="L32" s="574"/>
      <c r="M32" s="574"/>
      <c r="N32" s="575"/>
      <c r="O32" s="105">
        <f>(O30+O31)/2</f>
        <v>0</v>
      </c>
    </row>
    <row r="33" spans="2:16" s="81" customFormat="1" ht="17.25">
      <c r="B33" s="87"/>
      <c r="C33" s="87"/>
      <c r="D33" s="87"/>
      <c r="E33" s="87"/>
      <c r="F33" s="87"/>
      <c r="G33" s="87"/>
      <c r="H33" s="87"/>
      <c r="I33" s="87"/>
      <c r="J33" s="87"/>
      <c r="K33" s="87"/>
      <c r="L33" s="87"/>
      <c r="M33" s="87"/>
      <c r="N33" s="87"/>
      <c r="O33" s="87"/>
      <c r="P33" s="87"/>
    </row>
    <row r="34" spans="2:16" s="81" customFormat="1" ht="25.5" customHeight="1">
      <c r="B34" s="106" t="s">
        <v>163</v>
      </c>
    </row>
    <row r="35" spans="2:16" s="81" customFormat="1" ht="48.75" customHeight="1">
      <c r="B35" s="107" t="s">
        <v>164</v>
      </c>
      <c r="C35" s="108">
        <f>C26</f>
        <v>0</v>
      </c>
      <c r="D35" s="109" t="s">
        <v>165</v>
      </c>
      <c r="E35" s="109" t="s">
        <v>166</v>
      </c>
      <c r="F35" s="110">
        <f>O32</f>
        <v>0</v>
      </c>
      <c r="G35" s="109" t="s">
        <v>167</v>
      </c>
      <c r="H35" s="109" t="s">
        <v>168</v>
      </c>
      <c r="I35" s="111" t="str">
        <f>IFERROR(C35/F35,"")</f>
        <v/>
      </c>
    </row>
    <row r="36" spans="2:16" s="81" customFormat="1" ht="17.25">
      <c r="B36" s="87"/>
      <c r="C36" s="87"/>
      <c r="D36" s="87"/>
      <c r="E36" s="87"/>
      <c r="F36" s="87"/>
      <c r="G36" s="87"/>
      <c r="H36" s="87"/>
      <c r="I36" s="87"/>
      <c r="J36" s="87"/>
      <c r="K36" s="87"/>
      <c r="L36" s="87"/>
      <c r="M36" s="87"/>
      <c r="N36" s="87"/>
      <c r="O36" s="87"/>
      <c r="P36" s="87"/>
    </row>
    <row r="37" spans="2:16" s="81" customFormat="1" ht="25.5" customHeight="1" thickBot="1">
      <c r="F37" s="112"/>
      <c r="H37" s="112"/>
      <c r="I37" s="112"/>
      <c r="J37" s="112"/>
      <c r="K37" s="112"/>
      <c r="L37" s="112"/>
    </row>
    <row r="38" spans="2:16" s="81" customFormat="1" ht="43.5" customHeight="1" thickTop="1" thickBot="1">
      <c r="B38" s="560">
        <v>12</v>
      </c>
      <c r="C38" s="561"/>
      <c r="D38" s="113" t="s">
        <v>169</v>
      </c>
      <c r="E38" s="109" t="s">
        <v>170</v>
      </c>
      <c r="F38" s="114" t="str">
        <f>I35</f>
        <v/>
      </c>
      <c r="G38" s="113" t="s">
        <v>171</v>
      </c>
      <c r="H38" s="562" t="str">
        <f>IFERROR(12/F38,"")</f>
        <v/>
      </c>
      <c r="I38" s="563"/>
      <c r="J38" s="115" t="s">
        <v>357</v>
      </c>
      <c r="L38" s="112"/>
      <c r="M38" s="116"/>
      <c r="N38" s="117"/>
      <c r="O38" s="117"/>
    </row>
    <row r="39" spans="2:16" ht="15" thickTop="1"/>
  </sheetData>
  <mergeCells count="13">
    <mergeCell ref="B38:C38"/>
    <mergeCell ref="H38:I38"/>
    <mergeCell ref="B17:O17"/>
    <mergeCell ref="B18:O18"/>
    <mergeCell ref="B23:O24"/>
    <mergeCell ref="C26:D26"/>
    <mergeCell ref="B28:S28"/>
    <mergeCell ref="K32:N32"/>
    <mergeCell ref="B15:O15"/>
    <mergeCell ref="A2:P2"/>
    <mergeCell ref="B4:O4"/>
    <mergeCell ref="B6:O6"/>
    <mergeCell ref="K13:N13"/>
  </mergeCells>
  <phoneticPr fontId="2"/>
  <conditionalFormatting sqref="O13">
    <cfRule type="expression" dxfId="11" priority="1" stopIfTrue="1">
      <formula>ISERROR($O$13)</formula>
    </cfRule>
  </conditionalFormatting>
  <dataValidations disablePrompts="1" count="1">
    <dataValidation imeMode="halfAlpha" allowBlank="1" showInputMessage="1" showErrorMessage="1" sqref="C11:N12 C26:D26"/>
  </dataValidations>
  <printOptions horizontalCentered="1"/>
  <pageMargins left="0.7" right="0.7" top="0.75" bottom="0.75" header="0.3" footer="0.3"/>
  <pageSetup paperSize="9" scale="57" orientation="portrait" r:id="rId1"/>
  <headerFooter alignWithMargins="0"/>
  <colBreaks count="1" manualBreakCount="1">
    <brk id="2" max="46"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5"/>
  <sheetViews>
    <sheetView showGridLines="0" view="pageBreakPreview" zoomScale="91" zoomScaleNormal="80" zoomScaleSheetLayoutView="91" workbookViewId="0">
      <selection activeCell="A2" sqref="A2:Q2"/>
    </sheetView>
  </sheetViews>
  <sheetFormatPr defaultRowHeight="13.5"/>
  <cols>
    <col min="1" max="1" width="4.375" style="326" customWidth="1"/>
    <col min="2" max="3" width="11.125" style="326" customWidth="1"/>
    <col min="4" max="15" width="7.75" style="326" customWidth="1"/>
    <col min="16" max="16" width="8.375" style="326" customWidth="1"/>
    <col min="17" max="17" width="4.375" style="326" customWidth="1"/>
    <col min="18" max="18" width="9" style="326" customWidth="1"/>
    <col min="19" max="16384" width="9" style="326"/>
  </cols>
  <sheetData>
    <row r="1" spans="1:22" ht="24" customHeight="1">
      <c r="A1" s="146" t="s">
        <v>172</v>
      </c>
      <c r="B1" s="147"/>
      <c r="C1" s="147"/>
      <c r="D1" s="147"/>
      <c r="E1" s="147"/>
      <c r="F1" s="147"/>
      <c r="G1" s="147"/>
      <c r="H1" s="147"/>
      <c r="I1" s="147"/>
      <c r="J1" s="147"/>
      <c r="K1" s="147"/>
      <c r="L1" s="147"/>
      <c r="M1" s="147"/>
      <c r="N1" s="147"/>
      <c r="O1" s="147"/>
      <c r="P1" s="147"/>
      <c r="Q1" s="147"/>
      <c r="R1" s="148" t="s">
        <v>189</v>
      </c>
      <c r="S1" s="148" t="s">
        <v>190</v>
      </c>
      <c r="T1" s="148" t="s">
        <v>191</v>
      </c>
      <c r="U1" s="148" t="s">
        <v>192</v>
      </c>
      <c r="V1" s="148" t="s">
        <v>193</v>
      </c>
    </row>
    <row r="2" spans="1:22" ht="25.5" customHeight="1">
      <c r="A2" s="578" t="s">
        <v>194</v>
      </c>
      <c r="B2" s="578"/>
      <c r="C2" s="578"/>
      <c r="D2" s="578"/>
      <c r="E2" s="578"/>
      <c r="F2" s="578"/>
      <c r="G2" s="578"/>
      <c r="H2" s="578"/>
      <c r="I2" s="578"/>
      <c r="J2" s="578"/>
      <c r="K2" s="578"/>
      <c r="L2" s="578"/>
      <c r="M2" s="578"/>
      <c r="N2" s="578"/>
      <c r="O2" s="578"/>
      <c r="P2" s="578"/>
      <c r="Q2" s="578"/>
      <c r="R2" s="148" t="s">
        <v>195</v>
      </c>
      <c r="S2" s="148" t="s">
        <v>196</v>
      </c>
      <c r="T2" s="148" t="s">
        <v>197</v>
      </c>
      <c r="U2" s="148" t="s">
        <v>198</v>
      </c>
      <c r="V2" s="148" t="s">
        <v>199</v>
      </c>
    </row>
    <row r="3" spans="1:22" ht="25.5" customHeight="1">
      <c r="A3" s="579" t="s">
        <v>173</v>
      </c>
      <c r="B3" s="579"/>
      <c r="C3" s="579"/>
      <c r="D3" s="579"/>
      <c r="E3" s="579"/>
      <c r="F3" s="579"/>
      <c r="G3" s="579"/>
      <c r="H3" s="579"/>
      <c r="I3" s="579"/>
      <c r="J3" s="579"/>
      <c r="K3" s="579"/>
      <c r="L3" s="579"/>
      <c r="M3" s="579"/>
      <c r="N3" s="579"/>
      <c r="O3" s="579"/>
      <c r="P3" s="579"/>
      <c r="Q3" s="579"/>
      <c r="R3" s="148" t="s">
        <v>200</v>
      </c>
      <c r="S3" s="148" t="s">
        <v>201</v>
      </c>
      <c r="T3" s="148" t="s">
        <v>197</v>
      </c>
      <c r="U3" s="148" t="s">
        <v>202</v>
      </c>
      <c r="V3" s="148" t="s">
        <v>203</v>
      </c>
    </row>
    <row r="4" spans="1:22" s="152" customFormat="1" ht="25.5" customHeight="1">
      <c r="A4" s="149"/>
      <c r="B4" s="150"/>
      <c r="C4" s="150"/>
      <c r="D4" s="150"/>
      <c r="E4" s="150"/>
      <c r="F4" s="150"/>
      <c r="G4" s="150"/>
      <c r="H4" s="150"/>
      <c r="I4" s="150"/>
      <c r="J4" s="150"/>
      <c r="K4" s="150"/>
      <c r="L4" s="150"/>
      <c r="M4" s="150"/>
      <c r="N4" s="150"/>
      <c r="O4" s="150"/>
      <c r="P4" s="150"/>
      <c r="Q4" s="151"/>
      <c r="R4" s="148" t="s">
        <v>204</v>
      </c>
      <c r="S4" s="148" t="s">
        <v>205</v>
      </c>
      <c r="T4" s="148" t="s">
        <v>197</v>
      </c>
      <c r="U4" s="148" t="s">
        <v>206</v>
      </c>
      <c r="V4" s="148" t="s">
        <v>199</v>
      </c>
    </row>
    <row r="5" spans="1:22" s="155" customFormat="1" ht="25.5" customHeight="1">
      <c r="A5" s="149"/>
      <c r="B5" s="153" t="s">
        <v>129</v>
      </c>
      <c r="C5" s="154"/>
      <c r="D5" s="154"/>
      <c r="E5" s="154"/>
      <c r="F5" s="154"/>
      <c r="G5" s="154"/>
      <c r="H5" s="154"/>
      <c r="I5" s="154"/>
      <c r="J5" s="154"/>
      <c r="K5" s="154"/>
      <c r="L5" s="154"/>
      <c r="M5" s="154"/>
      <c r="N5" s="154"/>
      <c r="O5" s="154"/>
      <c r="P5" s="154"/>
      <c r="Q5" s="154"/>
      <c r="R5" s="148" t="s">
        <v>207</v>
      </c>
      <c r="S5" s="148" t="s">
        <v>208</v>
      </c>
      <c r="T5" s="148" t="s">
        <v>197</v>
      </c>
      <c r="U5" s="148" t="s">
        <v>206</v>
      </c>
      <c r="V5" s="148" t="s">
        <v>359</v>
      </c>
    </row>
    <row r="6" spans="1:22" s="155" customFormat="1" ht="25.5" customHeight="1">
      <c r="A6" s="149"/>
      <c r="B6" s="156"/>
      <c r="C6" s="154"/>
      <c r="D6" s="154"/>
      <c r="E6" s="154"/>
      <c r="F6" s="154"/>
      <c r="G6" s="154"/>
      <c r="H6" s="154"/>
      <c r="I6" s="154"/>
      <c r="J6" s="154"/>
      <c r="K6" s="154"/>
      <c r="L6" s="154"/>
      <c r="M6" s="154"/>
      <c r="N6" s="154"/>
      <c r="O6" s="154"/>
      <c r="P6" s="154"/>
      <c r="Q6" s="154"/>
      <c r="R6" s="148" t="s">
        <v>222</v>
      </c>
      <c r="S6" s="148" t="s">
        <v>223</v>
      </c>
      <c r="T6" s="148" t="s">
        <v>209</v>
      </c>
      <c r="U6" s="148" t="s">
        <v>210</v>
      </c>
      <c r="V6" s="148" t="s">
        <v>360</v>
      </c>
    </row>
    <row r="7" spans="1:22" s="121" customFormat="1" ht="45.75" customHeight="1">
      <c r="A7" s="120"/>
      <c r="B7" s="580" t="s">
        <v>174</v>
      </c>
      <c r="C7" s="580"/>
      <c r="D7" s="580"/>
      <c r="E7" s="580"/>
      <c r="F7" s="580"/>
      <c r="G7" s="580"/>
      <c r="H7" s="580"/>
      <c r="I7" s="580"/>
      <c r="J7" s="580"/>
      <c r="K7" s="580"/>
      <c r="L7" s="580"/>
      <c r="M7" s="580"/>
      <c r="N7" s="580"/>
      <c r="O7" s="580"/>
      <c r="P7" s="580"/>
      <c r="Q7" s="581"/>
    </row>
    <row r="8" spans="1:22" s="152" customFormat="1" ht="29.25" customHeight="1">
      <c r="A8" s="157"/>
      <c r="B8" s="580" t="s">
        <v>224</v>
      </c>
      <c r="C8" s="581"/>
      <c r="D8" s="581"/>
      <c r="E8" s="581"/>
      <c r="F8" s="581"/>
      <c r="G8" s="581"/>
      <c r="H8" s="581"/>
      <c r="I8" s="581"/>
      <c r="J8" s="581"/>
      <c r="K8" s="581"/>
      <c r="L8" s="581"/>
      <c r="M8" s="581"/>
      <c r="N8" s="581"/>
      <c r="O8" s="581"/>
      <c r="P8" s="581"/>
      <c r="Q8" s="581"/>
    </row>
    <row r="9" spans="1:22" s="121" customFormat="1" ht="29.25" customHeight="1">
      <c r="A9" s="120"/>
      <c r="B9" s="580" t="s">
        <v>211</v>
      </c>
      <c r="C9" s="580"/>
      <c r="D9" s="580"/>
      <c r="E9" s="580"/>
      <c r="F9" s="580"/>
      <c r="G9" s="580"/>
      <c r="H9" s="580"/>
      <c r="I9" s="580"/>
      <c r="J9" s="580"/>
      <c r="K9" s="580"/>
      <c r="L9" s="580"/>
      <c r="M9" s="580"/>
      <c r="N9" s="580"/>
      <c r="O9" s="580"/>
      <c r="P9" s="580"/>
      <c r="Q9" s="581"/>
    </row>
    <row r="10" spans="1:22" s="155" customFormat="1" ht="29.25" customHeight="1">
      <c r="A10" s="149"/>
      <c r="B10" s="576" t="s">
        <v>175</v>
      </c>
      <c r="C10" s="576"/>
      <c r="D10" s="576"/>
      <c r="E10" s="576"/>
      <c r="F10" s="576"/>
      <c r="G10" s="576"/>
      <c r="H10" s="576"/>
      <c r="I10" s="576"/>
      <c r="J10" s="576"/>
      <c r="K10" s="576"/>
      <c r="L10" s="576"/>
      <c r="M10" s="576"/>
      <c r="N10" s="576"/>
      <c r="O10" s="576"/>
      <c r="P10" s="576"/>
      <c r="Q10" s="576"/>
    </row>
    <row r="11" spans="1:22" s="152" customFormat="1" ht="29.25" customHeight="1">
      <c r="A11" s="157"/>
      <c r="B11" s="576" t="s">
        <v>219</v>
      </c>
      <c r="C11" s="576"/>
      <c r="D11" s="576"/>
      <c r="E11" s="576"/>
      <c r="F11" s="576"/>
      <c r="G11" s="576"/>
      <c r="H11" s="576"/>
      <c r="I11" s="576"/>
      <c r="J11" s="576"/>
      <c r="K11" s="576"/>
      <c r="L11" s="576"/>
      <c r="M11" s="576"/>
      <c r="N11" s="576"/>
      <c r="O11" s="576"/>
      <c r="P11" s="576"/>
      <c r="Q11" s="577"/>
    </row>
    <row r="12" spans="1:22" s="152" customFormat="1" ht="54.75" customHeight="1">
      <c r="A12" s="157"/>
      <c r="B12" s="580" t="s">
        <v>361</v>
      </c>
      <c r="C12" s="581"/>
      <c r="D12" s="581"/>
      <c r="E12" s="581"/>
      <c r="F12" s="581"/>
      <c r="G12" s="581"/>
      <c r="H12" s="581"/>
      <c r="I12" s="581"/>
      <c r="J12" s="581"/>
      <c r="K12" s="581"/>
      <c r="L12" s="581"/>
      <c r="M12" s="581"/>
      <c r="N12" s="581"/>
      <c r="O12" s="581"/>
      <c r="P12" s="581"/>
      <c r="Q12" s="581"/>
    </row>
    <row r="13" spans="1:22" s="152" customFormat="1" ht="18" customHeight="1" thickBot="1">
      <c r="A13" s="157"/>
      <c r="B13" s="158"/>
      <c r="C13" s="158"/>
      <c r="D13" s="158"/>
      <c r="E13" s="158"/>
      <c r="F13" s="158"/>
      <c r="G13" s="158"/>
      <c r="H13" s="158"/>
      <c r="I13" s="158"/>
      <c r="J13" s="158"/>
      <c r="K13" s="158"/>
      <c r="L13" s="158"/>
      <c r="M13" s="158"/>
      <c r="N13" s="158"/>
      <c r="O13" s="158"/>
      <c r="P13" s="158"/>
      <c r="Q13" s="159"/>
    </row>
    <row r="14" spans="1:22" s="152" customFormat="1" ht="30" customHeight="1">
      <c r="A14" s="157"/>
      <c r="B14" s="587" t="s">
        <v>212</v>
      </c>
      <c r="C14" s="588"/>
      <c r="D14" s="589"/>
      <c r="E14" s="589"/>
      <c r="F14" s="589"/>
      <c r="G14" s="589"/>
      <c r="H14" s="589"/>
      <c r="I14" s="589"/>
      <c r="J14" s="589"/>
      <c r="K14" s="589"/>
      <c r="L14" s="589"/>
      <c r="M14" s="589"/>
      <c r="N14" s="589"/>
      <c r="O14" s="590"/>
      <c r="P14" s="158"/>
      <c r="Q14" s="159"/>
    </row>
    <row r="15" spans="1:22" s="121" customFormat="1" ht="30" customHeight="1" thickBot="1">
      <c r="A15" s="160"/>
      <c r="B15" s="591" t="s">
        <v>190</v>
      </c>
      <c r="C15" s="592"/>
      <c r="D15" s="593" t="str">
        <f>IFERROR(VLOOKUP(D14,$R$2:$V$6,2,FALSE),"")</f>
        <v/>
      </c>
      <c r="E15" s="593"/>
      <c r="F15" s="593"/>
      <c r="G15" s="593"/>
      <c r="H15" s="593"/>
      <c r="I15" s="593"/>
      <c r="J15" s="593"/>
      <c r="K15" s="593"/>
      <c r="L15" s="593"/>
      <c r="M15" s="593"/>
      <c r="N15" s="593"/>
      <c r="O15" s="594"/>
      <c r="P15" s="120"/>
      <c r="Q15" s="120"/>
    </row>
    <row r="16" spans="1:22" ht="22.5" customHeight="1" thickBot="1">
      <c r="A16" s="147"/>
      <c r="B16" s="147"/>
      <c r="C16" s="147"/>
      <c r="D16" s="147"/>
      <c r="E16" s="147"/>
      <c r="F16" s="147"/>
      <c r="G16" s="147"/>
      <c r="H16" s="147"/>
      <c r="I16" s="147"/>
      <c r="J16" s="147"/>
      <c r="K16" s="147"/>
      <c r="L16" s="147"/>
      <c r="M16" s="147"/>
      <c r="N16" s="147"/>
      <c r="O16" s="147"/>
      <c r="P16" s="147"/>
      <c r="Q16" s="147"/>
    </row>
    <row r="17" spans="2:17" ht="30" customHeight="1" thickBot="1">
      <c r="B17" s="161"/>
      <c r="C17" s="162"/>
      <c r="D17" s="122" t="s">
        <v>58</v>
      </c>
      <c r="E17" s="123" t="s">
        <v>130</v>
      </c>
      <c r="F17" s="124" t="s">
        <v>131</v>
      </c>
      <c r="G17" s="122" t="s">
        <v>132</v>
      </c>
      <c r="H17" s="123" t="s">
        <v>133</v>
      </c>
      <c r="I17" s="124" t="s">
        <v>134</v>
      </c>
      <c r="J17" s="122" t="s">
        <v>213</v>
      </c>
      <c r="K17" s="123" t="s">
        <v>214</v>
      </c>
      <c r="L17" s="124" t="s">
        <v>215</v>
      </c>
      <c r="M17" s="122" t="s">
        <v>135</v>
      </c>
      <c r="N17" s="123" t="s">
        <v>136</v>
      </c>
      <c r="O17" s="124" t="s">
        <v>137</v>
      </c>
      <c r="P17" s="147"/>
      <c r="Q17" s="147"/>
    </row>
    <row r="18" spans="2:17" ht="54" customHeight="1">
      <c r="B18" s="582" t="str">
        <f>IFERROR(VLOOKUP(D14,$R$2:$V$6,3,FALSE),"")</f>
        <v/>
      </c>
      <c r="C18" s="163" t="s">
        <v>176</v>
      </c>
      <c r="D18" s="125"/>
      <c r="E18" s="126"/>
      <c r="F18" s="127"/>
      <c r="G18" s="125"/>
      <c r="H18" s="126"/>
      <c r="I18" s="127"/>
      <c r="J18" s="125"/>
      <c r="K18" s="126"/>
      <c r="L18" s="127"/>
      <c r="M18" s="125"/>
      <c r="N18" s="126"/>
      <c r="O18" s="128"/>
      <c r="P18" s="164"/>
      <c r="Q18" s="147"/>
    </row>
    <row r="19" spans="2:17" ht="54" customHeight="1" thickBot="1">
      <c r="B19" s="583"/>
      <c r="C19" s="165" t="s">
        <v>177</v>
      </c>
      <c r="D19" s="50"/>
      <c r="E19" s="51"/>
      <c r="F19" s="129"/>
      <c r="G19" s="50"/>
      <c r="H19" s="51"/>
      <c r="I19" s="129"/>
      <c r="J19" s="50"/>
      <c r="K19" s="51"/>
      <c r="L19" s="129"/>
      <c r="M19" s="50"/>
      <c r="N19" s="51"/>
      <c r="O19" s="130"/>
      <c r="P19" s="164"/>
      <c r="Q19" s="147"/>
    </row>
    <row r="20" spans="2:17" ht="54" customHeight="1" thickTop="1" thickBot="1">
      <c r="B20" s="584"/>
      <c r="C20" s="166" t="s">
        <v>178</v>
      </c>
      <c r="D20" s="52"/>
      <c r="E20" s="53"/>
      <c r="F20" s="131"/>
      <c r="G20" s="52"/>
      <c r="H20" s="53"/>
      <c r="I20" s="131"/>
      <c r="J20" s="52"/>
      <c r="K20" s="53"/>
      <c r="L20" s="131"/>
      <c r="M20" s="52"/>
      <c r="N20" s="53"/>
      <c r="O20" s="132"/>
      <c r="P20" s="167" t="str">
        <f>IFERROR(AVERAGE(D20:N20),"")</f>
        <v/>
      </c>
      <c r="Q20" s="147"/>
    </row>
    <row r="21" spans="2:17" ht="54" customHeight="1">
      <c r="B21" s="582" t="str">
        <f>IFERROR(VLOOKUP(D14,$R$2:$V$6,4,FALSE),"")</f>
        <v/>
      </c>
      <c r="C21" s="168" t="s">
        <v>176</v>
      </c>
      <c r="D21" s="125"/>
      <c r="E21" s="126"/>
      <c r="F21" s="127"/>
      <c r="G21" s="125"/>
      <c r="H21" s="126"/>
      <c r="I21" s="127"/>
      <c r="J21" s="125"/>
      <c r="K21" s="126"/>
      <c r="L21" s="127"/>
      <c r="M21" s="125"/>
      <c r="N21" s="126"/>
      <c r="O21" s="128"/>
      <c r="P21" s="164"/>
      <c r="Q21" s="147"/>
    </row>
    <row r="22" spans="2:17" ht="54" customHeight="1" thickBot="1">
      <c r="B22" s="583"/>
      <c r="C22" s="169" t="s">
        <v>177</v>
      </c>
      <c r="D22" s="50"/>
      <c r="E22" s="51"/>
      <c r="F22" s="129"/>
      <c r="G22" s="50"/>
      <c r="H22" s="51"/>
      <c r="I22" s="129"/>
      <c r="J22" s="50"/>
      <c r="K22" s="51"/>
      <c r="L22" s="129"/>
      <c r="M22" s="50"/>
      <c r="N22" s="51"/>
      <c r="O22" s="130"/>
      <c r="P22" s="164"/>
      <c r="Q22" s="147"/>
    </row>
    <row r="23" spans="2:17" ht="54" customHeight="1" thickTop="1" thickBot="1">
      <c r="B23" s="584"/>
      <c r="C23" s="170" t="s">
        <v>178</v>
      </c>
      <c r="D23" s="52"/>
      <c r="E23" s="53"/>
      <c r="F23" s="131"/>
      <c r="G23" s="52"/>
      <c r="H23" s="53"/>
      <c r="I23" s="131"/>
      <c r="J23" s="52"/>
      <c r="K23" s="53"/>
      <c r="L23" s="131"/>
      <c r="M23" s="52"/>
      <c r="N23" s="53"/>
      <c r="O23" s="134"/>
      <c r="P23" s="167" t="str">
        <f>IFERROR(AVERAGE(D23:N23),"")</f>
        <v/>
      </c>
      <c r="Q23" s="147"/>
    </row>
    <row r="24" spans="2:17" ht="33" customHeight="1" thickTop="1" thickBot="1">
      <c r="B24" s="147"/>
      <c r="C24" s="147"/>
      <c r="D24" s="171"/>
      <c r="E24" s="171"/>
      <c r="F24" s="171"/>
      <c r="G24" s="171"/>
      <c r="H24" s="135"/>
      <c r="I24" s="171"/>
      <c r="J24" s="171"/>
      <c r="K24" s="171"/>
      <c r="L24" s="171"/>
      <c r="M24" s="171"/>
      <c r="N24" s="171"/>
      <c r="O24" s="171"/>
      <c r="P24" s="54" t="s">
        <v>138</v>
      </c>
      <c r="Q24" s="172"/>
    </row>
    <row r="25" spans="2:17" s="148" customFormat="1" ht="45" customHeight="1" thickBot="1">
      <c r="B25" s="585" t="str">
        <f>IFERROR(VLOOKUP(D14,$R$2:$V$6,5,FALSE),"")</f>
        <v/>
      </c>
      <c r="C25" s="586"/>
      <c r="D25" s="173" t="str">
        <f>IFERROR(D23/D20,"")</f>
        <v/>
      </c>
      <c r="E25" s="174" t="str">
        <f t="shared" ref="E25:N25" si="0">IFERROR(E23/E20,"")</f>
        <v/>
      </c>
      <c r="F25" s="175" t="str">
        <f t="shared" si="0"/>
        <v/>
      </c>
      <c r="G25" s="173" t="str">
        <f t="shared" si="0"/>
        <v/>
      </c>
      <c r="H25" s="174" t="str">
        <f t="shared" si="0"/>
        <v/>
      </c>
      <c r="I25" s="176" t="str">
        <f t="shared" si="0"/>
        <v/>
      </c>
      <c r="J25" s="173" t="str">
        <f t="shared" si="0"/>
        <v/>
      </c>
      <c r="K25" s="174" t="str">
        <f t="shared" si="0"/>
        <v/>
      </c>
      <c r="L25" s="176" t="str">
        <f t="shared" si="0"/>
        <v/>
      </c>
      <c r="M25" s="177" t="str">
        <f t="shared" si="0"/>
        <v/>
      </c>
      <c r="N25" s="176" t="str">
        <f t="shared" si="0"/>
        <v/>
      </c>
      <c r="O25" s="178"/>
      <c r="P25" s="773" t="str">
        <f>IFERROR(TRUNC(P23/P20,3),"")</f>
        <v/>
      </c>
      <c r="Q25" s="179"/>
    </row>
  </sheetData>
  <mergeCells count="15">
    <mergeCell ref="B21:B23"/>
    <mergeCell ref="B25:C25"/>
    <mergeCell ref="B12:Q12"/>
    <mergeCell ref="B14:C14"/>
    <mergeCell ref="D14:O14"/>
    <mergeCell ref="B15:C15"/>
    <mergeCell ref="D15:O15"/>
    <mergeCell ref="B18:B20"/>
    <mergeCell ref="B11:Q11"/>
    <mergeCell ref="A2:Q2"/>
    <mergeCell ref="A3:Q3"/>
    <mergeCell ref="B7:Q7"/>
    <mergeCell ref="B9:Q9"/>
    <mergeCell ref="B10:Q10"/>
    <mergeCell ref="B8:Q8"/>
  </mergeCells>
  <phoneticPr fontId="2"/>
  <conditionalFormatting sqref="P20 P23">
    <cfRule type="expression" dxfId="10" priority="1" stopIfTrue="1">
      <formula>$D20=""</formula>
    </cfRule>
  </conditionalFormatting>
  <conditionalFormatting sqref="P25">
    <cfRule type="expression" dxfId="9" priority="2" stopIfTrue="1">
      <formula>ISERROR(L25)</formula>
    </cfRule>
  </conditionalFormatting>
  <conditionalFormatting sqref="D25:N25">
    <cfRule type="expression" dxfId="8" priority="3" stopIfTrue="1">
      <formula>ISERROR(D25)</formula>
    </cfRule>
  </conditionalFormatting>
  <dataValidations count="2">
    <dataValidation type="list" allowBlank="1" showInputMessage="1" showErrorMessage="1" sqref="D14:O14">
      <formula1>$R$2:$R$6</formula1>
    </dataValidation>
    <dataValidation imeMode="halfAlpha" allowBlank="1" showInputMessage="1" showErrorMessage="1" sqref="D18:N23"/>
  </dataValidations>
  <printOptions horizontalCentered="1"/>
  <pageMargins left="0.59055118110236227" right="0.39370078740157483" top="0.70866141732283472" bottom="0.47244094488188981" header="0.51181102362204722" footer="0.51181102362204722"/>
  <pageSetup paperSize="9" scale="7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91" zoomScaleNormal="80" zoomScaleSheetLayoutView="91" workbookViewId="0">
      <selection activeCell="A2" sqref="A2:Q2"/>
    </sheetView>
  </sheetViews>
  <sheetFormatPr defaultRowHeight="13.5"/>
  <cols>
    <col min="1" max="1" width="4.375" style="326" customWidth="1"/>
    <col min="2" max="3" width="11.125" style="326" customWidth="1"/>
    <col min="4" max="15" width="7.75" style="326" customWidth="1"/>
    <col min="16" max="16" width="8.375" style="326" customWidth="1"/>
    <col min="17" max="17" width="4.375" style="326" customWidth="1"/>
    <col min="18" max="18" width="9" style="326" customWidth="1"/>
    <col min="19" max="16384" width="9" style="326"/>
  </cols>
  <sheetData>
    <row r="1" spans="1:22" ht="24" customHeight="1">
      <c r="A1" s="146" t="s">
        <v>179</v>
      </c>
      <c r="B1" s="147"/>
      <c r="C1" s="147"/>
      <c r="D1" s="147"/>
      <c r="E1" s="147"/>
      <c r="F1" s="147"/>
      <c r="G1" s="147"/>
      <c r="H1" s="147"/>
      <c r="I1" s="147"/>
      <c r="J1" s="147"/>
      <c r="K1" s="147"/>
      <c r="L1" s="147"/>
      <c r="M1" s="147"/>
      <c r="N1" s="147"/>
      <c r="O1" s="147"/>
      <c r="P1" s="147"/>
      <c r="Q1" s="147"/>
      <c r="R1" s="148" t="s">
        <v>189</v>
      </c>
      <c r="S1" s="148" t="s">
        <v>190</v>
      </c>
      <c r="T1" s="148" t="s">
        <v>191</v>
      </c>
      <c r="U1" s="148" t="s">
        <v>192</v>
      </c>
      <c r="V1" s="148" t="s">
        <v>193</v>
      </c>
    </row>
    <row r="2" spans="1:22" ht="25.5" customHeight="1">
      <c r="A2" s="578" t="s">
        <v>194</v>
      </c>
      <c r="B2" s="578"/>
      <c r="C2" s="578"/>
      <c r="D2" s="578"/>
      <c r="E2" s="578"/>
      <c r="F2" s="578"/>
      <c r="G2" s="578"/>
      <c r="H2" s="578"/>
      <c r="I2" s="578"/>
      <c r="J2" s="578"/>
      <c r="K2" s="578"/>
      <c r="L2" s="578"/>
      <c r="M2" s="578"/>
      <c r="N2" s="578"/>
      <c r="O2" s="578"/>
      <c r="P2" s="578"/>
      <c r="Q2" s="578"/>
      <c r="R2" s="148" t="s">
        <v>195</v>
      </c>
      <c r="S2" s="148" t="s">
        <v>196</v>
      </c>
      <c r="T2" s="148" t="s">
        <v>197</v>
      </c>
      <c r="U2" s="148" t="s">
        <v>198</v>
      </c>
      <c r="V2" s="148" t="s">
        <v>199</v>
      </c>
    </row>
    <row r="3" spans="1:22" ht="25.5" customHeight="1">
      <c r="A3" s="579" t="s">
        <v>216</v>
      </c>
      <c r="B3" s="579"/>
      <c r="C3" s="579"/>
      <c r="D3" s="579"/>
      <c r="E3" s="579"/>
      <c r="F3" s="579"/>
      <c r="G3" s="579"/>
      <c r="H3" s="579"/>
      <c r="I3" s="579"/>
      <c r="J3" s="579"/>
      <c r="K3" s="579"/>
      <c r="L3" s="579"/>
      <c r="M3" s="579"/>
      <c r="N3" s="579"/>
      <c r="O3" s="579"/>
      <c r="P3" s="579"/>
      <c r="Q3" s="579"/>
      <c r="R3" s="148" t="s">
        <v>200</v>
      </c>
      <c r="S3" s="148" t="s">
        <v>201</v>
      </c>
      <c r="T3" s="148" t="s">
        <v>197</v>
      </c>
      <c r="U3" s="148" t="s">
        <v>202</v>
      </c>
      <c r="V3" s="148" t="s">
        <v>203</v>
      </c>
    </row>
    <row r="4" spans="1:22" s="152" customFormat="1" ht="25.5" customHeight="1">
      <c r="A4" s="149"/>
      <c r="B4" s="150"/>
      <c r="C4" s="150"/>
      <c r="D4" s="150"/>
      <c r="E4" s="150"/>
      <c r="F4" s="150"/>
      <c r="G4" s="150"/>
      <c r="H4" s="150"/>
      <c r="I4" s="150"/>
      <c r="J4" s="150"/>
      <c r="K4" s="150"/>
      <c r="L4" s="150"/>
      <c r="M4" s="150"/>
      <c r="N4" s="150"/>
      <c r="O4" s="150"/>
      <c r="P4" s="150"/>
      <c r="Q4" s="151"/>
      <c r="R4" s="148" t="s">
        <v>204</v>
      </c>
      <c r="S4" s="148" t="s">
        <v>205</v>
      </c>
      <c r="T4" s="148" t="s">
        <v>197</v>
      </c>
      <c r="U4" s="148" t="s">
        <v>206</v>
      </c>
      <c r="V4" s="148" t="s">
        <v>199</v>
      </c>
    </row>
    <row r="5" spans="1:22" s="155" customFormat="1" ht="25.5" customHeight="1">
      <c r="A5" s="149"/>
      <c r="B5" s="153" t="s">
        <v>129</v>
      </c>
      <c r="C5" s="154"/>
      <c r="D5" s="154"/>
      <c r="E5" s="154"/>
      <c r="F5" s="154"/>
      <c r="G5" s="154"/>
      <c r="H5" s="154"/>
      <c r="I5" s="154"/>
      <c r="J5" s="154"/>
      <c r="K5" s="154"/>
      <c r="L5" s="154"/>
      <c r="M5" s="154"/>
      <c r="N5" s="154"/>
      <c r="O5" s="154"/>
      <c r="P5" s="154"/>
      <c r="Q5" s="154"/>
      <c r="R5" s="148" t="s">
        <v>207</v>
      </c>
      <c r="S5" s="148" t="s">
        <v>208</v>
      </c>
      <c r="T5" s="148" t="s">
        <v>197</v>
      </c>
      <c r="U5" s="148" t="s">
        <v>206</v>
      </c>
      <c r="V5" s="148" t="s">
        <v>199</v>
      </c>
    </row>
    <row r="6" spans="1:22" s="155" customFormat="1" ht="25.5" customHeight="1">
      <c r="A6" s="149"/>
      <c r="B6" s="156"/>
      <c r="C6" s="154"/>
      <c r="D6" s="154"/>
      <c r="E6" s="154"/>
      <c r="F6" s="154"/>
      <c r="G6" s="154"/>
      <c r="H6" s="154"/>
      <c r="I6" s="154"/>
      <c r="J6" s="154"/>
      <c r="K6" s="154"/>
      <c r="L6" s="154"/>
      <c r="M6" s="154"/>
      <c r="N6" s="154"/>
      <c r="O6" s="154"/>
      <c r="P6" s="154"/>
      <c r="Q6" s="154"/>
      <c r="R6" s="148" t="s">
        <v>222</v>
      </c>
      <c r="S6" s="148" t="s">
        <v>223</v>
      </c>
      <c r="T6" s="148" t="s">
        <v>209</v>
      </c>
      <c r="U6" s="148" t="s">
        <v>210</v>
      </c>
      <c r="V6" s="148" t="s">
        <v>360</v>
      </c>
    </row>
    <row r="7" spans="1:22" s="119" customFormat="1" ht="28.5" customHeight="1">
      <c r="A7" s="118"/>
      <c r="B7" s="595" t="s">
        <v>217</v>
      </c>
      <c r="C7" s="595"/>
      <c r="D7" s="595"/>
      <c r="E7" s="595"/>
      <c r="F7" s="595"/>
      <c r="G7" s="595"/>
      <c r="H7" s="595"/>
      <c r="I7" s="595"/>
      <c r="J7" s="595"/>
      <c r="K7" s="595"/>
      <c r="L7" s="595"/>
      <c r="M7" s="595"/>
      <c r="N7" s="595"/>
      <c r="O7" s="595"/>
      <c r="P7" s="595"/>
      <c r="Q7" s="595"/>
    </row>
    <row r="8" spans="1:22" s="121" customFormat="1" ht="45.75" customHeight="1">
      <c r="A8" s="120"/>
      <c r="B8" s="580" t="s">
        <v>174</v>
      </c>
      <c r="C8" s="580"/>
      <c r="D8" s="580"/>
      <c r="E8" s="580"/>
      <c r="F8" s="580"/>
      <c r="G8" s="580"/>
      <c r="H8" s="580"/>
      <c r="I8" s="580"/>
      <c r="J8" s="580"/>
      <c r="K8" s="580"/>
      <c r="L8" s="580"/>
      <c r="M8" s="580"/>
      <c r="N8" s="580"/>
      <c r="O8" s="580"/>
      <c r="P8" s="580"/>
      <c r="Q8" s="581"/>
    </row>
    <row r="9" spans="1:22" s="152" customFormat="1" ht="29.25" customHeight="1">
      <c r="A9" s="157"/>
      <c r="B9" s="580" t="s">
        <v>224</v>
      </c>
      <c r="C9" s="581"/>
      <c r="D9" s="581"/>
      <c r="E9" s="581"/>
      <c r="F9" s="581"/>
      <c r="G9" s="581"/>
      <c r="H9" s="581"/>
      <c r="I9" s="581"/>
      <c r="J9" s="581"/>
      <c r="K9" s="581"/>
      <c r="L9" s="581"/>
      <c r="M9" s="581"/>
      <c r="N9" s="581"/>
      <c r="O9" s="581"/>
      <c r="P9" s="581"/>
      <c r="Q9" s="581"/>
    </row>
    <row r="10" spans="1:22" s="121" customFormat="1" ht="29.25" customHeight="1">
      <c r="A10" s="120"/>
      <c r="B10" s="580" t="s">
        <v>211</v>
      </c>
      <c r="C10" s="580"/>
      <c r="D10" s="580"/>
      <c r="E10" s="580"/>
      <c r="F10" s="580"/>
      <c r="G10" s="580"/>
      <c r="H10" s="580"/>
      <c r="I10" s="580"/>
      <c r="J10" s="580"/>
      <c r="K10" s="580"/>
      <c r="L10" s="580"/>
      <c r="M10" s="580"/>
      <c r="N10" s="580"/>
      <c r="O10" s="580"/>
      <c r="P10" s="580"/>
      <c r="Q10" s="580"/>
    </row>
    <row r="11" spans="1:22" s="119" customFormat="1" ht="28.5" customHeight="1">
      <c r="A11" s="118"/>
      <c r="B11" s="595" t="s">
        <v>218</v>
      </c>
      <c r="C11" s="595"/>
      <c r="D11" s="595"/>
      <c r="E11" s="595"/>
      <c r="F11" s="595"/>
      <c r="G11" s="595"/>
      <c r="H11" s="595"/>
      <c r="I11" s="595"/>
      <c r="J11" s="595"/>
      <c r="K11" s="595"/>
      <c r="L11" s="595"/>
      <c r="M11" s="595"/>
      <c r="N11" s="595"/>
      <c r="O11" s="595"/>
      <c r="P11" s="595"/>
      <c r="Q11" s="595"/>
    </row>
    <row r="12" spans="1:22" s="152" customFormat="1" ht="29.25" customHeight="1">
      <c r="A12" s="157"/>
      <c r="B12" s="576" t="s">
        <v>220</v>
      </c>
      <c r="C12" s="576"/>
      <c r="D12" s="576"/>
      <c r="E12" s="576"/>
      <c r="F12" s="576"/>
      <c r="G12" s="576"/>
      <c r="H12" s="576"/>
      <c r="I12" s="576"/>
      <c r="J12" s="576"/>
      <c r="K12" s="576"/>
      <c r="L12" s="576"/>
      <c r="M12" s="576"/>
      <c r="N12" s="576"/>
      <c r="O12" s="576"/>
      <c r="P12" s="576"/>
      <c r="Q12" s="577"/>
    </row>
    <row r="13" spans="1:22" s="152" customFormat="1" ht="54.75" customHeight="1">
      <c r="A13" s="157"/>
      <c r="B13" s="580" t="s">
        <v>361</v>
      </c>
      <c r="C13" s="581"/>
      <c r="D13" s="581"/>
      <c r="E13" s="581"/>
      <c r="F13" s="581"/>
      <c r="G13" s="581"/>
      <c r="H13" s="581"/>
      <c r="I13" s="581"/>
      <c r="J13" s="581"/>
      <c r="K13" s="581"/>
      <c r="L13" s="581"/>
      <c r="M13" s="581"/>
      <c r="N13" s="581"/>
      <c r="O13" s="581"/>
      <c r="P13" s="581"/>
      <c r="Q13" s="581"/>
    </row>
    <row r="14" spans="1:22" s="152" customFormat="1" ht="18" customHeight="1" thickBot="1">
      <c r="A14" s="157"/>
      <c r="B14" s="158"/>
      <c r="C14" s="158"/>
      <c r="D14" s="158"/>
      <c r="E14" s="158"/>
      <c r="F14" s="158"/>
      <c r="G14" s="158"/>
      <c r="H14" s="158"/>
      <c r="I14" s="158"/>
      <c r="J14" s="158"/>
      <c r="K14" s="158"/>
      <c r="L14" s="158"/>
      <c r="M14" s="158"/>
      <c r="N14" s="158"/>
      <c r="O14" s="158"/>
      <c r="P14" s="158"/>
      <c r="Q14" s="159"/>
    </row>
    <row r="15" spans="1:22" s="152" customFormat="1" ht="30" customHeight="1">
      <c r="A15" s="157"/>
      <c r="B15" s="587" t="s">
        <v>212</v>
      </c>
      <c r="C15" s="588"/>
      <c r="D15" s="589"/>
      <c r="E15" s="589"/>
      <c r="F15" s="589"/>
      <c r="G15" s="589"/>
      <c r="H15" s="589"/>
      <c r="I15" s="589"/>
      <c r="J15" s="589"/>
      <c r="K15" s="589"/>
      <c r="L15" s="589"/>
      <c r="M15" s="589"/>
      <c r="N15" s="589"/>
      <c r="O15" s="590"/>
      <c r="P15" s="158"/>
      <c r="Q15" s="159"/>
    </row>
    <row r="16" spans="1:22" s="121" customFormat="1" ht="30" customHeight="1" thickBot="1">
      <c r="A16" s="160"/>
      <c r="B16" s="591" t="s">
        <v>190</v>
      </c>
      <c r="C16" s="592"/>
      <c r="D16" s="593" t="str">
        <f>IFERROR(VLOOKUP(D15,$R$2:$V$6,2,FALSE),"")</f>
        <v/>
      </c>
      <c r="E16" s="593"/>
      <c r="F16" s="593"/>
      <c r="G16" s="593"/>
      <c r="H16" s="593"/>
      <c r="I16" s="593"/>
      <c r="J16" s="593"/>
      <c r="K16" s="593"/>
      <c r="L16" s="593"/>
      <c r="M16" s="593"/>
      <c r="N16" s="593"/>
      <c r="O16" s="594"/>
      <c r="P16" s="120"/>
      <c r="Q16" s="120"/>
    </row>
    <row r="17" spans="1:17" ht="22.5" customHeight="1" thickBot="1">
      <c r="A17" s="147"/>
      <c r="B17" s="147"/>
      <c r="C17" s="147"/>
      <c r="D17" s="147"/>
      <c r="E17" s="147"/>
      <c r="F17" s="147"/>
      <c r="G17" s="147"/>
      <c r="H17" s="147"/>
      <c r="I17" s="147"/>
      <c r="J17" s="147"/>
      <c r="K17" s="147"/>
      <c r="L17" s="147"/>
      <c r="M17" s="147"/>
      <c r="N17" s="147"/>
      <c r="O17" s="147"/>
      <c r="P17" s="147"/>
      <c r="Q17" s="147"/>
    </row>
    <row r="18" spans="1:17" ht="30" customHeight="1" thickBot="1">
      <c r="B18" s="161"/>
      <c r="C18" s="162"/>
      <c r="D18" s="137" t="s">
        <v>139</v>
      </c>
      <c r="E18" s="138" t="s">
        <v>139</v>
      </c>
      <c r="F18" s="139" t="s">
        <v>139</v>
      </c>
      <c r="G18" s="140"/>
      <c r="H18" s="48"/>
      <c r="I18" s="180"/>
      <c r="J18" s="180"/>
      <c r="K18" s="180"/>
      <c r="L18" s="180"/>
      <c r="M18" s="180"/>
      <c r="N18" s="180"/>
      <c r="O18" s="180"/>
      <c r="P18" s="181"/>
      <c r="Q18" s="147"/>
    </row>
    <row r="19" spans="1:17" ht="54" customHeight="1">
      <c r="B19" s="582" t="str">
        <f>IFERROR(VLOOKUP(D15,$R$2:$V$6,3,FALSE),"")</f>
        <v/>
      </c>
      <c r="C19" s="163" t="s">
        <v>176</v>
      </c>
      <c r="D19" s="125"/>
      <c r="E19" s="126"/>
      <c r="F19" s="127"/>
      <c r="G19" s="49"/>
      <c r="H19" s="49"/>
      <c r="I19" s="171"/>
      <c r="J19" s="171"/>
      <c r="K19" s="171"/>
      <c r="L19" s="171"/>
      <c r="M19" s="171"/>
      <c r="N19" s="171"/>
      <c r="O19" s="171"/>
      <c r="P19" s="182"/>
      <c r="Q19" s="147"/>
    </row>
    <row r="20" spans="1:17" ht="54" customHeight="1" thickBot="1">
      <c r="B20" s="583"/>
      <c r="C20" s="165" t="s">
        <v>177</v>
      </c>
      <c r="D20" s="50"/>
      <c r="E20" s="51"/>
      <c r="F20" s="129"/>
      <c r="G20" s="49"/>
      <c r="H20" s="49"/>
      <c r="I20" s="171"/>
      <c r="J20" s="171"/>
      <c r="K20" s="171"/>
      <c r="L20" s="171"/>
      <c r="M20" s="171"/>
      <c r="N20" s="171"/>
      <c r="O20" s="171"/>
      <c r="P20" s="182"/>
      <c r="Q20" s="147"/>
    </row>
    <row r="21" spans="1:17" ht="54" customHeight="1" thickTop="1" thickBot="1">
      <c r="B21" s="584"/>
      <c r="C21" s="166" t="s">
        <v>178</v>
      </c>
      <c r="D21" s="52"/>
      <c r="E21" s="53"/>
      <c r="F21" s="131"/>
      <c r="G21" s="133" t="str">
        <f>IFERROR(AVERAGE(D21:F21),"")</f>
        <v/>
      </c>
      <c r="H21" s="49"/>
      <c r="I21" s="171"/>
      <c r="J21" s="171"/>
      <c r="K21" s="171"/>
      <c r="L21" s="171"/>
      <c r="M21" s="171"/>
      <c r="N21" s="171"/>
      <c r="O21" s="171"/>
      <c r="P21" s="183"/>
      <c r="Q21" s="147"/>
    </row>
    <row r="22" spans="1:17" ht="54" customHeight="1">
      <c r="B22" s="582" t="str">
        <f>IFERROR(VLOOKUP(D15,$R$2:$V$6,4,FALSE),"")</f>
        <v/>
      </c>
      <c r="C22" s="168" t="s">
        <v>176</v>
      </c>
      <c r="D22" s="125"/>
      <c r="E22" s="126"/>
      <c r="F22" s="127"/>
      <c r="G22" s="49"/>
      <c r="H22" s="49"/>
      <c r="I22" s="171"/>
      <c r="J22" s="171"/>
      <c r="K22" s="171"/>
      <c r="L22" s="171"/>
      <c r="M22" s="171"/>
      <c r="N22" s="171"/>
      <c r="O22" s="171"/>
      <c r="P22" s="182"/>
      <c r="Q22" s="147"/>
    </row>
    <row r="23" spans="1:17" ht="54" customHeight="1" thickBot="1">
      <c r="B23" s="583"/>
      <c r="C23" s="169" t="s">
        <v>177</v>
      </c>
      <c r="D23" s="50"/>
      <c r="E23" s="51"/>
      <c r="F23" s="129"/>
      <c r="G23" s="49"/>
      <c r="H23" s="49"/>
      <c r="I23" s="171"/>
      <c r="J23" s="171"/>
      <c r="K23" s="171"/>
      <c r="L23" s="171"/>
      <c r="M23" s="171"/>
      <c r="N23" s="171"/>
      <c r="O23" s="171"/>
      <c r="P23" s="182"/>
      <c r="Q23" s="147"/>
    </row>
    <row r="24" spans="1:17" ht="54" customHeight="1" thickTop="1" thickBot="1">
      <c r="B24" s="584"/>
      <c r="C24" s="170" t="s">
        <v>178</v>
      </c>
      <c r="D24" s="52"/>
      <c r="E24" s="53"/>
      <c r="F24" s="131"/>
      <c r="G24" s="133" t="str">
        <f>IFERROR(AVERAGE(D24:F24),"")</f>
        <v/>
      </c>
      <c r="H24" s="49"/>
      <c r="I24" s="171"/>
      <c r="J24" s="171"/>
      <c r="K24" s="171"/>
      <c r="L24" s="171"/>
      <c r="M24" s="171"/>
      <c r="N24" s="171"/>
      <c r="O24" s="171"/>
      <c r="P24" s="183"/>
      <c r="Q24" s="147"/>
    </row>
    <row r="25" spans="1:17" ht="33" customHeight="1" thickTop="1" thickBot="1">
      <c r="B25" s="147"/>
      <c r="C25" s="147"/>
      <c r="D25" s="49"/>
      <c r="E25" s="49"/>
      <c r="F25" s="49"/>
      <c r="G25" s="49"/>
      <c r="H25" s="54" t="s">
        <v>138</v>
      </c>
      <c r="I25" s="171"/>
      <c r="J25" s="171"/>
      <c r="K25" s="171"/>
      <c r="L25" s="171"/>
      <c r="M25" s="171"/>
      <c r="N25" s="171"/>
      <c r="O25" s="171"/>
      <c r="P25" s="135"/>
      <c r="Q25" s="172"/>
    </row>
    <row r="26" spans="1:17" s="148" customFormat="1" ht="45" customHeight="1" thickBot="1">
      <c r="B26" s="585" t="str">
        <f>IFERROR(VLOOKUP(D15,$R$2:$V$6,5,FALSE),"")</f>
        <v/>
      </c>
      <c r="C26" s="586"/>
      <c r="D26" s="136" t="str">
        <f>IFERROR(D24/D21,"")</f>
        <v/>
      </c>
      <c r="E26" s="136" t="str">
        <f t="shared" ref="E26:F26" si="0">IFERROR(E24/E21,"")</f>
        <v/>
      </c>
      <c r="F26" s="141" t="str">
        <f t="shared" si="0"/>
        <v/>
      </c>
      <c r="G26" s="49"/>
      <c r="H26" s="773" t="str">
        <f>IFERROR(TRUNC(G24/G21,3),"")</f>
        <v/>
      </c>
      <c r="I26" s="184"/>
      <c r="J26" s="184"/>
      <c r="K26" s="184"/>
      <c r="L26" s="184"/>
      <c r="M26" s="184"/>
      <c r="N26" s="184"/>
      <c r="O26" s="171"/>
      <c r="P26" s="185"/>
      <c r="Q26" s="179"/>
    </row>
  </sheetData>
  <mergeCells count="16">
    <mergeCell ref="B19:B21"/>
    <mergeCell ref="B22:B24"/>
    <mergeCell ref="B26:C26"/>
    <mergeCell ref="B13:Q13"/>
    <mergeCell ref="B11:Q11"/>
    <mergeCell ref="B12:Q12"/>
    <mergeCell ref="B15:C15"/>
    <mergeCell ref="D15:O15"/>
    <mergeCell ref="B16:C16"/>
    <mergeCell ref="D16:O16"/>
    <mergeCell ref="A2:Q2"/>
    <mergeCell ref="A3:Q3"/>
    <mergeCell ref="B7:Q7"/>
    <mergeCell ref="B8:Q8"/>
    <mergeCell ref="B10:Q10"/>
    <mergeCell ref="B9:Q9"/>
  </mergeCells>
  <phoneticPr fontId="2"/>
  <conditionalFormatting sqref="P21 P24">
    <cfRule type="expression" dxfId="7" priority="4" stopIfTrue="1">
      <formula>$D21=""</formula>
    </cfRule>
  </conditionalFormatting>
  <conditionalFormatting sqref="P26">
    <cfRule type="expression" dxfId="6" priority="5" stopIfTrue="1">
      <formula>ISERROR(L26)</formula>
    </cfRule>
  </conditionalFormatting>
  <conditionalFormatting sqref="I26:N26">
    <cfRule type="expression" dxfId="5" priority="6" stopIfTrue="1">
      <formula>ISERROR(I26)</formula>
    </cfRule>
  </conditionalFormatting>
  <conditionalFormatting sqref="G21 G24">
    <cfRule type="expression" dxfId="4" priority="1" stopIfTrue="1">
      <formula>$D21=""</formula>
    </cfRule>
  </conditionalFormatting>
  <conditionalFormatting sqref="H26">
    <cfRule type="expression" dxfId="3" priority="2" stopIfTrue="1">
      <formula>ISERROR(D26)</formula>
    </cfRule>
  </conditionalFormatting>
  <conditionalFormatting sqref="D26:F26">
    <cfRule type="expression" dxfId="2" priority="3" stopIfTrue="1">
      <formula>ISERROR(D26)</formula>
    </cfRule>
  </conditionalFormatting>
  <dataValidations count="3">
    <dataValidation imeMode="fullAlpha" allowBlank="1" showInputMessage="1" showErrorMessage="1" sqref="D19:F24"/>
    <dataValidation imeMode="halfAlpha" allowBlank="1" showInputMessage="1" showErrorMessage="1" sqref="I19:N24"/>
    <dataValidation type="list" allowBlank="1" showInputMessage="1" showErrorMessage="1" sqref="D15:O15">
      <formula1>$R$2:$R$6</formula1>
    </dataValidation>
  </dataValidations>
  <printOptions horizontalCentered="1"/>
  <pageMargins left="0.59055118110236227" right="0.39370078740157483" top="0.70866141732283472" bottom="0.47244094488188981" header="0.51181102362204722" footer="0.51181102362204722"/>
  <pageSetup paperSize="9" scale="7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4"/>
  <sheetViews>
    <sheetView showGridLines="0" view="pageBreakPreview" zoomScale="80" zoomScaleNormal="100" zoomScaleSheetLayoutView="80" workbookViewId="0">
      <selection activeCell="A2" sqref="A2:AG2"/>
    </sheetView>
  </sheetViews>
  <sheetFormatPr defaultRowHeight="19.5"/>
  <cols>
    <col min="1" max="20" width="3.75" style="219" customWidth="1"/>
    <col min="21" max="21" width="3.75" style="220" customWidth="1"/>
    <col min="22" max="34" width="3.75" style="219" customWidth="1"/>
    <col min="35" max="35" width="41.75" style="219" bestFit="1" customWidth="1"/>
    <col min="36" max="36" width="13.25" style="219" customWidth="1"/>
    <col min="37" max="37" width="14.75" style="219" customWidth="1"/>
    <col min="38" max="16384" width="9" style="219"/>
  </cols>
  <sheetData>
    <row r="1" spans="1:36">
      <c r="A1" s="219" t="s">
        <v>344</v>
      </c>
    </row>
    <row r="2" spans="1:36" ht="21">
      <c r="A2" s="605" t="s">
        <v>233</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row>
    <row r="3" spans="1:36" ht="21.95" customHeight="1">
      <c r="AI3" s="219" t="s">
        <v>234</v>
      </c>
      <c r="AJ3" s="221" t="str">
        <f>IF(G12="","",VLOOKUP(G12,AI4:AJ8,2,FALSE))</f>
        <v/>
      </c>
    </row>
    <row r="4" spans="1:36" ht="26.25" customHeight="1">
      <c r="B4" s="606" t="s">
        <v>235</v>
      </c>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8"/>
      <c r="AI4" s="219" t="s">
        <v>236</v>
      </c>
      <c r="AJ4" s="222">
        <v>1</v>
      </c>
    </row>
    <row r="5" spans="1:36" ht="26.25" customHeight="1">
      <c r="B5" s="609"/>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1"/>
      <c r="AI5" s="219" t="s">
        <v>237</v>
      </c>
      <c r="AJ5" s="222">
        <v>2</v>
      </c>
    </row>
    <row r="6" spans="1:36" ht="26.25" customHeight="1">
      <c r="B6" s="612"/>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1"/>
      <c r="AI6" s="219" t="s">
        <v>238</v>
      </c>
      <c r="AJ6" s="222">
        <v>3</v>
      </c>
    </row>
    <row r="7" spans="1:36" ht="26.25" customHeight="1">
      <c r="B7" s="613"/>
      <c r="C7" s="614"/>
      <c r="D7" s="614"/>
      <c r="E7" s="614"/>
      <c r="F7" s="614"/>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5"/>
      <c r="AI7" s="219" t="s">
        <v>239</v>
      </c>
      <c r="AJ7" s="222">
        <v>4</v>
      </c>
    </row>
    <row r="8" spans="1:36" ht="21.95" customHeight="1">
      <c r="AI8" s="219" t="s">
        <v>240</v>
      </c>
      <c r="AJ8" s="222">
        <v>5</v>
      </c>
    </row>
    <row r="9" spans="1:36" ht="21.95" customHeight="1">
      <c r="B9" s="223" t="s">
        <v>241</v>
      </c>
      <c r="U9" s="219"/>
      <c r="AI9" s="224" t="s">
        <v>242</v>
      </c>
      <c r="AJ9" s="225" t="str">
        <f>IF(AND(COUNTIF(V12,"*")=1,OR(AJ3=1,AJ3=2,)),VLOOKUP(V12,AI10:AJ12,2,FALSE),"")</f>
        <v/>
      </c>
    </row>
    <row r="10" spans="1:36" ht="21.95" customHeight="1">
      <c r="B10" s="616" t="s">
        <v>243</v>
      </c>
      <c r="C10" s="616"/>
      <c r="D10" s="616"/>
      <c r="E10" s="616"/>
      <c r="F10" s="616"/>
      <c r="G10" s="617"/>
      <c r="H10" s="618"/>
      <c r="I10" s="618"/>
      <c r="J10" s="619"/>
      <c r="K10" s="616" t="s">
        <v>244</v>
      </c>
      <c r="L10" s="616"/>
      <c r="M10" s="616"/>
      <c r="N10" s="616"/>
      <c r="O10" s="620"/>
      <c r="P10" s="620"/>
      <c r="Q10" s="620"/>
      <c r="R10" s="620"/>
      <c r="S10" s="620"/>
      <c r="T10" s="620"/>
      <c r="U10" s="620"/>
      <c r="V10" s="620"/>
      <c r="W10" s="620"/>
      <c r="X10" s="620"/>
      <c r="Y10" s="621"/>
      <c r="Z10" s="621"/>
      <c r="AA10" s="621"/>
      <c r="AB10" s="621"/>
      <c r="AI10" s="224" t="s">
        <v>245</v>
      </c>
      <c r="AJ10" s="222">
        <v>6</v>
      </c>
    </row>
    <row r="11" spans="1:36" ht="21.95" customHeight="1">
      <c r="B11" s="596" t="s">
        <v>246</v>
      </c>
      <c r="C11" s="597"/>
      <c r="D11" s="597"/>
      <c r="E11" s="597"/>
      <c r="F11" s="598"/>
      <c r="G11" s="599"/>
      <c r="H11" s="600"/>
      <c r="I11" s="600"/>
      <c r="J11" s="601"/>
      <c r="K11" s="596" t="s">
        <v>247</v>
      </c>
      <c r="L11" s="597"/>
      <c r="M11" s="597"/>
      <c r="N11" s="598"/>
      <c r="O11" s="599"/>
      <c r="P11" s="600"/>
      <c r="Q11" s="600"/>
      <c r="R11" s="600"/>
      <c r="S11" s="600"/>
      <c r="T11" s="601"/>
      <c r="U11" s="602" t="s">
        <v>248</v>
      </c>
      <c r="V11" s="603"/>
      <c r="W11" s="603"/>
      <c r="X11" s="604"/>
      <c r="Y11" s="599"/>
      <c r="Z11" s="600"/>
      <c r="AA11" s="600"/>
      <c r="AB11" s="600"/>
      <c r="AC11" s="600"/>
      <c r="AD11" s="600"/>
      <c r="AE11" s="600"/>
      <c r="AF11" s="601"/>
      <c r="AI11" s="224" t="s">
        <v>249</v>
      </c>
      <c r="AJ11" s="222">
        <v>7</v>
      </c>
    </row>
    <row r="12" spans="1:36" ht="21.95" customHeight="1">
      <c r="B12" s="616" t="s">
        <v>250</v>
      </c>
      <c r="C12" s="616"/>
      <c r="D12" s="616"/>
      <c r="E12" s="616"/>
      <c r="F12" s="616"/>
      <c r="G12" s="635"/>
      <c r="H12" s="636"/>
      <c r="I12" s="636"/>
      <c r="J12" s="636"/>
      <c r="K12" s="636"/>
      <c r="L12" s="636"/>
      <c r="M12" s="636"/>
      <c r="N12" s="636"/>
      <c r="O12" s="636"/>
      <c r="P12" s="636"/>
      <c r="Q12" s="637"/>
      <c r="R12" s="602" t="s">
        <v>251</v>
      </c>
      <c r="S12" s="603"/>
      <c r="T12" s="603"/>
      <c r="U12" s="604"/>
      <c r="V12" s="635"/>
      <c r="W12" s="636"/>
      <c r="X12" s="636"/>
      <c r="Y12" s="636"/>
      <c r="Z12" s="636"/>
      <c r="AA12" s="636"/>
      <c r="AB12" s="637"/>
      <c r="AI12" s="224" t="s">
        <v>252</v>
      </c>
      <c r="AJ12" s="222">
        <v>8</v>
      </c>
    </row>
    <row r="13" spans="1:36" ht="17.25" customHeight="1">
      <c r="B13" s="638" t="s">
        <v>253</v>
      </c>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220"/>
      <c r="AJ13" s="222"/>
    </row>
    <row r="14" spans="1:36" ht="17.25" customHeight="1">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220"/>
      <c r="AI14" s="224"/>
    </row>
    <row r="15" spans="1:36" ht="18" customHeight="1">
      <c r="U15" s="219"/>
      <c r="AI15" s="224"/>
    </row>
    <row r="16" spans="1:36" ht="21.95" customHeight="1">
      <c r="B16" s="223" t="s">
        <v>254</v>
      </c>
      <c r="U16" s="219"/>
      <c r="AI16" s="224" t="s">
        <v>255</v>
      </c>
    </row>
    <row r="17" spans="2:37" ht="21.95" customHeight="1">
      <c r="B17" s="639" t="s">
        <v>256</v>
      </c>
      <c r="C17" s="640"/>
      <c r="D17" s="640"/>
      <c r="E17" s="640"/>
      <c r="F17" s="640"/>
      <c r="G17" s="640"/>
      <c r="H17" s="640"/>
      <c r="I17" s="640"/>
      <c r="J17" s="640"/>
      <c r="K17" s="641"/>
      <c r="L17" s="596" t="s">
        <v>257</v>
      </c>
      <c r="M17" s="597"/>
      <c r="N17" s="600"/>
      <c r="O17" s="600"/>
      <c r="P17" s="226" t="s">
        <v>258</v>
      </c>
      <c r="Q17" s="600"/>
      <c r="R17" s="600"/>
      <c r="S17" s="227" t="s">
        <v>259</v>
      </c>
      <c r="T17" s="228"/>
      <c r="U17" s="228"/>
      <c r="AD17" s="228"/>
      <c r="AE17" s="228"/>
      <c r="AI17" s="229" t="str">
        <f>L17&amp;N17&amp;P17&amp;Q17&amp;S17&amp;"１日"</f>
        <v>令和年月１日</v>
      </c>
      <c r="AJ17" s="230"/>
      <c r="AK17" s="230"/>
    </row>
    <row r="18" spans="2:37" ht="21.95" customHeight="1">
      <c r="B18" s="622" t="s">
        <v>260</v>
      </c>
      <c r="C18" s="623"/>
      <c r="D18" s="623"/>
      <c r="E18" s="623"/>
      <c r="F18" s="623"/>
      <c r="G18" s="623"/>
      <c r="H18" s="623"/>
      <c r="I18" s="623"/>
      <c r="J18" s="623"/>
      <c r="K18" s="623"/>
      <c r="L18" s="623"/>
      <c r="M18" s="623"/>
      <c r="N18" s="623"/>
      <c r="O18" s="624"/>
      <c r="P18" s="625"/>
      <c r="Q18" s="626"/>
      <c r="R18" s="626"/>
      <c r="S18" s="231" t="s">
        <v>261</v>
      </c>
      <c r="AI18" s="224" t="s">
        <v>262</v>
      </c>
      <c r="AJ18" s="232" t="s">
        <v>263</v>
      </c>
    </row>
    <row r="19" spans="2:37" ht="21.95" customHeight="1">
      <c r="B19" s="627" t="s">
        <v>264</v>
      </c>
      <c r="C19" s="627"/>
      <c r="D19" s="627"/>
      <c r="E19" s="627"/>
      <c r="F19" s="627"/>
      <c r="G19" s="627"/>
      <c r="H19" s="627"/>
      <c r="I19" s="627"/>
      <c r="J19" s="627"/>
      <c r="K19" s="627"/>
      <c r="L19" s="627"/>
      <c r="M19" s="627"/>
      <c r="N19" s="627"/>
      <c r="O19" s="627"/>
      <c r="P19" s="627"/>
      <c r="Q19" s="627"/>
      <c r="R19" s="627"/>
      <c r="S19" s="627"/>
      <c r="T19" s="627"/>
      <c r="U19" s="627"/>
      <c r="V19" s="627"/>
      <c r="W19" s="627"/>
      <c r="X19" s="627"/>
      <c r="Y19" s="627"/>
      <c r="Z19" s="628"/>
      <c r="AA19" s="629"/>
      <c r="AB19" s="629"/>
      <c r="AC19" s="233" t="s">
        <v>261</v>
      </c>
      <c r="AI19" s="234" t="e">
        <f>(Z19-P18)/Z19</f>
        <v>#DIV/0!</v>
      </c>
      <c r="AJ19" s="235" t="e">
        <f>AI19</f>
        <v>#DIV/0!</v>
      </c>
    </row>
    <row r="20" spans="2:37" ht="21.95" customHeight="1">
      <c r="B20" s="630" t="s">
        <v>265</v>
      </c>
      <c r="C20" s="631"/>
      <c r="D20" s="631"/>
      <c r="E20" s="631"/>
      <c r="F20" s="631"/>
      <c r="G20" s="631"/>
      <c r="H20" s="632" t="str">
        <f>IF(P18="","",IF(AND(H21="否",ROUND(AI19,4)&gt;=0.05),"可","否"))</f>
        <v/>
      </c>
      <c r="I20" s="633"/>
      <c r="J20" s="634"/>
      <c r="N20" s="236"/>
      <c r="O20" s="236"/>
      <c r="P20" s="236"/>
      <c r="Q20" s="236"/>
      <c r="R20" s="236"/>
      <c r="S20" s="236"/>
      <c r="T20" s="236"/>
      <c r="U20" s="236"/>
      <c r="V20" s="236"/>
      <c r="W20" s="236"/>
      <c r="X20" s="236"/>
      <c r="Y20" s="236"/>
      <c r="Z20" s="236"/>
      <c r="AA20" s="236"/>
      <c r="AB20" s="236"/>
      <c r="AC20" s="236"/>
      <c r="AD20" s="236"/>
      <c r="AE20" s="236"/>
      <c r="AF20" s="236"/>
      <c r="AI20" s="237" t="s">
        <v>266</v>
      </c>
      <c r="AJ20" s="238" t="s">
        <v>267</v>
      </c>
    </row>
    <row r="21" spans="2:37" ht="21.95" customHeight="1">
      <c r="B21" s="639" t="s">
        <v>268</v>
      </c>
      <c r="C21" s="640"/>
      <c r="D21" s="640"/>
      <c r="E21" s="640"/>
      <c r="F21" s="640"/>
      <c r="G21" s="640"/>
      <c r="H21" s="642" t="str">
        <f>IF(N17="","",IF(AND(AI21="可",AJ21="可"),"可","否"))</f>
        <v/>
      </c>
      <c r="I21" s="643"/>
      <c r="J21" s="644"/>
      <c r="N21" s="236"/>
      <c r="O21" s="236"/>
      <c r="P21" s="236"/>
      <c r="Q21" s="236"/>
      <c r="R21" s="236"/>
      <c r="S21" s="236"/>
      <c r="T21" s="236"/>
      <c r="U21" s="236"/>
      <c r="V21" s="236"/>
      <c r="W21" s="236"/>
      <c r="X21" s="236"/>
      <c r="Y21" s="236"/>
      <c r="Z21" s="236"/>
      <c r="AE21" s="236"/>
      <c r="AF21" s="236"/>
      <c r="AI21" s="237" t="str">
        <f>IF(P18="","",IF(OR(AND(AJ9=7,P18&lt;=750),(AND(AJ9=8,P18&lt;=900))),"可","否"))</f>
        <v/>
      </c>
      <c r="AJ21" s="239" t="str">
        <f>IF(AND(N17=3,OR(Q17=2,Q17=3)),"否","可")</f>
        <v>可</v>
      </c>
      <c r="AK21" s="228"/>
    </row>
    <row r="22" spans="2:37" ht="20.25" customHeight="1">
      <c r="B22" s="645" t="s">
        <v>269</v>
      </c>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row>
    <row r="23" spans="2:37" ht="20.25" customHeight="1">
      <c r="B23" s="645"/>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row>
    <row r="24" spans="2:37" ht="20.25" customHeight="1">
      <c r="B24" s="645"/>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row>
    <row r="25" spans="2:37" ht="20.25" customHeight="1">
      <c r="B25" s="645"/>
      <c r="C25" s="646"/>
      <c r="D25" s="646"/>
      <c r="E25" s="646"/>
      <c r="F25" s="646"/>
      <c r="G25" s="646"/>
      <c r="H25" s="646"/>
      <c r="I25" s="646"/>
      <c r="J25" s="646"/>
      <c r="K25" s="646"/>
      <c r="L25" s="646"/>
      <c r="M25" s="646"/>
      <c r="N25" s="646"/>
      <c r="O25" s="646"/>
      <c r="P25" s="646"/>
      <c r="Q25" s="646"/>
      <c r="R25" s="646"/>
      <c r="S25" s="646"/>
      <c r="T25" s="646"/>
      <c r="U25" s="646"/>
      <c r="V25" s="646"/>
      <c r="W25" s="646"/>
      <c r="X25" s="646"/>
      <c r="Y25" s="646"/>
      <c r="Z25" s="646"/>
      <c r="AA25" s="646"/>
      <c r="AB25" s="646"/>
      <c r="AC25" s="646"/>
      <c r="AD25" s="646"/>
      <c r="AE25" s="646"/>
      <c r="AF25" s="646"/>
    </row>
    <row r="26" spans="2:37" ht="20.25" customHeight="1">
      <c r="B26" s="645"/>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row>
    <row r="27" spans="2:37" ht="20.25" customHeight="1">
      <c r="B27" s="645"/>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row>
    <row r="28" spans="2:37" ht="20.25" customHeight="1">
      <c r="B28" s="645"/>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646"/>
      <c r="AE28" s="646"/>
      <c r="AF28" s="646"/>
    </row>
    <row r="29" spans="2:37" ht="20.25" customHeight="1">
      <c r="B29" s="646"/>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row>
    <row r="30" spans="2:37" ht="18" customHeight="1">
      <c r="N30" s="220"/>
      <c r="O30" s="220"/>
      <c r="P30" s="220"/>
      <c r="Q30" s="220"/>
      <c r="R30" s="220"/>
      <c r="S30" s="220"/>
      <c r="U30" s="219"/>
    </row>
    <row r="31" spans="2:37" ht="21.95" customHeight="1">
      <c r="B31" s="647" t="s">
        <v>270</v>
      </c>
      <c r="C31" s="648"/>
      <c r="D31" s="648"/>
      <c r="E31" s="648"/>
      <c r="F31" s="648"/>
      <c r="G31" s="648"/>
      <c r="H31" s="648"/>
      <c r="I31" s="649"/>
      <c r="K31" s="240" t="s">
        <v>271</v>
      </c>
      <c r="N31" s="220"/>
      <c r="O31" s="220"/>
      <c r="P31" s="220"/>
      <c r="Q31" s="220"/>
      <c r="R31" s="220"/>
      <c r="S31" s="220"/>
      <c r="U31" s="219"/>
    </row>
    <row r="32" spans="2:37" ht="21.95" customHeight="1">
      <c r="B32" s="223" t="s">
        <v>272</v>
      </c>
    </row>
    <row r="33" spans="2:37" ht="21.95" customHeight="1">
      <c r="B33" s="616"/>
      <c r="C33" s="616"/>
      <c r="D33" s="616"/>
      <c r="E33" s="616"/>
      <c r="F33" s="616"/>
      <c r="G33" s="616"/>
      <c r="H33" s="616"/>
      <c r="I33" s="616"/>
      <c r="J33" s="616"/>
      <c r="K33" s="616"/>
      <c r="L33" s="616" t="s">
        <v>273</v>
      </c>
      <c r="M33" s="616"/>
      <c r="N33" s="616"/>
      <c r="O33" s="616"/>
      <c r="P33" s="616"/>
      <c r="Q33" s="650" t="s">
        <v>274</v>
      </c>
      <c r="R33" s="650"/>
      <c r="S33" s="650"/>
      <c r="T33" s="650"/>
      <c r="U33" s="616" t="s">
        <v>275</v>
      </c>
      <c r="V33" s="616"/>
      <c r="W33" s="616"/>
      <c r="X33" s="616"/>
      <c r="Y33" s="651"/>
      <c r="Z33" s="652"/>
      <c r="AA33" s="653" t="s">
        <v>276</v>
      </c>
      <c r="AB33" s="616"/>
      <c r="AC33" s="616"/>
      <c r="AD33" s="616"/>
      <c r="AH33" s="228"/>
      <c r="AI33" s="228"/>
      <c r="AJ33" s="228"/>
      <c r="AK33" s="228"/>
    </row>
    <row r="34" spans="2:37" ht="21.95" customHeight="1">
      <c r="B34" s="616"/>
      <c r="C34" s="616"/>
      <c r="D34" s="616"/>
      <c r="E34" s="616"/>
      <c r="F34" s="616"/>
      <c r="G34" s="616"/>
      <c r="H34" s="616"/>
      <c r="I34" s="616"/>
      <c r="J34" s="616"/>
      <c r="K34" s="616"/>
      <c r="L34" s="616"/>
      <c r="M34" s="616"/>
      <c r="N34" s="616"/>
      <c r="O34" s="616"/>
      <c r="P34" s="616"/>
      <c r="Q34" s="650"/>
      <c r="R34" s="650"/>
      <c r="S34" s="650"/>
      <c r="T34" s="650"/>
      <c r="U34" s="616"/>
      <c r="V34" s="616"/>
      <c r="W34" s="616"/>
      <c r="X34" s="616"/>
      <c r="Y34" s="651"/>
      <c r="Z34" s="652"/>
      <c r="AA34" s="616"/>
      <c r="AB34" s="616"/>
      <c r="AC34" s="616"/>
      <c r="AD34" s="616"/>
      <c r="AH34" s="228"/>
      <c r="AI34" s="228"/>
      <c r="AJ34" s="228"/>
      <c r="AK34" s="228"/>
    </row>
    <row r="35" spans="2:37" ht="21.95" customHeight="1">
      <c r="B35" s="639" t="s">
        <v>256</v>
      </c>
      <c r="C35" s="640"/>
      <c r="D35" s="640"/>
      <c r="E35" s="640"/>
      <c r="F35" s="640"/>
      <c r="G35" s="640"/>
      <c r="H35" s="640"/>
      <c r="I35" s="640"/>
      <c r="J35" s="640"/>
      <c r="K35" s="641"/>
      <c r="L35" s="654" t="str">
        <f>IF(N17="","",EOMONTH(AI17,0))</f>
        <v/>
      </c>
      <c r="M35" s="654"/>
      <c r="N35" s="654"/>
      <c r="O35" s="654"/>
      <c r="P35" s="654"/>
      <c r="Q35" s="662" t="str">
        <f>IF($P$18=0,"",$P$18)</f>
        <v/>
      </c>
      <c r="R35" s="663"/>
      <c r="S35" s="663"/>
      <c r="T35" s="663"/>
      <c r="U35" s="657" t="str">
        <f>IF(Q35="","",ROUND(($Z$19-Q35)/$Z$19,4))</f>
        <v/>
      </c>
      <c r="V35" s="658"/>
      <c r="W35" s="658"/>
      <c r="X35" s="658"/>
      <c r="Y35" s="651"/>
      <c r="Z35" s="652"/>
      <c r="AA35" s="659"/>
      <c r="AB35" s="660"/>
      <c r="AC35" s="660"/>
      <c r="AD35" s="661"/>
      <c r="AH35" s="228"/>
      <c r="AI35" s="228"/>
      <c r="AJ35" s="228"/>
      <c r="AK35" s="228"/>
    </row>
    <row r="36" spans="2:37" ht="21.95" customHeight="1">
      <c r="B36" s="639" t="s">
        <v>277</v>
      </c>
      <c r="C36" s="640"/>
      <c r="D36" s="640"/>
      <c r="E36" s="640"/>
      <c r="F36" s="640"/>
      <c r="G36" s="640"/>
      <c r="H36" s="640"/>
      <c r="I36" s="640"/>
      <c r="J36" s="640"/>
      <c r="K36" s="641"/>
      <c r="L36" s="654" t="str">
        <f t="shared" ref="L36:L42" si="0">IF($N$17="","",EOMONTH(L35,1))</f>
        <v/>
      </c>
      <c r="M36" s="654"/>
      <c r="N36" s="654"/>
      <c r="O36" s="654"/>
      <c r="P36" s="654"/>
      <c r="Q36" s="655"/>
      <c r="R36" s="656"/>
      <c r="S36" s="656"/>
      <c r="T36" s="656"/>
      <c r="U36" s="657" t="str">
        <f t="shared" ref="U36:U40" si="1">IF(Q36="","",ROUND(($Z$19-Q36)/$Z$19,4))</f>
        <v/>
      </c>
      <c r="V36" s="658"/>
      <c r="W36" s="658"/>
      <c r="X36" s="658"/>
      <c r="Y36" s="651"/>
      <c r="Z36" s="652"/>
      <c r="AA36" s="659"/>
      <c r="AB36" s="660"/>
      <c r="AC36" s="660"/>
      <c r="AD36" s="661"/>
      <c r="AH36" s="228"/>
      <c r="AI36" s="228"/>
      <c r="AJ36" s="228"/>
      <c r="AK36" s="228"/>
    </row>
    <row r="37" spans="2:37" ht="21.95" customHeight="1">
      <c r="B37" s="639" t="s">
        <v>278</v>
      </c>
      <c r="C37" s="640"/>
      <c r="D37" s="640"/>
      <c r="E37" s="640"/>
      <c r="F37" s="640"/>
      <c r="G37" s="640"/>
      <c r="H37" s="640"/>
      <c r="I37" s="640"/>
      <c r="J37" s="640"/>
      <c r="K37" s="641"/>
      <c r="L37" s="654" t="str">
        <f t="shared" si="0"/>
        <v/>
      </c>
      <c r="M37" s="654"/>
      <c r="N37" s="654"/>
      <c r="O37" s="654"/>
      <c r="P37" s="654"/>
      <c r="Q37" s="655"/>
      <c r="R37" s="656"/>
      <c r="S37" s="656"/>
      <c r="T37" s="656"/>
      <c r="U37" s="657" t="str">
        <f t="shared" si="1"/>
        <v/>
      </c>
      <c r="V37" s="658"/>
      <c r="W37" s="658"/>
      <c r="X37" s="658"/>
      <c r="Y37" s="651"/>
      <c r="Z37" s="652"/>
      <c r="AA37" s="664" t="str">
        <f>IF(U35="","",IF(AND($H$20="可",U35&gt;=0.05),"可","否"))</f>
        <v/>
      </c>
      <c r="AB37" s="664"/>
      <c r="AC37" s="664"/>
      <c r="AD37" s="664"/>
      <c r="AH37" s="228"/>
      <c r="AI37" s="228"/>
      <c r="AJ37" s="228"/>
      <c r="AK37" s="228"/>
    </row>
    <row r="38" spans="2:37" ht="21.95" customHeight="1">
      <c r="B38" s="639" t="s">
        <v>279</v>
      </c>
      <c r="C38" s="640"/>
      <c r="D38" s="640"/>
      <c r="E38" s="640"/>
      <c r="F38" s="640"/>
      <c r="G38" s="640"/>
      <c r="H38" s="640"/>
      <c r="I38" s="640"/>
      <c r="J38" s="640"/>
      <c r="K38" s="641"/>
      <c r="L38" s="654" t="str">
        <f t="shared" si="0"/>
        <v/>
      </c>
      <c r="M38" s="654"/>
      <c r="N38" s="654"/>
      <c r="O38" s="654"/>
      <c r="P38" s="654"/>
      <c r="Q38" s="655"/>
      <c r="R38" s="656"/>
      <c r="S38" s="656"/>
      <c r="T38" s="656"/>
      <c r="U38" s="657" t="str">
        <f t="shared" si="1"/>
        <v/>
      </c>
      <c r="V38" s="658"/>
      <c r="W38" s="658"/>
      <c r="X38" s="658"/>
      <c r="Y38" s="651"/>
      <c r="Z38" s="652"/>
      <c r="AA38" s="664" t="str">
        <f t="shared" ref="AA38:AA42" si="2">IF(U36="","",IF(AND($H$20="可",U36&gt;=0.05),"可","否"))</f>
        <v/>
      </c>
      <c r="AB38" s="664"/>
      <c r="AC38" s="664"/>
      <c r="AD38" s="664"/>
      <c r="AH38" s="228"/>
      <c r="AI38" s="228"/>
      <c r="AJ38" s="228"/>
      <c r="AK38" s="228"/>
    </row>
    <row r="39" spans="2:37" ht="21.95" customHeight="1">
      <c r="B39" s="639" t="s">
        <v>280</v>
      </c>
      <c r="C39" s="640"/>
      <c r="D39" s="640"/>
      <c r="E39" s="640"/>
      <c r="F39" s="640"/>
      <c r="G39" s="640"/>
      <c r="H39" s="640"/>
      <c r="I39" s="640"/>
      <c r="J39" s="640"/>
      <c r="K39" s="641"/>
      <c r="L39" s="654" t="str">
        <f t="shared" si="0"/>
        <v/>
      </c>
      <c r="M39" s="654"/>
      <c r="N39" s="654"/>
      <c r="O39" s="654"/>
      <c r="P39" s="654"/>
      <c r="Q39" s="655"/>
      <c r="R39" s="656"/>
      <c r="S39" s="656"/>
      <c r="T39" s="656"/>
      <c r="U39" s="657" t="str">
        <f t="shared" si="1"/>
        <v/>
      </c>
      <c r="V39" s="658"/>
      <c r="W39" s="658"/>
      <c r="X39" s="658"/>
      <c r="Y39" s="666" t="s">
        <v>281</v>
      </c>
      <c r="Z39" s="652"/>
      <c r="AA39" s="664" t="str">
        <f t="shared" si="2"/>
        <v/>
      </c>
      <c r="AB39" s="664"/>
      <c r="AC39" s="664"/>
      <c r="AD39" s="664"/>
      <c r="AH39" s="228"/>
      <c r="AI39" s="228"/>
      <c r="AJ39" s="228"/>
      <c r="AK39" s="228"/>
    </row>
    <row r="40" spans="2:37" ht="21.95" customHeight="1">
      <c r="B40" s="639" t="s">
        <v>282</v>
      </c>
      <c r="C40" s="640"/>
      <c r="D40" s="640"/>
      <c r="E40" s="640"/>
      <c r="F40" s="640"/>
      <c r="G40" s="640"/>
      <c r="H40" s="640"/>
      <c r="I40" s="640"/>
      <c r="J40" s="640"/>
      <c r="K40" s="641"/>
      <c r="L40" s="654" t="str">
        <f t="shared" si="0"/>
        <v/>
      </c>
      <c r="M40" s="654"/>
      <c r="N40" s="654"/>
      <c r="O40" s="654"/>
      <c r="P40" s="654"/>
      <c r="Q40" s="655"/>
      <c r="R40" s="656"/>
      <c r="S40" s="656"/>
      <c r="T40" s="656"/>
      <c r="U40" s="657" t="str">
        <f t="shared" si="1"/>
        <v/>
      </c>
      <c r="V40" s="658"/>
      <c r="W40" s="658"/>
      <c r="X40" s="658"/>
      <c r="Y40" s="651"/>
      <c r="Z40" s="652"/>
      <c r="AA40" s="665" t="str">
        <f>IF(U38="","",IF(AND($H$20="可",U38&gt;=0.05),"可","否"))</f>
        <v/>
      </c>
      <c r="AB40" s="665"/>
      <c r="AC40" s="665"/>
      <c r="AD40" s="665"/>
      <c r="AH40" s="228"/>
      <c r="AI40" s="228"/>
      <c r="AJ40" s="228"/>
      <c r="AK40" s="228"/>
    </row>
    <row r="41" spans="2:37" ht="21.95" customHeight="1">
      <c r="B41" s="639"/>
      <c r="C41" s="640"/>
      <c r="D41" s="640"/>
      <c r="E41" s="640"/>
      <c r="F41" s="640"/>
      <c r="G41" s="640"/>
      <c r="H41" s="640"/>
      <c r="I41" s="640"/>
      <c r="J41" s="640"/>
      <c r="K41" s="641"/>
      <c r="L41" s="654" t="str">
        <f t="shared" si="0"/>
        <v/>
      </c>
      <c r="M41" s="654"/>
      <c r="N41" s="654"/>
      <c r="O41" s="654"/>
      <c r="P41" s="654"/>
      <c r="Q41" s="659"/>
      <c r="R41" s="660"/>
      <c r="S41" s="660"/>
      <c r="T41" s="661"/>
      <c r="U41" s="659"/>
      <c r="V41" s="660"/>
      <c r="W41" s="660"/>
      <c r="X41" s="661"/>
      <c r="Y41" s="651"/>
      <c r="Z41" s="652"/>
      <c r="AA41" s="664" t="str">
        <f t="shared" si="2"/>
        <v/>
      </c>
      <c r="AB41" s="664"/>
      <c r="AC41" s="664"/>
      <c r="AD41" s="664"/>
      <c r="AH41" s="228"/>
      <c r="AI41" s="228"/>
      <c r="AJ41" s="228"/>
      <c r="AK41" s="228"/>
    </row>
    <row r="42" spans="2:37" ht="21.95" customHeight="1">
      <c r="B42" s="639" t="s">
        <v>283</v>
      </c>
      <c r="C42" s="640"/>
      <c r="D42" s="640"/>
      <c r="E42" s="640"/>
      <c r="F42" s="640"/>
      <c r="G42" s="640"/>
      <c r="H42" s="640"/>
      <c r="I42" s="640"/>
      <c r="J42" s="640"/>
      <c r="K42" s="641"/>
      <c r="L42" s="654" t="str">
        <f t="shared" si="0"/>
        <v/>
      </c>
      <c r="M42" s="654"/>
      <c r="N42" s="654"/>
      <c r="O42" s="654"/>
      <c r="P42" s="654"/>
      <c r="Q42" s="676"/>
      <c r="R42" s="676"/>
      <c r="S42" s="676"/>
      <c r="T42" s="676"/>
      <c r="U42" s="676"/>
      <c r="V42" s="676"/>
      <c r="W42" s="676"/>
      <c r="X42" s="676"/>
      <c r="Y42" s="651"/>
      <c r="Z42" s="652"/>
      <c r="AA42" s="664" t="str">
        <f t="shared" si="2"/>
        <v/>
      </c>
      <c r="AB42" s="664"/>
      <c r="AC42" s="664"/>
      <c r="AD42" s="664"/>
      <c r="AH42" s="228"/>
      <c r="AI42" s="228"/>
      <c r="AJ42" s="228"/>
      <c r="AK42" s="228"/>
    </row>
    <row r="43" spans="2:37" ht="19.5" customHeight="1">
      <c r="B43" s="645" t="s">
        <v>284</v>
      </c>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row>
    <row r="44" spans="2:37" ht="19.5" customHeight="1">
      <c r="B44" s="645"/>
      <c r="C44" s="646"/>
      <c r="D44" s="646"/>
      <c r="E44" s="646"/>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row>
    <row r="45" spans="2:37" ht="19.5" customHeight="1">
      <c r="B45" s="645"/>
      <c r="C45" s="646"/>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6"/>
      <c r="AB45" s="646"/>
      <c r="AC45" s="646"/>
      <c r="AD45" s="646"/>
      <c r="AE45" s="646"/>
      <c r="AF45" s="646"/>
    </row>
    <row r="46" spans="2:37" ht="19.5" customHeight="1">
      <c r="B46" s="646"/>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row>
    <row r="47" spans="2:37" ht="20.25" customHeight="1">
      <c r="U47" s="219"/>
    </row>
    <row r="48" spans="2:37" ht="21.95" customHeight="1">
      <c r="B48" s="647" t="s">
        <v>285</v>
      </c>
      <c r="C48" s="648"/>
      <c r="D48" s="648"/>
      <c r="E48" s="648"/>
      <c r="F48" s="648"/>
      <c r="G48" s="648"/>
      <c r="H48" s="648"/>
      <c r="I48" s="648"/>
      <c r="J48" s="648"/>
      <c r="K48" s="648"/>
      <c r="L48" s="648"/>
      <c r="M48" s="648"/>
      <c r="N48" s="648"/>
      <c r="O48" s="648"/>
      <c r="P48" s="648"/>
      <c r="Q48" s="648"/>
      <c r="R48" s="648"/>
      <c r="S48" s="648"/>
      <c r="T48" s="648"/>
      <c r="U48" s="648"/>
      <c r="V48" s="648"/>
      <c r="W48" s="649"/>
      <c r="Y48" s="240" t="s">
        <v>286</v>
      </c>
    </row>
    <row r="49" spans="2:32" ht="21.95" customHeight="1">
      <c r="B49" s="223" t="s">
        <v>287</v>
      </c>
    </row>
    <row r="50" spans="2:32" ht="21.95" customHeight="1">
      <c r="B50" s="667" t="s">
        <v>288</v>
      </c>
      <c r="C50" s="667"/>
      <c r="D50" s="667"/>
      <c r="E50" s="667"/>
      <c r="F50" s="667"/>
      <c r="G50" s="667"/>
      <c r="H50" s="667"/>
      <c r="I50" s="667"/>
      <c r="J50" s="667"/>
      <c r="K50" s="669" t="s">
        <v>289</v>
      </c>
      <c r="L50" s="670"/>
      <c r="M50" s="670"/>
      <c r="N50" s="670"/>
      <c r="O50" s="670"/>
      <c r="P50" s="670"/>
      <c r="Q50" s="670"/>
      <c r="R50" s="670"/>
      <c r="S50" s="670"/>
      <c r="T50" s="670"/>
      <c r="U50" s="670"/>
      <c r="V50" s="670"/>
      <c r="W50" s="670"/>
      <c r="X50" s="670"/>
      <c r="Y50" s="670"/>
      <c r="Z50" s="670"/>
      <c r="AA50" s="670"/>
      <c r="AB50" s="670"/>
      <c r="AC50" s="670"/>
      <c r="AD50" s="670"/>
      <c r="AE50" s="670"/>
      <c r="AF50" s="671"/>
    </row>
    <row r="51" spans="2:32" ht="21.95" customHeight="1">
      <c r="B51" s="668"/>
      <c r="C51" s="668"/>
      <c r="D51" s="668"/>
      <c r="E51" s="668"/>
      <c r="F51" s="668"/>
      <c r="G51" s="668"/>
      <c r="H51" s="668"/>
      <c r="I51" s="668"/>
      <c r="J51" s="668"/>
      <c r="K51" s="672"/>
      <c r="L51" s="673"/>
      <c r="M51" s="673"/>
      <c r="N51" s="673"/>
      <c r="O51" s="673"/>
      <c r="P51" s="673"/>
      <c r="Q51" s="673"/>
      <c r="R51" s="673"/>
      <c r="S51" s="673"/>
      <c r="T51" s="673"/>
      <c r="U51" s="673"/>
      <c r="V51" s="673"/>
      <c r="W51" s="673"/>
      <c r="X51" s="673"/>
      <c r="Y51" s="673"/>
      <c r="Z51" s="673"/>
      <c r="AA51" s="673"/>
      <c r="AB51" s="673"/>
      <c r="AC51" s="673"/>
      <c r="AD51" s="673"/>
      <c r="AE51" s="673"/>
      <c r="AF51" s="674"/>
    </row>
    <row r="52" spans="2:32" ht="36" customHeight="1">
      <c r="B52" s="675" t="s">
        <v>290</v>
      </c>
      <c r="C52" s="675"/>
      <c r="D52" s="675"/>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c r="AD52" s="675"/>
      <c r="AE52" s="675"/>
      <c r="AF52" s="675"/>
    </row>
    <row r="53" spans="2:32" ht="21.95" customHeight="1"/>
    <row r="54" spans="2:32" ht="21.95" customHeight="1">
      <c r="B54" s="647" t="s">
        <v>291</v>
      </c>
      <c r="C54" s="648"/>
      <c r="D54" s="648"/>
      <c r="E54" s="648"/>
      <c r="F54" s="648"/>
      <c r="G54" s="648"/>
      <c r="H54" s="648"/>
      <c r="I54" s="649"/>
      <c r="K54" s="240" t="s">
        <v>292</v>
      </c>
    </row>
    <row r="55" spans="2:32" ht="21.95" customHeight="1">
      <c r="B55" s="223" t="s">
        <v>293</v>
      </c>
    </row>
    <row r="56" spans="2:32" ht="21.95" customHeight="1">
      <c r="B56" s="616"/>
      <c r="C56" s="616"/>
      <c r="D56" s="616"/>
      <c r="E56" s="616"/>
      <c r="F56" s="616"/>
      <c r="G56" s="616"/>
      <c r="H56" s="616"/>
      <c r="I56" s="616"/>
      <c r="J56" s="616"/>
      <c r="K56" s="616"/>
      <c r="L56" s="616" t="s">
        <v>273</v>
      </c>
      <c r="M56" s="616"/>
      <c r="N56" s="616"/>
      <c r="O56" s="616"/>
      <c r="P56" s="616"/>
      <c r="Q56" s="650" t="s">
        <v>274</v>
      </c>
      <c r="R56" s="650"/>
      <c r="S56" s="650"/>
      <c r="T56" s="650"/>
      <c r="U56" s="651"/>
      <c r="V56" s="652"/>
      <c r="W56" s="653" t="s">
        <v>294</v>
      </c>
      <c r="X56" s="616"/>
      <c r="Y56" s="616"/>
      <c r="Z56" s="616"/>
    </row>
    <row r="57" spans="2:32" ht="21.95" customHeight="1">
      <c r="B57" s="616"/>
      <c r="C57" s="616"/>
      <c r="D57" s="616"/>
      <c r="E57" s="616"/>
      <c r="F57" s="616"/>
      <c r="G57" s="616"/>
      <c r="H57" s="616"/>
      <c r="I57" s="616"/>
      <c r="J57" s="616"/>
      <c r="K57" s="616"/>
      <c r="L57" s="616"/>
      <c r="M57" s="616"/>
      <c r="N57" s="616"/>
      <c r="O57" s="616"/>
      <c r="P57" s="616"/>
      <c r="Q57" s="650"/>
      <c r="R57" s="650"/>
      <c r="S57" s="650"/>
      <c r="T57" s="650"/>
      <c r="U57" s="651"/>
      <c r="V57" s="652"/>
      <c r="W57" s="616"/>
      <c r="X57" s="616"/>
      <c r="Y57" s="616"/>
      <c r="Z57" s="616"/>
    </row>
    <row r="58" spans="2:32" ht="21.95" customHeight="1">
      <c r="B58" s="639" t="s">
        <v>256</v>
      </c>
      <c r="C58" s="640"/>
      <c r="D58" s="640"/>
      <c r="E58" s="640"/>
      <c r="F58" s="640"/>
      <c r="G58" s="640"/>
      <c r="H58" s="640"/>
      <c r="I58" s="640"/>
      <c r="J58" s="640"/>
      <c r="K58" s="641"/>
      <c r="L58" s="654" t="str">
        <f>IF(N17="","",EOMONTH(AI17,0))</f>
        <v/>
      </c>
      <c r="M58" s="654"/>
      <c r="N58" s="654"/>
      <c r="O58" s="654"/>
      <c r="P58" s="654"/>
      <c r="Q58" s="662" t="str">
        <f>IF($P$18=0,"",$P$18)</f>
        <v/>
      </c>
      <c r="R58" s="663"/>
      <c r="S58" s="663"/>
      <c r="T58" s="663"/>
      <c r="U58" s="651"/>
      <c r="V58" s="652"/>
      <c r="W58" s="659"/>
      <c r="X58" s="660"/>
      <c r="Y58" s="660"/>
      <c r="Z58" s="661"/>
    </row>
    <row r="59" spans="2:32" ht="21.95" customHeight="1">
      <c r="B59" s="639" t="s">
        <v>295</v>
      </c>
      <c r="C59" s="640"/>
      <c r="D59" s="640"/>
      <c r="E59" s="640"/>
      <c r="F59" s="640"/>
      <c r="G59" s="640"/>
      <c r="H59" s="640"/>
      <c r="I59" s="640"/>
      <c r="J59" s="640"/>
      <c r="K59" s="641"/>
      <c r="L59" s="654" t="str">
        <f t="shared" ref="L59:L76" si="3">IF($N$17="","",EOMONTH(L58,1))</f>
        <v/>
      </c>
      <c r="M59" s="654"/>
      <c r="N59" s="654"/>
      <c r="O59" s="654"/>
      <c r="P59" s="654"/>
      <c r="Q59" s="655"/>
      <c r="R59" s="656"/>
      <c r="S59" s="656"/>
      <c r="T59" s="656"/>
      <c r="U59" s="651"/>
      <c r="V59" s="652"/>
      <c r="W59" s="659"/>
      <c r="X59" s="660"/>
      <c r="Y59" s="660"/>
      <c r="Z59" s="661"/>
    </row>
    <row r="60" spans="2:32" ht="21.95" customHeight="1">
      <c r="B60" s="639" t="s">
        <v>296</v>
      </c>
      <c r="C60" s="640"/>
      <c r="D60" s="640"/>
      <c r="E60" s="640"/>
      <c r="F60" s="640"/>
      <c r="G60" s="640"/>
      <c r="H60" s="640"/>
      <c r="I60" s="640"/>
      <c r="J60" s="640"/>
      <c r="K60" s="641"/>
      <c r="L60" s="654" t="str">
        <f t="shared" si="3"/>
        <v/>
      </c>
      <c r="M60" s="654"/>
      <c r="N60" s="654"/>
      <c r="O60" s="654"/>
      <c r="P60" s="654"/>
      <c r="Q60" s="655"/>
      <c r="R60" s="656"/>
      <c r="S60" s="656"/>
      <c r="T60" s="656"/>
      <c r="U60" s="651"/>
      <c r="V60" s="652"/>
      <c r="W60" s="664" t="str">
        <f>IF(Q58="","",IF(OR(AND($AJ$9=7,Q58&lt;=750,$H$21="可"),(AND($AJ$9=8,Q58&lt;=900,$H$21="可"))),"可","否"))</f>
        <v/>
      </c>
      <c r="X60" s="664"/>
      <c r="Y60" s="664"/>
      <c r="Z60" s="664"/>
    </row>
    <row r="61" spans="2:32" ht="21.95" customHeight="1">
      <c r="B61" s="639"/>
      <c r="C61" s="640"/>
      <c r="D61" s="640"/>
      <c r="E61" s="640"/>
      <c r="F61" s="640"/>
      <c r="G61" s="640"/>
      <c r="H61" s="640"/>
      <c r="I61" s="640"/>
      <c r="J61" s="640"/>
      <c r="K61" s="641"/>
      <c r="L61" s="654" t="str">
        <f t="shared" si="3"/>
        <v/>
      </c>
      <c r="M61" s="654"/>
      <c r="N61" s="654"/>
      <c r="O61" s="654"/>
      <c r="P61" s="654"/>
      <c r="Q61" s="655"/>
      <c r="R61" s="656"/>
      <c r="S61" s="656"/>
      <c r="T61" s="656"/>
      <c r="U61" s="651"/>
      <c r="V61" s="652"/>
      <c r="W61" s="664" t="str">
        <f t="shared" ref="W61:W76" si="4">IF(Q59="","",IF(OR(AND($AJ$9=7,Q59&lt;=750,$H$21="可"),(AND($AJ$9=8,Q59&lt;=900,$H$21="可"))),"可","否"))</f>
        <v/>
      </c>
      <c r="X61" s="664"/>
      <c r="Y61" s="664"/>
      <c r="Z61" s="664"/>
    </row>
    <row r="62" spans="2:32" ht="21.95" customHeight="1">
      <c r="B62" s="639"/>
      <c r="C62" s="640"/>
      <c r="D62" s="640"/>
      <c r="E62" s="640"/>
      <c r="F62" s="640"/>
      <c r="G62" s="640"/>
      <c r="H62" s="640"/>
      <c r="I62" s="640"/>
      <c r="J62" s="640"/>
      <c r="K62" s="641"/>
      <c r="L62" s="654" t="str">
        <f t="shared" si="3"/>
        <v/>
      </c>
      <c r="M62" s="654"/>
      <c r="N62" s="654"/>
      <c r="O62" s="654"/>
      <c r="P62" s="654"/>
      <c r="Q62" s="655"/>
      <c r="R62" s="656"/>
      <c r="S62" s="656"/>
      <c r="T62" s="656"/>
      <c r="U62" s="651"/>
      <c r="V62" s="652"/>
      <c r="W62" s="664" t="str">
        <f t="shared" si="4"/>
        <v/>
      </c>
      <c r="X62" s="664"/>
      <c r="Y62" s="664"/>
      <c r="Z62" s="664"/>
    </row>
    <row r="63" spans="2:32" ht="21.95" customHeight="1">
      <c r="B63" s="639"/>
      <c r="C63" s="640"/>
      <c r="D63" s="640"/>
      <c r="E63" s="640"/>
      <c r="F63" s="640"/>
      <c r="G63" s="640"/>
      <c r="H63" s="640"/>
      <c r="I63" s="640"/>
      <c r="J63" s="640"/>
      <c r="K63" s="641"/>
      <c r="L63" s="654" t="str">
        <f t="shared" si="3"/>
        <v/>
      </c>
      <c r="M63" s="654"/>
      <c r="N63" s="654"/>
      <c r="O63" s="654"/>
      <c r="P63" s="654"/>
      <c r="Q63" s="655"/>
      <c r="R63" s="656"/>
      <c r="S63" s="656"/>
      <c r="T63" s="656"/>
      <c r="U63" s="651"/>
      <c r="V63" s="652"/>
      <c r="W63" s="664" t="str">
        <f t="shared" si="4"/>
        <v/>
      </c>
      <c r="X63" s="664"/>
      <c r="Y63" s="664"/>
      <c r="Z63" s="664"/>
    </row>
    <row r="64" spans="2:32" ht="21.95" customHeight="1">
      <c r="B64" s="639"/>
      <c r="C64" s="640"/>
      <c r="D64" s="640"/>
      <c r="E64" s="640"/>
      <c r="F64" s="640"/>
      <c r="G64" s="640"/>
      <c r="H64" s="640"/>
      <c r="I64" s="640"/>
      <c r="J64" s="640"/>
      <c r="K64" s="641"/>
      <c r="L64" s="654" t="str">
        <f t="shared" si="3"/>
        <v/>
      </c>
      <c r="M64" s="654"/>
      <c r="N64" s="654"/>
      <c r="O64" s="654"/>
      <c r="P64" s="654"/>
      <c r="Q64" s="655"/>
      <c r="R64" s="656"/>
      <c r="S64" s="656"/>
      <c r="T64" s="656"/>
      <c r="U64" s="651"/>
      <c r="V64" s="652"/>
      <c r="W64" s="664" t="str">
        <f t="shared" si="4"/>
        <v/>
      </c>
      <c r="X64" s="664"/>
      <c r="Y64" s="664"/>
      <c r="Z64" s="664"/>
    </row>
    <row r="65" spans="2:32" ht="21.95" customHeight="1">
      <c r="B65" s="639"/>
      <c r="C65" s="640"/>
      <c r="D65" s="640"/>
      <c r="E65" s="640"/>
      <c r="F65" s="640"/>
      <c r="G65" s="640"/>
      <c r="H65" s="640"/>
      <c r="I65" s="640"/>
      <c r="J65" s="640"/>
      <c r="K65" s="641"/>
      <c r="L65" s="654" t="str">
        <f t="shared" si="3"/>
        <v/>
      </c>
      <c r="M65" s="654"/>
      <c r="N65" s="654"/>
      <c r="O65" s="654"/>
      <c r="P65" s="654"/>
      <c r="Q65" s="655"/>
      <c r="R65" s="656"/>
      <c r="S65" s="656"/>
      <c r="T65" s="656"/>
      <c r="U65" s="666" t="s">
        <v>281</v>
      </c>
      <c r="V65" s="677"/>
      <c r="W65" s="664" t="str">
        <f t="shared" si="4"/>
        <v/>
      </c>
      <c r="X65" s="664"/>
      <c r="Y65" s="664"/>
      <c r="Z65" s="664"/>
    </row>
    <row r="66" spans="2:32" ht="21.95" customHeight="1">
      <c r="B66" s="639"/>
      <c r="C66" s="640"/>
      <c r="D66" s="640"/>
      <c r="E66" s="640"/>
      <c r="F66" s="640"/>
      <c r="G66" s="640"/>
      <c r="H66" s="640"/>
      <c r="I66" s="640"/>
      <c r="J66" s="640"/>
      <c r="K66" s="641"/>
      <c r="L66" s="654" t="str">
        <f t="shared" si="3"/>
        <v/>
      </c>
      <c r="M66" s="654"/>
      <c r="N66" s="654"/>
      <c r="O66" s="654"/>
      <c r="P66" s="654"/>
      <c r="Q66" s="655"/>
      <c r="R66" s="656"/>
      <c r="S66" s="656"/>
      <c r="T66" s="656"/>
      <c r="U66" s="666"/>
      <c r="V66" s="677"/>
      <c r="W66" s="664" t="str">
        <f t="shared" si="4"/>
        <v/>
      </c>
      <c r="X66" s="664"/>
      <c r="Y66" s="664"/>
      <c r="Z66" s="664"/>
    </row>
    <row r="67" spans="2:32" ht="21.95" customHeight="1">
      <c r="B67" s="639"/>
      <c r="C67" s="640"/>
      <c r="D67" s="640"/>
      <c r="E67" s="640"/>
      <c r="F67" s="640"/>
      <c r="G67" s="640"/>
      <c r="H67" s="640"/>
      <c r="I67" s="640"/>
      <c r="J67" s="640"/>
      <c r="K67" s="641"/>
      <c r="L67" s="654" t="str">
        <f t="shared" si="3"/>
        <v/>
      </c>
      <c r="M67" s="654"/>
      <c r="N67" s="654"/>
      <c r="O67" s="654"/>
      <c r="P67" s="654"/>
      <c r="Q67" s="655"/>
      <c r="R67" s="656"/>
      <c r="S67" s="656"/>
      <c r="T67" s="656"/>
      <c r="U67" s="666"/>
      <c r="V67" s="677"/>
      <c r="W67" s="664" t="str">
        <f t="shared" si="4"/>
        <v/>
      </c>
      <c r="X67" s="664"/>
      <c r="Y67" s="664"/>
      <c r="Z67" s="664"/>
    </row>
    <row r="68" spans="2:32" ht="21.95" customHeight="1">
      <c r="B68" s="639"/>
      <c r="C68" s="640"/>
      <c r="D68" s="640"/>
      <c r="E68" s="640"/>
      <c r="F68" s="640"/>
      <c r="G68" s="640"/>
      <c r="H68" s="640"/>
      <c r="I68" s="640"/>
      <c r="J68" s="640"/>
      <c r="K68" s="641"/>
      <c r="L68" s="654" t="str">
        <f t="shared" si="3"/>
        <v/>
      </c>
      <c r="M68" s="654"/>
      <c r="N68" s="654"/>
      <c r="O68" s="654"/>
      <c r="P68" s="654"/>
      <c r="Q68" s="655"/>
      <c r="R68" s="656"/>
      <c r="S68" s="656"/>
      <c r="T68" s="656"/>
      <c r="U68" s="666"/>
      <c r="V68" s="677"/>
      <c r="W68" s="664" t="str">
        <f t="shared" si="4"/>
        <v/>
      </c>
      <c r="X68" s="664"/>
      <c r="Y68" s="664"/>
      <c r="Z68" s="664"/>
    </row>
    <row r="69" spans="2:32" ht="21.95" customHeight="1">
      <c r="B69" s="639"/>
      <c r="C69" s="640"/>
      <c r="D69" s="640"/>
      <c r="E69" s="640"/>
      <c r="F69" s="640"/>
      <c r="G69" s="640"/>
      <c r="H69" s="640"/>
      <c r="I69" s="640"/>
      <c r="J69" s="640"/>
      <c r="K69" s="641"/>
      <c r="L69" s="654" t="str">
        <f t="shared" si="3"/>
        <v/>
      </c>
      <c r="M69" s="654"/>
      <c r="N69" s="654"/>
      <c r="O69" s="654"/>
      <c r="P69" s="654"/>
      <c r="Q69" s="655"/>
      <c r="R69" s="656"/>
      <c r="S69" s="656"/>
      <c r="T69" s="656"/>
      <c r="U69" s="651"/>
      <c r="V69" s="652"/>
      <c r="W69" s="664" t="str">
        <f t="shared" si="4"/>
        <v/>
      </c>
      <c r="X69" s="664"/>
      <c r="Y69" s="664"/>
      <c r="Z69" s="664"/>
    </row>
    <row r="70" spans="2:32" ht="21.95" customHeight="1">
      <c r="B70" s="639"/>
      <c r="C70" s="640"/>
      <c r="D70" s="640"/>
      <c r="E70" s="640"/>
      <c r="F70" s="640"/>
      <c r="G70" s="640"/>
      <c r="H70" s="640"/>
      <c r="I70" s="640"/>
      <c r="J70" s="640"/>
      <c r="K70" s="641"/>
      <c r="L70" s="654" t="str">
        <f t="shared" si="3"/>
        <v/>
      </c>
      <c r="M70" s="654"/>
      <c r="N70" s="654"/>
      <c r="O70" s="654"/>
      <c r="P70" s="654"/>
      <c r="Q70" s="655"/>
      <c r="R70" s="656"/>
      <c r="S70" s="656"/>
      <c r="T70" s="656"/>
      <c r="U70" s="651"/>
      <c r="V70" s="652"/>
      <c r="W70" s="664" t="str">
        <f t="shared" si="4"/>
        <v/>
      </c>
      <c r="X70" s="664"/>
      <c r="Y70" s="664"/>
      <c r="Z70" s="664"/>
    </row>
    <row r="71" spans="2:32" ht="21.95" customHeight="1">
      <c r="B71" s="639"/>
      <c r="C71" s="640"/>
      <c r="D71" s="640"/>
      <c r="E71" s="640"/>
      <c r="F71" s="640"/>
      <c r="G71" s="640"/>
      <c r="H71" s="640"/>
      <c r="I71" s="640"/>
      <c r="J71" s="640"/>
      <c r="K71" s="641"/>
      <c r="L71" s="654" t="str">
        <f t="shared" si="3"/>
        <v/>
      </c>
      <c r="M71" s="654"/>
      <c r="N71" s="654"/>
      <c r="O71" s="654"/>
      <c r="P71" s="654"/>
      <c r="Q71" s="655"/>
      <c r="R71" s="656"/>
      <c r="S71" s="656"/>
      <c r="T71" s="656"/>
      <c r="U71" s="651"/>
      <c r="V71" s="652"/>
      <c r="W71" s="664" t="str">
        <f t="shared" si="4"/>
        <v/>
      </c>
      <c r="X71" s="664"/>
      <c r="Y71" s="664"/>
      <c r="Z71" s="664"/>
    </row>
    <row r="72" spans="2:32" ht="21.95" customHeight="1">
      <c r="B72" s="639"/>
      <c r="C72" s="640"/>
      <c r="D72" s="640"/>
      <c r="E72" s="640"/>
      <c r="F72" s="640"/>
      <c r="G72" s="640"/>
      <c r="H72" s="640"/>
      <c r="I72" s="640"/>
      <c r="J72" s="640"/>
      <c r="K72" s="641"/>
      <c r="L72" s="654" t="str">
        <f t="shared" si="3"/>
        <v/>
      </c>
      <c r="M72" s="654"/>
      <c r="N72" s="654"/>
      <c r="O72" s="654"/>
      <c r="P72" s="654"/>
      <c r="Q72" s="678"/>
      <c r="R72" s="678"/>
      <c r="S72" s="678"/>
      <c r="T72" s="678"/>
      <c r="W72" s="664" t="str">
        <f t="shared" si="4"/>
        <v/>
      </c>
      <c r="X72" s="664"/>
      <c r="Y72" s="664"/>
      <c r="Z72" s="664"/>
    </row>
    <row r="73" spans="2:32" ht="21.95" customHeight="1">
      <c r="B73" s="639"/>
      <c r="C73" s="640"/>
      <c r="D73" s="640"/>
      <c r="E73" s="640"/>
      <c r="F73" s="640"/>
      <c r="G73" s="640"/>
      <c r="H73" s="640"/>
      <c r="I73" s="640"/>
      <c r="J73" s="640"/>
      <c r="K73" s="641"/>
      <c r="L73" s="654" t="str">
        <f t="shared" si="3"/>
        <v/>
      </c>
      <c r="M73" s="654"/>
      <c r="N73" s="654"/>
      <c r="O73" s="654"/>
      <c r="P73" s="654"/>
      <c r="Q73" s="678"/>
      <c r="R73" s="678"/>
      <c r="S73" s="678"/>
      <c r="T73" s="678"/>
      <c r="W73" s="664" t="str">
        <f t="shared" si="4"/>
        <v/>
      </c>
      <c r="X73" s="664"/>
      <c r="Y73" s="664"/>
      <c r="Z73" s="664"/>
    </row>
    <row r="74" spans="2:32" ht="21.95" customHeight="1">
      <c r="B74" s="639"/>
      <c r="C74" s="640"/>
      <c r="D74" s="640"/>
      <c r="E74" s="640"/>
      <c r="F74" s="640"/>
      <c r="G74" s="640"/>
      <c r="H74" s="640"/>
      <c r="I74" s="640"/>
      <c r="J74" s="640"/>
      <c r="K74" s="641"/>
      <c r="L74" s="654" t="str">
        <f t="shared" si="3"/>
        <v/>
      </c>
      <c r="M74" s="654"/>
      <c r="N74" s="654"/>
      <c r="O74" s="654"/>
      <c r="P74" s="654"/>
      <c r="Q74" s="678"/>
      <c r="R74" s="678"/>
      <c r="S74" s="678"/>
      <c r="T74" s="678"/>
      <c r="W74" s="664" t="str">
        <f t="shared" si="4"/>
        <v/>
      </c>
      <c r="X74" s="664"/>
      <c r="Y74" s="664"/>
      <c r="Z74" s="664"/>
    </row>
    <row r="75" spans="2:32" ht="21.95" customHeight="1">
      <c r="B75" s="639"/>
      <c r="C75" s="640"/>
      <c r="D75" s="640"/>
      <c r="E75" s="640"/>
      <c r="F75" s="640"/>
      <c r="G75" s="640"/>
      <c r="H75" s="640"/>
      <c r="I75" s="640"/>
      <c r="J75" s="640"/>
      <c r="K75" s="641"/>
      <c r="L75" s="654" t="str">
        <f t="shared" si="3"/>
        <v/>
      </c>
      <c r="M75" s="654"/>
      <c r="N75" s="654"/>
      <c r="O75" s="654"/>
      <c r="P75" s="654"/>
      <c r="Q75" s="678"/>
      <c r="R75" s="678"/>
      <c r="S75" s="678"/>
      <c r="T75" s="678"/>
      <c r="W75" s="664" t="str">
        <f t="shared" si="4"/>
        <v/>
      </c>
      <c r="X75" s="664"/>
      <c r="Y75" s="664"/>
      <c r="Z75" s="664"/>
    </row>
    <row r="76" spans="2:32" ht="21.95" customHeight="1">
      <c r="B76" s="639"/>
      <c r="C76" s="640"/>
      <c r="D76" s="640"/>
      <c r="E76" s="640"/>
      <c r="F76" s="640"/>
      <c r="G76" s="640"/>
      <c r="H76" s="640"/>
      <c r="I76" s="640"/>
      <c r="J76" s="640"/>
      <c r="K76" s="641"/>
      <c r="L76" s="654" t="str">
        <f t="shared" si="3"/>
        <v/>
      </c>
      <c r="M76" s="654"/>
      <c r="N76" s="654"/>
      <c r="O76" s="654"/>
      <c r="P76" s="654"/>
      <c r="Q76" s="678"/>
      <c r="R76" s="678"/>
      <c r="S76" s="678"/>
      <c r="T76" s="678"/>
      <c r="W76" s="664" t="str">
        <f t="shared" si="4"/>
        <v/>
      </c>
      <c r="X76" s="664"/>
      <c r="Y76" s="664"/>
      <c r="Z76" s="664"/>
    </row>
    <row r="77" spans="2:32" ht="21.95" customHeight="1">
      <c r="B77" s="645" t="s">
        <v>297</v>
      </c>
      <c r="C77" s="646"/>
      <c r="D77" s="646"/>
      <c r="E77" s="646"/>
      <c r="F77" s="646"/>
      <c r="G77" s="646"/>
      <c r="H77" s="646"/>
      <c r="I77" s="646"/>
      <c r="J77" s="646"/>
      <c r="K77" s="646"/>
      <c r="L77" s="646"/>
      <c r="M77" s="646"/>
      <c r="N77" s="646"/>
      <c r="O77" s="646"/>
      <c r="P77" s="646"/>
      <c r="Q77" s="646"/>
      <c r="R77" s="646"/>
      <c r="S77" s="646"/>
      <c r="T77" s="646"/>
      <c r="U77" s="646"/>
      <c r="V77" s="646"/>
      <c r="W77" s="646"/>
      <c r="X77" s="646"/>
      <c r="Y77" s="646"/>
      <c r="Z77" s="646"/>
      <c r="AA77" s="646"/>
      <c r="AB77" s="646"/>
      <c r="AC77" s="646"/>
      <c r="AD77" s="646"/>
      <c r="AE77" s="646"/>
      <c r="AF77" s="646"/>
    </row>
    <row r="78" spans="2:32" ht="21.95" customHeight="1">
      <c r="B78" s="645"/>
      <c r="C78" s="646"/>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row>
    <row r="79" spans="2:32" ht="21.95" customHeight="1">
      <c r="B79" s="645"/>
      <c r="C79" s="646"/>
      <c r="D79" s="646"/>
      <c r="E79" s="646"/>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row>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sheetData>
  <mergeCells count="182">
    <mergeCell ref="B77:AF79"/>
    <mergeCell ref="B75:K75"/>
    <mergeCell ref="L75:P75"/>
    <mergeCell ref="Q75:T75"/>
    <mergeCell ref="W75:Z75"/>
    <mergeCell ref="B76:K76"/>
    <mergeCell ref="L76:P76"/>
    <mergeCell ref="Q76:T76"/>
    <mergeCell ref="W76:Z76"/>
    <mergeCell ref="B73:K73"/>
    <mergeCell ref="L73:P73"/>
    <mergeCell ref="Q73:T73"/>
    <mergeCell ref="W73:Z73"/>
    <mergeCell ref="B74:K74"/>
    <mergeCell ref="L74:P74"/>
    <mergeCell ref="Q74:T74"/>
    <mergeCell ref="W74:Z74"/>
    <mergeCell ref="B71:K71"/>
    <mergeCell ref="L71:P71"/>
    <mergeCell ref="Q71:T71"/>
    <mergeCell ref="U71:V71"/>
    <mergeCell ref="W71:Z71"/>
    <mergeCell ref="B72:K72"/>
    <mergeCell ref="L72:P72"/>
    <mergeCell ref="Q72:T72"/>
    <mergeCell ref="W72:Z72"/>
    <mergeCell ref="B69:K69"/>
    <mergeCell ref="L69:P69"/>
    <mergeCell ref="Q69:T69"/>
    <mergeCell ref="U69:V69"/>
    <mergeCell ref="W69:Z69"/>
    <mergeCell ref="B70:K70"/>
    <mergeCell ref="L70:P70"/>
    <mergeCell ref="Q70:T70"/>
    <mergeCell ref="U70:V70"/>
    <mergeCell ref="W70:Z70"/>
    <mergeCell ref="L67:P67"/>
    <mergeCell ref="Q67:T67"/>
    <mergeCell ref="W67:Z67"/>
    <mergeCell ref="B68:K68"/>
    <mergeCell ref="L68:P68"/>
    <mergeCell ref="Q68:T68"/>
    <mergeCell ref="W68:Z68"/>
    <mergeCell ref="B65:K65"/>
    <mergeCell ref="L65:P65"/>
    <mergeCell ref="Q65:T65"/>
    <mergeCell ref="U65:V68"/>
    <mergeCell ref="W65:Z65"/>
    <mergeCell ref="B66:K66"/>
    <mergeCell ref="L66:P66"/>
    <mergeCell ref="Q66:T66"/>
    <mergeCell ref="W66:Z66"/>
    <mergeCell ref="B67:K67"/>
    <mergeCell ref="B63:K63"/>
    <mergeCell ref="L63:P63"/>
    <mergeCell ref="Q63:T63"/>
    <mergeCell ref="U63:V63"/>
    <mergeCell ref="W63:Z63"/>
    <mergeCell ref="B64:K64"/>
    <mergeCell ref="L64:P64"/>
    <mergeCell ref="Q64:T64"/>
    <mergeCell ref="U64:V64"/>
    <mergeCell ref="W64:Z64"/>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6:K57"/>
    <mergeCell ref="L56:P57"/>
    <mergeCell ref="Q56:T57"/>
    <mergeCell ref="U56:V57"/>
    <mergeCell ref="W56:Z57"/>
    <mergeCell ref="B58:K58"/>
    <mergeCell ref="L58:P58"/>
    <mergeCell ref="Q58:T58"/>
    <mergeCell ref="U58:V58"/>
    <mergeCell ref="W58:Z58"/>
    <mergeCell ref="B48:W48"/>
    <mergeCell ref="B50:J51"/>
    <mergeCell ref="K50:AF50"/>
    <mergeCell ref="K51:AF51"/>
    <mergeCell ref="B52:AF52"/>
    <mergeCell ref="B54:I54"/>
    <mergeCell ref="B42:K42"/>
    <mergeCell ref="L42:P42"/>
    <mergeCell ref="Q42:T42"/>
    <mergeCell ref="U42:X42"/>
    <mergeCell ref="AA42:AD42"/>
    <mergeCell ref="B43:AF46"/>
    <mergeCell ref="AA40:AD40"/>
    <mergeCell ref="B41:K41"/>
    <mergeCell ref="L41:P41"/>
    <mergeCell ref="Q41:T41"/>
    <mergeCell ref="U41:X41"/>
    <mergeCell ref="AA41:AD41"/>
    <mergeCell ref="B39:K39"/>
    <mergeCell ref="L39:P39"/>
    <mergeCell ref="Q39:T39"/>
    <mergeCell ref="U39:X39"/>
    <mergeCell ref="Y39:Z42"/>
    <mergeCell ref="AA39:AD39"/>
    <mergeCell ref="B40:K40"/>
    <mergeCell ref="L40:P40"/>
    <mergeCell ref="Q40:T40"/>
    <mergeCell ref="U40:X40"/>
    <mergeCell ref="B38:K38"/>
    <mergeCell ref="L38:P38"/>
    <mergeCell ref="Q38:T38"/>
    <mergeCell ref="U38:X38"/>
    <mergeCell ref="Y38:Z38"/>
    <mergeCell ref="AA38:AD38"/>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21:G21"/>
    <mergeCell ref="H21:J21"/>
    <mergeCell ref="B22:AF29"/>
    <mergeCell ref="B31:I31"/>
    <mergeCell ref="B33:K34"/>
    <mergeCell ref="L33:P34"/>
    <mergeCell ref="Q33:T34"/>
    <mergeCell ref="U33:X34"/>
    <mergeCell ref="Y33:Z34"/>
    <mergeCell ref="AA33:AD34"/>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11:F11"/>
    <mergeCell ref="G11:J11"/>
    <mergeCell ref="K11:N11"/>
    <mergeCell ref="O11:T11"/>
    <mergeCell ref="U11:X11"/>
    <mergeCell ref="Y11:AF11"/>
    <mergeCell ref="A2:AG2"/>
    <mergeCell ref="B4:AF7"/>
    <mergeCell ref="B10:F10"/>
    <mergeCell ref="G10:J10"/>
    <mergeCell ref="K10:N10"/>
    <mergeCell ref="O10:AB10"/>
  </mergeCells>
  <phoneticPr fontId="2"/>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3">
    <dataValidation type="list" allowBlank="1" showInputMessage="1" showErrorMessage="1" sqref="B19:Y19">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2:AB12">
      <formula1>$AI$10:$AI$12</formula1>
    </dataValidation>
    <dataValidation type="list" allowBlank="1" showInputMessage="1" showErrorMessage="1" sqref="G12:Q12">
      <formula1>$AI$4:$AI$8</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47"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showZeros="0" view="pageBreakPreview" zoomScale="70" zoomScaleNormal="90" zoomScaleSheetLayoutView="70" workbookViewId="0">
      <selection activeCell="A2" sqref="A2:T2"/>
    </sheetView>
  </sheetViews>
  <sheetFormatPr defaultRowHeight="13.5"/>
  <cols>
    <col min="1" max="1" width="5" style="245" customWidth="1"/>
    <col min="2" max="18" width="9" style="245"/>
    <col min="19" max="19" width="10.75" style="245" customWidth="1"/>
    <col min="20" max="21" width="5" style="249" customWidth="1"/>
    <col min="22" max="16384" width="9" style="245"/>
  </cols>
  <sheetData>
    <row r="1" spans="1:21" ht="14.25">
      <c r="A1" s="241" t="s">
        <v>345</v>
      </c>
      <c r="B1" s="242"/>
      <c r="C1" s="242"/>
      <c r="D1" s="243"/>
      <c r="E1" s="242"/>
      <c r="F1" s="242"/>
      <c r="G1" s="242"/>
      <c r="H1" s="244"/>
      <c r="I1" s="244"/>
      <c r="J1" s="244"/>
      <c r="K1" s="244"/>
      <c r="L1" s="244"/>
      <c r="M1" s="244"/>
      <c r="N1" s="244"/>
      <c r="O1" s="244"/>
      <c r="P1" s="244"/>
      <c r="Q1" s="244"/>
      <c r="R1" s="244"/>
      <c r="S1" s="244"/>
      <c r="T1" s="244"/>
      <c r="U1" s="244"/>
    </row>
    <row r="2" spans="1:21" ht="27.75" customHeight="1">
      <c r="A2" s="692" t="s">
        <v>298</v>
      </c>
      <c r="B2" s="692"/>
      <c r="C2" s="692"/>
      <c r="D2" s="692"/>
      <c r="E2" s="692"/>
      <c r="F2" s="692"/>
      <c r="G2" s="692"/>
      <c r="H2" s="692"/>
      <c r="I2" s="692"/>
      <c r="J2" s="692"/>
      <c r="K2" s="692"/>
      <c r="L2" s="692"/>
      <c r="M2" s="692"/>
      <c r="N2" s="692"/>
      <c r="O2" s="692"/>
      <c r="P2" s="692"/>
      <c r="Q2" s="692"/>
      <c r="R2" s="692"/>
      <c r="S2" s="692"/>
      <c r="T2" s="692"/>
      <c r="U2" s="246"/>
    </row>
    <row r="3" spans="1:21" ht="5.25" customHeight="1">
      <c r="A3" s="241"/>
      <c r="B3" s="247"/>
      <c r="C3" s="247"/>
      <c r="D3" s="247"/>
      <c r="E3" s="247"/>
      <c r="F3" s="247"/>
      <c r="G3" s="247"/>
      <c r="H3" s="247"/>
      <c r="I3" s="247"/>
      <c r="J3" s="247"/>
      <c r="K3" s="247"/>
      <c r="L3" s="247"/>
      <c r="M3" s="247"/>
      <c r="N3" s="247"/>
      <c r="O3" s="247"/>
      <c r="P3" s="247"/>
      <c r="Q3" s="247"/>
      <c r="R3" s="247"/>
      <c r="S3" s="244"/>
      <c r="T3" s="247"/>
      <c r="U3" s="247"/>
    </row>
    <row r="4" spans="1:21" ht="78" customHeight="1">
      <c r="A4" s="241"/>
      <c r="B4" s="693" t="s">
        <v>299</v>
      </c>
      <c r="C4" s="693"/>
      <c r="D4" s="693"/>
      <c r="E4" s="693"/>
      <c r="F4" s="693"/>
      <c r="G4" s="693"/>
      <c r="H4" s="693"/>
      <c r="I4" s="693"/>
      <c r="J4" s="693"/>
      <c r="K4" s="693"/>
      <c r="L4" s="693"/>
      <c r="M4" s="693"/>
      <c r="N4" s="693"/>
      <c r="O4" s="693"/>
      <c r="P4" s="693"/>
      <c r="Q4" s="693"/>
      <c r="R4" s="693"/>
      <c r="S4" s="693"/>
      <c r="T4" s="248"/>
      <c r="U4" s="248"/>
    </row>
    <row r="5" spans="1:21" ht="14.25">
      <c r="A5" s="241"/>
      <c r="B5" s="249"/>
      <c r="C5" s="249"/>
      <c r="D5" s="249"/>
      <c r="E5" s="249"/>
      <c r="F5" s="249"/>
      <c r="G5" s="249"/>
      <c r="H5" s="249"/>
      <c r="I5" s="249"/>
      <c r="J5" s="249"/>
      <c r="K5" s="244"/>
      <c r="L5" s="250"/>
      <c r="M5" s="250"/>
      <c r="N5" s="250"/>
      <c r="O5" s="249"/>
      <c r="P5" s="249"/>
      <c r="Q5" s="251"/>
      <c r="R5" s="251"/>
      <c r="S5" s="251"/>
    </row>
    <row r="6" spans="1:21" ht="18.75" customHeight="1">
      <c r="A6" s="241"/>
      <c r="B6" s="252" t="s">
        <v>300</v>
      </c>
      <c r="C6" s="253"/>
      <c r="D6" s="253"/>
      <c r="E6" s="253"/>
      <c r="F6" s="253"/>
      <c r="G6" s="253"/>
      <c r="H6" s="253"/>
      <c r="I6" s="253"/>
      <c r="J6" s="253"/>
      <c r="K6" s="253"/>
      <c r="L6" s="253"/>
      <c r="M6" s="228"/>
      <c r="N6" s="228"/>
      <c r="O6" s="228"/>
      <c r="P6" s="228"/>
      <c r="Q6" s="228"/>
      <c r="R6" s="228"/>
      <c r="T6" s="254"/>
      <c r="U6" s="254"/>
    </row>
    <row r="7" spans="1:21">
      <c r="A7" s="255"/>
      <c r="B7" s="256"/>
      <c r="C7" s="257"/>
      <c r="D7" s="258"/>
      <c r="E7" s="259"/>
      <c r="F7" s="694" t="s">
        <v>301</v>
      </c>
      <c r="G7" s="260"/>
      <c r="H7" s="261"/>
      <c r="I7" s="261"/>
      <c r="J7" s="262" t="s">
        <v>257</v>
      </c>
      <c r="K7" s="263"/>
      <c r="L7" s="261" t="s">
        <v>258</v>
      </c>
      <c r="M7" s="261"/>
      <c r="N7" s="261"/>
      <c r="O7" s="264"/>
      <c r="P7" s="696">
        <f>K7+1</f>
        <v>1</v>
      </c>
      <c r="Q7" s="697"/>
      <c r="R7" s="698"/>
      <c r="S7" s="699" t="s">
        <v>302</v>
      </c>
      <c r="T7" s="254"/>
      <c r="U7" s="254"/>
    </row>
    <row r="8" spans="1:21">
      <c r="A8" s="255"/>
      <c r="B8" s="265"/>
      <c r="C8" s="266"/>
      <c r="D8" s="267"/>
      <c r="E8" s="268"/>
      <c r="F8" s="695"/>
      <c r="G8" s="269" t="s">
        <v>303</v>
      </c>
      <c r="H8" s="270" t="s">
        <v>304</v>
      </c>
      <c r="I8" s="269" t="s">
        <v>305</v>
      </c>
      <c r="J8" s="270" t="s">
        <v>306</v>
      </c>
      <c r="K8" s="270" t="s">
        <v>307</v>
      </c>
      <c r="L8" s="271" t="s">
        <v>308</v>
      </c>
      <c r="M8" s="269" t="s">
        <v>309</v>
      </c>
      <c r="N8" s="270" t="s">
        <v>310</v>
      </c>
      <c r="O8" s="270" t="s">
        <v>311</v>
      </c>
      <c r="P8" s="269" t="s">
        <v>159</v>
      </c>
      <c r="Q8" s="270" t="s">
        <v>312</v>
      </c>
      <c r="R8" s="270" t="s">
        <v>313</v>
      </c>
      <c r="S8" s="700"/>
      <c r="T8" s="254"/>
      <c r="U8" s="254"/>
    </row>
    <row r="9" spans="1:21" ht="29.25" customHeight="1">
      <c r="A9" s="255"/>
      <c r="B9" s="679" t="s">
        <v>314</v>
      </c>
      <c r="C9" s="683" t="s">
        <v>315</v>
      </c>
      <c r="D9" s="684"/>
      <c r="E9" s="685"/>
      <c r="F9" s="272">
        <v>0.25</v>
      </c>
      <c r="G9" s="273"/>
      <c r="H9" s="273"/>
      <c r="I9" s="273"/>
      <c r="J9" s="273"/>
      <c r="K9" s="273"/>
      <c r="L9" s="273"/>
      <c r="M9" s="273"/>
      <c r="N9" s="273"/>
      <c r="O9" s="273"/>
      <c r="P9" s="273"/>
      <c r="Q9" s="273"/>
      <c r="R9" s="273"/>
      <c r="S9" s="274"/>
      <c r="T9" s="250"/>
      <c r="U9" s="250"/>
    </row>
    <row r="10" spans="1:21" ht="29.25" customHeight="1">
      <c r="A10" s="255"/>
      <c r="B10" s="680"/>
      <c r="C10" s="686" t="s">
        <v>316</v>
      </c>
      <c r="D10" s="687"/>
      <c r="E10" s="688"/>
      <c r="F10" s="275">
        <v>0.5</v>
      </c>
      <c r="G10" s="276"/>
      <c r="H10" s="276"/>
      <c r="I10" s="276"/>
      <c r="J10" s="276"/>
      <c r="K10" s="276"/>
      <c r="L10" s="276"/>
      <c r="M10" s="276"/>
      <c r="N10" s="276"/>
      <c r="O10" s="276"/>
      <c r="P10" s="276"/>
      <c r="Q10" s="276"/>
      <c r="R10" s="276"/>
      <c r="S10" s="274"/>
      <c r="T10" s="250"/>
      <c r="U10" s="250"/>
    </row>
    <row r="11" spans="1:21" ht="29.25" customHeight="1">
      <c r="A11" s="255"/>
      <c r="B11" s="681"/>
      <c r="C11" s="686" t="s">
        <v>317</v>
      </c>
      <c r="D11" s="687"/>
      <c r="E11" s="688"/>
      <c r="F11" s="275">
        <v>0.75</v>
      </c>
      <c r="G11" s="276"/>
      <c r="H11" s="276"/>
      <c r="I11" s="276"/>
      <c r="J11" s="276"/>
      <c r="K11" s="276"/>
      <c r="L11" s="276"/>
      <c r="M11" s="276"/>
      <c r="N11" s="276"/>
      <c r="O11" s="276"/>
      <c r="P11" s="276"/>
      <c r="Q11" s="276"/>
      <c r="R11" s="276"/>
      <c r="S11" s="274"/>
      <c r="T11" s="250"/>
      <c r="U11" s="250"/>
    </row>
    <row r="12" spans="1:21" ht="29.25" customHeight="1">
      <c r="A12" s="255"/>
      <c r="B12" s="682"/>
      <c r="C12" s="689" t="s">
        <v>318</v>
      </c>
      <c r="D12" s="690"/>
      <c r="E12" s="691"/>
      <c r="F12" s="277">
        <v>1</v>
      </c>
      <c r="G12" s="278"/>
      <c r="H12" s="278"/>
      <c r="I12" s="278"/>
      <c r="J12" s="278"/>
      <c r="K12" s="278"/>
      <c r="L12" s="278"/>
      <c r="M12" s="278"/>
      <c r="N12" s="278"/>
      <c r="O12" s="278"/>
      <c r="P12" s="278"/>
      <c r="Q12" s="278"/>
      <c r="R12" s="278"/>
      <c r="S12" s="274"/>
      <c r="T12" s="250"/>
      <c r="U12" s="250"/>
    </row>
    <row r="13" spans="1:21" ht="29.25" customHeight="1">
      <c r="A13" s="255"/>
      <c r="B13" s="679" t="s">
        <v>319</v>
      </c>
      <c r="C13" s="701" t="s">
        <v>320</v>
      </c>
      <c r="D13" s="704" t="s">
        <v>321</v>
      </c>
      <c r="E13" s="705"/>
      <c r="F13" s="279">
        <v>0.25</v>
      </c>
      <c r="G13" s="280"/>
      <c r="H13" s="281"/>
      <c r="I13" s="280"/>
      <c r="J13" s="281"/>
      <c r="K13" s="281"/>
      <c r="L13" s="282"/>
      <c r="M13" s="280"/>
      <c r="N13" s="281"/>
      <c r="O13" s="273"/>
      <c r="P13" s="280"/>
      <c r="Q13" s="281"/>
      <c r="R13" s="281"/>
      <c r="S13" s="274"/>
      <c r="T13" s="250"/>
      <c r="U13" s="250"/>
    </row>
    <row r="14" spans="1:21" ht="29.25" customHeight="1">
      <c r="A14" s="255"/>
      <c r="B14" s="680"/>
      <c r="C14" s="702"/>
      <c r="D14" s="706" t="s">
        <v>322</v>
      </c>
      <c r="E14" s="707"/>
      <c r="F14" s="283">
        <v>0.5</v>
      </c>
      <c r="G14" s="284"/>
      <c r="H14" s="276"/>
      <c r="I14" s="284"/>
      <c r="J14" s="276"/>
      <c r="K14" s="276"/>
      <c r="L14" s="285"/>
      <c r="M14" s="284"/>
      <c r="N14" s="276"/>
      <c r="O14" s="276"/>
      <c r="P14" s="284"/>
      <c r="Q14" s="276"/>
      <c r="R14" s="276"/>
      <c r="S14" s="274"/>
      <c r="T14" s="250"/>
      <c r="U14" s="250"/>
    </row>
    <row r="15" spans="1:21" ht="29.25" customHeight="1">
      <c r="A15" s="255"/>
      <c r="B15" s="681"/>
      <c r="C15" s="702"/>
      <c r="D15" s="706" t="s">
        <v>323</v>
      </c>
      <c r="E15" s="707"/>
      <c r="F15" s="283">
        <v>0.75</v>
      </c>
      <c r="G15" s="284"/>
      <c r="H15" s="276"/>
      <c r="I15" s="284"/>
      <c r="J15" s="276"/>
      <c r="K15" s="276"/>
      <c r="L15" s="285"/>
      <c r="M15" s="284"/>
      <c r="N15" s="276"/>
      <c r="O15" s="276"/>
      <c r="P15" s="284"/>
      <c r="Q15" s="276"/>
      <c r="R15" s="276"/>
      <c r="S15" s="274"/>
      <c r="T15" s="250"/>
      <c r="U15" s="250"/>
    </row>
    <row r="16" spans="1:21" ht="29.25" customHeight="1">
      <c r="A16" s="255"/>
      <c r="B16" s="681"/>
      <c r="C16" s="703"/>
      <c r="D16" s="708" t="s">
        <v>324</v>
      </c>
      <c r="E16" s="709"/>
      <c r="F16" s="286">
        <v>1</v>
      </c>
      <c r="G16" s="287"/>
      <c r="H16" s="288"/>
      <c r="I16" s="287"/>
      <c r="J16" s="288"/>
      <c r="K16" s="288"/>
      <c r="L16" s="289"/>
      <c r="M16" s="287"/>
      <c r="N16" s="288"/>
      <c r="O16" s="288"/>
      <c r="P16" s="287"/>
      <c r="Q16" s="288"/>
      <c r="R16" s="288"/>
      <c r="S16" s="274"/>
      <c r="T16" s="250"/>
      <c r="U16" s="250"/>
    </row>
    <row r="17" spans="1:21" ht="29.25" customHeight="1">
      <c r="A17" s="255"/>
      <c r="B17" s="682"/>
      <c r="C17" s="290" t="s">
        <v>325</v>
      </c>
      <c r="D17" s="710" t="s">
        <v>326</v>
      </c>
      <c r="E17" s="711"/>
      <c r="F17" s="291">
        <v>1</v>
      </c>
      <c r="G17" s="280"/>
      <c r="H17" s="281"/>
      <c r="I17" s="280"/>
      <c r="J17" s="281"/>
      <c r="K17" s="281"/>
      <c r="L17" s="282"/>
      <c r="M17" s="280"/>
      <c r="N17" s="281"/>
      <c r="O17" s="281"/>
      <c r="P17" s="280"/>
      <c r="Q17" s="281"/>
      <c r="R17" s="281"/>
      <c r="S17" s="274"/>
      <c r="T17" s="250"/>
      <c r="U17" s="250"/>
    </row>
    <row r="18" spans="1:21" ht="3.75" customHeight="1">
      <c r="A18" s="255"/>
      <c r="B18" s="292"/>
      <c r="C18" s="293"/>
      <c r="D18" s="294"/>
      <c r="E18" s="294"/>
      <c r="F18" s="295"/>
      <c r="G18" s="296"/>
      <c r="H18" s="297"/>
      <c r="I18" s="297"/>
      <c r="J18" s="297"/>
      <c r="K18" s="297"/>
      <c r="L18" s="297"/>
      <c r="M18" s="297"/>
      <c r="N18" s="297"/>
      <c r="O18" s="297"/>
      <c r="P18" s="297"/>
      <c r="Q18" s="297"/>
      <c r="R18" s="297"/>
      <c r="S18" s="298"/>
      <c r="T18" s="250"/>
      <c r="U18" s="250"/>
    </row>
    <row r="19" spans="1:21" ht="18" customHeight="1">
      <c r="A19" s="255"/>
      <c r="B19" s="299"/>
      <c r="C19" s="712" t="s">
        <v>327</v>
      </c>
      <c r="D19" s="712"/>
      <c r="E19" s="712"/>
      <c r="F19" s="300"/>
      <c r="G19" s="301">
        <f>$F$9*G9+$F$11*G11+$F$10*G10+$F$12*G12+$F$13*G13+$F$14*G14+$F$15*G15+$F$16*G16+$F$17*G17</f>
        <v>0</v>
      </c>
      <c r="H19" s="301">
        <f t="shared" ref="H19:R19" si="0">$F$9*H9+$F$11*H11+$F$10*H10+$F$12*H12+$F$13*H13+$F$14*H14+$F$15*H15+$F$16*H16+$F$17*H17</f>
        <v>0</v>
      </c>
      <c r="I19" s="301">
        <f t="shared" si="0"/>
        <v>0</v>
      </c>
      <c r="J19" s="301">
        <f t="shared" si="0"/>
        <v>0</v>
      </c>
      <c r="K19" s="301">
        <f t="shared" si="0"/>
        <v>0</v>
      </c>
      <c r="L19" s="301">
        <f t="shared" si="0"/>
        <v>0</v>
      </c>
      <c r="M19" s="301">
        <f t="shared" si="0"/>
        <v>0</v>
      </c>
      <c r="N19" s="301">
        <f t="shared" si="0"/>
        <v>0</v>
      </c>
      <c r="O19" s="301">
        <f t="shared" si="0"/>
        <v>0</v>
      </c>
      <c r="P19" s="301">
        <f t="shared" si="0"/>
        <v>0</v>
      </c>
      <c r="Q19" s="301">
        <f t="shared" si="0"/>
        <v>0</v>
      </c>
      <c r="R19" s="301">
        <f t="shared" si="0"/>
        <v>0</v>
      </c>
      <c r="S19" s="274"/>
      <c r="T19" s="250"/>
      <c r="U19" s="250"/>
    </row>
    <row r="20" spans="1:21" ht="18" customHeight="1">
      <c r="A20" s="255"/>
      <c r="B20" s="713" t="s">
        <v>328</v>
      </c>
      <c r="C20" s="714"/>
      <c r="D20" s="714"/>
      <c r="E20" s="715"/>
      <c r="F20" s="279">
        <v>0.8571428571428571</v>
      </c>
      <c r="G20" s="302"/>
      <c r="H20" s="302"/>
      <c r="I20" s="302"/>
      <c r="J20" s="302"/>
      <c r="K20" s="302"/>
      <c r="L20" s="302"/>
      <c r="M20" s="302"/>
      <c r="N20" s="302"/>
      <c r="O20" s="302"/>
      <c r="P20" s="302"/>
      <c r="Q20" s="302"/>
      <c r="R20" s="302"/>
      <c r="S20" s="303"/>
      <c r="T20" s="250"/>
      <c r="U20" s="250"/>
    </row>
    <row r="21" spans="1:21" ht="18" customHeight="1">
      <c r="A21" s="255"/>
      <c r="B21" s="304"/>
      <c r="C21" s="716" t="s">
        <v>329</v>
      </c>
      <c r="D21" s="716"/>
      <c r="E21" s="716"/>
      <c r="F21" s="305"/>
      <c r="G21" s="306">
        <f>IF(G20="",G19,ROUND(G19*6/7,2))</f>
        <v>0</v>
      </c>
      <c r="H21" s="306">
        <f t="shared" ref="H21:R21" si="1">IF(H20="",H19,ROUND(H19*6/7,2))</f>
        <v>0</v>
      </c>
      <c r="I21" s="307">
        <f t="shared" si="1"/>
        <v>0</v>
      </c>
      <c r="J21" s="307">
        <f t="shared" si="1"/>
        <v>0</v>
      </c>
      <c r="K21" s="307">
        <f t="shared" si="1"/>
        <v>0</v>
      </c>
      <c r="L21" s="307">
        <f t="shared" si="1"/>
        <v>0</v>
      </c>
      <c r="M21" s="307">
        <f t="shared" si="1"/>
        <v>0</v>
      </c>
      <c r="N21" s="307">
        <f t="shared" si="1"/>
        <v>0</v>
      </c>
      <c r="O21" s="307">
        <f t="shared" si="1"/>
        <v>0</v>
      </c>
      <c r="P21" s="301">
        <f t="shared" si="1"/>
        <v>0</v>
      </c>
      <c r="Q21" s="301">
        <f t="shared" si="1"/>
        <v>0</v>
      </c>
      <c r="R21" s="301">
        <f t="shared" si="1"/>
        <v>0</v>
      </c>
      <c r="S21" s="308">
        <f>SUM(G21:Q21)</f>
        <v>0</v>
      </c>
      <c r="T21" s="309" t="s">
        <v>330</v>
      </c>
      <c r="U21" s="310"/>
    </row>
    <row r="22" spans="1:21" ht="45" customHeight="1" thickBot="1">
      <c r="A22" s="255"/>
      <c r="B22" s="717" t="s">
        <v>331</v>
      </c>
      <c r="C22" s="718"/>
      <c r="D22" s="718"/>
      <c r="E22" s="718"/>
      <c r="F22" s="718"/>
      <c r="G22" s="718"/>
      <c r="H22" s="718"/>
      <c r="I22" s="718"/>
      <c r="J22" s="718"/>
      <c r="K22" s="718"/>
      <c r="L22" s="718"/>
      <c r="M22" s="718"/>
      <c r="N22" s="718"/>
      <c r="O22" s="719"/>
      <c r="P22" s="726" t="s">
        <v>332</v>
      </c>
      <c r="Q22" s="726"/>
      <c r="R22" s="727"/>
      <c r="S22" s="311">
        <f>COUNTIF(G21:Q21,"&gt;0")</f>
        <v>0</v>
      </c>
      <c r="T22" s="310" t="s">
        <v>333</v>
      </c>
      <c r="U22" s="310"/>
    </row>
    <row r="23" spans="1:21" ht="45" customHeight="1" thickBot="1">
      <c r="A23" s="255"/>
      <c r="B23" s="720"/>
      <c r="C23" s="721"/>
      <c r="D23" s="721"/>
      <c r="E23" s="721"/>
      <c r="F23" s="721"/>
      <c r="G23" s="721"/>
      <c r="H23" s="721"/>
      <c r="I23" s="721"/>
      <c r="J23" s="721"/>
      <c r="K23" s="721"/>
      <c r="L23" s="721"/>
      <c r="M23" s="721"/>
      <c r="N23" s="721"/>
      <c r="O23" s="722"/>
      <c r="P23" s="728" t="s">
        <v>334</v>
      </c>
      <c r="Q23" s="728"/>
      <c r="R23" s="729"/>
      <c r="S23" s="312" t="str">
        <f>IF(S22&lt;1,"",S21/S22)</f>
        <v/>
      </c>
      <c r="T23" s="313" t="s">
        <v>335</v>
      </c>
      <c r="U23" s="313"/>
    </row>
    <row r="24" spans="1:21" ht="126.75" customHeight="1">
      <c r="A24" s="255"/>
      <c r="B24" s="723"/>
      <c r="C24" s="724"/>
      <c r="D24" s="724"/>
      <c r="E24" s="724"/>
      <c r="F24" s="724"/>
      <c r="G24" s="724"/>
      <c r="H24" s="724"/>
      <c r="I24" s="724"/>
      <c r="J24" s="724"/>
      <c r="K24" s="724"/>
      <c r="L24" s="724"/>
      <c r="M24" s="724"/>
      <c r="N24" s="724"/>
      <c r="O24" s="725"/>
      <c r="P24" s="730" t="s">
        <v>336</v>
      </c>
      <c r="Q24" s="731"/>
      <c r="R24" s="731"/>
      <c r="S24" s="732"/>
      <c r="T24" s="250"/>
      <c r="U24" s="250"/>
    </row>
    <row r="25" spans="1:21">
      <c r="A25" s="255"/>
      <c r="B25" s="314"/>
      <c r="C25" s="314"/>
      <c r="D25" s="314"/>
      <c r="E25" s="314"/>
      <c r="F25" s="314"/>
      <c r="G25" s="314"/>
      <c r="H25" s="314"/>
      <c r="I25" s="314"/>
      <c r="J25" s="314"/>
      <c r="K25" s="314"/>
      <c r="L25" s="314"/>
      <c r="M25" s="314"/>
      <c r="N25" s="314"/>
      <c r="O25" s="249"/>
      <c r="P25" s="249"/>
      <c r="Q25" s="249"/>
      <c r="R25" s="249"/>
      <c r="S25" s="249"/>
    </row>
    <row r="26" spans="1:21" ht="14.25">
      <c r="A26" s="255"/>
      <c r="B26" s="252" t="s">
        <v>337</v>
      </c>
      <c r="C26" s="314"/>
      <c r="D26" s="314"/>
      <c r="E26" s="314"/>
      <c r="F26" s="314"/>
      <c r="G26" s="314"/>
      <c r="H26" s="314"/>
      <c r="I26" s="314"/>
      <c r="J26" s="314"/>
      <c r="K26" s="314"/>
      <c r="L26" s="314"/>
      <c r="M26" s="314"/>
      <c r="N26" s="314"/>
      <c r="O26" s="249"/>
      <c r="P26" s="249"/>
      <c r="Q26" s="249"/>
      <c r="R26" s="249"/>
      <c r="S26" s="249"/>
    </row>
    <row r="27" spans="1:21" ht="6" customHeight="1" thickBot="1">
      <c r="A27" s="255"/>
      <c r="B27" s="314"/>
      <c r="C27" s="314"/>
      <c r="D27" s="314"/>
      <c r="E27" s="314"/>
      <c r="F27" s="314"/>
      <c r="G27" s="314"/>
      <c r="H27" s="314"/>
      <c r="I27" s="314"/>
      <c r="J27" s="314"/>
      <c r="K27" s="314"/>
      <c r="L27" s="314"/>
      <c r="M27" s="314"/>
      <c r="N27" s="314"/>
      <c r="O27" s="249"/>
      <c r="P27" s="249"/>
      <c r="Q27" s="249"/>
      <c r="R27" s="249"/>
      <c r="S27" s="249"/>
    </row>
    <row r="28" spans="1:21" ht="13.5" customHeight="1">
      <c r="A28" s="255"/>
      <c r="B28" s="733" t="s">
        <v>338</v>
      </c>
      <c r="C28" s="734"/>
      <c r="D28" s="314"/>
      <c r="E28" s="314"/>
      <c r="F28" s="314"/>
      <c r="G28" s="735" t="s">
        <v>339</v>
      </c>
      <c r="H28" s="736"/>
      <c r="I28" s="314"/>
      <c r="J28" s="737" t="s">
        <v>340</v>
      </c>
      <c r="K28" s="738"/>
      <c r="M28" s="314"/>
      <c r="N28" s="314"/>
      <c r="O28" s="249"/>
      <c r="P28" s="249"/>
      <c r="Q28" s="249"/>
      <c r="R28" s="249"/>
      <c r="S28" s="249"/>
    </row>
    <row r="29" spans="1:21" ht="27.75" customHeight="1" thickBot="1">
      <c r="A29" s="255"/>
      <c r="B29" s="739"/>
      <c r="C29" s="740"/>
      <c r="D29" s="315" t="s">
        <v>341</v>
      </c>
      <c r="E29" s="316">
        <v>0.9</v>
      </c>
      <c r="F29" s="315" t="s">
        <v>341</v>
      </c>
      <c r="G29" s="739"/>
      <c r="H29" s="740"/>
      <c r="I29" s="315" t="s">
        <v>342</v>
      </c>
      <c r="J29" s="741">
        <f>B29*E29*G29</f>
        <v>0</v>
      </c>
      <c r="K29" s="742"/>
      <c r="M29" s="314"/>
      <c r="N29" s="314"/>
      <c r="O29" s="249"/>
      <c r="P29" s="249"/>
      <c r="Q29" s="249"/>
      <c r="R29" s="249"/>
      <c r="S29" s="249"/>
    </row>
    <row r="30" spans="1:21" ht="71.25" customHeight="1">
      <c r="A30" s="255"/>
      <c r="B30" s="721" t="s">
        <v>343</v>
      </c>
      <c r="C30" s="721"/>
      <c r="D30" s="721"/>
      <c r="E30" s="721"/>
      <c r="F30" s="721"/>
      <c r="G30" s="721"/>
      <c r="H30" s="721"/>
      <c r="I30" s="721"/>
      <c r="J30" s="721"/>
      <c r="K30" s="721"/>
      <c r="L30" s="721"/>
      <c r="M30" s="721"/>
      <c r="N30" s="721"/>
      <c r="O30" s="721"/>
      <c r="P30" s="721"/>
      <c r="Q30" s="721"/>
      <c r="R30" s="721"/>
      <c r="S30" s="721"/>
    </row>
    <row r="31" spans="1:21">
      <c r="A31" s="255"/>
      <c r="B31" s="314"/>
      <c r="C31" s="314"/>
      <c r="D31" s="314"/>
      <c r="E31" s="314"/>
      <c r="F31" s="314"/>
      <c r="G31" s="314"/>
      <c r="H31" s="314"/>
      <c r="I31" s="314"/>
      <c r="J31" s="314"/>
      <c r="K31" s="314"/>
      <c r="L31" s="314"/>
      <c r="M31" s="314"/>
      <c r="N31" s="314"/>
      <c r="O31" s="249"/>
      <c r="P31" s="249"/>
      <c r="Q31" s="249"/>
      <c r="R31" s="249"/>
      <c r="S31" s="249"/>
    </row>
    <row r="32" spans="1:21">
      <c r="A32" s="255"/>
      <c r="B32" s="314"/>
      <c r="C32" s="314"/>
      <c r="D32" s="314"/>
      <c r="E32" s="314"/>
      <c r="F32" s="314"/>
      <c r="G32" s="314"/>
      <c r="H32" s="314"/>
      <c r="I32" s="314"/>
      <c r="J32" s="314"/>
      <c r="K32" s="314"/>
      <c r="L32" s="314"/>
      <c r="M32" s="314"/>
      <c r="N32" s="314"/>
      <c r="O32" s="249"/>
      <c r="P32" s="249"/>
      <c r="Q32" s="249"/>
      <c r="R32" s="249"/>
      <c r="S32" s="249"/>
    </row>
    <row r="33" spans="2:19">
      <c r="B33" s="317"/>
      <c r="C33" s="317"/>
      <c r="D33" s="317"/>
      <c r="E33" s="317"/>
      <c r="F33" s="317"/>
      <c r="G33" s="317"/>
      <c r="H33" s="317"/>
      <c r="I33" s="317"/>
      <c r="J33" s="317"/>
      <c r="K33" s="317"/>
      <c r="L33" s="317"/>
      <c r="M33" s="317"/>
      <c r="N33" s="317"/>
      <c r="O33" s="317"/>
      <c r="P33" s="317"/>
      <c r="Q33" s="317"/>
      <c r="R33" s="317"/>
      <c r="S33" s="317"/>
    </row>
  </sheetData>
  <mergeCells count="31">
    <mergeCell ref="B30:S30"/>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C13:C16"/>
    <mergeCell ref="D13:E13"/>
    <mergeCell ref="D14:E14"/>
    <mergeCell ref="D15:E15"/>
    <mergeCell ref="D16:E16"/>
    <mergeCell ref="D17:E17"/>
    <mergeCell ref="A2:T2"/>
    <mergeCell ref="B4:S4"/>
    <mergeCell ref="F7:F8"/>
    <mergeCell ref="P7:R7"/>
    <mergeCell ref="S7:S8"/>
    <mergeCell ref="B9:B12"/>
    <mergeCell ref="C9:E9"/>
    <mergeCell ref="C10:E10"/>
    <mergeCell ref="C11:E11"/>
    <mergeCell ref="C12:E12"/>
  </mergeCells>
  <phoneticPr fontId="2"/>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8"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加算別紙7</vt:lpstr>
      <vt:lpstr>加算別紙7－1</vt:lpstr>
      <vt:lpstr>加算別添7-2</vt:lpstr>
      <vt:lpstr>加算別添7-3</vt:lpstr>
      <vt:lpstr>加算別添7－4－1</vt:lpstr>
      <vt:lpstr>加算別添7－4－2</vt:lpstr>
      <vt:lpstr>加算別紙7-5</vt:lpstr>
      <vt:lpstr>(参考）加算別添7-5-1</vt:lpstr>
      <vt:lpstr>'(参考）加算別添7-5-1'!Print_Area</vt:lpstr>
      <vt:lpstr>加算別紙7!Print_Area</vt:lpstr>
      <vt:lpstr>'加算別紙7－1'!Print_Area</vt:lpstr>
      <vt:lpstr>'加算別紙7-5'!Print_Area</vt:lpstr>
      <vt:lpstr>'加算別添7-2'!Print_Area</vt:lpstr>
      <vt:lpstr>'加算別添7-3'!Print_Area</vt:lpstr>
      <vt:lpstr>'加算別添7－4－1'!Print_Area</vt:lpstr>
      <vt:lpstr>'加算別添7－4－2'!Print_Area</vt:lpstr>
      <vt:lpstr>加算別紙7!Print_Titles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2021-09-02T06:48:41Z</cp:lastPrinted>
  <dcterms:created xsi:type="dcterms:W3CDTF">1601-01-01T00:00:00Z</dcterms:created>
  <dcterms:modified xsi:type="dcterms:W3CDTF">2022-03-29T23:59:20Z</dcterms:modified>
</cp:coreProperties>
</file>