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20" yWindow="-45" windowWidth="15360" windowHeight="8760" tabRatio="894"/>
  </bookViews>
  <sheets>
    <sheet name="加算別紙9" sheetId="25" r:id="rId1"/>
    <sheet name="加算別添9－1" sheetId="26" r:id="rId2"/>
    <sheet name="加算別紙9－2－1" sheetId="38" r:id="rId3"/>
    <sheet name="加算別紙9－2－2" sheetId="39" r:id="rId4"/>
    <sheet name="加算別紙9－3－1" sheetId="28" r:id="rId5"/>
    <sheet name="加算別紙9－3－2" sheetId="29" r:id="rId6"/>
    <sheet name="加算別添9－4－1" sheetId="36" r:id="rId7"/>
    <sheet name="加算別添9－4－2" sheetId="37" r:id="rId8"/>
  </sheets>
  <definedNames>
    <definedName name="_xlnm.Print_Area" localSheetId="0">加算別紙9!$A$1:$AB$86</definedName>
    <definedName name="_xlnm.Print_Area" localSheetId="2">'加算別紙9－2－1'!$A$1:$P$118</definedName>
    <definedName name="_xlnm.Print_Area" localSheetId="3">'加算別紙9－2－2'!$A$1:$O$116</definedName>
    <definedName name="_xlnm.Print_Area" localSheetId="4">'加算別紙9－3－1'!$A$1:$L$50</definedName>
    <definedName name="_xlnm.Print_Area" localSheetId="5">'加算別紙9－3－2'!$A$1:$L$47</definedName>
    <definedName name="_xlnm.Print_Area" localSheetId="1">'加算別添9－1'!$A$1:$AF$49</definedName>
    <definedName name="_xlnm.Print_Area" localSheetId="6">'加算別添9－4－1'!$A$1:$Q$26</definedName>
    <definedName name="_xlnm.Print_Area" localSheetId="7">'加算別添9－4－2'!$A$1:$Q$27</definedName>
    <definedName name="_xlnm.Print_Titles" localSheetId="0">加算別紙9!$1:$4</definedName>
  </definedNames>
  <calcPr calcId="145621"/>
</workbook>
</file>

<file path=xl/calcChain.xml><?xml version="1.0" encoding="utf-8"?>
<calcChain xmlns="http://schemas.openxmlformats.org/spreadsheetml/2006/main">
  <c r="J14" i="26" l="1"/>
  <c r="P25" i="26" l="1"/>
  <c r="I102" i="39" l="1"/>
  <c r="H102" i="39"/>
  <c r="G102" i="39"/>
  <c r="J101" i="39"/>
  <c r="J102" i="39" s="1"/>
  <c r="M102" i="39" s="1"/>
  <c r="J100" i="39"/>
  <c r="I99" i="39"/>
  <c r="H99" i="39"/>
  <c r="G99" i="39"/>
  <c r="J94" i="39"/>
  <c r="M94" i="39" s="1"/>
  <c r="I94" i="39"/>
  <c r="H94" i="39"/>
  <c r="G94" i="39"/>
  <c r="J93" i="39"/>
  <c r="J92" i="39"/>
  <c r="I91" i="39"/>
  <c r="H91" i="39"/>
  <c r="G91" i="39"/>
  <c r="I86" i="39"/>
  <c r="H86" i="39"/>
  <c r="G86" i="39"/>
  <c r="J85" i="39"/>
  <c r="J86" i="39" s="1"/>
  <c r="M86" i="39" s="1"/>
  <c r="J84" i="39"/>
  <c r="I83" i="39"/>
  <c r="H83" i="39"/>
  <c r="G83" i="39"/>
  <c r="I78" i="39"/>
  <c r="H78" i="39"/>
  <c r="G78" i="39"/>
  <c r="J77" i="39"/>
  <c r="J76" i="39"/>
  <c r="J75" i="39"/>
  <c r="J74" i="39"/>
  <c r="J78" i="39" s="1"/>
  <c r="M78" i="39" s="1"/>
  <c r="I73" i="39"/>
  <c r="H73" i="39"/>
  <c r="G73" i="39"/>
  <c r="J68" i="39"/>
  <c r="M68" i="39" s="1"/>
  <c r="I68" i="39"/>
  <c r="H68" i="39"/>
  <c r="G68" i="39"/>
  <c r="J67" i="39"/>
  <c r="J66" i="39"/>
  <c r="J65" i="39"/>
  <c r="J64" i="39"/>
  <c r="I63" i="39"/>
  <c r="H63" i="39"/>
  <c r="G63" i="39"/>
  <c r="K58" i="39"/>
  <c r="M58" i="39" s="1"/>
  <c r="I50" i="39"/>
  <c r="H50" i="39"/>
  <c r="G50" i="39"/>
  <c r="J49" i="39"/>
  <c r="J48" i="39"/>
  <c r="J50" i="39" s="1"/>
  <c r="M50" i="39" s="1"/>
  <c r="I47" i="39"/>
  <c r="H47" i="39"/>
  <c r="G47" i="39"/>
  <c r="I41" i="39"/>
  <c r="H41" i="39"/>
  <c r="G41" i="39"/>
  <c r="J40" i="39"/>
  <c r="J41" i="39" s="1"/>
  <c r="M41" i="39" s="1"/>
  <c r="J39" i="39"/>
  <c r="I38" i="39"/>
  <c r="H38" i="39"/>
  <c r="G38" i="39"/>
  <c r="H30" i="39"/>
  <c r="I29" i="39"/>
  <c r="I30" i="39" s="1"/>
  <c r="H29" i="39"/>
  <c r="G29" i="39"/>
  <c r="G30" i="39" s="1"/>
  <c r="J28" i="39"/>
  <c r="J29" i="39" s="1"/>
  <c r="J30" i="39" s="1"/>
  <c r="G32" i="39" s="1"/>
  <c r="I32" i="39" s="1"/>
  <c r="M32" i="39" s="1"/>
  <c r="J27" i="39"/>
  <c r="J26" i="39"/>
  <c r="I25" i="39"/>
  <c r="H25" i="39"/>
  <c r="G25" i="39"/>
  <c r="J18" i="39"/>
  <c r="I17" i="39"/>
  <c r="I19" i="39" s="1"/>
  <c r="H17" i="39"/>
  <c r="H19" i="39" s="1"/>
  <c r="G17" i="39"/>
  <c r="G19" i="39" s="1"/>
  <c r="F17" i="39"/>
  <c r="F19" i="39" s="1"/>
  <c r="E17" i="39"/>
  <c r="E19" i="39" s="1"/>
  <c r="D17" i="39"/>
  <c r="D19" i="39" s="1"/>
  <c r="J16" i="39"/>
  <c r="J15" i="39"/>
  <c r="J17" i="39" l="1"/>
  <c r="J19" i="39" s="1"/>
  <c r="M19" i="39" s="1"/>
  <c r="M104" i="39" s="1"/>
  <c r="J104" i="38" l="1"/>
  <c r="I104" i="38"/>
  <c r="H104" i="38"/>
  <c r="K103" i="38"/>
  <c r="K104" i="38" s="1"/>
  <c r="N104" i="38" s="1"/>
  <c r="K102" i="38"/>
  <c r="J101" i="38"/>
  <c r="I101" i="38"/>
  <c r="H101" i="38"/>
  <c r="J96" i="38"/>
  <c r="I96" i="38"/>
  <c r="H96" i="38"/>
  <c r="K95" i="38"/>
  <c r="K96" i="38" s="1"/>
  <c r="N96" i="38" s="1"/>
  <c r="K94" i="38"/>
  <c r="J93" i="38"/>
  <c r="I93" i="38"/>
  <c r="H93" i="38"/>
  <c r="K88" i="38"/>
  <c r="N88" i="38" s="1"/>
  <c r="J88" i="38"/>
  <c r="I88" i="38"/>
  <c r="H88" i="38"/>
  <c r="K87" i="38"/>
  <c r="K86" i="38"/>
  <c r="J85" i="38"/>
  <c r="I85" i="38"/>
  <c r="H85" i="38"/>
  <c r="J80" i="38"/>
  <c r="I80" i="38"/>
  <c r="H80" i="38"/>
  <c r="K79" i="38"/>
  <c r="K78" i="38"/>
  <c r="K77" i="38"/>
  <c r="K76" i="38"/>
  <c r="K80" i="38" s="1"/>
  <c r="N80" i="38" s="1"/>
  <c r="J75" i="38"/>
  <c r="I75" i="38"/>
  <c r="H75" i="38"/>
  <c r="J70" i="38"/>
  <c r="I70" i="38"/>
  <c r="H70" i="38"/>
  <c r="K69" i="38"/>
  <c r="K68" i="38"/>
  <c r="K70" i="38" s="1"/>
  <c r="N70" i="38" s="1"/>
  <c r="K67" i="38"/>
  <c r="K66" i="38"/>
  <c r="J65" i="38"/>
  <c r="I65" i="38"/>
  <c r="H65" i="38"/>
  <c r="N57" i="38"/>
  <c r="K49" i="38"/>
  <c r="N49" i="38" s="1"/>
  <c r="J49" i="38"/>
  <c r="I49" i="38"/>
  <c r="H49" i="38"/>
  <c r="K48" i="38"/>
  <c r="K47" i="38"/>
  <c r="J46" i="38"/>
  <c r="I46" i="38"/>
  <c r="H46" i="38"/>
  <c r="J40" i="38"/>
  <c r="I40" i="38"/>
  <c r="H40" i="38"/>
  <c r="K39" i="38"/>
  <c r="K40" i="38" s="1"/>
  <c r="N40" i="38" s="1"/>
  <c r="K38" i="38"/>
  <c r="J37" i="38"/>
  <c r="I37" i="38"/>
  <c r="H37" i="38"/>
  <c r="J29" i="38"/>
  <c r="I29" i="38"/>
  <c r="J28" i="38"/>
  <c r="I28" i="38"/>
  <c r="H28" i="38"/>
  <c r="H29" i="38" s="1"/>
  <c r="K27" i="38"/>
  <c r="K26" i="38"/>
  <c r="K28" i="38" s="1"/>
  <c r="K25" i="38"/>
  <c r="K29" i="38" s="1"/>
  <c r="H31" i="38" s="1"/>
  <c r="J31" i="38" s="1"/>
  <c r="N31" i="38" s="1"/>
  <c r="J24" i="38"/>
  <c r="I24" i="38"/>
  <c r="H24" i="38"/>
  <c r="K17" i="38"/>
  <c r="J16" i="38"/>
  <c r="J18" i="38" s="1"/>
  <c r="I16" i="38"/>
  <c r="I18" i="38" s="1"/>
  <c r="H16" i="38"/>
  <c r="H18" i="38" s="1"/>
  <c r="G16" i="38"/>
  <c r="G18" i="38" s="1"/>
  <c r="F16" i="38"/>
  <c r="F18" i="38" s="1"/>
  <c r="E16" i="38"/>
  <c r="E18" i="38" s="1"/>
  <c r="K15" i="38"/>
  <c r="K14" i="38"/>
  <c r="K16" i="38" l="1"/>
  <c r="K18" i="38" s="1"/>
  <c r="N18" i="38" s="1"/>
  <c r="N106" i="38" s="1"/>
  <c r="F27" i="37" l="1"/>
  <c r="E27" i="37"/>
  <c r="D27" i="37"/>
  <c r="B27" i="37"/>
  <c r="G25" i="37"/>
  <c r="B23" i="37"/>
  <c r="G22" i="37"/>
  <c r="B20" i="37"/>
  <c r="D17" i="37"/>
  <c r="N26" i="36"/>
  <c r="M26" i="36"/>
  <c r="L26" i="36"/>
  <c r="K26" i="36"/>
  <c r="J26" i="36"/>
  <c r="I26" i="36"/>
  <c r="H26" i="36"/>
  <c r="G26" i="36"/>
  <c r="F26" i="36"/>
  <c r="E26" i="36"/>
  <c r="D26" i="36"/>
  <c r="B26" i="36"/>
  <c r="P24" i="36"/>
  <c r="P26" i="36" s="1"/>
  <c r="B22" i="36"/>
  <c r="P21" i="36"/>
  <c r="B19" i="36"/>
  <c r="D16" i="36"/>
  <c r="H27" i="37" l="1"/>
  <c r="F44" i="29"/>
  <c r="E44" i="29"/>
  <c r="D44" i="29"/>
  <c r="F35" i="29"/>
  <c r="E35" i="29"/>
  <c r="D35" i="29"/>
  <c r="F29" i="29"/>
  <c r="E29" i="29"/>
  <c r="D29" i="29"/>
  <c r="F22" i="29"/>
  <c r="E22" i="29"/>
  <c r="D22" i="29"/>
  <c r="F16" i="29"/>
  <c r="E16" i="29"/>
  <c r="D16" i="29"/>
  <c r="H16" i="29" s="1"/>
  <c r="J47" i="28"/>
  <c r="J44" i="28"/>
  <c r="H44" i="28"/>
  <c r="H47" i="28" s="1"/>
  <c r="F44" i="28"/>
  <c r="E44" i="28"/>
  <c r="D44" i="28"/>
  <c r="F35" i="28"/>
  <c r="E35" i="28"/>
  <c r="D35" i="28"/>
  <c r="J35" i="28" s="1"/>
  <c r="F29" i="28"/>
  <c r="E29" i="28"/>
  <c r="D29" i="28"/>
  <c r="J29" i="28" s="1"/>
  <c r="F22" i="28"/>
  <c r="H22" i="28" s="1"/>
  <c r="E22" i="28"/>
  <c r="D22" i="28"/>
  <c r="F16" i="28"/>
  <c r="E16" i="28"/>
  <c r="D16" i="28"/>
  <c r="H16" i="28" s="1"/>
  <c r="P20" i="26"/>
  <c r="J33" i="26"/>
  <c r="H29" i="29" l="1"/>
  <c r="J35" i="29"/>
  <c r="J22" i="29"/>
  <c r="H44" i="29"/>
  <c r="J16" i="29"/>
  <c r="J29" i="29"/>
  <c r="H22" i="29"/>
  <c r="H35" i="28"/>
  <c r="J44" i="29"/>
  <c r="J16" i="28"/>
  <c r="J22" i="28"/>
  <c r="H29" i="28"/>
  <c r="H35" i="29"/>
</calcChain>
</file>

<file path=xl/comments1.xml><?xml version="1.0" encoding="utf-8"?>
<comments xmlns="http://schemas.openxmlformats.org/spreadsheetml/2006/main">
  <authors>
    <author>伊藤 和也 12098</author>
  </authors>
  <commentList>
    <comment ref="A2" authorId="0">
      <text>
        <r>
          <rPr>
            <b/>
            <sz val="9"/>
            <color indexed="81"/>
            <rFont val="ＭＳ Ｐゴシック"/>
            <family val="3"/>
            <charset val="128"/>
          </rPr>
          <t>該当のページのみ印刷をしてください。</t>
        </r>
      </text>
    </comment>
  </commentList>
</comments>
</file>

<file path=xl/comments2.xml><?xml version="1.0" encoding="utf-8"?>
<comments xmlns="http://schemas.openxmlformats.org/spreadsheetml/2006/main">
  <authors>
    <author>伊藤 和也 12098</author>
  </authors>
  <commentList>
    <comment ref="D15" authorId="0">
      <text>
        <r>
          <rPr>
            <b/>
            <sz val="10"/>
            <color indexed="81"/>
            <rFont val="ＭＳ Ｐゴシック"/>
            <family val="3"/>
            <charset val="128"/>
          </rPr>
          <t>プルダウンより選択してください。</t>
        </r>
      </text>
    </comment>
  </commentList>
</comments>
</file>

<file path=xl/comments3.xml><?xml version="1.0" encoding="utf-8"?>
<comments xmlns="http://schemas.openxmlformats.org/spreadsheetml/2006/main">
  <authors>
    <author>伊藤 和也 12098</author>
  </authors>
  <commentList>
    <comment ref="D16" authorId="0">
      <text>
        <r>
          <rPr>
            <b/>
            <sz val="10"/>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<sst xmlns="http://schemas.openxmlformats.org/spreadsheetml/2006/main" count="709" uniqueCount="377">
  <si>
    <t>事業所名</t>
    <rPh sb="0" eb="3">
      <t>ジギョウショ</t>
    </rPh>
    <rPh sb="3" eb="4">
      <t>メイ</t>
    </rPh>
    <phoneticPr fontId="2"/>
  </si>
  <si>
    <t>【サービス提供体制強化加算（Ⅱ）】</t>
    <rPh sb="5" eb="7">
      <t>テイキョウ</t>
    </rPh>
    <rPh sb="7" eb="9">
      <t>タイセイ</t>
    </rPh>
    <rPh sb="9" eb="11">
      <t>キョウカ</t>
    </rPh>
    <rPh sb="11" eb="13">
      <t>カサン</t>
    </rPh>
    <phoneticPr fontId="1"/>
  </si>
  <si>
    <t>【サービス提供体制強化加算（Ⅲ）】</t>
    <rPh sb="5" eb="7">
      <t>テイキョウ</t>
    </rPh>
    <rPh sb="7" eb="9">
      <t>タイセイ</t>
    </rPh>
    <rPh sb="9" eb="11">
      <t>キョウカ</t>
    </rPh>
    <rPh sb="11" eb="13">
      <t>カサン</t>
    </rPh>
    <phoneticPr fontId="1"/>
  </si>
  <si>
    <t>○</t>
    <phoneticPr fontId="1"/>
  </si>
  <si>
    <t>夜勤職員配置加算（介護老人保健施設における短期入所療養介護のみ）</t>
    <rPh sb="0" eb="2">
      <t>ヤキン</t>
    </rPh>
    <rPh sb="2" eb="4">
      <t>ショクイン</t>
    </rPh>
    <rPh sb="4" eb="6">
      <t>ハイチ</t>
    </rPh>
    <rPh sb="6" eb="8">
      <t>カサン</t>
    </rPh>
    <rPh sb="9" eb="11">
      <t>カイゴ</t>
    </rPh>
    <rPh sb="11" eb="13">
      <t>ロウジン</t>
    </rPh>
    <rPh sb="13" eb="15">
      <t>ホケン</t>
    </rPh>
    <rPh sb="15" eb="17">
      <t>シセツ</t>
    </rPh>
    <rPh sb="21" eb="23">
      <t>タンキ</t>
    </rPh>
    <rPh sb="23" eb="25">
      <t>ニュウショ</t>
    </rPh>
    <rPh sb="25" eb="27">
      <t>リョウヨウ</t>
    </rPh>
    <rPh sb="27" eb="29">
      <t>カイゴ</t>
    </rPh>
    <phoneticPr fontId="1"/>
  </si>
  <si>
    <t>認知症専門ケア加算</t>
    <rPh sb="0" eb="2">
      <t>ニンチ</t>
    </rPh>
    <rPh sb="2" eb="3">
      <t>ショウ</t>
    </rPh>
    <rPh sb="3" eb="5">
      <t>センモン</t>
    </rPh>
    <rPh sb="7" eb="9">
      <t>カサン</t>
    </rPh>
    <phoneticPr fontId="1"/>
  </si>
  <si>
    <t>【認知症専門ケア加算Ⅰ】</t>
    <rPh sb="1" eb="3">
      <t>ニンチ</t>
    </rPh>
    <rPh sb="3" eb="4">
      <t>ショウ</t>
    </rPh>
    <rPh sb="4" eb="6">
      <t>センモン</t>
    </rPh>
    <rPh sb="8" eb="10">
      <t>カサン</t>
    </rPh>
    <phoneticPr fontId="1"/>
  </si>
  <si>
    <t>利用者の総数</t>
    <rPh sb="0" eb="3">
      <t>リヨウシャ</t>
    </rPh>
    <rPh sb="4" eb="6">
      <t>ソウスウ</t>
    </rPh>
    <phoneticPr fontId="1"/>
  </si>
  <si>
    <t>対象者数</t>
    <rPh sb="0" eb="3">
      <t>タイショウシャ</t>
    </rPh>
    <rPh sb="3" eb="4">
      <t>スウ</t>
    </rPh>
    <phoneticPr fontId="1"/>
  </si>
  <si>
    <t>割合</t>
    <rPh sb="0" eb="2">
      <t>ワリアイ</t>
    </rPh>
    <phoneticPr fontId="1"/>
  </si>
  <si>
    <t>人</t>
    <rPh sb="0" eb="1">
      <t>ニン</t>
    </rPh>
    <phoneticPr fontId="1"/>
  </si>
  <si>
    <t>②</t>
    <phoneticPr fontId="1"/>
  </si>
  <si>
    <t>③</t>
    <phoneticPr fontId="1"/>
  </si>
  <si>
    <t>当該施設において認知症ケアに関する留意事項の伝達又は技術的指導に係る会議を定期的に開催すること。</t>
    <rPh sb="0" eb="2">
      <t>トウガイ</t>
    </rPh>
    <rPh sb="2" eb="4">
      <t>シセツ</t>
    </rPh>
    <rPh sb="8" eb="11">
      <t>ニンチショウ</t>
    </rPh>
    <rPh sb="14" eb="15">
      <t>カン</t>
    </rPh>
    <rPh sb="17" eb="19">
      <t>リュウイ</t>
    </rPh>
    <rPh sb="19" eb="21">
      <t>ジコウ</t>
    </rPh>
    <rPh sb="22" eb="24">
      <t>デンタツ</t>
    </rPh>
    <rPh sb="24" eb="25">
      <t>マタ</t>
    </rPh>
    <rPh sb="26" eb="28">
      <t>ギジュツ</t>
    </rPh>
    <rPh sb="28" eb="29">
      <t>テキ</t>
    </rPh>
    <rPh sb="29" eb="31">
      <t>シドウ</t>
    </rPh>
    <rPh sb="32" eb="33">
      <t>カカ</t>
    </rPh>
    <rPh sb="34" eb="36">
      <t>カイギ</t>
    </rPh>
    <rPh sb="37" eb="40">
      <t>テイキテキ</t>
    </rPh>
    <rPh sb="41" eb="43">
      <t>カイサイ</t>
    </rPh>
    <phoneticPr fontId="1"/>
  </si>
  <si>
    <t>【認知症専門ケア加算Ⅱ】</t>
    <rPh sb="1" eb="3">
      <t>ニンチ</t>
    </rPh>
    <rPh sb="3" eb="4">
      <t>ショウ</t>
    </rPh>
    <rPh sb="4" eb="6">
      <t>センモン</t>
    </rPh>
    <rPh sb="8" eb="10">
      <t>カサン</t>
    </rPh>
    <phoneticPr fontId="1"/>
  </si>
  <si>
    <t>④</t>
    <phoneticPr fontId="1"/>
  </si>
  <si>
    <t>⑤</t>
    <phoneticPr fontId="1"/>
  </si>
  <si>
    <t>⑥</t>
    <phoneticPr fontId="1"/>
  </si>
  <si>
    <t>介護職員、看護職員毎の認知症ケアに関する研修計画を作成し、当該計画に従い、研修を実施又は実施を予定している。</t>
    <rPh sb="0" eb="2">
      <t>カイゴ</t>
    </rPh>
    <rPh sb="2" eb="4">
      <t>ショクイン</t>
    </rPh>
    <rPh sb="5" eb="7">
      <t>カンゴ</t>
    </rPh>
    <rPh sb="7" eb="9">
      <t>ショクイン</t>
    </rPh>
    <rPh sb="9" eb="10">
      <t>ゴト</t>
    </rPh>
    <rPh sb="11" eb="13">
      <t>ニンチ</t>
    </rPh>
    <rPh sb="13" eb="14">
      <t>ショウ</t>
    </rPh>
    <rPh sb="17" eb="18">
      <t>カン</t>
    </rPh>
    <rPh sb="20" eb="22">
      <t>ケンシュウ</t>
    </rPh>
    <rPh sb="22" eb="24">
      <t>ケイカク</t>
    </rPh>
    <rPh sb="25" eb="27">
      <t>サクセイ</t>
    </rPh>
    <rPh sb="29" eb="31">
      <t>トウガイ</t>
    </rPh>
    <rPh sb="31" eb="33">
      <t>ケイカク</t>
    </rPh>
    <rPh sb="34" eb="35">
      <t>シタガ</t>
    </rPh>
    <rPh sb="37" eb="39">
      <t>ケンシュウ</t>
    </rPh>
    <rPh sb="40" eb="42">
      <t>ジッシ</t>
    </rPh>
    <rPh sb="42" eb="43">
      <t>マタ</t>
    </rPh>
    <rPh sb="44" eb="46">
      <t>ジッシ</t>
    </rPh>
    <rPh sb="47" eb="49">
      <t>ヨテイ</t>
    </rPh>
    <phoneticPr fontId="1"/>
  </si>
  <si>
    <t>○</t>
    <phoneticPr fontId="1"/>
  </si>
  <si>
    <t>①</t>
    <phoneticPr fontId="1"/>
  </si>
  <si>
    <t>上記①、②、③を満たしている（①、②、③にも記入すること）。</t>
    <rPh sb="0" eb="2">
      <t>ジョウキ</t>
    </rPh>
    <rPh sb="8" eb="9">
      <t>ミ</t>
    </rPh>
    <rPh sb="22" eb="24">
      <t>キニュウ</t>
    </rPh>
    <phoneticPr fontId="1"/>
  </si>
  <si>
    <t>研修修了者氏名</t>
    <rPh sb="0" eb="2">
      <t>ケンシュウ</t>
    </rPh>
    <rPh sb="2" eb="5">
      <t>シュウリョウシャ</t>
    </rPh>
    <rPh sb="5" eb="7">
      <t>シメイ</t>
    </rPh>
    <phoneticPr fontId="1"/>
  </si>
  <si>
    <t>↓該当する区分に「○」を付けてください。</t>
    <rPh sb="1" eb="3">
      <t>ガイトウ</t>
    </rPh>
    <rPh sb="5" eb="7">
      <t>クブン</t>
    </rPh>
    <rPh sb="12" eb="13">
      <t>ツ</t>
    </rPh>
    <phoneticPr fontId="1"/>
  </si>
  <si>
    <t>はい</t>
    <phoneticPr fontId="1"/>
  </si>
  <si>
    <t>・</t>
    <phoneticPr fontId="1"/>
  </si>
  <si>
    <t>いいえ</t>
    <phoneticPr fontId="1"/>
  </si>
  <si>
    <t>【添付書類】</t>
    <rPh sb="1" eb="5">
      <t>テンプショルイ</t>
    </rPh>
    <phoneticPr fontId="1"/>
  </si>
  <si>
    <t>加算算定開始月の勤務表（夜勤時間帯が分かるもの）</t>
    <rPh sb="0" eb="2">
      <t>カサン</t>
    </rPh>
    <rPh sb="2" eb="7">
      <t>サンテイカイシツキ</t>
    </rPh>
    <rPh sb="8" eb="10">
      <t>キンム</t>
    </rPh>
    <rPh sb="10" eb="11">
      <t>ヒョウ</t>
    </rPh>
    <rPh sb="12" eb="14">
      <t>ヤキン</t>
    </rPh>
    <rPh sb="14" eb="17">
      <t>ジカンタイ</t>
    </rPh>
    <rPh sb="18" eb="19">
      <t>ワ</t>
    </rPh>
    <phoneticPr fontId="1"/>
  </si>
  <si>
    <t>日常生活自立度のランクがⅢ、Ⅳ又はMに該当する利用者の数及び割合が分かるもの
（届出日の属する月の前3月における全利用者の被保険者番号、氏名、医師による判定日、各月の認知症高齢者の日常生活自立度等を記載してください。）</t>
    <rPh sb="0" eb="2">
      <t>ニチジョウ</t>
    </rPh>
    <rPh sb="2" eb="4">
      <t>セイカツ</t>
    </rPh>
    <rPh sb="4" eb="7">
      <t>ジリツド</t>
    </rPh>
    <rPh sb="15" eb="16">
      <t>マタ</t>
    </rPh>
    <rPh sb="19" eb="21">
      <t>ガイトウ</t>
    </rPh>
    <rPh sb="23" eb="26">
      <t>リヨウシャ</t>
    </rPh>
    <rPh sb="27" eb="28">
      <t>カズ</t>
    </rPh>
    <rPh sb="28" eb="29">
      <t>オヨ</t>
    </rPh>
    <rPh sb="30" eb="32">
      <t>ワリアイ</t>
    </rPh>
    <rPh sb="33" eb="34">
      <t>ワ</t>
    </rPh>
    <phoneticPr fontId="1"/>
  </si>
  <si>
    <t>・</t>
    <phoneticPr fontId="1"/>
  </si>
  <si>
    <t>当該職員の研修修了証の写し</t>
    <rPh sb="5" eb="7">
      <t>ケンシュウ</t>
    </rPh>
    <rPh sb="7" eb="9">
      <t>シュウリョウ</t>
    </rPh>
    <rPh sb="9" eb="10">
      <t>ショウ</t>
    </rPh>
    <phoneticPr fontId="1"/>
  </si>
  <si>
    <t>加算算定開始月の勤務表</t>
    <rPh sb="4" eb="7">
      <t>カイシツキ</t>
    </rPh>
    <phoneticPr fontId="1"/>
  </si>
  <si>
    <t>・</t>
    <phoneticPr fontId="1"/>
  </si>
  <si>
    <t>（入所者数等の数が41人以上の場合）</t>
    <phoneticPr fontId="1"/>
  </si>
  <si>
    <t>（入所者数等の数が40人以下の場合）</t>
    <phoneticPr fontId="1"/>
  </si>
  <si>
    <t>夜勤を行う看護職員又は介護職員の数が2名を超えて配置、かつ利用者等の数が20又はその端数を増すごとに１以上配置している。</t>
    <phoneticPr fontId="1"/>
  </si>
  <si>
    <t>夜勤を行う看護職員又は介護職員の数が1名を超えて配置、かつ利用者等の数が20又はその端数を増すごとに1以上配置している。</t>
    <phoneticPr fontId="1"/>
  </si>
  <si>
    <t>％</t>
    <phoneticPr fontId="1"/>
  </si>
  <si>
    <t>〈加算Ⅱの場合〉看護職員、介護職員ごとの研修計画の写し</t>
    <rPh sb="8" eb="11">
      <t>カンゴショク</t>
    </rPh>
    <rPh sb="11" eb="12">
      <t>イン</t>
    </rPh>
    <rPh sb="13" eb="15">
      <t>カイゴ</t>
    </rPh>
    <rPh sb="15" eb="17">
      <t>ショクイン</t>
    </rPh>
    <rPh sb="20" eb="22">
      <t>ケンシュウ</t>
    </rPh>
    <rPh sb="22" eb="24">
      <t>ケイカク</t>
    </rPh>
    <rPh sb="25" eb="26">
      <t>ウツ</t>
    </rPh>
    <phoneticPr fontId="1"/>
  </si>
  <si>
    <t>計算の対象期間最終月の勤務表</t>
    <rPh sb="0" eb="2">
      <t>ケイサン</t>
    </rPh>
    <rPh sb="3" eb="5">
      <t>タイショウ</t>
    </rPh>
    <rPh sb="5" eb="7">
      <t>キカン</t>
    </rPh>
    <rPh sb="7" eb="9">
      <t>サイシュウ</t>
    </rPh>
    <rPh sb="9" eb="10">
      <t>ヅキ</t>
    </rPh>
    <rPh sb="11" eb="13">
      <t>キンム</t>
    </rPh>
    <rPh sb="13" eb="14">
      <t>ヒョウ</t>
    </rPh>
    <phoneticPr fontId="1"/>
  </si>
  <si>
    <t>〈加算Ⅰの場合〉</t>
    <rPh sb="1" eb="3">
      <t>カサン</t>
    </rPh>
    <rPh sb="5" eb="7">
      <t>バアイ</t>
    </rPh>
    <phoneticPr fontId="1"/>
  </si>
  <si>
    <t>〈加算Ⅱの場合〉</t>
    <rPh sb="1" eb="3">
      <t>カサン</t>
    </rPh>
    <rPh sb="5" eb="7">
      <t>バアイ</t>
    </rPh>
    <phoneticPr fontId="1"/>
  </si>
  <si>
    <t>〈加算Ⅲの場合〉</t>
    <rPh sb="1" eb="3">
      <t>カサン</t>
    </rPh>
    <rPh sb="5" eb="7">
      <t>バアイ</t>
    </rPh>
    <phoneticPr fontId="1"/>
  </si>
  <si>
    <t>（加算別紙9）</t>
    <phoneticPr fontId="2"/>
  </si>
  <si>
    <t>夜勤職員配置加算算定表（加算別添9-1）</t>
    <rPh sb="0" eb="2">
      <t>ヤキン</t>
    </rPh>
    <rPh sb="2" eb="4">
      <t>ショクイン</t>
    </rPh>
    <rPh sb="4" eb="6">
      <t>ハイチ</t>
    </rPh>
    <rPh sb="6" eb="8">
      <t>カサン</t>
    </rPh>
    <rPh sb="8" eb="10">
      <t>サンテイ</t>
    </rPh>
    <rPh sb="10" eb="11">
      <t>ヒョウ</t>
    </rPh>
    <rPh sb="12" eb="14">
      <t>カサン</t>
    </rPh>
    <rPh sb="14" eb="16">
      <t>ベッテン</t>
    </rPh>
    <phoneticPr fontId="1"/>
  </si>
  <si>
    <t>各種加算体制等届出書（短期入所療養介護）</t>
    <rPh sb="0" eb="2">
      <t>カクシュ</t>
    </rPh>
    <rPh sb="2" eb="4">
      <t>カサン</t>
    </rPh>
    <rPh sb="4" eb="6">
      <t>タイセイ</t>
    </rPh>
    <rPh sb="6" eb="7">
      <t>トウ</t>
    </rPh>
    <rPh sb="7" eb="9">
      <t>トドケデ</t>
    </rPh>
    <rPh sb="9" eb="10">
      <t>ショ</t>
    </rPh>
    <phoneticPr fontId="2"/>
  </si>
  <si>
    <t>加算別添9－1</t>
    <rPh sb="0" eb="4">
      <t>カサンベッテン</t>
    </rPh>
    <phoneticPr fontId="1"/>
  </si>
  <si>
    <t>夜勤職員配置加算算定表</t>
    <phoneticPr fontId="1"/>
  </si>
  <si>
    <t>区分</t>
    <rPh sb="0" eb="2">
      <t>クブン</t>
    </rPh>
    <phoneticPr fontId="1"/>
  </si>
  <si>
    <t>介護老人保健施設（一般棟）</t>
    <rPh sb="0" eb="2">
      <t>カイゴ</t>
    </rPh>
    <rPh sb="2" eb="4">
      <t>ロウジン</t>
    </rPh>
    <rPh sb="4" eb="6">
      <t>ホケン</t>
    </rPh>
    <rPh sb="6" eb="8">
      <t>シセツ</t>
    </rPh>
    <rPh sb="9" eb="11">
      <t>イッパン</t>
    </rPh>
    <rPh sb="11" eb="12">
      <t>トウ</t>
    </rPh>
    <phoneticPr fontId="1"/>
  </si>
  <si>
    <t>・</t>
    <phoneticPr fontId="1"/>
  </si>
  <si>
    <t>ユニット部分</t>
    <phoneticPr fontId="1"/>
  </si>
  <si>
    <t>認知症専門棟</t>
    <rPh sb="0" eb="3">
      <t>ニンチショウ</t>
    </rPh>
    <rPh sb="3" eb="5">
      <t>センモン</t>
    </rPh>
    <rPh sb="5" eb="6">
      <t>トウ</t>
    </rPh>
    <phoneticPr fontId="1"/>
  </si>
  <si>
    <t>夜勤時間帯</t>
    <rPh sb="0" eb="2">
      <t>ヤキン</t>
    </rPh>
    <rPh sb="2" eb="5">
      <t>ジカンタイ</t>
    </rPh>
    <phoneticPr fontId="1"/>
  </si>
  <si>
    <t>時</t>
    <rPh sb="0" eb="1">
      <t>トキ</t>
    </rPh>
    <phoneticPr fontId="1"/>
  </si>
  <si>
    <t>分</t>
    <rPh sb="0" eb="1">
      <t>フン</t>
    </rPh>
    <phoneticPr fontId="1"/>
  </si>
  <si>
    <t>～</t>
    <phoneticPr fontId="1"/>
  </si>
  <si>
    <t>（午後10時から午前5時を含む16時間）</t>
    <rPh sb="5" eb="6">
      <t>ジ</t>
    </rPh>
    <phoneticPr fontId="1"/>
  </si>
  <si>
    <t>計算月</t>
    <rPh sb="0" eb="2">
      <t>ケイサン</t>
    </rPh>
    <rPh sb="2" eb="3">
      <t>ツキ</t>
    </rPh>
    <phoneticPr fontId="1"/>
  </si>
  <si>
    <t>年</t>
    <rPh sb="0" eb="1">
      <t>ネン</t>
    </rPh>
    <phoneticPr fontId="1"/>
  </si>
  <si>
    <t>月</t>
    <rPh sb="0" eb="1">
      <t>ツキ</t>
    </rPh>
    <phoneticPr fontId="1"/>
  </si>
  <si>
    <t>１　夜勤を行う看護職員又は介護職員の数（１日平均夜勤職員数）</t>
    <phoneticPr fontId="1"/>
  </si>
  <si>
    <t>計算月の延夜勤時間数（ア）</t>
    <rPh sb="0" eb="2">
      <t>ケイサン</t>
    </rPh>
    <rPh sb="2" eb="3">
      <t>ツキ</t>
    </rPh>
    <rPh sb="4" eb="5">
      <t>ノ</t>
    </rPh>
    <rPh sb="5" eb="7">
      <t>ヤキン</t>
    </rPh>
    <rPh sb="7" eb="9">
      <t>ジカン</t>
    </rPh>
    <rPh sb="9" eb="10">
      <t>スウ</t>
    </rPh>
    <phoneticPr fontId="1"/>
  </si>
  <si>
    <t>時間</t>
    <rPh sb="0" eb="2">
      <t>ジカン</t>
    </rPh>
    <phoneticPr fontId="1"/>
  </si>
  <si>
    <t>←</t>
    <phoneticPr fontId="1"/>
  </si>
  <si>
    <t>←</t>
    <phoneticPr fontId="1"/>
  </si>
  <si>
    <t>計算月における看護職員又は介護職員の延夜勤時間数</t>
  </si>
  <si>
    <t>月の日数（イ）</t>
    <rPh sb="0" eb="1">
      <t>ツキ</t>
    </rPh>
    <rPh sb="2" eb="4">
      <t>ニッスウ</t>
    </rPh>
    <phoneticPr fontId="1"/>
  </si>
  <si>
    <t>日</t>
    <rPh sb="0" eb="1">
      <t>ニチ</t>
    </rPh>
    <phoneticPr fontId="1"/>
  </si>
  <si>
    <t>←</t>
    <phoneticPr fontId="1"/>
  </si>
  <si>
    <t>暦月（28～31日）</t>
    <rPh sb="0" eb="1">
      <t>コヨミ</t>
    </rPh>
    <rPh sb="1" eb="2">
      <t>ツキ</t>
    </rPh>
    <rPh sb="8" eb="9">
      <t>ニチ</t>
    </rPh>
    <phoneticPr fontId="1"/>
  </si>
  <si>
    <t>１日平均夜勤職員数（ウ）</t>
    <phoneticPr fontId="1"/>
  </si>
  <si>
    <t>（ア）÷（（イ）×16時間）</t>
    <phoneticPr fontId="1"/>
  </si>
  <si>
    <t>※小数点第3位以下切捨て</t>
    <phoneticPr fontId="1"/>
  </si>
  <si>
    <t>２　夜勤職員基準</t>
    <rPh sb="2" eb="4">
      <t>ヤキン</t>
    </rPh>
    <rPh sb="4" eb="6">
      <t>ショクイン</t>
    </rPh>
    <rPh sb="6" eb="8">
      <t>キジュン</t>
    </rPh>
    <phoneticPr fontId="1"/>
  </si>
  <si>
    <r>
      <t>（１）入所者の数</t>
    </r>
    <r>
      <rPr>
        <sz val="8"/>
        <rFont val="HG丸ｺﾞｼｯｸM-PRO"/>
        <family val="3"/>
        <charset val="128"/>
      </rPr>
      <t>※</t>
    </r>
    <r>
      <rPr>
        <sz val="11"/>
        <rFont val="HG丸ｺﾞｼｯｸM-PRO"/>
        <family val="3"/>
        <charset val="128"/>
      </rPr>
      <t>が41以上の介護老人保健施設</t>
    </r>
    <rPh sb="3" eb="6">
      <t>ニュウショシャ</t>
    </rPh>
    <rPh sb="7" eb="8">
      <t>カズ</t>
    </rPh>
    <rPh sb="12" eb="14">
      <t>イジョウ</t>
    </rPh>
    <rPh sb="15" eb="17">
      <t>カイゴ</t>
    </rPh>
    <rPh sb="17" eb="19">
      <t>ロウジン</t>
    </rPh>
    <rPh sb="19" eb="21">
      <t>ホケン</t>
    </rPh>
    <rPh sb="21" eb="23">
      <t>シセツ</t>
    </rPh>
    <phoneticPr fontId="1"/>
  </si>
  <si>
    <t>入所者の数</t>
    <rPh sb="0" eb="3">
      <t>ニュウショシャ</t>
    </rPh>
    <rPh sb="4" eb="5">
      <t>カズ</t>
    </rPh>
    <phoneticPr fontId="1"/>
  </si>
  <si>
    <t>÷</t>
    <phoneticPr fontId="1"/>
  </si>
  <si>
    <t>＝</t>
    <phoneticPr fontId="1"/>
  </si>
  <si>
    <t>（エ）</t>
    <phoneticPr fontId="1"/>
  </si>
  <si>
    <t>←　</t>
    <phoneticPr fontId="1"/>
  </si>
  <si>
    <t>小数点第1位以下の端数は切上げ
計算結果が2未満の場合、2とする</t>
    <rPh sb="3" eb="4">
      <t>ダイ</t>
    </rPh>
    <rPh sb="9" eb="11">
      <t>ハスウ</t>
    </rPh>
    <phoneticPr fontId="1"/>
  </si>
  <si>
    <t>（２）入所者の数が40以下の介護老人保健施設</t>
    <rPh sb="3" eb="6">
      <t>ニュウショシャ</t>
    </rPh>
    <rPh sb="7" eb="8">
      <t>カズ</t>
    </rPh>
    <rPh sb="11" eb="13">
      <t>イカ</t>
    </rPh>
    <rPh sb="14" eb="16">
      <t>カイゴ</t>
    </rPh>
    <rPh sb="16" eb="18">
      <t>ロウジン</t>
    </rPh>
    <rPh sb="18" eb="20">
      <t>ホケン</t>
    </rPh>
    <rPh sb="20" eb="22">
      <t>シセツ</t>
    </rPh>
    <phoneticPr fontId="1"/>
  </si>
  <si>
    <t>（オ）</t>
    <phoneticPr fontId="1"/>
  </si>
  <si>
    <t>小数点第1位以下の端数は切上げ
計算結果が1未満の場合、1とする</t>
    <rPh sb="3" eb="4">
      <t>ダイ</t>
    </rPh>
    <rPh sb="9" eb="11">
      <t>ハスウ</t>
    </rPh>
    <phoneticPr fontId="1"/>
  </si>
  <si>
    <t>※入所者の数：</t>
    <rPh sb="1" eb="4">
      <t>ニュウショシャ</t>
    </rPh>
    <rPh sb="5" eb="6">
      <t>カズ</t>
    </rPh>
    <phoneticPr fontId="1"/>
  </si>
  <si>
    <t>介護老人保健施設の入所者の数、短期入所療養介護の利用者の数及び介護予防短期入所療養介護の利用者の数を合わせた数</t>
    <phoneticPr fontId="1"/>
  </si>
  <si>
    <t>３　判定</t>
    <rPh sb="2" eb="4">
      <t>ハンテイ</t>
    </rPh>
    <phoneticPr fontId="1"/>
  </si>
  <si>
    <t>＞</t>
    <phoneticPr fontId="1"/>
  </si>
  <si>
    <t>（エ）又は（オ）</t>
    <rPh sb="3" eb="4">
      <t>マタ</t>
    </rPh>
    <phoneticPr fontId="1"/>
  </si>
  <si>
    <t>注１：</t>
    <rPh sb="0" eb="1">
      <t>チュウ</t>
    </rPh>
    <phoneticPr fontId="1"/>
  </si>
  <si>
    <t>一部ユニット型介護老人保健施設の場合</t>
  </si>
  <si>
    <t>ユニット部分とそれ以外の部分を、それぞれ別の算定表で分けて計算してください。
なお、夜勤職員配置加算の基準は、ユニット部分とそれ以外の部分のそれぞれで満たさなければなりません。</t>
    <rPh sb="9" eb="11">
      <t>イガイ</t>
    </rPh>
    <rPh sb="12" eb="14">
      <t>ブブン</t>
    </rPh>
    <rPh sb="20" eb="21">
      <t>ベツ</t>
    </rPh>
    <rPh sb="22" eb="24">
      <t>サンテイ</t>
    </rPh>
    <rPh sb="24" eb="25">
      <t>ヒョウ</t>
    </rPh>
    <rPh sb="26" eb="27">
      <t>ワ</t>
    </rPh>
    <rPh sb="29" eb="31">
      <t>ケイサン</t>
    </rPh>
    <rPh sb="48" eb="50">
      <t>カサン</t>
    </rPh>
    <rPh sb="51" eb="53">
      <t>キジュン</t>
    </rPh>
    <phoneticPr fontId="1"/>
  </si>
  <si>
    <t>注２：</t>
    <rPh sb="0" eb="1">
      <t>チュウ</t>
    </rPh>
    <phoneticPr fontId="1"/>
  </si>
  <si>
    <t>認知症ケア加算を算定している場合</t>
    <rPh sb="0" eb="3">
      <t>ニンチショウ</t>
    </rPh>
    <rPh sb="5" eb="7">
      <t>カサン</t>
    </rPh>
    <rPh sb="8" eb="10">
      <t>サンテイ</t>
    </rPh>
    <phoneticPr fontId="1"/>
  </si>
  <si>
    <t>認知症専門棟とそれ以外の部分を、それぞれ別の算定表で分けて計算をしてください。
なお、夜勤職員配置加算の基準は、認知症専門棟とそれ以外の部分のそれぞれで満たさなければなりません。</t>
    <rPh sb="0" eb="3">
      <t>ニンチショウ</t>
    </rPh>
    <rPh sb="3" eb="5">
      <t>センモン</t>
    </rPh>
    <rPh sb="5" eb="6">
      <t>トウ</t>
    </rPh>
    <rPh sb="9" eb="11">
      <t>イガイ</t>
    </rPh>
    <rPh sb="12" eb="14">
      <t>ブブン</t>
    </rPh>
    <rPh sb="20" eb="21">
      <t>ベツ</t>
    </rPh>
    <rPh sb="22" eb="24">
      <t>サンテイ</t>
    </rPh>
    <rPh sb="24" eb="25">
      <t>ヒョウ</t>
    </rPh>
    <rPh sb="26" eb="27">
      <t>ワ</t>
    </rPh>
    <rPh sb="56" eb="59">
      <t>ニンチショウ</t>
    </rPh>
    <rPh sb="59" eb="61">
      <t>センモン</t>
    </rPh>
    <rPh sb="61" eb="62">
      <t>トウ</t>
    </rPh>
    <phoneticPr fontId="1"/>
  </si>
  <si>
    <t>注３：</t>
    <rPh sb="0" eb="1">
      <t>チュウ</t>
    </rPh>
    <phoneticPr fontId="1"/>
  </si>
  <si>
    <t>一部ユニット型介護老人保健施設であって、かつ、認知症ケア加算を算定している場合</t>
    <rPh sb="0" eb="2">
      <t>イチブ</t>
    </rPh>
    <rPh sb="6" eb="7">
      <t>ガタ</t>
    </rPh>
    <rPh sb="7" eb="9">
      <t>カイゴ</t>
    </rPh>
    <rPh sb="9" eb="11">
      <t>ロウジン</t>
    </rPh>
    <rPh sb="11" eb="13">
      <t>ホケン</t>
    </rPh>
    <rPh sb="13" eb="15">
      <t>シセツ</t>
    </rPh>
    <rPh sb="23" eb="26">
      <t>ニンチショウ</t>
    </rPh>
    <rPh sb="28" eb="30">
      <t>カサン</t>
    </rPh>
    <rPh sb="31" eb="33">
      <t>サンテイ</t>
    </rPh>
    <phoneticPr fontId="1"/>
  </si>
  <si>
    <t>ユニット部分と、認知症専門棟と、それ以外の部分を、それぞれ別の算定表で分けて計算をしてください。
なお、夜勤職員配置加算の基準は、ユニット部分と、認知症専門棟と、それ以外の部分のそれぞれで満たさなければなりません。</t>
    <rPh sb="8" eb="11">
      <t>ニンチショウ</t>
    </rPh>
    <rPh sb="11" eb="13">
      <t>センモン</t>
    </rPh>
    <rPh sb="13" eb="14">
      <t>トウ</t>
    </rPh>
    <rPh sb="18" eb="20">
      <t>イガイ</t>
    </rPh>
    <rPh sb="21" eb="23">
      <t>ブブン</t>
    </rPh>
    <rPh sb="31" eb="33">
      <t>サンテイ</t>
    </rPh>
    <rPh sb="33" eb="34">
      <t>ヒョウ</t>
    </rPh>
    <rPh sb="35" eb="36">
      <t>ワ</t>
    </rPh>
    <rPh sb="69" eb="71">
      <t>ブブン</t>
    </rPh>
    <rPh sb="73" eb="76">
      <t>ニンチショウ</t>
    </rPh>
    <rPh sb="76" eb="78">
      <t>センモン</t>
    </rPh>
    <rPh sb="78" eb="79">
      <t>トウ</t>
    </rPh>
    <rPh sb="83" eb="85">
      <t>イガイ</t>
    </rPh>
    <rPh sb="86" eb="88">
      <t>ブブン</t>
    </rPh>
    <phoneticPr fontId="1"/>
  </si>
  <si>
    <t>在宅復帰・在宅療養支援機能指標計算書</t>
    <rPh sb="11" eb="13">
      <t>キノウ</t>
    </rPh>
    <rPh sb="13" eb="15">
      <t>シヒョウ</t>
    </rPh>
    <phoneticPr fontId="1"/>
  </si>
  <si>
    <t>加算を算定する施設は以下により計算等をすること。（青色の欄に入力等する。）
 「介護保健施設サービス費(Ⅳ)」及び「ユニット型介護保健施設サービス費(Ⅳ)」以外の区分を算定する場合は、以下の①～⑩を入力し届出を行うこと。また、当該基本施設サービス費の算定根拠等の関係書類を整備しておくこと。</t>
    <rPh sb="17" eb="18">
      <t>トウ</t>
    </rPh>
    <rPh sb="32" eb="33">
      <t>トウ</t>
    </rPh>
    <phoneticPr fontId="1"/>
  </si>
  <si>
    <t xml:space="preserve"> 月の末日において、それぞれの算定区分に係る施設基準を満たさない場合は、基準を満たさなくなった月の翌々月に変更の届出を行い、当該月から、「介護老人保健施設短期入所療養介護費(Ⅳ)」の介護老人保健施設短期入所療養介護費（ⅰ）若しくは（ⅱ）又は「ユニット型介護老人保健施設短期入所療養介護費(Ⅳ)」のユニット型介護老人保健施設短期入所療養介護費（ⅰ）若しくは（ⅱ）を算定することとなる（ただし、翌月の末日において当該施設基準を満たしている場合を除く）。</t>
    <rPh sb="1" eb="2">
      <t>ツキ</t>
    </rPh>
    <rPh sb="3" eb="5">
      <t>マツジツ</t>
    </rPh>
    <rPh sb="15" eb="19">
      <t>サンテイクブン</t>
    </rPh>
    <rPh sb="20" eb="21">
      <t>カカ</t>
    </rPh>
    <rPh sb="22" eb="26">
      <t>シセツキジュン</t>
    </rPh>
    <rPh sb="27" eb="28">
      <t>ミ</t>
    </rPh>
    <rPh sb="32" eb="34">
      <t>バアイ</t>
    </rPh>
    <rPh sb="36" eb="38">
      <t>キジュン</t>
    </rPh>
    <rPh sb="39" eb="40">
      <t>ミ</t>
    </rPh>
    <rPh sb="47" eb="48">
      <t>ツキ</t>
    </rPh>
    <rPh sb="49" eb="51">
      <t>ヨクヨク</t>
    </rPh>
    <rPh sb="51" eb="52">
      <t>ヅキ</t>
    </rPh>
    <rPh sb="53" eb="55">
      <t>ヘンコウ</t>
    </rPh>
    <rPh sb="56" eb="57">
      <t>トド</t>
    </rPh>
    <rPh sb="57" eb="58">
      <t>デ</t>
    </rPh>
    <rPh sb="59" eb="60">
      <t>オコナ</t>
    </rPh>
    <rPh sb="62" eb="64">
      <t>トウガイ</t>
    </rPh>
    <rPh sb="64" eb="65">
      <t>ゲツ</t>
    </rPh>
    <rPh sb="77" eb="85">
      <t>タンキニュウショリョウヨウカイゴ</t>
    </rPh>
    <rPh sb="85" eb="86">
      <t>ヒ</t>
    </rPh>
    <rPh sb="91" eb="108">
      <t>カイゴロウジンホケンシセツタンキニュウショリョウヨウカイゴヒ</t>
    </rPh>
    <rPh sb="111" eb="112">
      <t>モ</t>
    </rPh>
    <rPh sb="118" eb="119">
      <t>マタ</t>
    </rPh>
    <rPh sb="125" eb="126">
      <t>ガタ</t>
    </rPh>
    <rPh sb="173" eb="174">
      <t>モ</t>
    </rPh>
    <rPh sb="181" eb="183">
      <t>サンテイ</t>
    </rPh>
    <rPh sb="195" eb="197">
      <t>ヨクゲツ</t>
    </rPh>
    <rPh sb="198" eb="200">
      <t>マツジツ</t>
    </rPh>
    <rPh sb="204" eb="206">
      <t>トウガイ</t>
    </rPh>
    <rPh sb="206" eb="208">
      <t>シセツ</t>
    </rPh>
    <rPh sb="208" eb="210">
      <t>キジュン</t>
    </rPh>
    <rPh sb="211" eb="212">
      <t>ミ</t>
    </rPh>
    <rPh sb="217" eb="219">
      <t>バアイ</t>
    </rPh>
    <rPh sb="220" eb="221">
      <t>ノゾ</t>
    </rPh>
    <phoneticPr fontId="1"/>
  </si>
  <si>
    <t>○在宅復帰・在宅療養支援機能加算(Ⅰ)の基準</t>
  </si>
  <si>
    <t>在宅復帰率</t>
    <rPh sb="4" eb="5">
      <t>リツ</t>
    </rPh>
    <phoneticPr fontId="1"/>
  </si>
  <si>
    <t>・算定日が属する月の前6月間において、当該施設から退所した者の延数（当該施設内で死亡した者を除く）のうち、居宅において介護を受けることとなった者（入所期間が1月を超える退所者に限る）の占める割合</t>
    <rPh sb="84" eb="86">
      <t>タイショ</t>
    </rPh>
    <rPh sb="86" eb="87">
      <t>シャ</t>
    </rPh>
    <phoneticPr fontId="1"/>
  </si>
  <si>
    <t>※居宅とは、病院、診療所及び介護保険施設を除くものである。</t>
    <rPh sb="1" eb="3">
      <t>キョタク</t>
    </rPh>
    <rPh sb="6" eb="8">
      <t>ビョウイン</t>
    </rPh>
    <rPh sb="9" eb="12">
      <t>シンリョウジョ</t>
    </rPh>
    <rPh sb="12" eb="13">
      <t>オヨ</t>
    </rPh>
    <rPh sb="14" eb="16">
      <t>カイゴ</t>
    </rPh>
    <rPh sb="16" eb="18">
      <t>ホケン</t>
    </rPh>
    <rPh sb="18" eb="20">
      <t>シセツ</t>
    </rPh>
    <rPh sb="21" eb="22">
      <t>ノゾ</t>
    </rPh>
    <phoneticPr fontId="1"/>
  </si>
  <si>
    <t>前6月間計</t>
    <rPh sb="4" eb="5">
      <t>ケイ</t>
    </rPh>
    <phoneticPr fontId="1"/>
  </si>
  <si>
    <t>退所者延数（短期入所療養介護利用者は含まない。）：Ａ</t>
    <rPh sb="3" eb="4">
      <t>ノベ</t>
    </rPh>
    <rPh sb="4" eb="5">
      <t>スウ</t>
    </rPh>
    <phoneticPr fontId="1"/>
  </si>
  <si>
    <t>当該施設内で死亡した者の総数：Ｂ</t>
    <rPh sb="12" eb="14">
      <t>ソウスウ</t>
    </rPh>
    <phoneticPr fontId="1"/>
  </si>
  <si>
    <t>居宅において介護を受けることとなった者の延数（入所期間が1月を超える退所者に限る。）：D</t>
    <rPh sb="0" eb="2">
      <t>キョタク</t>
    </rPh>
    <rPh sb="18" eb="19">
      <t>モノ</t>
    </rPh>
    <rPh sb="20" eb="21">
      <t>ノベ</t>
    </rPh>
    <rPh sb="21" eb="22">
      <t>スウ</t>
    </rPh>
    <rPh sb="34" eb="36">
      <t>タイショ</t>
    </rPh>
    <phoneticPr fontId="1"/>
  </si>
  <si>
    <t>点</t>
    <rPh sb="0" eb="1">
      <t>テン</t>
    </rPh>
    <phoneticPr fontId="1"/>
  </si>
  <si>
    <t>前3月間計</t>
    <rPh sb="4" eb="5">
      <t>ケイ</t>
    </rPh>
    <phoneticPr fontId="1"/>
  </si>
  <si>
    <t>入所者延数（短期入所療養介護利用者は含まない。毎日24時現在入所中の者。その日のうちに退所又は死亡した者を含む。）：Ａ</t>
    <rPh sb="0" eb="1">
      <t>ニュウ</t>
    </rPh>
    <rPh sb="3" eb="4">
      <t>ノベ</t>
    </rPh>
    <rPh sb="23" eb="25">
      <t>マイニチ</t>
    </rPh>
    <phoneticPr fontId="1"/>
  </si>
  <si>
    <t>新規入所者延数（当該施設を退所後、当該施設に再入所した者を含む。当該施設を退所後、直ちに病院又は診療所に入院し、一週間以内に退院した後、直ちに再度当該施設に入所した者については含まない。）：Ｂ</t>
    <rPh sb="0" eb="2">
      <t>シンキ</t>
    </rPh>
    <rPh sb="2" eb="3">
      <t>ニュウ</t>
    </rPh>
    <rPh sb="5" eb="6">
      <t>ノベ</t>
    </rPh>
    <rPh sb="29" eb="30">
      <t>フク</t>
    </rPh>
    <rPh sb="88" eb="89">
      <t>フク</t>
    </rPh>
    <phoneticPr fontId="1"/>
  </si>
  <si>
    <t>新規退所者数（当該施設において死亡した者及び医療機関へ退所した者を含む。当該施設を退所後、直ちに病院又は診療所に入院し、一週間以内に退院した後、直ちに再度当該施設に入所した者については含まない。）：Ｃ</t>
    <rPh sb="0" eb="2">
      <t>シンキ</t>
    </rPh>
    <rPh sb="2" eb="4">
      <t>タイショ</t>
    </rPh>
    <rPh sb="92" eb="93">
      <t>フク</t>
    </rPh>
    <phoneticPr fontId="1"/>
  </si>
  <si>
    <t>入所前後訪問指導割合</t>
  </si>
  <si>
    <t>新規入所者延数（短期入所療養介護利用者は含まない。当該施設を退所後、直ちに病院又は診療所に入院し、一週間以内に退院した後、直ちに再度当該施設に入所した者については含まない。）：Ａ</t>
    <rPh sb="0" eb="2">
      <t>シンキ</t>
    </rPh>
    <rPh sb="2" eb="3">
      <t>ニュウ</t>
    </rPh>
    <rPh sb="5" eb="6">
      <t>ノベ</t>
    </rPh>
    <rPh sb="81" eb="82">
      <t>フク</t>
    </rPh>
    <phoneticPr fontId="1"/>
  </si>
  <si>
    <t>新規入所者のうち、入所前後訪問指導を受けた入所者延数：Ｂ</t>
    <rPh sb="0" eb="2">
      <t>シンキ</t>
    </rPh>
    <rPh sb="2" eb="5">
      <t>ニュウショシャ</t>
    </rPh>
    <rPh sb="9" eb="11">
      <t>ニュウショ</t>
    </rPh>
    <rPh sb="11" eb="13">
      <t>ゼンゴ</t>
    </rPh>
    <rPh sb="13" eb="15">
      <t>ホウモン</t>
    </rPh>
    <rPh sb="15" eb="17">
      <t>シドウ</t>
    </rPh>
    <rPh sb="18" eb="19">
      <t>ウ</t>
    </rPh>
    <rPh sb="21" eb="24">
      <t>ニュウショシャ</t>
    </rPh>
    <rPh sb="25" eb="26">
      <t>スウ</t>
    </rPh>
    <phoneticPr fontId="1"/>
  </si>
  <si>
    <t>退所前後訪問指導割合</t>
  </si>
  <si>
    <t>居宅への新規退所者延数（短期入所療養介護利用者は含まない。当該施設を退所後、直ちに病院又は診療所に入院し、一週間以内に退院した後、直ちに再度当該施設に入所した者については、当該入院期間は入所期間とみなすこととする。）：Ａ</t>
    <rPh sb="0" eb="2">
      <t>キョタク</t>
    </rPh>
    <rPh sb="4" eb="6">
      <t>シンキ</t>
    </rPh>
    <rPh sb="6" eb="8">
      <t>タイショ</t>
    </rPh>
    <rPh sb="8" eb="9">
      <t>シャ</t>
    </rPh>
    <rPh sb="9" eb="10">
      <t>ノベ</t>
    </rPh>
    <rPh sb="10" eb="11">
      <t>スウ</t>
    </rPh>
    <phoneticPr fontId="1"/>
  </si>
  <si>
    <t>新規退所者のうち、退所前後訪問指導を受けた入所者延数：Ｂ</t>
    <rPh sb="0" eb="2">
      <t>シンキ</t>
    </rPh>
    <rPh sb="2" eb="4">
      <t>タイショ</t>
    </rPh>
    <rPh sb="4" eb="5">
      <t>シャ</t>
    </rPh>
    <rPh sb="9" eb="11">
      <t>タイショ</t>
    </rPh>
    <rPh sb="11" eb="13">
      <t>ゼンゴ</t>
    </rPh>
    <rPh sb="13" eb="15">
      <t>ホウモン</t>
    </rPh>
    <rPh sb="15" eb="17">
      <t>シドウ</t>
    </rPh>
    <rPh sb="18" eb="19">
      <t>ウ</t>
    </rPh>
    <rPh sb="21" eb="24">
      <t>ニュウショシャ</t>
    </rPh>
    <rPh sb="24" eb="25">
      <t>ノベ</t>
    </rPh>
    <rPh sb="25" eb="26">
      <t>スウ</t>
    </rPh>
    <phoneticPr fontId="1"/>
  </si>
  <si>
    <t>居宅サービスの実施数</t>
  </si>
  <si>
    <t>※各サービスについて、プルダウンより「提供実績あり」、「提供実績なし」を選択してください。</t>
    <rPh sb="1" eb="2">
      <t>カク</t>
    </rPh>
    <rPh sb="19" eb="21">
      <t>テイキョウ</t>
    </rPh>
    <rPh sb="21" eb="23">
      <t>ジッセキ</t>
    </rPh>
    <rPh sb="28" eb="30">
      <t>テイキョウ</t>
    </rPh>
    <rPh sb="30" eb="32">
      <t>ジッセキ</t>
    </rPh>
    <rPh sb="36" eb="38">
      <t>センタク</t>
    </rPh>
    <phoneticPr fontId="1"/>
  </si>
  <si>
    <t>通所リハビリテーション</t>
    <rPh sb="0" eb="2">
      <t>ツウショ</t>
    </rPh>
    <phoneticPr fontId="1"/>
  </si>
  <si>
    <t>短期入所療養介護</t>
    <rPh sb="0" eb="8">
      <t>タンキニュウショリョウヨウカイゴ</t>
    </rPh>
    <phoneticPr fontId="1"/>
  </si>
  <si>
    <t>算定日が属する月の前３月間における理学療法士等の当該介護保健施設サービスの提供に従事する勤務延時間数：Ａ</t>
    <rPh sb="0" eb="2">
      <t>サンテイ</t>
    </rPh>
    <rPh sb="2" eb="3">
      <t>ビ</t>
    </rPh>
    <rPh sb="4" eb="5">
      <t>ゾク</t>
    </rPh>
    <rPh sb="7" eb="8">
      <t>ツキ</t>
    </rPh>
    <rPh sb="9" eb="10">
      <t>マエ</t>
    </rPh>
    <rPh sb="11" eb="12">
      <t>ガツ</t>
    </rPh>
    <rPh sb="12" eb="13">
      <t>カン</t>
    </rPh>
    <rPh sb="17" eb="19">
      <t>リガク</t>
    </rPh>
    <rPh sb="19" eb="22">
      <t>リョウホウシ</t>
    </rPh>
    <rPh sb="22" eb="23">
      <t>トウ</t>
    </rPh>
    <rPh sb="24" eb="26">
      <t>トウガイ</t>
    </rPh>
    <rPh sb="26" eb="28">
      <t>カイゴ</t>
    </rPh>
    <rPh sb="28" eb="30">
      <t>ホケン</t>
    </rPh>
    <rPh sb="30" eb="32">
      <t>シセツ</t>
    </rPh>
    <rPh sb="37" eb="39">
      <t>テイキョウ</t>
    </rPh>
    <rPh sb="40" eb="42">
      <t>ジュウジ</t>
    </rPh>
    <rPh sb="44" eb="46">
      <t>キンム</t>
    </rPh>
    <rPh sb="46" eb="47">
      <t>ノベ</t>
    </rPh>
    <rPh sb="47" eb="50">
      <t>ジカンスウ</t>
    </rPh>
    <phoneticPr fontId="1"/>
  </si>
  <si>
    <t>理学療法士等が当該３月間に勤務すべき時間（１週間に勤務すべき時間数が３２時間を下回る場合は３２時間を基本とする。）：Ｂ</t>
    <rPh sb="0" eb="2">
      <t>リガク</t>
    </rPh>
    <rPh sb="2" eb="5">
      <t>リョウホウシ</t>
    </rPh>
    <rPh sb="5" eb="6">
      <t>トウ</t>
    </rPh>
    <rPh sb="7" eb="9">
      <t>トウガイ</t>
    </rPh>
    <rPh sb="10" eb="11">
      <t>ガツ</t>
    </rPh>
    <rPh sb="11" eb="12">
      <t>カン</t>
    </rPh>
    <rPh sb="13" eb="15">
      <t>キンム</t>
    </rPh>
    <rPh sb="18" eb="20">
      <t>ジカン</t>
    </rPh>
    <rPh sb="22" eb="24">
      <t>シュウカン</t>
    </rPh>
    <rPh sb="25" eb="27">
      <t>キンム</t>
    </rPh>
    <rPh sb="30" eb="33">
      <t>ジカンスウ</t>
    </rPh>
    <rPh sb="36" eb="38">
      <t>ジカン</t>
    </rPh>
    <rPh sb="39" eb="41">
      <t>シタマワ</t>
    </rPh>
    <rPh sb="42" eb="44">
      <t>バアイ</t>
    </rPh>
    <rPh sb="47" eb="49">
      <t>ジカン</t>
    </rPh>
    <rPh sb="50" eb="52">
      <t>キホン</t>
    </rPh>
    <phoneticPr fontId="1"/>
  </si>
  <si>
    <t>算定日が属する月の前３月間における入所者延数（短期入所療養介護利用者は含まない。毎日２４時現在入所中の者。その日のうちに退所又は死亡した者を含む。）：Ｃ</t>
    <rPh sb="17" eb="20">
      <t>ニュウショシャ</t>
    </rPh>
    <rPh sb="20" eb="21">
      <t>ノベ</t>
    </rPh>
    <rPh sb="21" eb="22">
      <t>スウ</t>
    </rPh>
    <phoneticPr fontId="1"/>
  </si>
  <si>
    <t>算定日が属する月の前３月間の日数：Ｄ</t>
    <rPh sb="14" eb="16">
      <t>ニッスウ</t>
    </rPh>
    <phoneticPr fontId="1"/>
  </si>
  <si>
    <t>支援相談員の配置割合</t>
  </si>
  <si>
    <t>算定日が属する月の前3月間において支援相談員が当該介護保健施設サービスの提供に従事する勤務延時間数：Ａ</t>
    <rPh sb="0" eb="2">
      <t>サンテイ</t>
    </rPh>
    <rPh sb="2" eb="3">
      <t>ビ</t>
    </rPh>
    <rPh sb="4" eb="5">
      <t>ゾク</t>
    </rPh>
    <rPh sb="7" eb="8">
      <t>ツキ</t>
    </rPh>
    <rPh sb="9" eb="10">
      <t>マエ</t>
    </rPh>
    <rPh sb="11" eb="12">
      <t>ガツ</t>
    </rPh>
    <rPh sb="12" eb="13">
      <t>カン</t>
    </rPh>
    <rPh sb="17" eb="19">
      <t>シエン</t>
    </rPh>
    <rPh sb="19" eb="22">
      <t>ソウダンイン</t>
    </rPh>
    <rPh sb="23" eb="25">
      <t>トウガイ</t>
    </rPh>
    <rPh sb="25" eb="27">
      <t>カイゴ</t>
    </rPh>
    <rPh sb="27" eb="29">
      <t>ホケン</t>
    </rPh>
    <rPh sb="29" eb="31">
      <t>シセツ</t>
    </rPh>
    <rPh sb="36" eb="38">
      <t>テイキョウ</t>
    </rPh>
    <rPh sb="39" eb="41">
      <t>ジュウジ</t>
    </rPh>
    <rPh sb="43" eb="45">
      <t>キンム</t>
    </rPh>
    <rPh sb="45" eb="46">
      <t>ノベ</t>
    </rPh>
    <rPh sb="46" eb="49">
      <t>ジカンスウ</t>
    </rPh>
    <phoneticPr fontId="1"/>
  </si>
  <si>
    <t>支援相談員が当該3月間に勤務すべき時間（1週間に勤務すべき時間数が32時間を下回る場合は32時間を基本とする。）：Ｂ</t>
    <rPh sb="0" eb="2">
      <t>シエン</t>
    </rPh>
    <rPh sb="2" eb="5">
      <t>ソウダンイン</t>
    </rPh>
    <rPh sb="6" eb="8">
      <t>トウガイ</t>
    </rPh>
    <rPh sb="9" eb="10">
      <t>ガツ</t>
    </rPh>
    <rPh sb="10" eb="11">
      <t>カン</t>
    </rPh>
    <rPh sb="12" eb="14">
      <t>キンム</t>
    </rPh>
    <rPh sb="17" eb="19">
      <t>ジカン</t>
    </rPh>
    <rPh sb="21" eb="23">
      <t>シュウカン</t>
    </rPh>
    <rPh sb="24" eb="26">
      <t>キンム</t>
    </rPh>
    <rPh sb="29" eb="32">
      <t>ジカンスウ</t>
    </rPh>
    <rPh sb="35" eb="37">
      <t>ジカン</t>
    </rPh>
    <rPh sb="38" eb="40">
      <t>シタマワ</t>
    </rPh>
    <rPh sb="41" eb="43">
      <t>バアイ</t>
    </rPh>
    <rPh sb="46" eb="48">
      <t>ジカン</t>
    </rPh>
    <rPh sb="49" eb="51">
      <t>キホン</t>
    </rPh>
    <phoneticPr fontId="1"/>
  </si>
  <si>
    <t>算定日が属する月の前3月間における入所者延数（短期入所療養介護利用者は含まない。毎日24時現在入所中の者。その日のうちに退所又は死亡した者を含む。）：Ｃ</t>
    <rPh sb="17" eb="20">
      <t>ニュウショシャ</t>
    </rPh>
    <rPh sb="20" eb="21">
      <t>ノベ</t>
    </rPh>
    <rPh sb="21" eb="22">
      <t>スウ</t>
    </rPh>
    <phoneticPr fontId="1"/>
  </si>
  <si>
    <t>算定日が属する月の前3月間の延日数：Ｄ</t>
    <rPh sb="14" eb="15">
      <t>ノベ</t>
    </rPh>
    <rPh sb="15" eb="17">
      <t>ニッスウ</t>
    </rPh>
    <phoneticPr fontId="1"/>
  </si>
  <si>
    <t>入所者のうち要介護4又は5の者の占める割合</t>
    <rPh sb="0" eb="3">
      <t>ニュウショシャ</t>
    </rPh>
    <rPh sb="14" eb="15">
      <t>モノ</t>
    </rPh>
    <rPh sb="16" eb="17">
      <t>シ</t>
    </rPh>
    <phoneticPr fontId="1"/>
  </si>
  <si>
    <t>入所者の延日数（短期入所療養介護利用者は含まない。）：Ａ</t>
    <rPh sb="0" eb="1">
      <t>ニュウ</t>
    </rPh>
    <rPh sb="4" eb="5">
      <t>ノベ</t>
    </rPh>
    <rPh sb="5" eb="6">
      <t>ニチ</t>
    </rPh>
    <phoneticPr fontId="1"/>
  </si>
  <si>
    <t>要介護4又は要介護5に該当する入所者の延日数：Ｂ</t>
    <rPh sb="0" eb="1">
      <t>ヨウ</t>
    </rPh>
    <rPh sb="1" eb="3">
      <t>カイゴ</t>
    </rPh>
    <rPh sb="4" eb="5">
      <t>マタ</t>
    </rPh>
    <rPh sb="6" eb="9">
      <t>ヨウカイゴ</t>
    </rPh>
    <rPh sb="11" eb="13">
      <t>ガイトウ</t>
    </rPh>
    <rPh sb="15" eb="18">
      <t>ニュウショシャ</t>
    </rPh>
    <rPh sb="19" eb="20">
      <t>ノ</t>
    </rPh>
    <rPh sb="20" eb="22">
      <t>ニッスウ</t>
    </rPh>
    <rPh sb="21" eb="22">
      <t>スウ</t>
    </rPh>
    <phoneticPr fontId="1"/>
  </si>
  <si>
    <t>喀痰吸引の実施割合</t>
  </si>
  <si>
    <t>入所者延数（短期入所療養介護利用者は含まない。毎日24時現在入所中の者。その日のうちに退所又は死亡した者を含む。）：Ａ</t>
    <rPh sb="0" eb="1">
      <t>ニュウ</t>
    </rPh>
    <rPh sb="3" eb="4">
      <t>ノベ</t>
    </rPh>
    <phoneticPr fontId="1"/>
  </si>
  <si>
    <t>喀痰吸引が実施された入所者延数：Ｂ</t>
    <rPh sb="0" eb="2">
      <t>カクタン</t>
    </rPh>
    <rPh sb="2" eb="4">
      <t>キュウイン</t>
    </rPh>
    <rPh sb="5" eb="7">
      <t>ジッシ</t>
    </rPh>
    <rPh sb="10" eb="13">
      <t>ニュウショシャ</t>
    </rPh>
    <rPh sb="13" eb="14">
      <t>ノベ</t>
    </rPh>
    <rPh sb="14" eb="15">
      <t>スウ</t>
    </rPh>
    <phoneticPr fontId="1"/>
  </si>
  <si>
    <t>経管栄養の実施割合</t>
  </si>
  <si>
    <t>経管栄養が実施された入所者延数：Ｂ</t>
    <rPh sb="10" eb="13">
      <t>ニュウショシャ</t>
    </rPh>
    <rPh sb="13" eb="14">
      <t>ノベ</t>
    </rPh>
    <rPh sb="14" eb="15">
      <t>スウ</t>
    </rPh>
    <phoneticPr fontId="1"/>
  </si>
  <si>
    <t>合計</t>
    <rPh sb="0" eb="2">
      <t>ゴウケイ</t>
    </rPh>
    <phoneticPr fontId="1"/>
  </si>
  <si>
    <t>（Ⅰ）40点以上
（Ⅱ）70点以上</t>
    <rPh sb="5" eb="6">
      <t>テン</t>
    </rPh>
    <rPh sb="6" eb="8">
      <t>イジョウ</t>
    </rPh>
    <rPh sb="14" eb="17">
      <t>テンイジョウ</t>
    </rPh>
    <phoneticPr fontId="1"/>
  </si>
  <si>
    <t>（2） 地域に貢献する活動を行っていること。</t>
  </si>
  <si>
    <t>※自由記載（例：施設内に○○スペースがあり、地域交流の場として提供している、認知症カフェを行っている）</t>
    <rPh sb="1" eb="3">
      <t>ジユウ</t>
    </rPh>
    <rPh sb="3" eb="5">
      <t>キサイ</t>
    </rPh>
    <rPh sb="6" eb="7">
      <t>レイ</t>
    </rPh>
    <rPh sb="8" eb="10">
      <t>シセツ</t>
    </rPh>
    <rPh sb="10" eb="11">
      <t>ナイ</t>
    </rPh>
    <rPh sb="22" eb="24">
      <t>チイキ</t>
    </rPh>
    <rPh sb="24" eb="26">
      <t>コウリュウ</t>
    </rPh>
    <rPh sb="27" eb="28">
      <t>バ</t>
    </rPh>
    <rPh sb="31" eb="33">
      <t>テイキョウ</t>
    </rPh>
    <rPh sb="38" eb="41">
      <t>ニンチショウ</t>
    </rPh>
    <rPh sb="45" eb="46">
      <t>オコナ</t>
    </rPh>
    <phoneticPr fontId="1"/>
  </si>
  <si>
    <t>※算定の区分について、プルダウンより選択してください。</t>
    <rPh sb="1" eb="3">
      <t>サンテイ</t>
    </rPh>
    <rPh sb="4" eb="6">
      <t>クブン</t>
    </rPh>
    <rPh sb="18" eb="20">
      <t>センタク</t>
    </rPh>
    <phoneticPr fontId="1"/>
  </si>
  <si>
    <t>（1）上記①～⑩の合計が70点以上であること。</t>
    <rPh sb="3" eb="5">
      <t>ジョウキ</t>
    </rPh>
    <phoneticPr fontId="1"/>
  </si>
  <si>
    <t>加算別紙9－3－1</t>
    <rPh sb="0" eb="2">
      <t>カサン</t>
    </rPh>
    <rPh sb="2" eb="4">
      <t>ベッシ</t>
    </rPh>
    <phoneticPr fontId="1"/>
  </si>
  <si>
    <t>療養機能強化型計算書（診療所）</t>
    <rPh sb="0" eb="2">
      <t>リョウヨウ</t>
    </rPh>
    <rPh sb="2" eb="4">
      <t>キノウ</t>
    </rPh>
    <rPh sb="4" eb="6">
      <t>キョウカ</t>
    </rPh>
    <rPh sb="6" eb="7">
      <t>ガタ</t>
    </rPh>
    <rPh sb="7" eb="9">
      <t>ケイサン</t>
    </rPh>
    <rPh sb="9" eb="10">
      <t>ショ</t>
    </rPh>
    <rPh sb="11" eb="14">
      <t>シンリョウジョ</t>
    </rPh>
    <phoneticPr fontId="1"/>
  </si>
  <si>
    <t>療養機能強化型を算定する施設は以下により計算すること。（青色の欄に数字を入力する。）</t>
    <rPh sb="0" eb="2">
      <t>リョウヨウ</t>
    </rPh>
    <rPh sb="2" eb="4">
      <t>キノウ</t>
    </rPh>
    <rPh sb="4" eb="6">
      <t>キョウカ</t>
    </rPh>
    <rPh sb="6" eb="7">
      <t>ガタ</t>
    </rPh>
    <rPh sb="8" eb="10">
      <t>サンテイ</t>
    </rPh>
    <rPh sb="12" eb="14">
      <t>シセツ</t>
    </rPh>
    <rPh sb="15" eb="17">
      <t>イカ</t>
    </rPh>
    <rPh sb="20" eb="22">
      <t>ケイサン</t>
    </rPh>
    <rPh sb="28" eb="30">
      <t>アオイロ</t>
    </rPh>
    <rPh sb="31" eb="32">
      <t>ラン</t>
    </rPh>
    <rPh sb="33" eb="35">
      <t>スウジ</t>
    </rPh>
    <rPh sb="36" eb="38">
      <t>ニュウリョク</t>
    </rPh>
    <phoneticPr fontId="1"/>
  </si>
  <si>
    <t>・①～③の全てにおいて、該当する療養機能強化型区分の要件が満たされること。</t>
    <rPh sb="5" eb="6">
      <t>スベ</t>
    </rPh>
    <rPh sb="12" eb="14">
      <t>ガイトウ</t>
    </rPh>
    <rPh sb="16" eb="18">
      <t>リョウヨウ</t>
    </rPh>
    <rPh sb="18" eb="20">
      <t>キノウ</t>
    </rPh>
    <rPh sb="20" eb="22">
      <t>キョウカ</t>
    </rPh>
    <rPh sb="22" eb="23">
      <t>ガタ</t>
    </rPh>
    <rPh sb="23" eb="25">
      <t>クブン</t>
    </rPh>
    <rPh sb="26" eb="28">
      <t>ヨウケン</t>
    </rPh>
    <rPh sb="29" eb="30">
      <t>ミ</t>
    </rPh>
    <phoneticPr fontId="1"/>
  </si>
  <si>
    <t>・新たに事業を開始し、又は再開した事業所については４月目以降届出が可能となります。</t>
    <rPh sb="1" eb="2">
      <t>アラ</t>
    </rPh>
    <rPh sb="4" eb="6">
      <t>ジギョウ</t>
    </rPh>
    <rPh sb="7" eb="9">
      <t>カイシ</t>
    </rPh>
    <rPh sb="11" eb="12">
      <t>マタ</t>
    </rPh>
    <rPh sb="13" eb="15">
      <t>サイカイ</t>
    </rPh>
    <rPh sb="17" eb="20">
      <t>ジギョウショ</t>
    </rPh>
    <rPh sb="26" eb="27">
      <t>ツキ</t>
    </rPh>
    <rPh sb="27" eb="28">
      <t>メ</t>
    </rPh>
    <rPh sb="28" eb="30">
      <t>イコウ</t>
    </rPh>
    <rPh sb="30" eb="32">
      <t>トドケデ</t>
    </rPh>
    <rPh sb="33" eb="35">
      <t>カノウ</t>
    </rPh>
    <phoneticPr fontId="1"/>
  </si>
  <si>
    <t>・当該届出以降も、直近３か月間の割合を毎月記録し、月の末日においてそれぞれの算定区分に係る施設基準を満たさない場合は、当該施設基準を満たさなくなった月の翌々月に変更の届出を行い、届出を行った月から当該届出に係る介護療養施設サービス費を算定すること（ただし、翌月の末日において当該施設基準を満たしている場合を除く）。</t>
    <rPh sb="1" eb="3">
      <t>トウガイ</t>
    </rPh>
    <rPh sb="3" eb="5">
      <t>トドケデ</t>
    </rPh>
    <rPh sb="5" eb="7">
      <t>イコウ</t>
    </rPh>
    <rPh sb="9" eb="11">
      <t>チョッキン</t>
    </rPh>
    <rPh sb="13" eb="14">
      <t>ツキ</t>
    </rPh>
    <rPh sb="14" eb="15">
      <t>アイダ</t>
    </rPh>
    <rPh sb="16" eb="18">
      <t>ワリアイ</t>
    </rPh>
    <rPh sb="19" eb="21">
      <t>マイツキ</t>
    </rPh>
    <rPh sb="25" eb="26">
      <t>ツキ</t>
    </rPh>
    <rPh sb="27" eb="29">
      <t>マツジツ</t>
    </rPh>
    <rPh sb="38" eb="40">
      <t>サンテイ</t>
    </rPh>
    <rPh sb="40" eb="42">
      <t>クブン</t>
    </rPh>
    <rPh sb="43" eb="44">
      <t>カカ</t>
    </rPh>
    <rPh sb="45" eb="47">
      <t>シセツ</t>
    </rPh>
    <rPh sb="47" eb="49">
      <t>キジュン</t>
    </rPh>
    <rPh sb="50" eb="51">
      <t>ミ</t>
    </rPh>
    <rPh sb="55" eb="57">
      <t>バアイ</t>
    </rPh>
    <rPh sb="59" eb="61">
      <t>トウガイ</t>
    </rPh>
    <rPh sb="61" eb="63">
      <t>シセツ</t>
    </rPh>
    <rPh sb="63" eb="65">
      <t>キジュン</t>
    </rPh>
    <rPh sb="66" eb="67">
      <t>ミ</t>
    </rPh>
    <rPh sb="74" eb="75">
      <t>ツキ</t>
    </rPh>
    <rPh sb="76" eb="79">
      <t>ヨクヨクゲツ</t>
    </rPh>
    <rPh sb="80" eb="82">
      <t>ヘンコウ</t>
    </rPh>
    <rPh sb="83" eb="85">
      <t>トドケデ</t>
    </rPh>
    <rPh sb="86" eb="87">
      <t>オコナ</t>
    </rPh>
    <rPh sb="89" eb="91">
      <t>トドケデ</t>
    </rPh>
    <rPh sb="92" eb="93">
      <t>オコナ</t>
    </rPh>
    <rPh sb="95" eb="96">
      <t>ツキ</t>
    </rPh>
    <rPh sb="98" eb="100">
      <t>トウガイ</t>
    </rPh>
    <rPh sb="100" eb="102">
      <t>トドケデ</t>
    </rPh>
    <rPh sb="103" eb="104">
      <t>カカ</t>
    </rPh>
    <rPh sb="105" eb="107">
      <t>カイゴ</t>
    </rPh>
    <rPh sb="107" eb="109">
      <t>リョウヨウ</t>
    </rPh>
    <rPh sb="109" eb="111">
      <t>シセツ</t>
    </rPh>
    <rPh sb="115" eb="116">
      <t>ヒ</t>
    </rPh>
    <rPh sb="117" eb="119">
      <t>サンテイ</t>
    </rPh>
    <rPh sb="128" eb="130">
      <t>ヨクゲツ</t>
    </rPh>
    <rPh sb="131" eb="133">
      <t>マツジツ</t>
    </rPh>
    <rPh sb="137" eb="139">
      <t>トウガイ</t>
    </rPh>
    <rPh sb="139" eb="141">
      <t>シセツ</t>
    </rPh>
    <rPh sb="141" eb="143">
      <t>キジュン</t>
    </rPh>
    <rPh sb="144" eb="145">
      <t>ミ</t>
    </rPh>
    <rPh sb="150" eb="152">
      <t>バアイ</t>
    </rPh>
    <rPh sb="153" eb="154">
      <t>ノゾ</t>
    </rPh>
    <phoneticPr fontId="1"/>
  </si>
  <si>
    <t>・勤務形態一覧表を添付すること。</t>
    <rPh sb="1" eb="3">
      <t>キンム</t>
    </rPh>
    <rPh sb="3" eb="5">
      <t>ケイタイ</t>
    </rPh>
    <rPh sb="5" eb="8">
      <t>イチランヒョウ</t>
    </rPh>
    <rPh sb="9" eb="11">
      <t>テンプ</t>
    </rPh>
    <phoneticPr fontId="1"/>
  </si>
  <si>
    <t>①重篤な身体疾患を有する者及び身体合併症を有する認知症高齢者（＝重篤な身体疾患等）の占める割合</t>
    <rPh sb="1" eb="3">
      <t>ジュウトク</t>
    </rPh>
    <rPh sb="4" eb="6">
      <t>シンタイ</t>
    </rPh>
    <rPh sb="6" eb="8">
      <t>シッカン</t>
    </rPh>
    <rPh sb="9" eb="10">
      <t>ユウ</t>
    </rPh>
    <rPh sb="12" eb="13">
      <t>モノ</t>
    </rPh>
    <rPh sb="13" eb="14">
      <t>オヨ</t>
    </rPh>
    <rPh sb="15" eb="17">
      <t>シンタイ</t>
    </rPh>
    <rPh sb="17" eb="20">
      <t>ガッペイショウ</t>
    </rPh>
    <rPh sb="21" eb="22">
      <t>ユウ</t>
    </rPh>
    <rPh sb="24" eb="27">
      <t>ニンチショウ</t>
    </rPh>
    <rPh sb="27" eb="30">
      <t>コウレイシャ</t>
    </rPh>
    <rPh sb="32" eb="34">
      <t>ジュウトク</t>
    </rPh>
    <rPh sb="35" eb="37">
      <t>シンタイ</t>
    </rPh>
    <rPh sb="37" eb="39">
      <t>シッカン</t>
    </rPh>
    <rPh sb="39" eb="40">
      <t>トウ</t>
    </rPh>
    <rPh sb="42" eb="43">
      <t>シ</t>
    </rPh>
    <rPh sb="45" eb="47">
      <t>ワリアイ</t>
    </rPh>
    <phoneticPr fontId="1"/>
  </si>
  <si>
    <t>月末</t>
    <rPh sb="0" eb="1">
      <t>ツキ</t>
    </rPh>
    <rPh sb="1" eb="2">
      <t>マツ</t>
    </rPh>
    <phoneticPr fontId="1"/>
  </si>
  <si>
    <t>月末</t>
    <rPh sb="0" eb="1">
      <t>ツキ</t>
    </rPh>
    <phoneticPr fontId="1"/>
  </si>
  <si>
    <t>療養機能
強化型Ａ</t>
    <rPh sb="0" eb="2">
      <t>リョウヨウ</t>
    </rPh>
    <rPh sb="2" eb="4">
      <t>キノウ</t>
    </rPh>
    <rPh sb="5" eb="7">
      <t>キョウカ</t>
    </rPh>
    <rPh sb="7" eb="8">
      <t>ガタ</t>
    </rPh>
    <phoneticPr fontId="1"/>
  </si>
  <si>
    <t>療養機能
強化型Ｂ</t>
    <rPh sb="0" eb="2">
      <t>リョウヨウ</t>
    </rPh>
    <rPh sb="2" eb="4">
      <t>キノウ</t>
    </rPh>
    <rPh sb="5" eb="7">
      <t>キョウカ</t>
    </rPh>
    <rPh sb="7" eb="8">
      <t>ガタ</t>
    </rPh>
    <phoneticPr fontId="1"/>
  </si>
  <si>
    <t>入院患者数</t>
    <rPh sb="0" eb="2">
      <t>ニュウイン</t>
    </rPh>
    <rPh sb="2" eb="5">
      <t>カンジャスウ</t>
    </rPh>
    <rPh sb="4" eb="5">
      <t>スウ</t>
    </rPh>
    <phoneticPr fontId="1"/>
  </si>
  <si>
    <t>全入院患者数
（Ａ）</t>
    <rPh sb="0" eb="1">
      <t>ゼン</t>
    </rPh>
    <rPh sb="1" eb="3">
      <t>ニュウイン</t>
    </rPh>
    <rPh sb="3" eb="6">
      <t>カンジャスウ</t>
    </rPh>
    <rPh sb="6" eb="7">
      <t>イリスウ</t>
    </rPh>
    <phoneticPr fontId="1"/>
  </si>
  <si>
    <t>重篤な身体疾患
等（Ｂ）</t>
    <rPh sb="0" eb="2">
      <t>ジュウトク</t>
    </rPh>
    <rPh sb="3" eb="5">
      <t>シンタイ</t>
    </rPh>
    <rPh sb="5" eb="7">
      <t>シッカン</t>
    </rPh>
    <rPh sb="8" eb="9">
      <t>トウ</t>
    </rPh>
    <phoneticPr fontId="1"/>
  </si>
  <si>
    <t>月平均</t>
    <rPh sb="0" eb="1">
      <t>ツキ</t>
    </rPh>
    <rPh sb="1" eb="3">
      <t>ヘイキン</t>
    </rPh>
    <phoneticPr fontId="1"/>
  </si>
  <si>
    <t>重篤な身体疾患等の割合（Ｂ）／（Ａ）</t>
    <rPh sb="0" eb="2">
      <t>ジュウトク</t>
    </rPh>
    <rPh sb="3" eb="5">
      <t>シンタイ</t>
    </rPh>
    <rPh sb="5" eb="7">
      <t>シッカン</t>
    </rPh>
    <rPh sb="7" eb="8">
      <t>トウ</t>
    </rPh>
    <rPh sb="9" eb="11">
      <t>ワリアイ</t>
    </rPh>
    <phoneticPr fontId="1"/>
  </si>
  <si>
    <t>≧50％</t>
    <phoneticPr fontId="1"/>
  </si>
  <si>
    <t>≧40％</t>
    <phoneticPr fontId="1"/>
  </si>
  <si>
    <t>又は</t>
    <rPh sb="0" eb="1">
      <t>マタ</t>
    </rPh>
    <phoneticPr fontId="1"/>
  </si>
  <si>
    <t>入院延べ日数</t>
    <rPh sb="0" eb="2">
      <t>ニュウイン</t>
    </rPh>
    <rPh sb="2" eb="3">
      <t>ノ</t>
    </rPh>
    <rPh sb="4" eb="6">
      <t>ニッスウ</t>
    </rPh>
    <phoneticPr fontId="1"/>
  </si>
  <si>
    <t>全入院患者の入院
延べ日数（Ａ）</t>
    <rPh sb="0" eb="1">
      <t>ゼン</t>
    </rPh>
    <rPh sb="1" eb="3">
      <t>ニュウイン</t>
    </rPh>
    <rPh sb="3" eb="5">
      <t>カンジャ</t>
    </rPh>
    <rPh sb="6" eb="8">
      <t>ニュウイン</t>
    </rPh>
    <rPh sb="9" eb="10">
      <t>ノ</t>
    </rPh>
    <rPh sb="11" eb="13">
      <t>ニッスウ</t>
    </rPh>
    <rPh sb="12" eb="13">
      <t>スウ</t>
    </rPh>
    <phoneticPr fontId="1"/>
  </si>
  <si>
    <t>重篤な身体疾患等の入院延べ日数（Ｂ）</t>
    <rPh sb="0" eb="2">
      <t>ジュウトク</t>
    </rPh>
    <rPh sb="3" eb="5">
      <t>シンタイ</t>
    </rPh>
    <rPh sb="5" eb="7">
      <t>シッカン</t>
    </rPh>
    <rPh sb="7" eb="8">
      <t>トウ</t>
    </rPh>
    <rPh sb="9" eb="11">
      <t>ニュウイン</t>
    </rPh>
    <rPh sb="11" eb="12">
      <t>ノ</t>
    </rPh>
    <rPh sb="13" eb="14">
      <t>ニチ</t>
    </rPh>
    <rPh sb="14" eb="15">
      <t>スウ</t>
    </rPh>
    <phoneticPr fontId="1"/>
  </si>
  <si>
    <t>≧50％</t>
    <phoneticPr fontId="1"/>
  </si>
  <si>
    <t>≧40％</t>
    <phoneticPr fontId="1"/>
  </si>
  <si>
    <t>②喀痰吸引、経管栄養（中心静脈栄養を含む）又はインスリン注射が実施された者（＝喀痰吸引等実施者）の占める割合</t>
    <rPh sb="1" eb="3">
      <t>カクタン</t>
    </rPh>
    <rPh sb="3" eb="5">
      <t>キュウイン</t>
    </rPh>
    <rPh sb="6" eb="10">
      <t>ケイカンエイヨウ</t>
    </rPh>
    <rPh sb="11" eb="13">
      <t>チュウシン</t>
    </rPh>
    <rPh sb="13" eb="15">
      <t>ジョウミャク</t>
    </rPh>
    <rPh sb="15" eb="17">
      <t>エイヨウ</t>
    </rPh>
    <rPh sb="18" eb="19">
      <t>フク</t>
    </rPh>
    <rPh sb="21" eb="22">
      <t>マタ</t>
    </rPh>
    <rPh sb="28" eb="30">
      <t>チュウシャ</t>
    </rPh>
    <rPh sb="31" eb="33">
      <t>ジッシ</t>
    </rPh>
    <rPh sb="36" eb="37">
      <t>モノ</t>
    </rPh>
    <rPh sb="39" eb="41">
      <t>カクタン</t>
    </rPh>
    <rPh sb="41" eb="43">
      <t>キュウイン</t>
    </rPh>
    <rPh sb="43" eb="44">
      <t>トウ</t>
    </rPh>
    <rPh sb="44" eb="47">
      <t>ジッシシャ</t>
    </rPh>
    <rPh sb="49" eb="50">
      <t>シ</t>
    </rPh>
    <rPh sb="52" eb="54">
      <t>ワリアイ</t>
    </rPh>
    <phoneticPr fontId="1"/>
  </si>
  <si>
    <t>入院患者数</t>
    <rPh sb="0" eb="2">
      <t>ニュウイン</t>
    </rPh>
    <rPh sb="2" eb="5">
      <t>カンジャスウ</t>
    </rPh>
    <phoneticPr fontId="1"/>
  </si>
  <si>
    <t>喀痰吸引等実施者　（Ｂ）</t>
    <rPh sb="0" eb="2">
      <t>カクタン</t>
    </rPh>
    <rPh sb="2" eb="4">
      <t>キュウイン</t>
    </rPh>
    <rPh sb="4" eb="5">
      <t>トウ</t>
    </rPh>
    <rPh sb="5" eb="8">
      <t>ジッシシャ</t>
    </rPh>
    <rPh sb="7" eb="8">
      <t>モノ</t>
    </rPh>
    <phoneticPr fontId="1"/>
  </si>
  <si>
    <t>喀痰吸引等実施者の割合（Ｂ）／（Ａ）</t>
    <rPh sb="0" eb="2">
      <t>カクタン</t>
    </rPh>
    <rPh sb="2" eb="4">
      <t>キュウイン</t>
    </rPh>
    <rPh sb="4" eb="5">
      <t>トウ</t>
    </rPh>
    <rPh sb="5" eb="8">
      <t>ジッシシャ</t>
    </rPh>
    <rPh sb="9" eb="11">
      <t>ワリアイ</t>
    </rPh>
    <phoneticPr fontId="1"/>
  </si>
  <si>
    <t>≧20％</t>
    <phoneticPr fontId="1"/>
  </si>
  <si>
    <t>喀痰吸引等実施者の入院延べ日数（Ｂ）</t>
    <rPh sb="0" eb="2">
      <t>カクタン</t>
    </rPh>
    <rPh sb="2" eb="4">
      <t>キュウイン</t>
    </rPh>
    <rPh sb="4" eb="5">
      <t>トウ</t>
    </rPh>
    <rPh sb="5" eb="8">
      <t>ジッシシャ</t>
    </rPh>
    <rPh sb="9" eb="11">
      <t>ニュウイン</t>
    </rPh>
    <rPh sb="11" eb="12">
      <t>ノ</t>
    </rPh>
    <rPh sb="13" eb="14">
      <t>ニチ</t>
    </rPh>
    <rPh sb="14" eb="15">
      <t>スウ</t>
    </rPh>
    <phoneticPr fontId="1"/>
  </si>
  <si>
    <t>≧50％</t>
    <phoneticPr fontId="1"/>
  </si>
  <si>
    <t>≧20％</t>
    <phoneticPr fontId="1"/>
  </si>
  <si>
    <t>③医師が一般に認められている医学的知見に基づき回復の見込みがないと診断した者（＝ターミナルケア対象者）の割合</t>
    <rPh sb="1" eb="3">
      <t>イシ</t>
    </rPh>
    <rPh sb="4" eb="6">
      <t>イッパン</t>
    </rPh>
    <rPh sb="7" eb="8">
      <t>ミト</t>
    </rPh>
    <rPh sb="14" eb="17">
      <t>イガクテキ</t>
    </rPh>
    <rPh sb="17" eb="19">
      <t>チケン</t>
    </rPh>
    <rPh sb="20" eb="21">
      <t>モト</t>
    </rPh>
    <rPh sb="23" eb="25">
      <t>カイフク</t>
    </rPh>
    <rPh sb="26" eb="28">
      <t>ミコ</t>
    </rPh>
    <rPh sb="33" eb="35">
      <t>シンダン</t>
    </rPh>
    <rPh sb="37" eb="38">
      <t>モノ</t>
    </rPh>
    <rPh sb="47" eb="50">
      <t>タイショウシャ</t>
    </rPh>
    <rPh sb="52" eb="54">
      <t>ワリアイ</t>
    </rPh>
    <phoneticPr fontId="1"/>
  </si>
  <si>
    <t>※入所者又はその家族等の同意を得て、入所者のターミナルケアに係る計画が作成されていること。</t>
    <rPh sb="1" eb="4">
      <t>ニュウショシャ</t>
    </rPh>
    <rPh sb="4" eb="5">
      <t>マタ</t>
    </rPh>
    <rPh sb="8" eb="10">
      <t>カゾク</t>
    </rPh>
    <rPh sb="10" eb="11">
      <t>トウ</t>
    </rPh>
    <rPh sb="12" eb="14">
      <t>ドウイ</t>
    </rPh>
    <rPh sb="15" eb="16">
      <t>エ</t>
    </rPh>
    <rPh sb="18" eb="21">
      <t>ニュウショシャ</t>
    </rPh>
    <rPh sb="30" eb="31">
      <t>カカ</t>
    </rPh>
    <rPh sb="32" eb="34">
      <t>ケイカク</t>
    </rPh>
    <rPh sb="35" eb="37">
      <t>サクセイ</t>
    </rPh>
    <phoneticPr fontId="1"/>
  </si>
  <si>
    <t>※入所者の状態又は家族の求め等に応じ随時、本人又はその家族への説明を行い、同意を得てターミナルケアが行われていること。</t>
    <rPh sb="1" eb="4">
      <t>ニュウショシャ</t>
    </rPh>
    <rPh sb="5" eb="7">
      <t>ジョウタイ</t>
    </rPh>
    <rPh sb="7" eb="8">
      <t>マタ</t>
    </rPh>
    <rPh sb="9" eb="11">
      <t>カゾク</t>
    </rPh>
    <rPh sb="12" eb="13">
      <t>モト</t>
    </rPh>
    <rPh sb="14" eb="15">
      <t>ナド</t>
    </rPh>
    <rPh sb="16" eb="17">
      <t>オウ</t>
    </rPh>
    <rPh sb="18" eb="20">
      <t>ズイジ</t>
    </rPh>
    <rPh sb="21" eb="23">
      <t>ホンニン</t>
    </rPh>
    <rPh sb="23" eb="24">
      <t>マタ</t>
    </rPh>
    <rPh sb="27" eb="29">
      <t>カゾク</t>
    </rPh>
    <rPh sb="31" eb="33">
      <t>セツメイ</t>
    </rPh>
    <rPh sb="34" eb="35">
      <t>オコナ</t>
    </rPh>
    <rPh sb="37" eb="39">
      <t>ドウイ</t>
    </rPh>
    <rPh sb="40" eb="41">
      <t>エ</t>
    </rPh>
    <rPh sb="50" eb="51">
      <t>オコナ</t>
    </rPh>
    <phoneticPr fontId="1"/>
  </si>
  <si>
    <t>ターミナルケア対象者の入院延べ日数（Ｂ）</t>
    <phoneticPr fontId="1"/>
  </si>
  <si>
    <t>ターミナルケア対象者
の割合（Ｂ）／（Ａ）</t>
    <rPh sb="7" eb="10">
      <t>タイショウシャ</t>
    </rPh>
    <rPh sb="12" eb="14">
      <t>ワリアイ</t>
    </rPh>
    <phoneticPr fontId="1"/>
  </si>
  <si>
    <t>：C</t>
    <phoneticPr fontId="1"/>
  </si>
  <si>
    <t>19を介護保険適用病床数で除した数</t>
    <rPh sb="3" eb="5">
      <t>カイゴ</t>
    </rPh>
    <rPh sb="5" eb="7">
      <t>ホケン</t>
    </rPh>
    <rPh sb="7" eb="9">
      <t>テキヨウ</t>
    </rPh>
    <rPh sb="9" eb="11">
      <t>ビョウショウ</t>
    </rPh>
    <rPh sb="11" eb="12">
      <t>スウ</t>
    </rPh>
    <rPh sb="13" eb="14">
      <t>ジョ</t>
    </rPh>
    <rPh sb="16" eb="17">
      <t>カズ</t>
    </rPh>
    <phoneticPr fontId="1"/>
  </si>
  <si>
    <t>：D</t>
    <phoneticPr fontId="1"/>
  </si>
  <si>
    <t>C×D</t>
    <phoneticPr fontId="1"/>
  </si>
  <si>
    <t>≧10％</t>
    <phoneticPr fontId="1"/>
  </si>
  <si>
    <t>≧5％</t>
    <phoneticPr fontId="1"/>
  </si>
  <si>
    <t>※１　届出日が属する月の前３か月について、月ごとに割合を算定し、その数値により月平均を算定する。</t>
    <rPh sb="3" eb="5">
      <t>トドケデ</t>
    </rPh>
    <rPh sb="5" eb="6">
      <t>ヒ</t>
    </rPh>
    <rPh sb="7" eb="8">
      <t>ゾク</t>
    </rPh>
    <rPh sb="10" eb="11">
      <t>ツキ</t>
    </rPh>
    <rPh sb="12" eb="13">
      <t>マエ</t>
    </rPh>
    <rPh sb="15" eb="16">
      <t>ツキ</t>
    </rPh>
    <rPh sb="21" eb="22">
      <t>ツキ</t>
    </rPh>
    <rPh sb="25" eb="27">
      <t>ワリアイ</t>
    </rPh>
    <rPh sb="28" eb="30">
      <t>サンテイ</t>
    </rPh>
    <rPh sb="34" eb="36">
      <t>スウチ</t>
    </rPh>
    <rPh sb="39" eb="40">
      <t>ツキ</t>
    </rPh>
    <rPh sb="40" eb="42">
      <t>ヘイキン</t>
    </rPh>
    <rPh sb="43" eb="45">
      <t>サンテイ</t>
    </rPh>
    <phoneticPr fontId="1"/>
  </si>
  <si>
    <t>※２　入院患者とは、毎日24時現在当該施設に入院中の者（指定短期入所療養介護の利用者を含む。）をいい、当該施設に入院してその日のうちに退院又は死亡した者を含む。</t>
    <rPh sb="3" eb="5">
      <t>ニュウイン</t>
    </rPh>
    <rPh sb="5" eb="7">
      <t>カンジャ</t>
    </rPh>
    <rPh sb="10" eb="12">
      <t>マイニチ</t>
    </rPh>
    <rPh sb="14" eb="15">
      <t>ジ</t>
    </rPh>
    <rPh sb="15" eb="17">
      <t>ゲンザイ</t>
    </rPh>
    <rPh sb="17" eb="19">
      <t>トウガイ</t>
    </rPh>
    <rPh sb="19" eb="21">
      <t>シセツ</t>
    </rPh>
    <rPh sb="22" eb="25">
      <t>ニュウインチュウ</t>
    </rPh>
    <rPh sb="26" eb="27">
      <t>モノ</t>
    </rPh>
    <rPh sb="28" eb="30">
      <t>シテイ</t>
    </rPh>
    <rPh sb="30" eb="32">
      <t>タンキ</t>
    </rPh>
    <rPh sb="32" eb="34">
      <t>ニュウショ</t>
    </rPh>
    <rPh sb="34" eb="36">
      <t>リョウヨウ</t>
    </rPh>
    <rPh sb="36" eb="38">
      <t>カイゴ</t>
    </rPh>
    <rPh sb="39" eb="42">
      <t>リヨウシャ</t>
    </rPh>
    <rPh sb="43" eb="44">
      <t>フク</t>
    </rPh>
    <rPh sb="51" eb="53">
      <t>トウガイ</t>
    </rPh>
    <rPh sb="53" eb="55">
      <t>シセツ</t>
    </rPh>
    <rPh sb="56" eb="58">
      <t>ニュウイン</t>
    </rPh>
    <rPh sb="62" eb="63">
      <t>ヒ</t>
    </rPh>
    <rPh sb="67" eb="69">
      <t>タイイン</t>
    </rPh>
    <rPh sb="69" eb="70">
      <t>マタ</t>
    </rPh>
    <rPh sb="71" eb="73">
      <t>シボウ</t>
    </rPh>
    <rPh sb="75" eb="76">
      <t>モノ</t>
    </rPh>
    <rPh sb="77" eb="78">
      <t>フク</t>
    </rPh>
    <phoneticPr fontId="1"/>
  </si>
  <si>
    <t>加算別紙9－3－2</t>
    <rPh sb="0" eb="2">
      <t>カサン</t>
    </rPh>
    <rPh sb="2" eb="4">
      <t>ベッシ</t>
    </rPh>
    <phoneticPr fontId="1"/>
  </si>
  <si>
    <t>療養機能強化型計算書（病院）</t>
    <rPh sb="0" eb="2">
      <t>リョウヨウ</t>
    </rPh>
    <rPh sb="2" eb="4">
      <t>キノウ</t>
    </rPh>
    <rPh sb="4" eb="6">
      <t>キョウカ</t>
    </rPh>
    <rPh sb="6" eb="7">
      <t>ガタ</t>
    </rPh>
    <rPh sb="7" eb="9">
      <t>ケイサン</t>
    </rPh>
    <rPh sb="9" eb="10">
      <t>ショ</t>
    </rPh>
    <rPh sb="11" eb="13">
      <t>ビョウイン</t>
    </rPh>
    <phoneticPr fontId="1"/>
  </si>
  <si>
    <t>療養機能強化型を算定する施設は以下により計算すること。（青色の欄に数字を入力する。）</t>
    <rPh sb="0" eb="2">
      <t>リョウヨウ</t>
    </rPh>
    <rPh sb="2" eb="4">
      <t>キノウ</t>
    </rPh>
    <rPh sb="4" eb="7">
      <t>キョウカガタ</t>
    </rPh>
    <rPh sb="8" eb="10">
      <t>サンテイ</t>
    </rPh>
    <rPh sb="12" eb="14">
      <t>シセツ</t>
    </rPh>
    <rPh sb="15" eb="17">
      <t>イカ</t>
    </rPh>
    <rPh sb="20" eb="22">
      <t>ケイサン</t>
    </rPh>
    <rPh sb="28" eb="30">
      <t>アオイロ</t>
    </rPh>
    <rPh sb="31" eb="32">
      <t>ラン</t>
    </rPh>
    <rPh sb="33" eb="35">
      <t>スウジ</t>
    </rPh>
    <rPh sb="36" eb="38">
      <t>ニュウリョク</t>
    </rPh>
    <phoneticPr fontId="1"/>
  </si>
  <si>
    <t>・当該届出以降も、直近３か月間の割合を毎月記録し、月の末日においてそれぞれの算定区分に係る施設基準を満たさない場合は、当該施設基準を満たさなくなった月の翌々月に変更の届出を行い、届出を行った月から当該届出に係る介護療養施設サービス費等を算定すること（ただし、翌月の末日において当該施設基準を満たしている場合を除く）。</t>
    <rPh sb="1" eb="3">
      <t>トウガイ</t>
    </rPh>
    <rPh sb="3" eb="5">
      <t>トドケデ</t>
    </rPh>
    <rPh sb="5" eb="7">
      <t>イコウ</t>
    </rPh>
    <rPh sb="9" eb="11">
      <t>チョッキン</t>
    </rPh>
    <rPh sb="13" eb="14">
      <t>ツキ</t>
    </rPh>
    <rPh sb="14" eb="15">
      <t>アイダ</t>
    </rPh>
    <rPh sb="16" eb="18">
      <t>ワリアイ</t>
    </rPh>
    <rPh sb="19" eb="21">
      <t>マイツキ</t>
    </rPh>
    <rPh sb="25" eb="26">
      <t>ツキ</t>
    </rPh>
    <rPh sb="27" eb="29">
      <t>マツジツ</t>
    </rPh>
    <rPh sb="38" eb="40">
      <t>サンテイ</t>
    </rPh>
    <rPh sb="40" eb="42">
      <t>クブン</t>
    </rPh>
    <rPh sb="43" eb="44">
      <t>カカ</t>
    </rPh>
    <rPh sb="45" eb="47">
      <t>シセツ</t>
    </rPh>
    <rPh sb="47" eb="49">
      <t>キジュン</t>
    </rPh>
    <rPh sb="50" eb="51">
      <t>ミ</t>
    </rPh>
    <rPh sb="55" eb="57">
      <t>バアイ</t>
    </rPh>
    <rPh sb="59" eb="61">
      <t>トウガイ</t>
    </rPh>
    <rPh sb="61" eb="63">
      <t>シセツ</t>
    </rPh>
    <rPh sb="63" eb="65">
      <t>キジュン</t>
    </rPh>
    <rPh sb="66" eb="67">
      <t>ミ</t>
    </rPh>
    <rPh sb="74" eb="75">
      <t>ツキ</t>
    </rPh>
    <rPh sb="76" eb="79">
      <t>ヨクヨクゲツ</t>
    </rPh>
    <rPh sb="80" eb="82">
      <t>ヘンコウ</t>
    </rPh>
    <rPh sb="83" eb="85">
      <t>トドケデ</t>
    </rPh>
    <rPh sb="86" eb="87">
      <t>オコナ</t>
    </rPh>
    <rPh sb="89" eb="91">
      <t>トドケデ</t>
    </rPh>
    <rPh sb="92" eb="93">
      <t>オコナ</t>
    </rPh>
    <rPh sb="95" eb="96">
      <t>ツキ</t>
    </rPh>
    <rPh sb="98" eb="100">
      <t>トウガイ</t>
    </rPh>
    <rPh sb="100" eb="102">
      <t>トドケデ</t>
    </rPh>
    <rPh sb="103" eb="104">
      <t>カカ</t>
    </rPh>
    <rPh sb="105" eb="107">
      <t>カイゴ</t>
    </rPh>
    <rPh sb="107" eb="109">
      <t>リョウヨウ</t>
    </rPh>
    <rPh sb="109" eb="111">
      <t>シセツ</t>
    </rPh>
    <rPh sb="115" eb="116">
      <t>ヒ</t>
    </rPh>
    <rPh sb="116" eb="117">
      <t>トウ</t>
    </rPh>
    <rPh sb="118" eb="120">
      <t>サンテイ</t>
    </rPh>
    <rPh sb="129" eb="131">
      <t>ヨクゲツ</t>
    </rPh>
    <rPh sb="132" eb="134">
      <t>マツジツ</t>
    </rPh>
    <rPh sb="138" eb="140">
      <t>トウガイ</t>
    </rPh>
    <rPh sb="140" eb="142">
      <t>シセツ</t>
    </rPh>
    <rPh sb="142" eb="144">
      <t>キジュン</t>
    </rPh>
    <rPh sb="145" eb="146">
      <t>ミ</t>
    </rPh>
    <rPh sb="151" eb="153">
      <t>バアイ</t>
    </rPh>
    <rPh sb="154" eb="155">
      <t>ノゾ</t>
    </rPh>
    <phoneticPr fontId="1"/>
  </si>
  <si>
    <t>Ⅰ型（療養機能強化型Ａ）、
ユニット型（療養機能強化型Ａ）</t>
    <rPh sb="3" eb="5">
      <t>リョウヨウ</t>
    </rPh>
    <rPh sb="5" eb="7">
      <t>キノウ</t>
    </rPh>
    <rPh sb="7" eb="9">
      <t>キョウカ</t>
    </rPh>
    <rPh sb="9" eb="10">
      <t>ガタ</t>
    </rPh>
    <phoneticPr fontId="1"/>
  </si>
  <si>
    <t>Ⅰ型（療養機能強化型Ｂ）、
Ⅱ型（療養機能強化型）、
ユニット型（療養機能強化型Ｂ）</t>
    <rPh sb="1" eb="2">
      <t>ガタ</t>
    </rPh>
    <rPh sb="3" eb="5">
      <t>リョウヨウ</t>
    </rPh>
    <rPh sb="5" eb="7">
      <t>キノウ</t>
    </rPh>
    <rPh sb="7" eb="9">
      <t>キョウカ</t>
    </rPh>
    <rPh sb="9" eb="10">
      <t>ガタ</t>
    </rPh>
    <rPh sb="15" eb="16">
      <t>カタ</t>
    </rPh>
    <rPh sb="17" eb="19">
      <t>リョウヨウ</t>
    </rPh>
    <rPh sb="19" eb="21">
      <t>キノウ</t>
    </rPh>
    <rPh sb="21" eb="23">
      <t>キョウカ</t>
    </rPh>
    <rPh sb="23" eb="24">
      <t>ガタ</t>
    </rPh>
    <rPh sb="31" eb="32">
      <t>ガタ</t>
    </rPh>
    <phoneticPr fontId="1"/>
  </si>
  <si>
    <t>②喀痰吸引、経管栄養（中心静脈栄養を除く）又はインスリン注射が実施された者（＝喀痰吸引等実施者）の占める割合</t>
    <rPh sb="1" eb="3">
      <t>カクタン</t>
    </rPh>
    <rPh sb="3" eb="5">
      <t>キュウイン</t>
    </rPh>
    <rPh sb="6" eb="10">
      <t>ケイカンエイヨウ</t>
    </rPh>
    <rPh sb="18" eb="19">
      <t>ノゾ</t>
    </rPh>
    <rPh sb="21" eb="22">
      <t>マタ</t>
    </rPh>
    <rPh sb="28" eb="30">
      <t>チュウシャ</t>
    </rPh>
    <rPh sb="31" eb="33">
      <t>ジッシ</t>
    </rPh>
    <rPh sb="36" eb="37">
      <t>モノ</t>
    </rPh>
    <rPh sb="39" eb="41">
      <t>カクタン</t>
    </rPh>
    <rPh sb="41" eb="43">
      <t>キュウイン</t>
    </rPh>
    <rPh sb="43" eb="44">
      <t>トウ</t>
    </rPh>
    <rPh sb="44" eb="47">
      <t>ジッシシャ</t>
    </rPh>
    <rPh sb="49" eb="50">
      <t>シ</t>
    </rPh>
    <rPh sb="52" eb="54">
      <t>ワリアイ</t>
    </rPh>
    <phoneticPr fontId="1"/>
  </si>
  <si>
    <t>≧30％</t>
    <phoneticPr fontId="1"/>
  </si>
  <si>
    <t>※２　入院患者とは、毎日24時現在当該施設に入院中の者（指定短期入所療養介護の利用者を含む）を指し、当該施設に入院してその日のうちに退院又は死亡した者を含む。</t>
    <rPh sb="3" eb="5">
      <t>ニュウイン</t>
    </rPh>
    <rPh sb="5" eb="7">
      <t>カンジャ</t>
    </rPh>
    <rPh sb="10" eb="12">
      <t>マイニチ</t>
    </rPh>
    <rPh sb="14" eb="15">
      <t>ジ</t>
    </rPh>
    <rPh sb="15" eb="17">
      <t>ゲンザイ</t>
    </rPh>
    <rPh sb="17" eb="19">
      <t>トウガイ</t>
    </rPh>
    <rPh sb="19" eb="21">
      <t>シセツ</t>
    </rPh>
    <rPh sb="22" eb="25">
      <t>ニュウインチュウ</t>
    </rPh>
    <rPh sb="26" eb="27">
      <t>モノ</t>
    </rPh>
    <rPh sb="28" eb="30">
      <t>シテイ</t>
    </rPh>
    <rPh sb="30" eb="32">
      <t>タンキ</t>
    </rPh>
    <rPh sb="32" eb="34">
      <t>ニュウショ</t>
    </rPh>
    <rPh sb="34" eb="36">
      <t>リョウヨウ</t>
    </rPh>
    <rPh sb="36" eb="38">
      <t>カイゴ</t>
    </rPh>
    <rPh sb="39" eb="42">
      <t>リヨウシャ</t>
    </rPh>
    <rPh sb="43" eb="44">
      <t>フク</t>
    </rPh>
    <rPh sb="47" eb="48">
      <t>サ</t>
    </rPh>
    <rPh sb="50" eb="52">
      <t>トウガイ</t>
    </rPh>
    <rPh sb="52" eb="54">
      <t>シセツ</t>
    </rPh>
    <rPh sb="55" eb="57">
      <t>ニュウイン</t>
    </rPh>
    <rPh sb="61" eb="62">
      <t>ヒ</t>
    </rPh>
    <rPh sb="66" eb="68">
      <t>タイイン</t>
    </rPh>
    <rPh sb="68" eb="69">
      <t>マタ</t>
    </rPh>
    <rPh sb="70" eb="72">
      <t>シボウ</t>
    </rPh>
    <rPh sb="74" eb="75">
      <t>モノ</t>
    </rPh>
    <rPh sb="76" eb="77">
      <t>フク</t>
    </rPh>
    <phoneticPr fontId="1"/>
  </si>
  <si>
    <t>加算別添9－4－1</t>
    <rPh sb="0" eb="2">
      <t>カサン</t>
    </rPh>
    <rPh sb="2" eb="4">
      <t>ベッテン</t>
    </rPh>
    <phoneticPr fontId="1"/>
  </si>
  <si>
    <t>（前年度実績が6か月以上の事業所用）</t>
    <rPh sb="10" eb="12">
      <t>イジョウ</t>
    </rPh>
    <phoneticPr fontId="1"/>
  </si>
  <si>
    <t>加算を算定する事業所は以下により計算すること。（青色の欄に数字を入力する。）</t>
    <rPh sb="0" eb="2">
      <t>カサン</t>
    </rPh>
    <rPh sb="3" eb="5">
      <t>サンテイ</t>
    </rPh>
    <rPh sb="7" eb="10">
      <t>ジギョウショ</t>
    </rPh>
    <rPh sb="11" eb="13">
      <t>イカ</t>
    </rPh>
    <rPh sb="16" eb="18">
      <t>ケイサン</t>
    </rPh>
    <rPh sb="24" eb="26">
      <t>アオイロ</t>
    </rPh>
    <rPh sb="27" eb="28">
      <t>ラン</t>
    </rPh>
    <rPh sb="29" eb="31">
      <t>スウジ</t>
    </rPh>
    <rPh sb="32" eb="34">
      <t>ニュウリョク</t>
    </rPh>
    <phoneticPr fontId="1"/>
  </si>
  <si>
    <t>・介護福祉士は、各月の前月の末日時点で資格を取得していること。
　（例：「１月」は12月末日現在の有資格者で１月に従事した者）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4" eb="35">
      <t>レイ</t>
    </rPh>
    <phoneticPr fontId="1"/>
  </si>
  <si>
    <t>・当該届出以降も、年度ごとに計算し、当計算書を事業所において保管しておくこと。</t>
    <rPh sb="9" eb="11">
      <t>ネンド</t>
    </rPh>
    <rPh sb="14" eb="16">
      <t>ケイサン</t>
    </rPh>
    <rPh sb="18" eb="19">
      <t>トウ</t>
    </rPh>
    <rPh sb="19" eb="22">
      <t>ケイサンショ</t>
    </rPh>
    <rPh sb="23" eb="26">
      <t>ジギョウショ</t>
    </rPh>
    <rPh sb="30" eb="32">
      <t>ホカン</t>
    </rPh>
    <phoneticPr fontId="1"/>
  </si>
  <si>
    <t>４月</t>
    <rPh sb="1" eb="2">
      <t>ツキ</t>
    </rPh>
    <phoneticPr fontId="1"/>
  </si>
  <si>
    <t>５月</t>
    <rPh sb="1" eb="2">
      <t>ツキ</t>
    </rPh>
    <phoneticPr fontId="1"/>
  </si>
  <si>
    <t>６月</t>
    <rPh sb="1" eb="2">
      <t>ツキ</t>
    </rPh>
    <phoneticPr fontId="1"/>
  </si>
  <si>
    <t>７月</t>
    <rPh sb="1" eb="2">
      <t>ツキ</t>
    </rPh>
    <phoneticPr fontId="1"/>
  </si>
  <si>
    <t>８月</t>
    <rPh sb="1" eb="2">
      <t>ツキ</t>
    </rPh>
    <phoneticPr fontId="1"/>
  </si>
  <si>
    <t>９月</t>
    <rPh sb="1" eb="2">
      <t>ツキ</t>
    </rPh>
    <phoneticPr fontId="1"/>
  </si>
  <si>
    <t>１０月</t>
    <rPh sb="2" eb="3">
      <t>ツキ</t>
    </rPh>
    <phoneticPr fontId="1"/>
  </si>
  <si>
    <t>１１月</t>
    <rPh sb="2" eb="3">
      <t>ツキ</t>
    </rPh>
    <phoneticPr fontId="1"/>
  </si>
  <si>
    <t>１２月</t>
    <rPh sb="2" eb="3">
      <t>ツキ</t>
    </rPh>
    <phoneticPr fontId="1"/>
  </si>
  <si>
    <t>１月</t>
    <rPh sb="1" eb="2">
      <t>ツキ</t>
    </rPh>
    <phoneticPr fontId="1"/>
  </si>
  <si>
    <t>２月</t>
    <rPh sb="1" eb="2">
      <t>ツキ</t>
    </rPh>
    <phoneticPr fontId="1"/>
  </si>
  <si>
    <t>３月</t>
    <rPh sb="1" eb="2">
      <t>ツキ</t>
    </rPh>
    <phoneticPr fontId="1"/>
  </si>
  <si>
    <t>常勤</t>
    <rPh sb="0" eb="2">
      <t>ジョウキン</t>
    </rPh>
    <phoneticPr fontId="1"/>
  </si>
  <si>
    <t>非常勤</t>
    <rPh sb="0" eb="3">
      <t>ヒジョウキン</t>
    </rPh>
    <phoneticPr fontId="1"/>
  </si>
  <si>
    <t>常勤換算</t>
    <rPh sb="0" eb="2">
      <t>ジョウキン</t>
    </rPh>
    <rPh sb="2" eb="4">
      <t>カンサン</t>
    </rPh>
    <phoneticPr fontId="1"/>
  </si>
  <si>
    <t>加算別添9－4－2</t>
    <rPh sb="0" eb="2">
      <t>カサン</t>
    </rPh>
    <rPh sb="2" eb="4">
      <t>ベッテン</t>
    </rPh>
    <phoneticPr fontId="1"/>
  </si>
  <si>
    <t>○</t>
    <phoneticPr fontId="1"/>
  </si>
  <si>
    <t>サービス提供体制強化加算</t>
    <rPh sb="4" eb="6">
      <t>テイキョウ</t>
    </rPh>
    <rPh sb="6" eb="8">
      <t>タイセイ</t>
    </rPh>
    <rPh sb="8" eb="10">
      <t>キョウカ</t>
    </rPh>
    <rPh sb="10" eb="12">
      <t>カサン</t>
    </rPh>
    <phoneticPr fontId="1"/>
  </si>
  <si>
    <t>【サービス提供体制強化加算（Ⅰ）】</t>
    <rPh sb="5" eb="7">
      <t>テイキョウ</t>
    </rPh>
    <rPh sb="7" eb="9">
      <t>タイセイ</t>
    </rPh>
    <rPh sb="9" eb="11">
      <t>キョウカ</t>
    </rPh>
    <rPh sb="11" eb="13">
      <t>カサン</t>
    </rPh>
    <phoneticPr fontId="1"/>
  </si>
  <si>
    <t>はい</t>
    <phoneticPr fontId="1"/>
  </si>
  <si>
    <t>・</t>
    <phoneticPr fontId="1"/>
  </si>
  <si>
    <t>いいえ</t>
    <phoneticPr fontId="1"/>
  </si>
  <si>
    <t>次のいずれかに該当する。</t>
    <rPh sb="0" eb="1">
      <t>ツギ</t>
    </rPh>
    <rPh sb="7" eb="9">
      <t>ガイトウ</t>
    </rPh>
    <phoneticPr fontId="1"/>
  </si>
  <si>
    <t>①介護職員の総数のうち、介護福祉士の占める割合が50％以上である。
②看護・介護職員の総数のうち、常勤職員の占める割合が75％以上である。
③サービスを直接提供する職員の総数のうち、勤続年数7年以上の者の占める割合が30％以上である。</t>
    <phoneticPr fontId="1"/>
  </si>
  <si>
    <t>介護福祉士の資格証の写し</t>
    <phoneticPr fontId="1"/>
  </si>
  <si>
    <t>経歴書（参考様式2）（勤続年数10年以上の介護福祉士の割合で計算した場合）</t>
    <rPh sb="11" eb="15">
      <t>キンゾクネンスウ</t>
    </rPh>
    <rPh sb="17" eb="20">
      <t>ネンイジョウ</t>
    </rPh>
    <rPh sb="21" eb="26">
      <t>カイゴフクシシ</t>
    </rPh>
    <rPh sb="27" eb="29">
      <t>ワリアイ</t>
    </rPh>
    <rPh sb="30" eb="32">
      <t>ケイサン</t>
    </rPh>
    <rPh sb="34" eb="36">
      <t>バアイ</t>
    </rPh>
    <phoneticPr fontId="1"/>
  </si>
  <si>
    <t>介護福祉士の資格証の写し（介護福祉士数で計算した場合）</t>
    <rPh sb="13" eb="18">
      <t>カイゴフクシシ</t>
    </rPh>
    <rPh sb="18" eb="19">
      <t>スウ</t>
    </rPh>
    <rPh sb="20" eb="22">
      <t>ケイサン</t>
    </rPh>
    <rPh sb="24" eb="26">
      <t>バアイ</t>
    </rPh>
    <phoneticPr fontId="1"/>
  </si>
  <si>
    <t>経歴書（参考様式2）（勤続年数7年以上の職員の割合で計算した場合）</t>
    <rPh sb="20" eb="22">
      <t>ショクイン</t>
    </rPh>
    <phoneticPr fontId="1"/>
  </si>
  <si>
    <t>サービス提供体制強化加算計算書（加算別添9-4-1又は加算別添9-4-2）</t>
    <phoneticPr fontId="1"/>
  </si>
  <si>
    <t>要件</t>
    <rPh sb="0" eb="2">
      <t>ヨウケン</t>
    </rPh>
    <phoneticPr fontId="1"/>
  </si>
  <si>
    <t>A</t>
    <phoneticPr fontId="1"/>
  </si>
  <si>
    <t>B</t>
    <phoneticPr fontId="1"/>
  </si>
  <si>
    <t>A/B</t>
    <phoneticPr fontId="1"/>
  </si>
  <si>
    <t>サービス提供体制強化加算計算書</t>
    <rPh sb="4" eb="6">
      <t>テイキョウ</t>
    </rPh>
    <rPh sb="6" eb="8">
      <t>タイセイ</t>
    </rPh>
    <rPh sb="8" eb="10">
      <t>キョウカ</t>
    </rPh>
    <rPh sb="10" eb="12">
      <t>カサン</t>
    </rPh>
    <rPh sb="12" eb="15">
      <t>ケイサンショ</t>
    </rPh>
    <phoneticPr fontId="1"/>
  </si>
  <si>
    <t>加算Ⅰ（事業所内の介護福祉士数で計算する場合）</t>
    <rPh sb="0" eb="2">
      <t>カサン</t>
    </rPh>
    <rPh sb="4" eb="7">
      <t>ジギョウショ</t>
    </rPh>
    <rPh sb="7" eb="8">
      <t>ナイ</t>
    </rPh>
    <rPh sb="14" eb="15">
      <t>スウ</t>
    </rPh>
    <rPh sb="16" eb="18">
      <t>ケイサン</t>
    </rPh>
    <rPh sb="20" eb="22">
      <t>バアイ</t>
    </rPh>
    <phoneticPr fontId="1"/>
  </si>
  <si>
    <t>介護職員の総数のうち、介護福祉士の占める割合　80％以上</t>
    <phoneticPr fontId="1"/>
  </si>
  <si>
    <t>介護職員の総数(Ａ)</t>
    <phoneticPr fontId="1"/>
  </si>
  <si>
    <t>うち介護福祉士の数（B）</t>
    <phoneticPr fontId="1"/>
  </si>
  <si>
    <t>介護職員のうち介護福祉士の占める割合（Ｂ/Ａ）</t>
    <phoneticPr fontId="1"/>
  </si>
  <si>
    <t>加算Ⅰ（勤続年数10年以上の介護福祉士数で計算する場合）</t>
    <rPh sb="0" eb="2">
      <t>カサン</t>
    </rPh>
    <rPh sb="4" eb="6">
      <t>キンゾク</t>
    </rPh>
    <rPh sb="6" eb="8">
      <t>ネンスウ</t>
    </rPh>
    <rPh sb="10" eb="11">
      <t>ネン</t>
    </rPh>
    <rPh sb="11" eb="13">
      <t>イジョウ</t>
    </rPh>
    <rPh sb="19" eb="20">
      <t>スウ</t>
    </rPh>
    <rPh sb="21" eb="23">
      <t>ケイサン</t>
    </rPh>
    <rPh sb="25" eb="27">
      <t>バアイ</t>
    </rPh>
    <phoneticPr fontId="1"/>
  </si>
  <si>
    <t>介護職員の総数のうち、勤続年数10年以上の介護福祉士の占める割合　35％以上</t>
    <phoneticPr fontId="1"/>
  </si>
  <si>
    <t>うち勤続年数10年以上の介護福祉士数（B）</t>
    <phoneticPr fontId="1"/>
  </si>
  <si>
    <t>介護職員のうち勤続年数10年以上の介護福祉士の占める割合（Ｂ/Ａ）</t>
    <phoneticPr fontId="1"/>
  </si>
  <si>
    <t>加算Ⅱ</t>
    <rPh sb="0" eb="2">
      <t>カサン</t>
    </rPh>
    <phoneticPr fontId="1"/>
  </si>
  <si>
    <t>介護職員の総数のうち、介護福祉士の占める割合　60％以上</t>
    <phoneticPr fontId="1"/>
  </si>
  <si>
    <t>うち介護福祉士の数(B)</t>
    <phoneticPr fontId="1"/>
  </si>
  <si>
    <t>加算Ⅲ（事業所内の介護福祉士数で計算する場合）</t>
    <rPh sb="0" eb="2">
      <t>カサン</t>
    </rPh>
    <phoneticPr fontId="1"/>
  </si>
  <si>
    <t>介護職員の総数のうち、介護福祉士の占める割合　50％以上</t>
    <phoneticPr fontId="1"/>
  </si>
  <si>
    <t>加算Ⅲ（常勤職員の数で計算する場合）</t>
    <rPh sb="0" eb="2">
      <t>カサン</t>
    </rPh>
    <rPh sb="4" eb="8">
      <t>ジョウキンショクイン</t>
    </rPh>
    <phoneticPr fontId="1"/>
  </si>
  <si>
    <t>看護・介護職員の総数のうち、常勤職員の占める割合　75％以上</t>
    <rPh sb="0" eb="2">
      <t>カンゴ</t>
    </rPh>
    <rPh sb="3" eb="5">
      <t>カイゴ</t>
    </rPh>
    <rPh sb="14" eb="18">
      <t>ジョウキンショクイン</t>
    </rPh>
    <phoneticPr fontId="1"/>
  </si>
  <si>
    <t>看護・介護職員の総数(Ａ)</t>
    <phoneticPr fontId="1"/>
  </si>
  <si>
    <t>サービスを直接提供する職員の総数(Ａ)</t>
    <phoneticPr fontId="1"/>
  </si>
  <si>
    <r>
      <t>・各月の常勤、非常勤の人員は、各月１日現在の</t>
    </r>
    <r>
      <rPr>
        <u/>
        <sz val="12"/>
        <rFont val="HG丸ｺﾞｼｯｸM-PRO"/>
        <family val="3"/>
        <charset val="128"/>
      </rPr>
      <t>実人員数</t>
    </r>
    <r>
      <rPr>
        <sz val="12"/>
        <rFont val="HG丸ｺﾞｼｯｸM-PRO"/>
        <family val="3"/>
        <charset val="128"/>
      </rPr>
      <t>を記入すること。</t>
    </r>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1"/>
  </si>
  <si>
    <t>・看護・介護職員とは、看護師若しくは准看護師又は介護職員を指す。</t>
    <rPh sb="1" eb="3">
      <t>カンゴ</t>
    </rPh>
    <rPh sb="4" eb="6">
      <t>カイゴ</t>
    </rPh>
    <rPh sb="11" eb="14">
      <t>カンゴシ</t>
    </rPh>
    <rPh sb="14" eb="15">
      <t>モ</t>
    </rPh>
    <rPh sb="18" eb="22">
      <t>ジュンカンゴシ</t>
    </rPh>
    <rPh sb="22" eb="23">
      <t>マタ</t>
    </rPh>
    <rPh sb="24" eb="26">
      <t>カイゴ</t>
    </rPh>
    <rPh sb="26" eb="28">
      <t>ショクイン</t>
    </rPh>
    <rPh sb="29" eb="30">
      <t>サ</t>
    </rPh>
    <phoneticPr fontId="1"/>
  </si>
  <si>
    <t>算定する区分</t>
    <rPh sb="0" eb="2">
      <t>サンテイ</t>
    </rPh>
    <rPh sb="4" eb="6">
      <t>クブン</t>
    </rPh>
    <phoneticPr fontId="1"/>
  </si>
  <si>
    <t>（新規・前年度実績が6か月未満の事業所用）</t>
    <phoneticPr fontId="1"/>
  </si>
  <si>
    <t>・新たに事業を開始し、又は再開した事業所については４か月目以降届出が可能となります。</t>
    <phoneticPr fontId="1"/>
  </si>
  <si>
    <t>・当該届出以降も、直近３か月間の職員の割合を毎月記録し、所定の割合を下回った場合は、速やかに届出をすること。</t>
    <phoneticPr fontId="1"/>
  </si>
  <si>
    <t>・新規に事業を開始又は再開から前年度実績が6か月に満たない事業所は加算別添9－4－2により計算すること。</t>
    <rPh sb="4" eb="6">
      <t>ジギョウ</t>
    </rPh>
    <rPh sb="25" eb="26">
      <t>ミ</t>
    </rPh>
    <rPh sb="33" eb="35">
      <t>カサン</t>
    </rPh>
    <rPh sb="35" eb="37">
      <t>ベッテン</t>
    </rPh>
    <rPh sb="45" eb="47">
      <t>ケイサン</t>
    </rPh>
    <phoneticPr fontId="1"/>
  </si>
  <si>
    <t>・新規に事業を開始又は再開から前年度実績が6か月以上の事業所は加算別添9－4－1により計算すること。</t>
    <phoneticPr fontId="1"/>
  </si>
  <si>
    <t>うち常勤職員の数(B)</t>
    <phoneticPr fontId="1"/>
  </si>
  <si>
    <t>うち勤続年数7年以上の職員の数(B)</t>
    <phoneticPr fontId="1"/>
  </si>
  <si>
    <t>加算Ⅲ（勤続年数7年以上の職員数で計算する場合）</t>
    <rPh sb="0" eb="2">
      <t>カサン</t>
    </rPh>
    <rPh sb="13" eb="15">
      <t>ショクイン</t>
    </rPh>
    <phoneticPr fontId="1"/>
  </si>
  <si>
    <t>サービスを直接提供する職員の総数のうち、勤続年数7年以上の者の占める割合　30％以上</t>
    <rPh sb="29" eb="30">
      <t>モノ</t>
    </rPh>
    <phoneticPr fontId="1"/>
  </si>
  <si>
    <t>・勤続年数は、適用する月の前月末日時点の年数をいう。</t>
    <rPh sb="1" eb="3">
      <t>キンゾク</t>
    </rPh>
    <rPh sb="3" eb="5">
      <t>ネンスウ</t>
    </rPh>
    <rPh sb="7" eb="9">
      <t>テキヨウ</t>
    </rPh>
    <rPh sb="11" eb="12">
      <t>ツキ</t>
    </rPh>
    <rPh sb="13" eb="15">
      <t>ゼンゲツ</t>
    </rPh>
    <rPh sb="15" eb="17">
      <t>マツジツ</t>
    </rPh>
    <rPh sb="17" eb="19">
      <t>ジテン</t>
    </rPh>
    <rPh sb="20" eb="22">
      <t>ネンスウ</t>
    </rPh>
    <phoneticPr fontId="1"/>
  </si>
  <si>
    <t>（1） ①～⑩の合計が40点以上であること。</t>
    <phoneticPr fontId="1"/>
  </si>
  <si>
    <t>①</t>
    <phoneticPr fontId="1"/>
  </si>
  <si>
    <t>50%超：20点　30%超50%以下：10点　30%以下：0点</t>
    <phoneticPr fontId="1"/>
  </si>
  <si>
    <t>C：(Ａ－Ｂ)</t>
    <phoneticPr fontId="1"/>
  </si>
  <si>
    <t>D÷Ｃ</t>
    <phoneticPr fontId="1"/>
  </si>
  <si>
    <t>②</t>
    <phoneticPr fontId="1"/>
  </si>
  <si>
    <t>ベッド回転率</t>
    <phoneticPr fontId="1"/>
  </si>
  <si>
    <t>・30.4を当該施設の平均在所日数で除して得た数</t>
    <phoneticPr fontId="1"/>
  </si>
  <si>
    <t>10％以上：20点　5%以上10％未満：10点　5%未満：0点</t>
    <phoneticPr fontId="1"/>
  </si>
  <si>
    <t>（Ｂ＋Ｃ）÷２：Ｄ</t>
    <phoneticPr fontId="1"/>
  </si>
  <si>
    <t>Ａ÷Ｄ</t>
    <phoneticPr fontId="1"/>
  </si>
  <si>
    <t>÷</t>
    <phoneticPr fontId="1"/>
  </si>
  <si>
    <t>平均在所日数</t>
    <phoneticPr fontId="1"/>
  </si>
  <si>
    <t>＝</t>
    <phoneticPr fontId="1"/>
  </si>
  <si>
    <t>③</t>
    <phoneticPr fontId="1"/>
  </si>
  <si>
    <t>・算定日が属する月の前3月間において、入所者のうち、入所期間が1月を超えると見込まれる者の入所予定日前30日以内又は入所後7日以内に当該者が退所後生活することが見込まれる居宅を訪問し、退所を目的とした施設サービス計画の策定及び診療方針の決定（退所後にその居宅ではなく、他の社会福祉施設等に入所する場合であって、当該者の同意を得て、当該社会福祉施設等を訪問し、退所を目的とした施設サービス計画の策定及び診療方針の決定を行った場合も含む）を行った者の占める割合</t>
    <phoneticPr fontId="1"/>
  </si>
  <si>
    <t>30%以上：10点　10％以上30%未満：5点　10％未満：0点</t>
    <phoneticPr fontId="1"/>
  </si>
  <si>
    <t>※他の社会福祉施設等とは、病院、診療所、及び介護保険施設を含まず、有料老人ホーム、養護老人ホーム、軽費老人ホーム、認知症高齢者グループホームを指す。</t>
    <phoneticPr fontId="1"/>
  </si>
  <si>
    <t>Ｂ÷Ａ</t>
    <phoneticPr fontId="1"/>
  </si>
  <si>
    <t>④</t>
    <phoneticPr fontId="1"/>
  </si>
  <si>
    <t>・算定日が属する月の前3月間において、入所者のうち、入所期間が1月を超えると見込まれる者の退所前30日以内又は退所後30日以内に当該者が退所後生活することが見込まれる居宅を訪問し、当該者及びその家族等に対して退所後の療養上の指導を行った者（退所後にその居宅ではなく、他の社会福祉施設等に入所する場合であって、当該者の同意を得て、当該社会福祉施設等を訪問し、退所を目的とした施設サービス計画の策定及び診療方針の決定を行った場合も含む）の占める割合</t>
    <phoneticPr fontId="1"/>
  </si>
  <si>
    <t>⑤</t>
    <phoneticPr fontId="1"/>
  </si>
  <si>
    <t>・算定日が属する月の前3月間の当該施設（当該施設に併設する病院、診療所、介護老人保健施設及び介護医療院を含む）における訪問リハビリテーション、通所リハビリテーション及び短期入所療養介護のサービス提供実施数</t>
    <phoneticPr fontId="1"/>
  </si>
  <si>
    <t>訪問リハビリテーション</t>
    <phoneticPr fontId="1"/>
  </si>
  <si>
    <t>⑥</t>
    <phoneticPr fontId="1"/>
  </si>
  <si>
    <t>リハビリ専門職の配置割合</t>
    <phoneticPr fontId="1"/>
  </si>
  <si>
    <t>・当該施設において、常勤換算方法で算定したリハビリテーションを担当する理学療法士、作業療法士又は言語聴覚士の数を入所者の数で除した数に100を乗じた数</t>
    <phoneticPr fontId="1"/>
  </si>
  <si>
    <t>　　1．理学療法士、作業療法士、言語聴覚士のいずれも配置している。</t>
    <rPh sb="26" eb="28">
      <t>ハイチ</t>
    </rPh>
    <phoneticPr fontId="1"/>
  </si>
  <si>
    <t>※配置状況について、プルダウンより選択してください。</t>
    <rPh sb="1" eb="3">
      <t>ハイチ</t>
    </rPh>
    <rPh sb="3" eb="5">
      <t>ジョウキョウ</t>
    </rPh>
    <rPh sb="17" eb="19">
      <t>センタク</t>
    </rPh>
    <phoneticPr fontId="1"/>
  </si>
  <si>
    <t>Ａ÷B÷Ｃ×Ｄ×100</t>
    <phoneticPr fontId="1"/>
  </si>
  <si>
    <t>⑦</t>
    <phoneticPr fontId="1"/>
  </si>
  <si>
    <t>・当該施設において、常勤換算方法で算定した支援相談員の数を入所者の数で除した数に100を乗じた数</t>
    <phoneticPr fontId="1"/>
  </si>
  <si>
    <t>3以上：5点　2以上3未満：3点　2未満：0点</t>
    <phoneticPr fontId="1"/>
  </si>
  <si>
    <t>Ａ÷B÷Ｃ×Ｄ×100</t>
    <phoneticPr fontId="1"/>
  </si>
  <si>
    <t>⑧</t>
    <phoneticPr fontId="1"/>
  </si>
  <si>
    <t>・算定日が属する月の前3月間における入所者のうち、要介護状態区分が要介護4又は要介護5の者の占める割合</t>
    <phoneticPr fontId="1"/>
  </si>
  <si>
    <t>50%以上：5点　35%以上50%未満：3点　35%未満：0点</t>
    <phoneticPr fontId="1"/>
  </si>
  <si>
    <t>⑨</t>
    <phoneticPr fontId="1"/>
  </si>
  <si>
    <t>・算定日が属する月の前3月間における入所者のうち、喀痰吸引が実施された者の占める割合</t>
    <phoneticPr fontId="1"/>
  </si>
  <si>
    <t>10％以上：5点　5%以上10％未満：3点　5%未満：0点</t>
    <phoneticPr fontId="1"/>
  </si>
  <si>
    <t>⑩</t>
    <phoneticPr fontId="1"/>
  </si>
  <si>
    <t>・算定日が属する月の前3月間における入所者のうち、経管栄養が実施された者の占める割合</t>
    <phoneticPr fontId="1"/>
  </si>
  <si>
    <t xml:space="preserve">（3）介護保健施設サービス費(Ⅰ)の(ⅰ)若しくは(ⅲ)又はユニット型介護保健施設サービス費(Ⅰ)の(ⅰ)若しくは(ⅲ)を算定していること。 </t>
    <phoneticPr fontId="1"/>
  </si>
  <si>
    <t>○在宅復帰・在宅療養支援機能加算(Ⅱ)の基準</t>
    <phoneticPr fontId="1"/>
  </si>
  <si>
    <t>（2）介護保健施設サービス費(Ⅰ)の(ⅱ)若しくは(ⅳ)又はユニット型介護保健施設サービス費(Ⅰ)の(ⅱ)若しくは(ⅳ)を算定していること。</t>
    <phoneticPr fontId="1"/>
  </si>
  <si>
    <t>入所者の総数のうち、日常生活に支障をきたすおそれのある症状又は行動が認められることから介護を必要とする認知症の者（日常生活自立度Ⅲ以上。以下「対象者」という。）の占める割合が50％以上である。</t>
    <rPh sb="0" eb="3">
      <t>ニュウショシャ</t>
    </rPh>
    <rPh sb="4" eb="6">
      <t>ソウスウ</t>
    </rPh>
    <rPh sb="10" eb="12">
      <t>ニチジョウ</t>
    </rPh>
    <rPh sb="12" eb="14">
      <t>セイカツ</t>
    </rPh>
    <rPh sb="15" eb="17">
      <t>シショウ</t>
    </rPh>
    <rPh sb="27" eb="29">
      <t>ショウジョウ</t>
    </rPh>
    <rPh sb="29" eb="30">
      <t>マタ</t>
    </rPh>
    <rPh sb="31" eb="33">
      <t>コウドウ</t>
    </rPh>
    <rPh sb="34" eb="35">
      <t>ミト</t>
    </rPh>
    <rPh sb="43" eb="45">
      <t>カイゴ</t>
    </rPh>
    <rPh sb="46" eb="48">
      <t>ヒツヨウ</t>
    </rPh>
    <rPh sb="51" eb="53">
      <t>ニンチ</t>
    </rPh>
    <rPh sb="53" eb="54">
      <t>ショウ</t>
    </rPh>
    <rPh sb="55" eb="56">
      <t>モノ</t>
    </rPh>
    <rPh sb="57" eb="59">
      <t>ニチジョウ</t>
    </rPh>
    <rPh sb="59" eb="61">
      <t>セイカツ</t>
    </rPh>
    <rPh sb="61" eb="64">
      <t>ジリツド</t>
    </rPh>
    <rPh sb="65" eb="67">
      <t>イジョウ</t>
    </rPh>
    <rPh sb="68" eb="70">
      <t>イカ</t>
    </rPh>
    <rPh sb="71" eb="74">
      <t>タイショウシャ</t>
    </rPh>
    <rPh sb="81" eb="82">
      <t>シ</t>
    </rPh>
    <rPh sb="84" eb="86">
      <t>ワリアイ</t>
    </rPh>
    <rPh sb="90" eb="92">
      <t>イジョウ</t>
    </rPh>
    <phoneticPr fontId="1"/>
  </si>
  <si>
    <t>（1） ①～⑩の合計が40点以上であること。</t>
    <phoneticPr fontId="1"/>
  </si>
  <si>
    <t>①</t>
    <phoneticPr fontId="1"/>
  </si>
  <si>
    <t>50%超：20点　30%超50%以下：10点　30%以下：0点</t>
    <phoneticPr fontId="1"/>
  </si>
  <si>
    <t>C：(Ａ－Ｂ)</t>
    <phoneticPr fontId="1"/>
  </si>
  <si>
    <t>D÷Ｃ</t>
    <phoneticPr fontId="1"/>
  </si>
  <si>
    <t>②</t>
    <phoneticPr fontId="1"/>
  </si>
  <si>
    <t>ベッド回転率</t>
    <phoneticPr fontId="1"/>
  </si>
  <si>
    <t>・30.4を当該施設の平均在所日数で除して得た数</t>
    <phoneticPr fontId="1"/>
  </si>
  <si>
    <t>10％以上：20点　5%以上10％未満：10点　5%未満：0点</t>
    <phoneticPr fontId="1"/>
  </si>
  <si>
    <t>（Ｂ＋Ｃ）÷２：Ｄ</t>
    <phoneticPr fontId="1"/>
  </si>
  <si>
    <t>Ａ÷Ｄ</t>
    <phoneticPr fontId="1"/>
  </si>
  <si>
    <t>÷</t>
    <phoneticPr fontId="1"/>
  </si>
  <si>
    <t>平均在所日数</t>
    <phoneticPr fontId="1"/>
  </si>
  <si>
    <t>③</t>
    <phoneticPr fontId="1"/>
  </si>
  <si>
    <t>・算定日が属する月の前3月間において、入所者のうち、入所期間が1月を超えると見込まれる者の入所予定日前30日以内又は入所後7日以内に当該者が退所後生活することが見込まれる居宅を訪問し、退所を目的とした施設サービス計画の策定及び診療方針の決定（退所後にその居宅ではなく、他の社会福祉施設等に入所する場合であって、当該者の同意を得て、当該社会福祉施設等を訪問し、退所を目的とした施設サービス計画の策定及び診療方針の決定を行った場合も含む）を行った者の占める割合</t>
    <phoneticPr fontId="1"/>
  </si>
  <si>
    <t>30%以上：10点　10％以上30%未満：5点　10％未満：0点</t>
    <phoneticPr fontId="1"/>
  </si>
  <si>
    <t>※他の社会福祉施設等とは、病院、診療所、及び介護保険施設を含まず、有料老人ホーム、養護老人ホーム、軽費老人ホーム、認知症高齢者グループホームを指す。</t>
    <phoneticPr fontId="1"/>
  </si>
  <si>
    <t>Ｂ÷Ａ</t>
    <phoneticPr fontId="1"/>
  </si>
  <si>
    <t>④</t>
    <phoneticPr fontId="1"/>
  </si>
  <si>
    <t>・算定日が属する月の前3月間において、入所者のうち、入所期間が1月を超えると見込まれる者の退所前30日以内又は退所後30日以内に当該者が退所後生活することが見込まれる居宅を訪問し、当該者及びその家族等に対して退所後の療養上の指導を行った者（退所後にその居宅ではなく、他の社会福祉施設等に入所する場合であって、当該者の同意を得て、当該社会福祉施設等を訪問し、退所を目的とした施設サービス計画の策定及び診療方針の決定を行った場合も含む）の占める割合</t>
    <phoneticPr fontId="1"/>
  </si>
  <si>
    <t>⑤</t>
    <phoneticPr fontId="1"/>
  </si>
  <si>
    <t>・算定日が属する月の前3月間の当該施設（当該施設に併設する病院、診療所、介護老人保健施設及び介護医療院を含む）における訪問リハビリテーション、通所リハビリテーション及び短期入所療養介護のサービス提供実施数</t>
    <phoneticPr fontId="1"/>
  </si>
  <si>
    <t>3種類：5点　2種類：3点　1種類：2点　提供していない場合：0点</t>
    <rPh sb="1" eb="3">
      <t>シュルイ</t>
    </rPh>
    <rPh sb="21" eb="23">
      <t>テイキョウ</t>
    </rPh>
    <phoneticPr fontId="1"/>
  </si>
  <si>
    <t>訪問リハビリテーション</t>
    <phoneticPr fontId="1"/>
  </si>
  <si>
    <t>「提供実績あり」の数</t>
    <rPh sb="1" eb="3">
      <t>テイキョウ</t>
    </rPh>
    <rPh sb="3" eb="5">
      <t>ジッセキ</t>
    </rPh>
    <rPh sb="9" eb="10">
      <t>スウ</t>
    </rPh>
    <phoneticPr fontId="1"/>
  </si>
  <si>
    <t>⑥</t>
    <phoneticPr fontId="1"/>
  </si>
  <si>
    <t>リハビリ専門職の配置割合</t>
    <phoneticPr fontId="1"/>
  </si>
  <si>
    <t>・当該施設において、常勤換算方法で算定したリハビリテーションを担当する理学療法士、作業療法士又は言語聴覚士の数を入所者の数で除した数に100を乗じた数</t>
    <phoneticPr fontId="1"/>
  </si>
  <si>
    <t>5以上：5点　3以上5未満：3点　3未満：0点</t>
    <rPh sb="8" eb="10">
      <t>イジョウ</t>
    </rPh>
    <rPh sb="11" eb="13">
      <t>ミマン</t>
    </rPh>
    <rPh sb="15" eb="16">
      <t>テン</t>
    </rPh>
    <phoneticPr fontId="1"/>
  </si>
  <si>
    <t>Ａ÷B÷Ｃ×Ｄ×100</t>
    <phoneticPr fontId="1"/>
  </si>
  <si>
    <t>⑦</t>
    <phoneticPr fontId="1"/>
  </si>
  <si>
    <t>・当該施設において、常勤換算方法で算定した支援相談員の数を入所者の数で除した数に100を乗じた数</t>
    <phoneticPr fontId="1"/>
  </si>
  <si>
    <t>3以上：5点　2以上3未満：3点　2未満：0点</t>
    <phoneticPr fontId="1"/>
  </si>
  <si>
    <t>⑧</t>
    <phoneticPr fontId="1"/>
  </si>
  <si>
    <t>・算定日が属する月の前3月間における入所者のうち、要介護状態区分が要介護4又は要介護5の者の占める割合</t>
    <phoneticPr fontId="1"/>
  </si>
  <si>
    <t>50%以上：5点　35%以上50%未満：3点　35%未満：0点</t>
    <phoneticPr fontId="1"/>
  </si>
  <si>
    <t>⑨</t>
    <phoneticPr fontId="1"/>
  </si>
  <si>
    <t>・算定日が属する月の前3月間における入所者のうち、喀痰吸引が実施された者の占める割合</t>
    <phoneticPr fontId="1"/>
  </si>
  <si>
    <t>10％以上：5点　5%以上10％未満：3点　5%未満：0点</t>
    <phoneticPr fontId="1"/>
  </si>
  <si>
    <t>⑩</t>
    <phoneticPr fontId="1"/>
  </si>
  <si>
    <t>・算定日が属する月の前3月間における入所者のうち、経管栄養が実施された者の占める割合</t>
    <phoneticPr fontId="1"/>
  </si>
  <si>
    <t xml:space="preserve">（3）介護保健施設サービス費(Ⅰ)の(ⅰ)若しくは(ⅲ)又はユニット型介護保健施設サービス費(Ⅰ)の(ⅰ)若しくは(ⅲ)を算定していること。 </t>
    <phoneticPr fontId="1"/>
  </si>
  <si>
    <t>○在宅復帰・在宅療養支援機能加算(Ⅱ)の基準</t>
    <phoneticPr fontId="1"/>
  </si>
  <si>
    <t>（2）介護保健施設サービス費(Ⅰ)の(ⅱ)若しくは(ⅳ)又はユニット型介護保健施設サービス費(Ⅰ)の(ⅱ)若しくは(ⅳ)を算定していること。</t>
    <phoneticPr fontId="1"/>
  </si>
  <si>
    <t>この届出は令和3年9月サービス提供分まで使用可能です。令和3年10月サービス提供分以降は加算別紙9－2－1を使用してください。</t>
    <rPh sb="2" eb="4">
      <t>トドケデ</t>
    </rPh>
    <rPh sb="5" eb="7">
      <t>レイワ</t>
    </rPh>
    <rPh sb="8" eb="9">
      <t>ネン</t>
    </rPh>
    <rPh sb="10" eb="11">
      <t>ガツ</t>
    </rPh>
    <rPh sb="15" eb="17">
      <t>テイキョウ</t>
    </rPh>
    <rPh sb="17" eb="18">
      <t>ブン</t>
    </rPh>
    <rPh sb="20" eb="22">
      <t>シヨウ</t>
    </rPh>
    <rPh sb="22" eb="24">
      <t>カノウ</t>
    </rPh>
    <rPh sb="27" eb="29">
      <t>レイワ</t>
    </rPh>
    <rPh sb="30" eb="31">
      <t>ネン</t>
    </rPh>
    <rPh sb="33" eb="34">
      <t>ガツ</t>
    </rPh>
    <rPh sb="38" eb="40">
      <t>テイキョウ</t>
    </rPh>
    <rPh sb="40" eb="41">
      <t>ブン</t>
    </rPh>
    <rPh sb="41" eb="43">
      <t>イコウ</t>
    </rPh>
    <rPh sb="47" eb="48">
      <t>カミ</t>
    </rPh>
    <rPh sb="54" eb="56">
      <t>シヨウ</t>
    </rPh>
    <phoneticPr fontId="1"/>
  </si>
  <si>
    <t>加算別紙9－2－2</t>
    <rPh sb="0" eb="2">
      <t>カサン</t>
    </rPh>
    <rPh sb="2" eb="4">
      <t>ベッシ</t>
    </rPh>
    <phoneticPr fontId="1"/>
  </si>
  <si>
    <t>加算別紙9－2－1</t>
    <rPh sb="0" eb="2">
      <t>カサン</t>
    </rPh>
    <rPh sb="2" eb="4">
      <t>ベッシ</t>
    </rPh>
    <phoneticPr fontId="1"/>
  </si>
  <si>
    <t>介護職員の総数のうち、介護福祉士の占める割合が80％以上又は勤続年数10年以上の介護福祉士の占める割合が35％以上である。</t>
    <rPh sb="0" eb="2">
      <t>カイゴ</t>
    </rPh>
    <rPh sb="2" eb="4">
      <t>ショクイン</t>
    </rPh>
    <rPh sb="5" eb="7">
      <t>ソウスウ</t>
    </rPh>
    <rPh sb="11" eb="13">
      <t>カイゴ</t>
    </rPh>
    <rPh sb="13" eb="16">
      <t>フクシシ</t>
    </rPh>
    <rPh sb="17" eb="18">
      <t>シ</t>
    </rPh>
    <rPh sb="20" eb="22">
      <t>ワリアイ</t>
    </rPh>
    <rPh sb="26" eb="28">
      <t>イジョウ</t>
    </rPh>
    <rPh sb="28" eb="29">
      <t>マタ</t>
    </rPh>
    <rPh sb="30" eb="32">
      <t>キンゾク</t>
    </rPh>
    <rPh sb="32" eb="34">
      <t>ネンスウ</t>
    </rPh>
    <rPh sb="36" eb="39">
      <t>ネンイジョウ</t>
    </rPh>
    <rPh sb="40" eb="45">
      <t>カイゴフクシシ</t>
    </rPh>
    <rPh sb="46" eb="47">
      <t>シ</t>
    </rPh>
    <rPh sb="49" eb="51">
      <t>ワリアイ</t>
    </rPh>
    <rPh sb="55" eb="57">
      <t>イジョウ</t>
    </rPh>
    <phoneticPr fontId="1"/>
  </si>
  <si>
    <t>介護職員の総数のうち、介護福祉士の占める割合が60％以上である。</t>
    <rPh sb="0" eb="2">
      <t>カイゴ</t>
    </rPh>
    <rPh sb="2" eb="4">
      <t>ショクイン</t>
    </rPh>
    <rPh sb="5" eb="7">
      <t>ソウスウ</t>
    </rPh>
    <rPh sb="11" eb="13">
      <t>カイゴ</t>
    </rPh>
    <rPh sb="13" eb="16">
      <t>フクシシ</t>
    </rPh>
    <rPh sb="17" eb="18">
      <t>シ</t>
    </rPh>
    <rPh sb="20" eb="22">
      <t>ワリアイ</t>
    </rPh>
    <rPh sb="26" eb="28">
      <t>イジョウ</t>
    </rPh>
    <phoneticPr fontId="1"/>
  </si>
  <si>
    <t>認知症介護に係る専門的な研修（認知症介護実践リーダー研修等）を修了している者を、対象者の数が20人未満である場合にあっては、1以上、当該対象者の数が20人以上である場合にあっては、1に、当該対象者の数が19を超えて10又はその端数を増すごとに1を加えて得た数以上配置し、チームとして専門的な認知症ケアを実施している。</t>
    <rPh sb="0" eb="2">
      <t>ニンチ</t>
    </rPh>
    <rPh sb="2" eb="3">
      <t>ショウ</t>
    </rPh>
    <rPh sb="3" eb="5">
      <t>カイゴ</t>
    </rPh>
    <rPh sb="6" eb="7">
      <t>カカ</t>
    </rPh>
    <rPh sb="8" eb="11">
      <t>センモンテキ</t>
    </rPh>
    <rPh sb="12" eb="14">
      <t>ケンシュウ</t>
    </rPh>
    <rPh sb="15" eb="17">
      <t>ニンチ</t>
    </rPh>
    <rPh sb="17" eb="18">
      <t>ショウ</t>
    </rPh>
    <rPh sb="18" eb="20">
      <t>カイゴ</t>
    </rPh>
    <rPh sb="20" eb="22">
      <t>ジッセン</t>
    </rPh>
    <rPh sb="26" eb="28">
      <t>ケンシュウ</t>
    </rPh>
    <rPh sb="28" eb="29">
      <t>トウ</t>
    </rPh>
    <rPh sb="31" eb="33">
      <t>シュウリョウ</t>
    </rPh>
    <rPh sb="37" eb="38">
      <t>モノ</t>
    </rPh>
    <rPh sb="40" eb="43">
      <t>タイショウシャ</t>
    </rPh>
    <rPh sb="44" eb="45">
      <t>カズ</t>
    </rPh>
    <rPh sb="48" eb="49">
      <t>ニン</t>
    </rPh>
    <rPh sb="49" eb="51">
      <t>ミマン</t>
    </rPh>
    <rPh sb="54" eb="56">
      <t>バアイ</t>
    </rPh>
    <rPh sb="63" eb="65">
      <t>イジョウ</t>
    </rPh>
    <rPh sb="66" eb="68">
      <t>トウガイ</t>
    </rPh>
    <rPh sb="68" eb="71">
      <t>タイショウシャ</t>
    </rPh>
    <rPh sb="72" eb="73">
      <t>カズ</t>
    </rPh>
    <rPh sb="76" eb="79">
      <t>ニンイジョウ</t>
    </rPh>
    <rPh sb="82" eb="84">
      <t>バアイ</t>
    </rPh>
    <rPh sb="93" eb="95">
      <t>トウガイ</t>
    </rPh>
    <rPh sb="95" eb="98">
      <t>タイショウシャ</t>
    </rPh>
    <rPh sb="99" eb="100">
      <t>カズ</t>
    </rPh>
    <rPh sb="104" eb="105">
      <t>コ</t>
    </rPh>
    <rPh sb="109" eb="110">
      <t>マタ</t>
    </rPh>
    <rPh sb="113" eb="115">
      <t>ハスウ</t>
    </rPh>
    <rPh sb="116" eb="117">
      <t>マ</t>
    </rPh>
    <rPh sb="123" eb="124">
      <t>クワ</t>
    </rPh>
    <rPh sb="126" eb="127">
      <t>エ</t>
    </rPh>
    <rPh sb="128" eb="129">
      <t>カズ</t>
    </rPh>
    <rPh sb="129" eb="131">
      <t>イジョウ</t>
    </rPh>
    <rPh sb="131" eb="133">
      <t>ハイチ</t>
    </rPh>
    <rPh sb="141" eb="144">
      <t>センモンテキ</t>
    </rPh>
    <rPh sb="145" eb="147">
      <t>ニンチ</t>
    </rPh>
    <rPh sb="147" eb="148">
      <t>ショウ</t>
    </rPh>
    <rPh sb="151" eb="153">
      <t>ジッシ</t>
    </rPh>
    <phoneticPr fontId="1"/>
  </si>
  <si>
    <t>認知症介護の指導に係る専門的な研修（認知症介護指導者養成研修等）を修了している者を1名以上配置し、施設全体の認知症ケアの指導等実施している。</t>
    <rPh sb="0" eb="2">
      <t>ニンチ</t>
    </rPh>
    <rPh sb="2" eb="3">
      <t>ショウ</t>
    </rPh>
    <rPh sb="3" eb="5">
      <t>カイゴ</t>
    </rPh>
    <rPh sb="6" eb="8">
      <t>シドウ</t>
    </rPh>
    <rPh sb="9" eb="10">
      <t>カカ</t>
    </rPh>
    <rPh sb="11" eb="14">
      <t>センモンテキ</t>
    </rPh>
    <rPh sb="15" eb="17">
      <t>ケンシュウ</t>
    </rPh>
    <rPh sb="18" eb="20">
      <t>ニンチ</t>
    </rPh>
    <rPh sb="20" eb="21">
      <t>ショウ</t>
    </rPh>
    <rPh sb="21" eb="23">
      <t>カイゴ</t>
    </rPh>
    <rPh sb="23" eb="26">
      <t>シドウシャ</t>
    </rPh>
    <rPh sb="26" eb="28">
      <t>ヨウセイ</t>
    </rPh>
    <rPh sb="28" eb="30">
      <t>ケンシュウ</t>
    </rPh>
    <rPh sb="30" eb="31">
      <t>トウ</t>
    </rPh>
    <rPh sb="33" eb="35">
      <t>シュウリョウ</t>
    </rPh>
    <rPh sb="39" eb="40">
      <t>モノ</t>
    </rPh>
    <rPh sb="42" eb="45">
      <t>メイイジョウ</t>
    </rPh>
    <rPh sb="45" eb="47">
      <t>ハイチ</t>
    </rPh>
    <rPh sb="49" eb="51">
      <t>シセツ</t>
    </rPh>
    <rPh sb="51" eb="53">
      <t>ゼンタイ</t>
    </rPh>
    <rPh sb="54" eb="56">
      <t>ニンチ</t>
    </rPh>
    <rPh sb="56" eb="57">
      <t>ショウ</t>
    </rPh>
    <rPh sb="60" eb="63">
      <t>シドウトウ</t>
    </rPh>
    <rPh sb="63" eb="65">
      <t>ジッシ</t>
    </rPh>
    <phoneticPr fontId="1"/>
  </si>
  <si>
    <t>3種類：5点　2種類（訪問リハを含む）：3点　2種類：1点　提供していない場合：0点</t>
    <rPh sb="1" eb="3">
      <t>シュルイ</t>
    </rPh>
    <rPh sb="11" eb="13">
      <t>ホウモン</t>
    </rPh>
    <rPh sb="16" eb="17">
      <t>フク</t>
    </rPh>
    <rPh sb="30" eb="32">
      <t>テイキョウ</t>
    </rPh>
    <phoneticPr fontId="1"/>
  </si>
  <si>
    <t>5以上（PT、OT、STいずれも配置）：5点　5以上：3点　3以上5未満：2点　3未満：0点</t>
    <rPh sb="16" eb="18">
      <t>ハイチ</t>
    </rPh>
    <rPh sb="31" eb="33">
      <t>イジョウ</t>
    </rPh>
    <rPh sb="34" eb="36">
      <t>ミマン</t>
    </rPh>
    <rPh sb="38" eb="39">
      <t>テン</t>
    </rPh>
    <phoneticPr fontId="1"/>
  </si>
  <si>
    <t>介護職員のうち介護福祉士の占める割合（Ｂ/Ａ）</t>
    <phoneticPr fontId="1"/>
  </si>
  <si>
    <t>看護・介護職員の総数のうち常勤職員の占める割合（Ｂ/Ａ）</t>
    <phoneticPr fontId="1"/>
  </si>
  <si>
    <t>サービスを直接提供する職員のうち勤続年数7年以上の職員の占める割合（Ｂ/Ａ）</t>
    <phoneticPr fontId="1"/>
  </si>
  <si>
    <t>・サービスを直接提供する職員とは、生活相談員、看護職員、介護職員、機能訓練指導員を指す。</t>
    <rPh sb="17" eb="22">
      <t>セイカツソウダンイン</t>
    </rPh>
    <rPh sb="23" eb="25">
      <t>カンゴ</t>
    </rPh>
    <rPh sb="25" eb="27">
      <t>ショクイン</t>
    </rPh>
    <rPh sb="28" eb="32">
      <t>カイゴショクイン</t>
    </rPh>
    <rPh sb="33" eb="37">
      <t>キノウクンレン</t>
    </rPh>
    <rPh sb="37" eb="40">
      <t>シドウイン</t>
    </rPh>
    <rPh sb="41" eb="42">
      <t>サ</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</si>
</sst>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Red]\-#,##0.000"/>
    <numFmt numFmtId="177" formatCode="0.0%"/>
    <numFmt numFmtId="178" formatCode="0_);[Red]\(0\)"/>
    <numFmt numFmtId="179" formatCode="0_ "/>
    <numFmt numFmtId="180" formatCode="0.00_);[Red]\(0.00\)"/>
    <numFmt numFmtId="181" formatCode="0.0_ "/>
  </numFmts>
  <fonts count="45">
    <font>
      <sz val="11"/>
      <name val="ＭＳ Ｐゴシック"/>
      <family val="3"/>
      <charset val="128"/>
    </font>
    <font>
      <sz val="6"/>
      <name val="ＭＳ Ｐゴシック"/>
      <family val="3"/>
      <charset val="128"/>
    </font>
    <font>
      <sz val="6"/>
      <name val="ＭＳ Ｐ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丸ｺﾞｼｯｸM-PRO"/>
      <family val="3"/>
      <charset val="128"/>
    </font>
    <font>
      <b/>
      <sz val="14"/>
      <name val="HG丸ｺﾞｼｯｸM-PRO"/>
      <family val="3"/>
      <charset val="128"/>
    </font>
    <font>
      <sz val="16"/>
      <name val="HG丸ｺﾞｼｯｸM-PRO"/>
      <family val="3"/>
      <charset val="128"/>
    </font>
    <font>
      <b/>
      <sz val="11"/>
      <name val="HG丸ｺﾞｼｯｸM-PRO"/>
      <family val="3"/>
      <charset val="128"/>
    </font>
    <font>
      <sz val="10"/>
      <name val="HG丸ｺﾞｼｯｸM-PRO"/>
      <family val="3"/>
      <charset val="128"/>
    </font>
    <font>
      <b/>
      <sz val="10"/>
      <name val="HG丸ｺﾞｼｯｸM-PRO"/>
      <family val="3"/>
      <charset val="128"/>
    </font>
    <font>
      <sz val="18"/>
      <name val="HG丸ｺﾞｼｯｸM-PRO"/>
      <family val="3"/>
      <charset val="128"/>
    </font>
    <font>
      <sz val="14"/>
      <name val="HG丸ｺﾞｼｯｸM-PRO"/>
      <family val="3"/>
      <charset val="128"/>
    </font>
    <font>
      <sz val="8"/>
      <name val="HG丸ｺﾞｼｯｸM-PRO"/>
      <family val="3"/>
      <charset val="128"/>
    </font>
    <font>
      <b/>
      <sz val="18"/>
      <name val="HG丸ｺﾞｼｯｸM-PRO"/>
      <family val="3"/>
      <charset val="128"/>
    </font>
    <font>
      <b/>
      <sz val="12"/>
      <name val="HG丸ｺﾞｼｯｸM-PRO"/>
      <family val="3"/>
      <charset val="128"/>
    </font>
    <font>
      <sz val="12"/>
      <name val="HG丸ｺﾞｼｯｸM-PRO"/>
      <family val="3"/>
      <charset val="128"/>
    </font>
    <font>
      <b/>
      <sz val="12"/>
      <name val="ＭＳ Ｐゴシック"/>
      <family val="3"/>
      <charset val="128"/>
    </font>
    <font>
      <b/>
      <sz val="15"/>
      <name val="HG丸ｺﾞｼｯｸM-PRO"/>
      <family val="3"/>
      <charset val="128"/>
    </font>
    <font>
      <b/>
      <sz val="15"/>
      <name val="ＭＳ Ｐゴシック"/>
      <family val="3"/>
      <charset val="128"/>
    </font>
    <font>
      <b/>
      <sz val="16"/>
      <name val="ＭＳ Ｐゴシック"/>
      <family val="3"/>
      <charset val="128"/>
    </font>
    <font>
      <sz val="14"/>
      <name val="ＭＳ Ｐゴシック"/>
      <family val="3"/>
      <charset val="128"/>
    </font>
    <font>
      <sz val="9"/>
      <name val="HG丸ｺﾞｼｯｸM-PRO"/>
      <family val="3"/>
      <charset val="128"/>
    </font>
    <font>
      <b/>
      <sz val="14"/>
      <name val="ＭＳ Ｐゴシック"/>
      <family val="3"/>
      <charset val="128"/>
    </font>
    <font>
      <sz val="13"/>
      <name val="HG丸ｺﾞｼｯｸM-PRO"/>
      <family val="3"/>
      <charset val="128"/>
    </font>
    <font>
      <b/>
      <sz val="13"/>
      <name val="HG丸ｺﾞｼｯｸM-PRO"/>
      <family val="3"/>
      <charset val="128"/>
    </font>
    <font>
      <u/>
      <sz val="12"/>
      <name val="HG丸ｺﾞｼｯｸM-PRO"/>
      <family val="3"/>
      <charset val="128"/>
    </font>
    <font>
      <b/>
      <sz val="10"/>
      <color indexed="81"/>
      <name val="ＭＳ Ｐゴシック"/>
      <family val="3"/>
      <charset val="128"/>
    </font>
    <font>
      <b/>
      <sz val="9"/>
      <color indexed="81"/>
      <name val="ＭＳ Ｐ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9"/>
        <bgColor indexed="64"/>
      </patternFill>
    </fill>
    <fill>
      <patternFill patternType="solid">
        <fgColor indexed="13"/>
        <bgColor indexed="64"/>
      </patternFill>
    </fill>
    <fill>
      <patternFill patternType="solid">
        <fgColor theme="9" tint="0.59990234076967686"/>
        <bgColor indexed="64"/>
      </patternFill>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diagonalDown="1">
      <left/>
      <right/>
      <top style="medium">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top/>
      <bottom/>
      <diagonal/>
    </border>
    <border>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double">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s>
  <cellStyleXfs count="51">
    <xf numFmtId="0" fontId="0" fillId="0" borderId="0"/>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6" fillId="0" borderId="0" applyNumberFormat="0" applyFill="0" applyBorder="0" applyAlignment="0" applyProtection="0">
      <alignment vertical="center"/>
    </xf>
    <xf numFmtId="0" fontId="7" fillId="28" borderId="13" applyNumberFormat="0" applyAlignment="0" applyProtection="0">
      <alignment vertical="center"/>
    </xf>
    <xf numFmtId="0" fontId="8" fillId="29" borderId="0" applyNumberFormat="0" applyBorder="0" applyAlignment="0" applyProtection="0">
      <alignment vertical="center"/>
    </xf>
    <xf numFmtId="0" fontId="3" fillId="3" borderId="14" applyNumberFormat="0" applyFont="0" applyAlignment="0" applyProtection="0">
      <alignment vertical="center"/>
    </xf>
    <xf numFmtId="0" fontId="9" fillId="0" borderId="15" applyNumberFormat="0" applyFill="0" applyAlignment="0" applyProtection="0">
      <alignment vertical="center"/>
    </xf>
    <xf numFmtId="0" fontId="10" fillId="30" borderId="0" applyNumberFormat="0" applyBorder="0" applyAlignment="0" applyProtection="0">
      <alignment vertical="center"/>
    </xf>
    <xf numFmtId="0" fontId="11" fillId="31" borderId="16" applyNumberFormat="0" applyAlignment="0" applyProtection="0">
      <alignment vertical="center"/>
    </xf>
    <xf numFmtId="0" fontId="12" fillId="0" borderId="0" applyNumberFormat="0" applyFill="0" applyBorder="0" applyAlignment="0" applyProtection="0">
      <alignment vertical="center"/>
    </xf>
    <xf numFmtId="0" fontId="13" fillId="0" borderId="17" applyNumberFormat="0" applyFill="0" applyAlignment="0" applyProtection="0">
      <alignment vertical="center"/>
    </xf>
    <xf numFmtId="0" fontId="14" fillId="0" borderId="18" applyNumberFormat="0" applyFill="0" applyAlignment="0" applyProtection="0">
      <alignment vertical="center"/>
    </xf>
    <xf numFmtId="0" fontId="15" fillId="0" borderId="19" applyNumberFormat="0" applyFill="0" applyAlignment="0" applyProtection="0">
      <alignment vertical="center"/>
    </xf>
    <xf numFmtId="0" fontId="15" fillId="0" borderId="0" applyNumberFormat="0" applyFill="0" applyBorder="0" applyAlignment="0" applyProtection="0">
      <alignment vertical="center"/>
    </xf>
    <xf numFmtId="0" fontId="16" fillId="0" borderId="20" applyNumberFormat="0" applyFill="0" applyAlignment="0" applyProtection="0">
      <alignment vertical="center"/>
    </xf>
    <xf numFmtId="0" fontId="17" fillId="31" borderId="21" applyNumberFormat="0" applyAlignment="0" applyProtection="0">
      <alignment vertical="center"/>
    </xf>
    <xf numFmtId="0" fontId="18" fillId="0" borderId="0" applyNumberFormat="0" applyFill="0" applyBorder="0" applyAlignment="0" applyProtection="0">
      <alignment vertical="center"/>
    </xf>
    <xf numFmtId="0" fontId="19" fillId="2" borderId="16" applyNumberFormat="0" applyAlignment="0" applyProtection="0">
      <alignment vertical="center"/>
    </xf>
    <xf numFmtId="0" fontId="20" fillId="32" borderId="0" applyNumberFormat="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9" fontId="3" fillId="0" borderId="0" applyFont="0" applyFill="0" applyBorder="0" applyAlignment="0" applyProtection="0"/>
    <xf numFmtId="9" fontId="3" fillId="0" borderId="0" applyFont="0" applyFill="0" applyBorder="0" applyAlignment="0" applyProtection="0">
      <alignment vertical="center"/>
    </xf>
    <xf numFmtId="0" fontId="3" fillId="0" borderId="0">
      <alignment vertical="center"/>
    </xf>
  </cellStyleXfs>
  <cellXfs count="590">
    <xf numFmtId="0" fontId="0" fillId="0" borderId="0" xfId="0" applyAlignment="1"/>
    <xf numFmtId="0" fontId="21" fillId="0" borderId="0" xfId="0" applyFont="1" applyAlignment="1">
      <alignment horizontal="right"/>
    </xf>
    <xf numFmtId="0" fontId="23" fillId="0" borderId="0" xfId="0" applyFont="1" applyAlignment="1"/>
    <xf numFmtId="0" fontId="21" fillId="0" borderId="7" xfId="0" applyFont="1" applyBorder="1" applyAlignment="1">
      <alignment vertical="center" shrinkToFit="1"/>
    </xf>
    <xf numFmtId="0" fontId="21" fillId="0" borderId="0" xfId="0" applyFont="1" applyBorder="1" applyAlignment="1">
      <alignment vertical="center" shrinkToFit="1"/>
    </xf>
    <xf numFmtId="0" fontId="21" fillId="0" borderId="0" xfId="0" applyFont="1" applyBorder="1" applyAlignment="1">
      <alignment horizontal="center" shrinkToFit="1"/>
    </xf>
    <xf numFmtId="0" fontId="21"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vertical="center"/>
    </xf>
    <xf numFmtId="0" fontId="21" fillId="0" borderId="0" xfId="0" applyFont="1" applyBorder="1" applyAlignment="1">
      <alignment horizontal="left" vertical="center"/>
    </xf>
    <xf numFmtId="0" fontId="21" fillId="0" borderId="1" xfId="0" applyFont="1" applyBorder="1" applyAlignment="1">
      <alignment horizontal="center"/>
    </xf>
    <xf numFmtId="0" fontId="21" fillId="0" borderId="2" xfId="0" applyFont="1" applyBorder="1" applyAlignment="1"/>
    <xf numFmtId="0" fontId="21" fillId="0" borderId="2" xfId="0" applyFont="1" applyBorder="1" applyAlignment="1">
      <alignment horizontal="left" vertical="center"/>
    </xf>
    <xf numFmtId="0" fontId="21" fillId="0" borderId="2" xfId="0" applyFont="1" applyBorder="1" applyAlignment="1">
      <alignment vertical="center"/>
    </xf>
    <xf numFmtId="0" fontId="21" fillId="0" borderId="3" xfId="0" applyFont="1" applyBorder="1" applyAlignment="1">
      <alignment vertical="center"/>
    </xf>
    <xf numFmtId="0" fontId="21" fillId="0" borderId="7" xfId="0" applyFont="1" applyBorder="1" applyAlignment="1">
      <alignment vertical="center"/>
    </xf>
    <xf numFmtId="0" fontId="24" fillId="0" borderId="0" xfId="0" applyFont="1" applyBorder="1" applyAlignment="1">
      <alignment wrapText="1"/>
    </xf>
    <xf numFmtId="0" fontId="21" fillId="0" borderId="8" xfId="0" applyFont="1" applyBorder="1" applyAlignment="1">
      <alignment vertical="center"/>
    </xf>
    <xf numFmtId="0" fontId="21" fillId="0" borderId="7" xfId="0" applyFont="1" applyBorder="1" applyAlignment="1">
      <alignment horizontal="center"/>
    </xf>
    <xf numFmtId="0" fontId="21" fillId="0" borderId="0" xfId="0" applyFont="1" applyAlignment="1">
      <alignment wrapText="1"/>
    </xf>
    <xf numFmtId="0" fontId="21" fillId="0" borderId="4" xfId="0" applyFont="1" applyBorder="1" applyAlignment="1">
      <alignment horizontal="center"/>
    </xf>
    <xf numFmtId="0" fontId="21" fillId="0" borderId="5" xfId="0" applyFont="1" applyBorder="1" applyAlignment="1">
      <alignment wrapText="1"/>
    </xf>
    <xf numFmtId="0" fontId="21" fillId="0" borderId="5" xfId="0" applyFont="1" applyBorder="1" applyAlignment="1">
      <alignment vertical="center"/>
    </xf>
    <xf numFmtId="0" fontId="21" fillId="0" borderId="6" xfId="0" applyFont="1" applyBorder="1" applyAlignment="1">
      <alignment vertical="center"/>
    </xf>
    <xf numFmtId="0" fontId="25" fillId="0" borderId="0" xfId="0" applyFont="1" applyBorder="1" applyAlignment="1">
      <alignment vertical="center"/>
    </xf>
    <xf numFmtId="0" fontId="25" fillId="0" borderId="0" xfId="0" applyFont="1" applyBorder="1" applyAlignment="1"/>
    <xf numFmtId="0" fontId="21" fillId="0" borderId="0" xfId="0" applyFont="1" applyBorder="1" applyAlignment="1">
      <alignment vertical="top"/>
    </xf>
    <xf numFmtId="0" fontId="21" fillId="0" borderId="0" xfId="0" applyFont="1" applyBorder="1" applyAlignment="1">
      <alignment horizontal="center"/>
    </xf>
    <xf numFmtId="0" fontId="21" fillId="0" borderId="1" xfId="0" applyFont="1" applyBorder="1" applyAlignment="1">
      <alignment horizontal="left" vertical="top"/>
    </xf>
    <xf numFmtId="0" fontId="21" fillId="0" borderId="2" xfId="0" applyFont="1" applyBorder="1" applyAlignment="1">
      <alignment horizontal="left" vertical="top"/>
    </xf>
    <xf numFmtId="0" fontId="21" fillId="0" borderId="2" xfId="0" applyFont="1" applyBorder="1" applyAlignment="1">
      <alignment horizontal="center"/>
    </xf>
    <xf numFmtId="0" fontId="21" fillId="0" borderId="1" xfId="0" applyFont="1" applyBorder="1" applyAlignment="1"/>
    <xf numFmtId="0" fontId="21" fillId="0" borderId="3" xfId="0" applyFont="1" applyBorder="1" applyAlignment="1"/>
    <xf numFmtId="0" fontId="21" fillId="0" borderId="7" xfId="0" applyFont="1" applyBorder="1" applyAlignment="1"/>
    <xf numFmtId="0" fontId="21" fillId="0" borderId="8" xfId="0" applyFont="1" applyBorder="1" applyAlignment="1"/>
    <xf numFmtId="0" fontId="21" fillId="0" borderId="7" xfId="0" applyFont="1" applyBorder="1" applyAlignment="1">
      <alignment horizontal="center" vertical="top"/>
    </xf>
    <xf numFmtId="0" fontId="21" fillId="0" borderId="7" xfId="0" applyFont="1" applyBorder="1" applyAlignment="1">
      <alignment horizontal="center" vertical="center"/>
    </xf>
    <xf numFmtId="0" fontId="21" fillId="0" borderId="8" xfId="0" applyFont="1" applyBorder="1" applyAlignment="1">
      <alignment vertical="center" wrapText="1"/>
    </xf>
    <xf numFmtId="0" fontId="21" fillId="0" borderId="7" xfId="0" applyFont="1" applyBorder="1" applyAlignment="1">
      <alignment vertical="center" wrapText="1"/>
    </xf>
    <xf numFmtId="0" fontId="21" fillId="0" borderId="0"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0" xfId="0" applyFont="1" applyBorder="1" applyAlignment="1">
      <alignment vertical="top" wrapText="1"/>
    </xf>
    <xf numFmtId="0" fontId="21" fillId="0" borderId="4" xfId="0" applyFont="1" applyBorder="1" applyAlignment="1">
      <alignment vertical="center"/>
    </xf>
    <xf numFmtId="0" fontId="21" fillId="0" borderId="5" xfId="0" applyFont="1" applyBorder="1" applyAlignment="1"/>
    <xf numFmtId="0" fontId="21" fillId="0" borderId="6" xfId="0" applyFont="1" applyBorder="1" applyAlignment="1"/>
    <xf numFmtId="0" fontId="25" fillId="0" borderId="0" xfId="0" applyFont="1" applyBorder="1" applyAlignment="1">
      <alignment horizontal="center" vertical="center"/>
    </xf>
    <xf numFmtId="0" fontId="26" fillId="0" borderId="0" xfId="0" applyFont="1" applyAlignment="1"/>
    <xf numFmtId="0" fontId="21" fillId="0" borderId="0" xfId="0" applyFont="1" applyFill="1" applyBorder="1" applyAlignment="1">
      <alignment vertical="center"/>
    </xf>
    <xf numFmtId="0" fontId="25" fillId="0" borderId="0" xfId="0" applyFont="1" applyBorder="1" applyAlignment="1">
      <alignment vertical="top"/>
    </xf>
    <xf numFmtId="0" fontId="21" fillId="0" borderId="0" xfId="0" applyFont="1" applyAlignment="1">
      <alignment horizontal="center" vertical="center"/>
    </xf>
    <xf numFmtId="0" fontId="21" fillId="0" borderId="4" xfId="0" applyFont="1" applyBorder="1" applyAlignment="1"/>
    <xf numFmtId="0" fontId="21" fillId="0" borderId="7" xfId="0" applyFont="1" applyBorder="1" applyAlignment="1">
      <alignment horizontal="center" vertical="center" shrinkToFit="1"/>
    </xf>
    <xf numFmtId="0" fontId="21" fillId="0" borderId="0" xfId="0" applyFont="1" applyFill="1" applyBorder="1" applyAlignment="1">
      <alignment horizontal="center" vertical="center"/>
    </xf>
    <xf numFmtId="0" fontId="24" fillId="0" borderId="7" xfId="0" applyFont="1" applyBorder="1" applyAlignment="1">
      <alignment vertical="center"/>
    </xf>
    <xf numFmtId="0" fontId="21" fillId="0" borderId="8" xfId="0" applyFont="1" applyBorder="1" applyAlignment="1">
      <alignment vertical="top" wrapText="1"/>
    </xf>
    <xf numFmtId="0" fontId="21" fillId="0" borderId="0"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0" xfId="0" applyFont="1" applyBorder="1" applyAlignment="1">
      <alignment wrapText="1"/>
    </xf>
    <xf numFmtId="0" fontId="21" fillId="0" borderId="0" xfId="43" applyFont="1">
      <alignment vertical="center"/>
    </xf>
    <xf numFmtId="0" fontId="28" fillId="0" borderId="0" xfId="43" applyFont="1" applyAlignment="1">
      <alignment vertical="center"/>
    </xf>
    <xf numFmtId="0" fontId="28" fillId="0" borderId="0" xfId="43" applyFont="1" applyAlignment="1">
      <alignment horizontal="center" vertical="center"/>
    </xf>
    <xf numFmtId="0" fontId="21" fillId="33" borderId="12" xfId="0" applyFont="1" applyFill="1" applyBorder="1" applyAlignment="1">
      <alignment horizontal="center" vertical="center"/>
    </xf>
    <xf numFmtId="0" fontId="21" fillId="33" borderId="12" xfId="43" applyFont="1" applyFill="1" applyBorder="1" applyAlignment="1">
      <alignment horizontal="center" vertical="center" shrinkToFit="1"/>
    </xf>
    <xf numFmtId="0" fontId="21" fillId="33" borderId="12" xfId="43" applyFont="1" applyFill="1" applyBorder="1" applyAlignment="1">
      <alignment horizontal="left" vertical="center" shrinkToFit="1"/>
    </xf>
    <xf numFmtId="0" fontId="21" fillId="33" borderId="10" xfId="43" applyFont="1" applyFill="1" applyBorder="1" applyAlignment="1">
      <alignment horizontal="left" vertical="center" shrinkToFit="1"/>
    </xf>
    <xf numFmtId="0" fontId="24" fillId="0" borderId="0" xfId="43" applyFont="1" applyBorder="1" applyAlignment="1">
      <alignment horizontal="distributed" vertical="center"/>
    </xf>
    <xf numFmtId="0" fontId="24" fillId="0" borderId="0" xfId="43" applyFont="1" applyBorder="1" applyAlignment="1">
      <alignment horizontal="left" vertical="center" shrinkToFit="1"/>
    </xf>
    <xf numFmtId="0" fontId="24" fillId="0" borderId="1" xfId="43" applyFont="1" applyBorder="1" applyAlignment="1">
      <alignment horizontal="left" vertical="center"/>
    </xf>
    <xf numFmtId="0" fontId="24" fillId="0" borderId="2" xfId="43" applyFont="1" applyBorder="1" applyAlignment="1">
      <alignment horizontal="distributed" vertical="center"/>
    </xf>
    <xf numFmtId="0" fontId="24" fillId="0" borderId="2" xfId="43" applyFont="1" applyBorder="1" applyAlignment="1">
      <alignment horizontal="left" vertical="center" shrinkToFit="1"/>
    </xf>
    <xf numFmtId="0" fontId="24" fillId="0" borderId="3" xfId="43" applyFont="1" applyBorder="1" applyAlignment="1">
      <alignment horizontal="left" vertical="center" shrinkToFit="1"/>
    </xf>
    <xf numFmtId="0" fontId="24" fillId="0" borderId="7" xfId="43" applyFont="1" applyBorder="1" applyAlignment="1">
      <alignment horizontal="left" vertical="center"/>
    </xf>
    <xf numFmtId="0" fontId="24" fillId="0" borderId="8" xfId="43" applyFont="1" applyBorder="1" applyAlignment="1">
      <alignment horizontal="left" vertical="center" shrinkToFit="1"/>
    </xf>
    <xf numFmtId="38" fontId="21" fillId="0" borderId="0" xfId="44" applyFont="1" applyBorder="1" applyAlignment="1">
      <alignment horizontal="left" vertical="center"/>
    </xf>
    <xf numFmtId="38" fontId="21" fillId="0" borderId="0" xfId="44" applyFont="1" applyBorder="1" applyAlignment="1">
      <alignment horizontal="center" vertical="center"/>
    </xf>
    <xf numFmtId="38" fontId="21" fillId="0" borderId="0" xfId="44" applyFont="1" applyBorder="1" applyAlignment="1">
      <alignment vertical="center"/>
    </xf>
    <xf numFmtId="0" fontId="21" fillId="0" borderId="0" xfId="43" applyFont="1" applyBorder="1">
      <alignment vertical="center"/>
    </xf>
    <xf numFmtId="38" fontId="21" fillId="0" borderId="8" xfId="44" applyFont="1" applyBorder="1" applyAlignment="1">
      <alignment horizontal="center" vertical="center"/>
    </xf>
    <xf numFmtId="0" fontId="24" fillId="0" borderId="7" xfId="43" applyFont="1" applyBorder="1" applyAlignment="1">
      <alignment horizontal="distributed" vertical="center"/>
    </xf>
    <xf numFmtId="0" fontId="21" fillId="0" borderId="8" xfId="43" applyFont="1" applyBorder="1">
      <alignment vertical="center"/>
    </xf>
    <xf numFmtId="0" fontId="21" fillId="0" borderId="7" xfId="43" applyFont="1" applyBorder="1" applyAlignment="1"/>
    <xf numFmtId="0" fontId="21" fillId="0" borderId="7" xfId="43" applyFont="1" applyBorder="1" applyAlignment="1">
      <alignment horizontal="right" vertical="center"/>
    </xf>
    <xf numFmtId="0" fontId="21" fillId="0" borderId="0" xfId="43" applyFont="1" applyBorder="1" applyAlignment="1">
      <alignment horizontal="right" vertical="center"/>
    </xf>
    <xf numFmtId="0" fontId="21" fillId="0" borderId="7" xfId="43" applyFont="1" applyBorder="1">
      <alignment vertical="center"/>
    </xf>
    <xf numFmtId="176" fontId="21" fillId="0" borderId="0" xfId="44" applyNumberFormat="1" applyFont="1" applyBorder="1" applyAlignment="1">
      <alignment horizontal="center" vertical="center"/>
    </xf>
    <xf numFmtId="0" fontId="21" fillId="0" borderId="0" xfId="0" applyFont="1" applyBorder="1" applyAlignment="1">
      <alignment horizontal="left" vertical="top" wrapText="1"/>
    </xf>
    <xf numFmtId="0" fontId="21" fillId="0" borderId="4" xfId="43" applyFont="1" applyBorder="1">
      <alignment vertical="center"/>
    </xf>
    <xf numFmtId="0" fontId="21" fillId="0" borderId="5" xfId="43" applyFont="1" applyBorder="1">
      <alignment vertical="center"/>
    </xf>
    <xf numFmtId="38" fontId="21" fillId="0" borderId="5" xfId="44" applyFont="1" applyBorder="1" applyAlignment="1">
      <alignment vertical="center"/>
    </xf>
    <xf numFmtId="176" fontId="21" fillId="0" borderId="5" xfId="44" applyNumberFormat="1" applyFont="1" applyBorder="1" applyAlignment="1">
      <alignment horizontal="center" vertical="center"/>
    </xf>
    <xf numFmtId="38" fontId="21" fillId="0" borderId="5" xfId="44" applyFont="1" applyBorder="1" applyAlignment="1">
      <alignment horizontal="center" vertical="center"/>
    </xf>
    <xf numFmtId="0" fontId="21" fillId="0" borderId="6" xfId="43" applyFont="1" applyBorder="1">
      <alignment vertical="center"/>
    </xf>
    <xf numFmtId="38" fontId="21" fillId="0" borderId="0" xfId="44" applyFont="1" applyAlignment="1">
      <alignment vertical="center"/>
    </xf>
    <xf numFmtId="38" fontId="21" fillId="0" borderId="0" xfId="44" applyFont="1" applyAlignment="1">
      <alignment horizontal="center" vertical="center"/>
    </xf>
    <xf numFmtId="0" fontId="21" fillId="0" borderId="0" xfId="0" applyFont="1" applyAlignment="1">
      <alignment vertical="top" wrapText="1"/>
    </xf>
    <xf numFmtId="0" fontId="21" fillId="0" borderId="0" xfId="0" applyFont="1" applyAlignment="1">
      <alignment vertical="top"/>
    </xf>
    <xf numFmtId="0" fontId="21" fillId="0" borderId="0" xfId="0" applyFont="1" applyAlignment="1">
      <alignment vertical="center" wrapText="1"/>
    </xf>
    <xf numFmtId="0" fontId="21" fillId="36" borderId="0" xfId="45" applyFont="1" applyFill="1" applyAlignment="1">
      <alignment vertical="center"/>
    </xf>
    <xf numFmtId="0" fontId="3" fillId="36" borderId="0" xfId="45" applyFill="1" applyAlignment="1">
      <alignment vertical="center"/>
    </xf>
    <xf numFmtId="0" fontId="30" fillId="36" borderId="0" xfId="45" applyFont="1" applyFill="1" applyAlignment="1">
      <alignment horizontal="center" vertical="center"/>
    </xf>
    <xf numFmtId="0" fontId="21" fillId="0" borderId="0" xfId="45" applyFont="1" applyAlignment="1">
      <alignment vertical="center"/>
    </xf>
    <xf numFmtId="0" fontId="31" fillId="36" borderId="0" xfId="45" applyFont="1" applyFill="1" applyBorder="1" applyAlignment="1">
      <alignment vertical="center" wrapText="1"/>
    </xf>
    <xf numFmtId="0" fontId="31" fillId="36" borderId="0" xfId="45" applyFont="1" applyFill="1" applyBorder="1" applyAlignment="1">
      <alignment vertical="center"/>
    </xf>
    <xf numFmtId="0" fontId="3" fillId="36" borderId="0" xfId="45" applyFill="1" applyBorder="1" applyAlignment="1">
      <alignment vertical="center"/>
    </xf>
    <xf numFmtId="0" fontId="22" fillId="36" borderId="0" xfId="45" applyFont="1" applyFill="1" applyAlignment="1">
      <alignment horizontal="right" vertical="center"/>
    </xf>
    <xf numFmtId="0" fontId="24" fillId="36" borderId="0" xfId="45" applyFont="1" applyFill="1" applyAlignment="1">
      <alignment vertical="center" wrapText="1"/>
    </xf>
    <xf numFmtId="0" fontId="21" fillId="36" borderId="0" xfId="45" applyFont="1" applyFill="1" applyAlignment="1">
      <alignment vertical="center" wrapText="1"/>
    </xf>
    <xf numFmtId="0" fontId="31" fillId="36" borderId="0" xfId="45" applyFont="1" applyFill="1" applyAlignment="1">
      <alignment horizontal="left" vertical="center" indent="1"/>
    </xf>
    <xf numFmtId="0" fontId="33" fillId="36" borderId="0" xfId="45" applyFont="1" applyFill="1" applyAlignment="1">
      <alignment horizontal="left" vertical="center" indent="1"/>
    </xf>
    <xf numFmtId="0" fontId="31" fillId="36" borderId="0" xfId="45" applyFont="1" applyFill="1" applyAlignment="1">
      <alignment vertical="center"/>
    </xf>
    <xf numFmtId="0" fontId="31" fillId="36" borderId="0" xfId="45" applyFont="1" applyFill="1" applyAlignment="1">
      <alignment horizontal="right" vertical="center"/>
    </xf>
    <xf numFmtId="0" fontId="31" fillId="36" borderId="0" xfId="45" applyFont="1" applyFill="1" applyAlignment="1">
      <alignment vertical="center" wrapText="1"/>
    </xf>
    <xf numFmtId="0" fontId="21" fillId="36" borderId="0" xfId="46" applyFont="1" applyFill="1"/>
    <xf numFmtId="0" fontId="21" fillId="33" borderId="27" xfId="46" applyFont="1" applyFill="1" applyBorder="1" applyAlignment="1">
      <alignment horizontal="right" vertical="center"/>
    </xf>
    <xf numFmtId="0" fontId="21" fillId="33" borderId="28" xfId="46" applyFont="1" applyFill="1" applyBorder="1" applyAlignment="1">
      <alignment horizontal="right" vertical="center"/>
    </xf>
    <xf numFmtId="0" fontId="21" fillId="33" borderId="29" xfId="46" applyFont="1" applyFill="1" applyBorder="1" applyAlignment="1">
      <alignment horizontal="right" vertical="center"/>
    </xf>
    <xf numFmtId="0" fontId="21" fillId="33" borderId="30" xfId="46" applyFont="1" applyFill="1" applyBorder="1" applyAlignment="1">
      <alignment horizontal="right" vertical="center"/>
    </xf>
    <xf numFmtId="0" fontId="21" fillId="36" borderId="31" xfId="46" applyFont="1" applyFill="1" applyBorder="1" applyAlignment="1">
      <alignment horizontal="center" vertical="center" wrapText="1"/>
    </xf>
    <xf numFmtId="0" fontId="21" fillId="36" borderId="0" xfId="46" applyFont="1" applyFill="1" applyBorder="1"/>
    <xf numFmtId="0" fontId="21" fillId="33" borderId="34" xfId="46" applyFont="1" applyFill="1" applyBorder="1" applyAlignment="1">
      <alignment horizontal="right" vertical="center" shrinkToFit="1"/>
    </xf>
    <xf numFmtId="0" fontId="21" fillId="33" borderId="35" xfId="46" applyFont="1" applyFill="1" applyBorder="1" applyAlignment="1">
      <alignment horizontal="right" vertical="center" shrinkToFit="1"/>
    </xf>
    <xf numFmtId="0" fontId="21" fillId="33" borderId="36" xfId="46" applyFont="1" applyFill="1" applyBorder="1" applyAlignment="1">
      <alignment horizontal="right" vertical="center" shrinkToFit="1"/>
    </xf>
    <xf numFmtId="0" fontId="21" fillId="36" borderId="37" xfId="46" applyFont="1" applyFill="1" applyBorder="1" applyAlignment="1">
      <alignment horizontal="right" vertical="center" shrinkToFit="1"/>
    </xf>
    <xf numFmtId="0" fontId="21" fillId="36" borderId="0" xfId="46" applyFont="1" applyFill="1" applyAlignment="1">
      <alignment shrinkToFit="1"/>
    </xf>
    <xf numFmtId="0" fontId="21" fillId="33" borderId="39" xfId="46" applyFont="1" applyFill="1" applyBorder="1" applyAlignment="1">
      <alignment horizontal="right" vertical="center" shrinkToFit="1"/>
    </xf>
    <xf numFmtId="0" fontId="21" fillId="33" borderId="9" xfId="46" applyFont="1" applyFill="1" applyBorder="1" applyAlignment="1">
      <alignment horizontal="right" vertical="center" shrinkToFit="1"/>
    </xf>
    <xf numFmtId="0" fontId="21" fillId="33" borderId="40" xfId="46" applyFont="1" applyFill="1" applyBorder="1" applyAlignment="1">
      <alignment horizontal="right" vertical="center" shrinkToFit="1"/>
    </xf>
    <xf numFmtId="0" fontId="21" fillId="36" borderId="41" xfId="46" applyFont="1" applyFill="1" applyBorder="1" applyAlignment="1">
      <alignment horizontal="right" vertical="center" shrinkToFit="1"/>
    </xf>
    <xf numFmtId="0" fontId="21" fillId="0" borderId="44" xfId="46" applyFont="1" applyFill="1" applyBorder="1" applyAlignment="1">
      <alignment horizontal="right" vertical="center" shrinkToFit="1"/>
    </xf>
    <xf numFmtId="0" fontId="21" fillId="0" borderId="45" xfId="46" applyFont="1" applyFill="1" applyBorder="1" applyAlignment="1">
      <alignment horizontal="right" vertical="center" shrinkToFit="1"/>
    </xf>
    <xf numFmtId="0" fontId="21" fillId="0" borderId="46" xfId="46" applyFont="1" applyFill="1" applyBorder="1" applyAlignment="1">
      <alignment horizontal="right" vertical="center" shrinkToFit="1"/>
    </xf>
    <xf numFmtId="0" fontId="21" fillId="36" borderId="47" xfId="46" applyFont="1" applyFill="1" applyBorder="1" applyAlignment="1">
      <alignment horizontal="right" vertical="center" shrinkToFit="1"/>
    </xf>
    <xf numFmtId="0" fontId="21" fillId="33" borderId="30" xfId="46" applyFont="1" applyFill="1" applyBorder="1" applyAlignment="1">
      <alignment horizontal="right" vertical="center" shrinkToFit="1"/>
    </xf>
    <xf numFmtId="0" fontId="21" fillId="33" borderId="50" xfId="46" applyFont="1" applyFill="1" applyBorder="1" applyAlignment="1">
      <alignment horizontal="right" vertical="center" shrinkToFit="1"/>
    </xf>
    <xf numFmtId="0" fontId="21" fillId="33" borderId="51" xfId="46" applyFont="1" applyFill="1" applyBorder="1" applyAlignment="1">
      <alignment horizontal="right" vertical="center" shrinkToFit="1"/>
    </xf>
    <xf numFmtId="0" fontId="21" fillId="33" borderId="52" xfId="46" applyFont="1" applyFill="1" applyBorder="1" applyAlignment="1">
      <alignment horizontal="right" vertical="center" shrinkToFit="1"/>
    </xf>
    <xf numFmtId="0" fontId="21" fillId="36" borderId="31" xfId="46" applyFont="1" applyFill="1" applyBorder="1" applyAlignment="1">
      <alignment horizontal="right" vertical="center" shrinkToFit="1"/>
    </xf>
    <xf numFmtId="177" fontId="21" fillId="0" borderId="48" xfId="46" applyNumberFormat="1" applyFont="1" applyFill="1" applyBorder="1" applyAlignment="1">
      <alignment horizontal="right" vertical="center" shrinkToFit="1"/>
    </xf>
    <xf numFmtId="177" fontId="21" fillId="0" borderId="54" xfId="46" applyNumberFormat="1" applyFont="1" applyFill="1" applyBorder="1" applyAlignment="1">
      <alignment horizontal="right" vertical="center" shrinkToFit="1"/>
    </xf>
    <xf numFmtId="177" fontId="21" fillId="0" borderId="51" xfId="46" applyNumberFormat="1" applyFont="1" applyFill="1" applyBorder="1" applyAlignment="1">
      <alignment horizontal="right" vertical="center" shrinkToFit="1"/>
    </xf>
    <xf numFmtId="177" fontId="21" fillId="37" borderId="31" xfId="46" applyNumberFormat="1" applyFont="1" applyFill="1" applyBorder="1" applyAlignment="1">
      <alignment horizontal="right" vertical="center" shrinkToFit="1"/>
    </xf>
    <xf numFmtId="0" fontId="24" fillId="36" borderId="0" xfId="46" applyFont="1" applyFill="1" applyBorder="1" applyAlignment="1">
      <alignment vertical="center" shrinkToFit="1"/>
    </xf>
    <xf numFmtId="0" fontId="21" fillId="0" borderId="0" xfId="46" applyFont="1" applyFill="1" applyBorder="1" applyAlignment="1">
      <alignment horizontal="right" vertical="center" shrinkToFit="1"/>
    </xf>
    <xf numFmtId="178" fontId="21" fillId="35" borderId="55" xfId="46" applyNumberFormat="1" applyFont="1" applyFill="1" applyBorder="1" applyAlignment="1">
      <alignment horizontal="right" vertical="center" shrinkToFit="1"/>
    </xf>
    <xf numFmtId="0" fontId="21" fillId="36" borderId="0" xfId="46" applyFont="1" applyFill="1" applyAlignment="1">
      <alignment vertical="center"/>
    </xf>
    <xf numFmtId="0" fontId="21" fillId="0" borderId="0" xfId="46" applyFont="1" applyFill="1" applyBorder="1" applyAlignment="1">
      <alignment horizontal="center" vertical="center"/>
    </xf>
    <xf numFmtId="0" fontId="21" fillId="0" borderId="0" xfId="45" applyFont="1" applyFill="1" applyBorder="1" applyAlignment="1">
      <alignment horizontal="center" vertical="center"/>
    </xf>
    <xf numFmtId="177" fontId="21" fillId="0" borderId="0" xfId="46" applyNumberFormat="1" applyFont="1" applyFill="1" applyBorder="1" applyAlignment="1">
      <alignment vertical="center"/>
    </xf>
    <xf numFmtId="0" fontId="21" fillId="0" borderId="52" xfId="45" applyFont="1" applyFill="1" applyBorder="1" applyAlignment="1">
      <alignment horizontal="right" vertical="center" shrinkToFit="1"/>
    </xf>
    <xf numFmtId="0" fontId="21" fillId="36" borderId="31" xfId="46" applyFont="1" applyFill="1" applyBorder="1" applyAlignment="1">
      <alignment horizontal="center" vertical="center" shrinkToFit="1"/>
    </xf>
    <xf numFmtId="0" fontId="21" fillId="36" borderId="0" xfId="45" applyFont="1" applyFill="1" applyAlignment="1">
      <alignment vertical="center" shrinkToFit="1"/>
    </xf>
    <xf numFmtId="0" fontId="21" fillId="33" borderId="60" xfId="45" applyFont="1" applyFill="1" applyBorder="1" applyAlignment="1">
      <alignment horizontal="right" vertical="center" shrinkToFit="1"/>
    </xf>
    <xf numFmtId="0" fontId="21" fillId="33" borderId="35" xfId="45" applyFont="1" applyFill="1" applyBorder="1" applyAlignment="1">
      <alignment horizontal="right" vertical="center" shrinkToFit="1"/>
    </xf>
    <xf numFmtId="0" fontId="21" fillId="33" borderId="36" xfId="45" applyFont="1" applyFill="1" applyBorder="1" applyAlignment="1">
      <alignment horizontal="right" vertical="center" shrinkToFit="1"/>
    </xf>
    <xf numFmtId="178" fontId="21" fillId="36" borderId="61" xfId="46" applyNumberFormat="1" applyFont="1" applyFill="1" applyBorder="1" applyAlignment="1">
      <alignment horizontal="right" vertical="center" shrinkToFit="1"/>
    </xf>
    <xf numFmtId="0" fontId="21" fillId="33" borderId="10" xfId="45" applyFont="1" applyFill="1" applyBorder="1" applyAlignment="1">
      <alignment horizontal="right" vertical="center" shrinkToFit="1"/>
    </xf>
    <xf numFmtId="0" fontId="21" fillId="33" borderId="9" xfId="45" applyFont="1" applyFill="1" applyBorder="1" applyAlignment="1">
      <alignment horizontal="right" vertical="center" shrinkToFit="1"/>
    </xf>
    <xf numFmtId="0" fontId="21" fillId="33" borderId="40" xfId="45" applyFont="1" applyFill="1" applyBorder="1" applyAlignment="1">
      <alignment horizontal="right" vertical="center" shrinkToFit="1"/>
    </xf>
    <xf numFmtId="178" fontId="21" fillId="36" borderId="41" xfId="46" applyNumberFormat="1" applyFont="1" applyFill="1" applyBorder="1" applyAlignment="1">
      <alignment horizontal="right" vertical="center" shrinkToFit="1"/>
    </xf>
    <xf numFmtId="0" fontId="21" fillId="33" borderId="65" xfId="45" applyFont="1" applyFill="1" applyBorder="1" applyAlignment="1">
      <alignment horizontal="right" vertical="center" shrinkToFit="1"/>
    </xf>
    <xf numFmtId="0" fontId="21" fillId="33" borderId="66" xfId="45" applyFont="1" applyFill="1" applyBorder="1" applyAlignment="1">
      <alignment horizontal="right" vertical="center" shrinkToFit="1"/>
    </xf>
    <xf numFmtId="0" fontId="21" fillId="33" borderId="67" xfId="45" applyFont="1" applyFill="1" applyBorder="1" applyAlignment="1">
      <alignment horizontal="right" vertical="center" shrinkToFit="1"/>
    </xf>
    <xf numFmtId="178" fontId="21" fillId="36" borderId="68" xfId="46" applyNumberFormat="1" applyFont="1" applyFill="1" applyBorder="1" applyAlignment="1">
      <alignment horizontal="right" vertical="center" shrinkToFit="1"/>
    </xf>
    <xf numFmtId="179" fontId="21" fillId="0" borderId="63" xfId="45" applyNumberFormat="1" applyFont="1" applyFill="1" applyBorder="1" applyAlignment="1">
      <alignment horizontal="right" vertical="center" shrinkToFit="1"/>
    </xf>
    <xf numFmtId="179" fontId="21" fillId="0" borderId="69" xfId="45" applyNumberFormat="1" applyFont="1" applyFill="1" applyBorder="1" applyAlignment="1">
      <alignment horizontal="right" vertical="center" shrinkToFit="1"/>
    </xf>
    <xf numFmtId="179" fontId="21" fillId="0" borderId="64" xfId="45" applyNumberFormat="1" applyFont="1" applyFill="1" applyBorder="1" applyAlignment="1">
      <alignment horizontal="right" vertical="center" shrinkToFit="1"/>
    </xf>
    <xf numFmtId="179" fontId="21" fillId="0" borderId="47" xfId="45" applyNumberFormat="1" applyFont="1" applyFill="1" applyBorder="1" applyAlignment="1">
      <alignment horizontal="right" vertical="center" shrinkToFit="1"/>
    </xf>
    <xf numFmtId="178" fontId="21" fillId="0" borderId="30" xfId="46" applyNumberFormat="1" applyFont="1" applyFill="1" applyBorder="1" applyAlignment="1">
      <alignment horizontal="right" vertical="center" shrinkToFit="1"/>
    </xf>
    <xf numFmtId="179" fontId="21" fillId="0" borderId="70" xfId="45" applyNumberFormat="1" applyFont="1" applyFill="1" applyBorder="1" applyAlignment="1">
      <alignment horizontal="right" vertical="center" shrinkToFit="1"/>
    </xf>
    <xf numFmtId="179" fontId="21" fillId="0" borderId="31" xfId="45" applyNumberFormat="1" applyFont="1" applyFill="1" applyBorder="1" applyAlignment="1">
      <alignment horizontal="right" vertical="center" shrinkToFit="1"/>
    </xf>
    <xf numFmtId="0" fontId="21" fillId="36" borderId="0" xfId="46" applyFont="1" applyFill="1" applyBorder="1" applyAlignment="1">
      <alignment horizontal="center" vertical="center"/>
    </xf>
    <xf numFmtId="0" fontId="21" fillId="0" borderId="0" xfId="45" applyFont="1" applyBorder="1" applyAlignment="1">
      <alignment horizontal="center" vertical="center"/>
    </xf>
    <xf numFmtId="0" fontId="21" fillId="0" borderId="0" xfId="45" applyFont="1" applyBorder="1" applyAlignment="1">
      <alignment vertical="center"/>
    </xf>
    <xf numFmtId="177" fontId="21" fillId="0" borderId="0" xfId="45" applyNumberFormat="1" applyFont="1" applyFill="1" applyBorder="1" applyAlignment="1">
      <alignment vertical="center"/>
    </xf>
    <xf numFmtId="177" fontId="21" fillId="0" borderId="0" xfId="45" applyNumberFormat="1" applyFont="1" applyFill="1" applyBorder="1" applyAlignment="1">
      <alignment vertical="center" shrinkToFit="1"/>
    </xf>
    <xf numFmtId="0" fontId="21" fillId="36" borderId="0" xfId="45" applyFont="1" applyFill="1" applyAlignment="1">
      <alignment horizontal="center" vertical="center"/>
    </xf>
    <xf numFmtId="179" fontId="21" fillId="0" borderId="31" xfId="45" applyNumberFormat="1" applyFont="1" applyFill="1" applyBorder="1" applyAlignment="1">
      <alignment vertical="center" shrinkToFit="1"/>
    </xf>
    <xf numFmtId="0" fontId="21" fillId="36" borderId="0" xfId="45" applyFont="1" applyFill="1" applyAlignment="1">
      <alignment horizontal="center" vertical="center" shrinkToFit="1"/>
    </xf>
    <xf numFmtId="177" fontId="21" fillId="37" borderId="31" xfId="45" applyNumberFormat="1" applyFont="1" applyFill="1" applyBorder="1" applyAlignment="1">
      <alignment vertical="center" shrinkToFit="1"/>
    </xf>
    <xf numFmtId="0" fontId="24" fillId="36" borderId="0" xfId="46" applyNumberFormat="1" applyFont="1" applyFill="1" applyBorder="1" applyAlignment="1">
      <alignment vertical="center" shrinkToFit="1"/>
    </xf>
    <xf numFmtId="178" fontId="21" fillId="36" borderId="71" xfId="46" applyNumberFormat="1" applyFont="1" applyFill="1" applyBorder="1" applyAlignment="1">
      <alignment horizontal="right" vertical="center" shrinkToFit="1"/>
    </xf>
    <xf numFmtId="0" fontId="21" fillId="33" borderId="3" xfId="45" applyFont="1" applyFill="1" applyBorder="1" applyAlignment="1">
      <alignment horizontal="right" vertical="center" shrinkToFit="1"/>
    </xf>
    <xf numFmtId="0" fontId="21" fillId="33" borderId="45" xfId="45" applyFont="1" applyFill="1" applyBorder="1" applyAlignment="1">
      <alignment horizontal="right" vertical="center" shrinkToFit="1"/>
    </xf>
    <xf numFmtId="0" fontId="21" fillId="33" borderId="46" xfId="45" applyFont="1" applyFill="1" applyBorder="1" applyAlignment="1">
      <alignment horizontal="right" vertical="center" shrinkToFit="1"/>
    </xf>
    <xf numFmtId="177" fontId="21" fillId="0" borderId="30" xfId="42" applyNumberFormat="1" applyFont="1" applyFill="1" applyBorder="1" applyAlignment="1">
      <alignment horizontal="right" vertical="center" shrinkToFit="1"/>
    </xf>
    <xf numFmtId="177" fontId="21" fillId="37" borderId="31" xfId="42" applyNumberFormat="1" applyFont="1" applyFill="1" applyBorder="1" applyAlignment="1">
      <alignment horizontal="right" vertical="center" shrinkToFit="1"/>
    </xf>
    <xf numFmtId="0" fontId="21" fillId="36" borderId="0" xfId="46" applyFont="1" applyFill="1" applyAlignment="1">
      <alignment vertical="center" shrinkToFit="1"/>
    </xf>
    <xf numFmtId="0" fontId="31" fillId="36" borderId="0" xfId="45" applyFont="1" applyFill="1" applyAlignment="1">
      <alignment horizontal="left" vertical="center" shrinkToFit="1"/>
    </xf>
    <xf numFmtId="0" fontId="21" fillId="36" borderId="0" xfId="45" applyFont="1" applyFill="1" applyBorder="1" applyAlignment="1">
      <alignment vertical="center" shrinkToFit="1"/>
    </xf>
    <xf numFmtId="0" fontId="21" fillId="36" borderId="0" xfId="45" applyFont="1" applyFill="1" applyBorder="1" applyAlignment="1">
      <alignment horizontal="center" vertical="center"/>
    </xf>
    <xf numFmtId="0" fontId="21" fillId="0" borderId="0" xfId="45" applyFont="1" applyFill="1" applyBorder="1" applyAlignment="1">
      <alignment vertical="center"/>
    </xf>
    <xf numFmtId="0" fontId="21" fillId="33" borderId="39" xfId="45" applyFont="1" applyFill="1" applyBorder="1" applyAlignment="1">
      <alignment horizontal="right" vertical="center" shrinkToFit="1"/>
    </xf>
    <xf numFmtId="178" fontId="21" fillId="36" borderId="37" xfId="46" applyNumberFormat="1" applyFont="1" applyFill="1" applyBorder="1" applyAlignment="1">
      <alignment horizontal="right" vertical="center" shrinkToFit="1"/>
    </xf>
    <xf numFmtId="0" fontId="21" fillId="33" borderId="8" xfId="45" applyFont="1" applyFill="1" applyBorder="1" applyAlignment="1">
      <alignment horizontal="right" vertical="center" shrinkToFit="1"/>
    </xf>
    <xf numFmtId="0" fontId="21" fillId="33" borderId="74" xfId="45" applyFont="1" applyFill="1" applyBorder="1" applyAlignment="1">
      <alignment horizontal="right" vertical="center" shrinkToFit="1"/>
    </xf>
    <xf numFmtId="0" fontId="21" fillId="33" borderId="75" xfId="45" applyFont="1" applyFill="1" applyBorder="1" applyAlignment="1">
      <alignment horizontal="right" vertical="center" shrinkToFit="1"/>
    </xf>
    <xf numFmtId="180" fontId="21" fillId="0" borderId="30" xfId="42" applyNumberFormat="1" applyFont="1" applyFill="1" applyBorder="1" applyAlignment="1">
      <alignment horizontal="right" vertical="center" shrinkToFit="1"/>
    </xf>
    <xf numFmtId="180" fontId="21" fillId="37" borderId="31" xfId="42" applyNumberFormat="1" applyFont="1" applyFill="1" applyBorder="1" applyAlignment="1">
      <alignment horizontal="right" vertical="center" shrinkToFit="1"/>
    </xf>
    <xf numFmtId="0" fontId="21" fillId="36" borderId="0" xfId="45" applyFont="1" applyFill="1" applyBorder="1" applyAlignment="1">
      <alignment horizontal="center" vertical="center" wrapText="1"/>
    </xf>
    <xf numFmtId="0" fontId="21" fillId="36" borderId="0" xfId="45" applyFont="1" applyFill="1" applyBorder="1" applyAlignment="1">
      <alignment vertical="center"/>
    </xf>
    <xf numFmtId="0" fontId="31" fillId="36" borderId="0" xfId="45" applyFont="1" applyFill="1" applyAlignment="1">
      <alignment horizontal="right" vertical="center" shrinkToFit="1"/>
    </xf>
    <xf numFmtId="178" fontId="31" fillId="35" borderId="55" xfId="45" applyNumberFormat="1" applyFont="1" applyFill="1" applyBorder="1" applyAlignment="1">
      <alignment vertical="center" shrinkToFit="1"/>
    </xf>
    <xf numFmtId="0" fontId="33" fillId="36" borderId="0" xfId="45" applyFont="1" applyFill="1" applyAlignment="1">
      <alignment vertical="center"/>
    </xf>
    <xf numFmtId="0" fontId="32" fillId="36" borderId="0" xfId="45" applyFont="1" applyFill="1" applyAlignment="1">
      <alignment vertical="center"/>
    </xf>
    <xf numFmtId="0" fontId="33" fillId="36" borderId="0" xfId="45" applyFont="1" applyFill="1" applyAlignment="1">
      <alignment vertical="center" wrapText="1"/>
    </xf>
    <xf numFmtId="0" fontId="31" fillId="36" borderId="0" xfId="45" applyFont="1" applyFill="1" applyAlignment="1">
      <alignment horizontal="left" vertical="center"/>
    </xf>
    <xf numFmtId="0" fontId="21" fillId="0" borderId="0" xfId="45" applyFont="1" applyFill="1" applyBorder="1" applyAlignment="1">
      <alignment horizontal="center" vertical="center" wrapText="1"/>
    </xf>
    <xf numFmtId="0" fontId="21" fillId="36" borderId="0" xfId="47" applyFont="1" applyFill="1" applyAlignment="1">
      <alignment vertical="center"/>
    </xf>
    <xf numFmtId="0" fontId="3" fillId="36" borderId="0" xfId="47" applyFill="1" applyAlignment="1">
      <alignment vertical="center"/>
    </xf>
    <xf numFmtId="0" fontId="34" fillId="36" borderId="0" xfId="47" applyFont="1" applyFill="1" applyBorder="1" applyAlignment="1">
      <alignment horizontal="center" vertical="center"/>
    </xf>
    <xf numFmtId="0" fontId="35" fillId="36" borderId="0" xfId="47" applyFont="1" applyFill="1" applyBorder="1" applyAlignment="1">
      <alignment horizontal="center" vertical="center"/>
    </xf>
    <xf numFmtId="0" fontId="36" fillId="36" borderId="0" xfId="47" applyFont="1" applyFill="1" applyBorder="1" applyAlignment="1">
      <alignment horizontal="center" vertical="center" wrapText="1" shrinkToFit="1"/>
    </xf>
    <xf numFmtId="0" fontId="3" fillId="36" borderId="0" xfId="47" applyFill="1" applyBorder="1" applyAlignment="1">
      <alignment vertical="center"/>
    </xf>
    <xf numFmtId="0" fontId="31" fillId="36" borderId="0" xfId="47" applyFont="1" applyFill="1" applyAlignment="1">
      <alignment horizontal="right" vertical="center"/>
    </xf>
    <xf numFmtId="0" fontId="32" fillId="36" borderId="0" xfId="47" applyFont="1" applyFill="1" applyAlignment="1">
      <alignment vertical="center"/>
    </xf>
    <xf numFmtId="0" fontId="28" fillId="36" borderId="0" xfId="47" applyFont="1" applyFill="1" applyAlignment="1">
      <alignment horizontal="left" vertical="center"/>
    </xf>
    <xf numFmtId="0" fontId="37" fillId="36" borderId="0" xfId="47" applyFont="1" applyFill="1" applyAlignment="1">
      <alignment horizontal="left" vertical="center"/>
    </xf>
    <xf numFmtId="0" fontId="31" fillId="36" borderId="0" xfId="47" applyFont="1" applyFill="1" applyAlignment="1">
      <alignment horizontal="right" vertical="top"/>
    </xf>
    <xf numFmtId="0" fontId="31" fillId="36" borderId="0" xfId="47" applyFont="1" applyFill="1" applyAlignment="1">
      <alignment horizontal="left" vertical="center" indent="1"/>
    </xf>
    <xf numFmtId="0" fontId="33" fillId="36" borderId="0" xfId="47" applyFont="1" applyFill="1" applyAlignment="1">
      <alignment horizontal="left" vertical="center" indent="1"/>
    </xf>
    <xf numFmtId="0" fontId="31" fillId="36" borderId="0" xfId="47" applyFont="1" applyFill="1" applyAlignment="1">
      <alignment horizontal="left" vertical="top"/>
    </xf>
    <xf numFmtId="0" fontId="32" fillId="36" borderId="0" xfId="47" applyFont="1" applyFill="1" applyAlignment="1">
      <alignment vertical="center" wrapText="1"/>
    </xf>
    <xf numFmtId="0" fontId="31" fillId="36" borderId="0" xfId="47" applyFont="1" applyFill="1" applyAlignment="1">
      <alignment vertical="center"/>
    </xf>
    <xf numFmtId="0" fontId="21" fillId="33" borderId="49" xfId="47" applyFont="1" applyFill="1" applyBorder="1" applyAlignment="1">
      <alignment horizontal="right" vertical="center"/>
    </xf>
    <xf numFmtId="0" fontId="21" fillId="33" borderId="50" xfId="47" applyFont="1" applyFill="1" applyBorder="1" applyAlignment="1">
      <alignment horizontal="right" vertical="center"/>
    </xf>
    <xf numFmtId="0" fontId="21" fillId="33" borderId="53" xfId="47" applyFont="1" applyFill="1" applyBorder="1" applyAlignment="1">
      <alignment horizontal="right" vertical="center"/>
    </xf>
    <xf numFmtId="0" fontId="21" fillId="0" borderId="0" xfId="47" applyFont="1" applyFill="1" applyAlignment="1">
      <alignment vertical="center" wrapText="1"/>
    </xf>
    <xf numFmtId="0" fontId="21" fillId="36" borderId="37" xfId="47" applyFont="1" applyFill="1" applyBorder="1" applyAlignment="1">
      <alignment horizontal="center" vertical="center" wrapText="1"/>
    </xf>
    <xf numFmtId="0" fontId="21" fillId="33" borderId="33" xfId="47" applyFont="1" applyFill="1" applyBorder="1" applyAlignment="1">
      <alignment horizontal="right" vertical="center"/>
    </xf>
    <xf numFmtId="0" fontId="21" fillId="33" borderId="35" xfId="47" applyFont="1" applyFill="1" applyBorder="1" applyAlignment="1">
      <alignment horizontal="right" vertical="center"/>
    </xf>
    <xf numFmtId="0" fontId="21" fillId="33" borderId="76" xfId="47" applyFont="1" applyFill="1" applyBorder="1" applyAlignment="1">
      <alignment horizontal="right" vertical="center"/>
    </xf>
    <xf numFmtId="0" fontId="21" fillId="0" borderId="77" xfId="47" applyFont="1" applyFill="1" applyBorder="1" applyAlignment="1">
      <alignment vertical="center" wrapText="1"/>
    </xf>
    <xf numFmtId="0" fontId="21" fillId="36" borderId="68" xfId="47" applyFont="1" applyFill="1" applyBorder="1" applyAlignment="1">
      <alignment horizontal="center" vertical="center" wrapText="1"/>
    </xf>
    <xf numFmtId="0" fontId="21" fillId="33" borderId="63" xfId="47" applyFont="1" applyFill="1" applyBorder="1" applyAlignment="1">
      <alignment vertical="center"/>
    </xf>
    <xf numFmtId="0" fontId="21" fillId="33" borderId="69" xfId="47" applyFont="1" applyFill="1" applyBorder="1" applyAlignment="1">
      <alignment vertical="center"/>
    </xf>
    <xf numFmtId="0" fontId="21" fillId="33" borderId="64" xfId="47" applyFont="1" applyFill="1" applyBorder="1" applyAlignment="1">
      <alignment vertical="center"/>
    </xf>
    <xf numFmtId="9" fontId="21" fillId="36" borderId="52" xfId="47" applyNumberFormat="1" applyFont="1" applyFill="1" applyBorder="1" applyAlignment="1">
      <alignment vertical="center"/>
    </xf>
    <xf numFmtId="9" fontId="21" fillId="36" borderId="53" xfId="47" applyNumberFormat="1" applyFont="1" applyFill="1" applyBorder="1" applyAlignment="1">
      <alignment vertical="center"/>
    </xf>
    <xf numFmtId="9" fontId="21" fillId="35" borderId="81" xfId="47" applyNumberFormat="1" applyFont="1" applyFill="1" applyBorder="1" applyAlignment="1">
      <alignment vertical="center"/>
    </xf>
    <xf numFmtId="0" fontId="21" fillId="38" borderId="0" xfId="47" applyFont="1" applyFill="1" applyAlignment="1">
      <alignment vertical="center"/>
    </xf>
    <xf numFmtId="0" fontId="21" fillId="0" borderId="0" xfId="47" applyFont="1" applyFill="1" applyAlignment="1">
      <alignment vertical="center"/>
    </xf>
    <xf numFmtId="0" fontId="21" fillId="38" borderId="0" xfId="47" applyFont="1" applyFill="1" applyAlignment="1">
      <alignment horizontal="center" vertical="center"/>
    </xf>
    <xf numFmtId="9" fontId="21" fillId="36" borderId="51" xfId="47" applyNumberFormat="1" applyFont="1" applyFill="1" applyBorder="1" applyAlignment="1">
      <alignment vertical="center"/>
    </xf>
    <xf numFmtId="9" fontId="21" fillId="36" borderId="0" xfId="47" applyNumberFormat="1" applyFont="1" applyFill="1" applyAlignment="1">
      <alignment vertical="center"/>
    </xf>
    <xf numFmtId="9" fontId="32" fillId="36" borderId="0" xfId="47" applyNumberFormat="1" applyFont="1" applyFill="1" applyAlignment="1">
      <alignment vertical="center"/>
    </xf>
    <xf numFmtId="0" fontId="31" fillId="36" borderId="0" xfId="47" applyFont="1" applyFill="1" applyAlignment="1">
      <alignment horizontal="center" vertical="center"/>
    </xf>
    <xf numFmtId="0" fontId="21" fillId="36" borderId="0" xfId="47" applyFont="1" applyFill="1" applyAlignment="1">
      <alignment horizontal="left" vertical="center" wrapText="1"/>
    </xf>
    <xf numFmtId="0" fontId="0" fillId="36" borderId="0" xfId="47" applyFont="1" applyFill="1" applyAlignment="1">
      <alignment horizontal="left" vertical="center" wrapText="1"/>
    </xf>
    <xf numFmtId="0" fontId="21" fillId="36" borderId="52" xfId="47" applyFont="1" applyFill="1" applyBorder="1" applyAlignment="1">
      <alignment vertical="center"/>
    </xf>
    <xf numFmtId="0" fontId="21" fillId="36" borderId="53" xfId="47" applyFont="1" applyFill="1" applyBorder="1" applyAlignment="1">
      <alignment vertical="center"/>
    </xf>
    <xf numFmtId="0" fontId="21" fillId="35" borderId="81" xfId="47" applyFont="1" applyFill="1" applyBorder="1" applyAlignment="1">
      <alignment vertical="center"/>
    </xf>
    <xf numFmtId="0" fontId="21" fillId="36" borderId="0" xfId="47" applyFont="1" applyFill="1" applyBorder="1" applyAlignment="1">
      <alignment horizontal="center" vertical="center" wrapText="1"/>
    </xf>
    <xf numFmtId="0" fontId="21" fillId="36" borderId="0" xfId="47" applyFont="1" applyFill="1" applyBorder="1" applyAlignment="1">
      <alignment vertical="center"/>
    </xf>
    <xf numFmtId="0" fontId="21" fillId="33" borderId="82" xfId="47" applyFont="1" applyFill="1" applyBorder="1" applyAlignment="1">
      <alignment vertical="center"/>
    </xf>
    <xf numFmtId="0" fontId="21" fillId="36" borderId="0" xfId="47" applyFont="1" applyFill="1" applyAlignment="1">
      <alignment horizontal="right" vertical="center"/>
    </xf>
    <xf numFmtId="9" fontId="21" fillId="35" borderId="83" xfId="47" applyNumberFormat="1" applyFont="1" applyFill="1" applyBorder="1" applyAlignment="1">
      <alignment vertical="center"/>
    </xf>
    <xf numFmtId="0" fontId="24" fillId="36" borderId="0" xfId="47" applyFont="1" applyFill="1" applyAlignment="1">
      <alignment vertical="center"/>
    </xf>
    <xf numFmtId="0" fontId="0" fillId="36" borderId="0" xfId="47" applyFont="1" applyFill="1" applyAlignment="1">
      <alignment vertical="center"/>
    </xf>
    <xf numFmtId="0" fontId="24" fillId="36" borderId="0" xfId="47" applyFont="1" applyFill="1" applyAlignment="1">
      <alignment horizontal="right" vertical="center"/>
    </xf>
    <xf numFmtId="0" fontId="24" fillId="36" borderId="0" xfId="45" applyFont="1" applyFill="1" applyAlignment="1">
      <alignment horizontal="center" vertical="center"/>
    </xf>
    <xf numFmtId="0" fontId="34" fillId="36" borderId="0" xfId="45" applyFont="1" applyFill="1" applyBorder="1" applyAlignment="1">
      <alignment horizontal="center" vertical="center"/>
    </xf>
    <xf numFmtId="0" fontId="35" fillId="36" borderId="0" xfId="45" applyFont="1" applyFill="1" applyBorder="1" applyAlignment="1">
      <alignment horizontal="center" vertical="center"/>
    </xf>
    <xf numFmtId="0" fontId="36" fillId="36" borderId="0" xfId="45" applyFont="1" applyFill="1" applyBorder="1" applyAlignment="1">
      <alignment horizontal="center" vertical="center" wrapText="1" shrinkToFit="1"/>
    </xf>
    <xf numFmtId="0" fontId="22" fillId="36" borderId="0" xfId="45" applyFont="1" applyFill="1" applyAlignment="1">
      <alignment vertical="center"/>
    </xf>
    <xf numFmtId="0" fontId="28" fillId="36" borderId="0" xfId="45" applyFont="1" applyFill="1" applyAlignment="1">
      <alignment horizontal="left" vertical="center"/>
    </xf>
    <xf numFmtId="0" fontId="37" fillId="36" borderId="0" xfId="45" applyFont="1" applyFill="1" applyAlignment="1">
      <alignment horizontal="left" vertical="center"/>
    </xf>
    <xf numFmtId="0" fontId="22" fillId="36" borderId="0" xfId="45" applyFont="1" applyFill="1" applyAlignment="1">
      <alignment horizontal="left" vertical="top"/>
    </xf>
    <xf numFmtId="0" fontId="32" fillId="36" borderId="0" xfId="45" applyFont="1" applyFill="1" applyAlignment="1">
      <alignment vertical="center" wrapText="1"/>
    </xf>
    <xf numFmtId="0" fontId="21" fillId="36" borderId="0" xfId="45" applyFont="1" applyFill="1" applyAlignment="1">
      <alignment horizontal="right" vertical="center"/>
    </xf>
    <xf numFmtId="0" fontId="21" fillId="0" borderId="0" xfId="45" applyFont="1" applyFill="1" applyAlignment="1">
      <alignment vertical="center"/>
    </xf>
    <xf numFmtId="0" fontId="21" fillId="33" borderId="49" xfId="45" applyFont="1" applyFill="1" applyBorder="1" applyAlignment="1">
      <alignment horizontal="right" vertical="center"/>
    </xf>
    <xf numFmtId="0" fontId="21" fillId="33" borderId="50" xfId="45" applyFont="1" applyFill="1" applyBorder="1" applyAlignment="1">
      <alignment horizontal="right" vertical="center"/>
    </xf>
    <xf numFmtId="0" fontId="21" fillId="33" borderId="53" xfId="45" applyFont="1" applyFill="1" applyBorder="1" applyAlignment="1">
      <alignment horizontal="right" vertical="center"/>
    </xf>
    <xf numFmtId="0" fontId="25" fillId="36" borderId="37" xfId="45" applyFont="1" applyFill="1" applyBorder="1" applyAlignment="1">
      <alignment horizontal="center" vertical="center" wrapText="1"/>
    </xf>
    <xf numFmtId="0" fontId="21" fillId="33" borderId="33" xfId="45" applyFont="1" applyFill="1" applyBorder="1" applyAlignment="1">
      <alignment horizontal="right" vertical="center"/>
    </xf>
    <xf numFmtId="0" fontId="21" fillId="33" borderId="35" xfId="45" applyFont="1" applyFill="1" applyBorder="1" applyAlignment="1">
      <alignment horizontal="right" vertical="center"/>
    </xf>
    <xf numFmtId="0" fontId="21" fillId="33" borderId="76" xfId="45" applyFont="1" applyFill="1" applyBorder="1" applyAlignment="1">
      <alignment horizontal="right" vertical="center"/>
    </xf>
    <xf numFmtId="0" fontId="25" fillId="36" borderId="68" xfId="45" applyFont="1" applyFill="1" applyBorder="1" applyAlignment="1">
      <alignment horizontal="center" vertical="center" wrapText="1"/>
    </xf>
    <xf numFmtId="0" fontId="21" fillId="33" borderId="63" xfId="45" applyFont="1" applyFill="1" applyBorder="1" applyAlignment="1">
      <alignment vertical="center"/>
    </xf>
    <xf numFmtId="0" fontId="21" fillId="33" borderId="69" xfId="45" applyFont="1" applyFill="1" applyBorder="1" applyAlignment="1">
      <alignment vertical="center"/>
    </xf>
    <xf numFmtId="0" fontId="21" fillId="33" borderId="64" xfId="45" applyFont="1" applyFill="1" applyBorder="1" applyAlignment="1">
      <alignment vertical="center"/>
    </xf>
    <xf numFmtId="9" fontId="21" fillId="36" borderId="52" xfId="45" applyNumberFormat="1" applyFont="1" applyFill="1" applyBorder="1" applyAlignment="1">
      <alignment vertical="center"/>
    </xf>
    <xf numFmtId="9" fontId="21" fillId="36" borderId="53" xfId="45" applyNumberFormat="1" applyFont="1" applyFill="1" applyBorder="1" applyAlignment="1">
      <alignment vertical="center"/>
    </xf>
    <xf numFmtId="9" fontId="21" fillId="35" borderId="81" xfId="45" applyNumberFormat="1" applyFont="1" applyFill="1" applyBorder="1" applyAlignment="1">
      <alignment vertical="center"/>
    </xf>
    <xf numFmtId="0" fontId="21" fillId="38" borderId="0" xfId="45" applyFont="1" applyFill="1" applyAlignment="1">
      <alignment vertical="center"/>
    </xf>
    <xf numFmtId="0" fontId="21" fillId="38" borderId="0" xfId="45" applyFont="1" applyFill="1" applyAlignment="1">
      <alignment horizontal="center" vertical="center"/>
    </xf>
    <xf numFmtId="9" fontId="21" fillId="36" borderId="0" xfId="45" applyNumberFormat="1" applyFont="1" applyFill="1" applyAlignment="1">
      <alignment vertical="center"/>
    </xf>
    <xf numFmtId="9" fontId="32" fillId="36" borderId="0" xfId="45" applyNumberFormat="1" applyFont="1" applyFill="1" applyAlignment="1">
      <alignment vertical="center"/>
    </xf>
    <xf numFmtId="9" fontId="21" fillId="36" borderId="51" xfId="45" applyNumberFormat="1" applyFont="1" applyFill="1" applyBorder="1" applyAlignment="1">
      <alignment vertical="center"/>
    </xf>
    <xf numFmtId="0" fontId="31" fillId="36" borderId="0" xfId="45" applyFont="1" applyFill="1" applyAlignment="1">
      <alignment horizontal="center" vertical="center"/>
    </xf>
    <xf numFmtId="0" fontId="21" fillId="36" borderId="0" xfId="45" applyFont="1" applyFill="1" applyAlignment="1">
      <alignment horizontal="left" vertical="center" wrapText="1"/>
    </xf>
    <xf numFmtId="0" fontId="0" fillId="36" borderId="0" xfId="45" applyFont="1" applyFill="1" applyAlignment="1">
      <alignment horizontal="left" vertical="center" wrapText="1"/>
    </xf>
    <xf numFmtId="0" fontId="24" fillId="36" borderId="0" xfId="45" applyFont="1" applyFill="1" applyAlignment="1">
      <alignment vertical="center"/>
    </xf>
    <xf numFmtId="0" fontId="0" fillId="36" borderId="0" xfId="45" applyFont="1" applyFill="1" applyAlignment="1">
      <alignment vertical="center"/>
    </xf>
    <xf numFmtId="0" fontId="24" fillId="36" borderId="0" xfId="45" applyFont="1" applyFill="1" applyAlignment="1">
      <alignment horizontal="right" vertical="center"/>
    </xf>
    <xf numFmtId="0" fontId="22" fillId="36" borderId="0" xfId="0" applyFont="1" applyFill="1" applyAlignment="1">
      <alignment horizontal="center" vertical="center" wrapText="1" shrinkToFit="1"/>
    </xf>
    <xf numFmtId="0" fontId="39" fillId="36" borderId="0" xfId="0" applyFont="1" applyFill="1" applyAlignment="1">
      <alignment vertical="center"/>
    </xf>
    <xf numFmtId="0" fontId="21" fillId="0" borderId="0" xfId="0" applyFont="1" applyBorder="1" applyAlignment="1"/>
    <xf numFmtId="0" fontId="28" fillId="0" borderId="0" xfId="0" applyFont="1" applyFill="1"/>
    <xf numFmtId="0" fontId="37" fillId="0" borderId="0" xfId="0" applyFont="1" applyFill="1"/>
    <xf numFmtId="0" fontId="21" fillId="0" borderId="0" xfId="0" applyFont="1" applyAlignment="1"/>
    <xf numFmtId="0" fontId="21" fillId="0" borderId="30" xfId="0" applyFont="1" applyFill="1" applyBorder="1" applyAlignment="1">
      <alignment horizontal="right" vertical="center"/>
    </xf>
    <xf numFmtId="0" fontId="21" fillId="0" borderId="28" xfId="0" applyFont="1" applyFill="1" applyBorder="1" applyAlignment="1">
      <alignment horizontal="right" vertical="center"/>
    </xf>
    <xf numFmtId="0" fontId="21" fillId="0" borderId="29" xfId="0" applyFont="1" applyFill="1" applyBorder="1" applyAlignment="1">
      <alignment horizontal="right" vertical="center"/>
    </xf>
    <xf numFmtId="0" fontId="21" fillId="33" borderId="60" xfId="0" applyFont="1" applyFill="1" applyBorder="1" applyAlignment="1">
      <alignment vertical="center" shrinkToFit="1"/>
    </xf>
    <xf numFmtId="0" fontId="21" fillId="33" borderId="35" xfId="0" applyFont="1" applyFill="1" applyBorder="1" applyAlignment="1">
      <alignment vertical="center" shrinkToFit="1"/>
    </xf>
    <xf numFmtId="0" fontId="21" fillId="33" borderId="36" xfId="0" applyFont="1" applyFill="1" applyBorder="1" applyAlignment="1">
      <alignment vertical="center" shrinkToFit="1"/>
    </xf>
    <xf numFmtId="0" fontId="21" fillId="0" borderId="86" xfId="0" applyFont="1" applyFill="1" applyBorder="1" applyAlignment="1">
      <alignment vertical="center" shrinkToFit="1"/>
    </xf>
    <xf numFmtId="0" fontId="21" fillId="33" borderId="10" xfId="0" applyFont="1" applyFill="1" applyBorder="1" applyAlignment="1">
      <alignment vertical="center" shrinkToFit="1"/>
    </xf>
    <xf numFmtId="0" fontId="21" fillId="33" borderId="9" xfId="0" applyFont="1" applyFill="1" applyBorder="1" applyAlignment="1">
      <alignment vertical="center" shrinkToFit="1"/>
    </xf>
    <xf numFmtId="0" fontId="21" fillId="33" borderId="40" xfId="0" applyFont="1" applyFill="1" applyBorder="1" applyAlignment="1">
      <alignment vertical="center" shrinkToFit="1"/>
    </xf>
    <xf numFmtId="0" fontId="21" fillId="0" borderId="88" xfId="0" applyFont="1" applyFill="1" applyBorder="1" applyAlignment="1">
      <alignment vertical="center" shrinkToFit="1"/>
    </xf>
    <xf numFmtId="0" fontId="21" fillId="33" borderId="65" xfId="0" applyFont="1" applyFill="1" applyBorder="1" applyAlignment="1">
      <alignment vertical="center" shrinkToFit="1"/>
    </xf>
    <xf numFmtId="0" fontId="21" fillId="33" borderId="66" xfId="0" applyFont="1" applyFill="1" applyBorder="1" applyAlignment="1">
      <alignment vertical="center" shrinkToFit="1"/>
    </xf>
    <xf numFmtId="0" fontId="21" fillId="33" borderId="67" xfId="0" applyFont="1" applyFill="1" applyBorder="1" applyAlignment="1">
      <alignment vertical="center" shrinkToFit="1"/>
    </xf>
    <xf numFmtId="0" fontId="21" fillId="0" borderId="89" xfId="0" applyFont="1" applyFill="1" applyBorder="1" applyAlignment="1">
      <alignment vertical="center" shrinkToFit="1"/>
    </xf>
    <xf numFmtId="181" fontId="21" fillId="37" borderId="55" xfId="0" applyNumberFormat="1" applyFont="1" applyFill="1" applyBorder="1" applyAlignment="1">
      <alignment vertical="center" shrinkToFit="1"/>
    </xf>
    <xf numFmtId="0" fontId="21" fillId="0" borderId="90" xfId="0" applyFont="1" applyFill="1" applyBorder="1" applyAlignment="1">
      <alignment vertical="center" shrinkToFit="1"/>
    </xf>
    <xf numFmtId="0" fontId="21" fillId="36" borderId="0" xfId="0" applyFont="1" applyFill="1" applyBorder="1" applyAlignment="1">
      <alignment vertical="center" shrinkToFit="1"/>
    </xf>
    <xf numFmtId="0" fontId="21" fillId="35" borderId="79" xfId="0" applyFont="1" applyFill="1" applyBorder="1" applyAlignment="1">
      <alignment horizontal="center" vertical="center" shrinkToFit="1"/>
    </xf>
    <xf numFmtId="0" fontId="21" fillId="36" borderId="0" xfId="0" applyFont="1" applyFill="1" applyBorder="1" applyAlignment="1">
      <alignment vertical="center"/>
    </xf>
    <xf numFmtId="177" fontId="21" fillId="36" borderId="30" xfId="48" applyNumberFormat="1" applyFont="1" applyFill="1" applyBorder="1" applyAlignment="1">
      <alignment vertical="center" shrinkToFit="1"/>
    </xf>
    <xf numFmtId="0" fontId="21" fillId="33" borderId="30" xfId="0" applyFont="1" applyFill="1" applyBorder="1" applyAlignment="1">
      <alignment horizontal="right" vertical="center"/>
    </xf>
    <xf numFmtId="0" fontId="21" fillId="33" borderId="28" xfId="0" applyFont="1" applyFill="1" applyBorder="1" applyAlignment="1">
      <alignment horizontal="right" vertical="center"/>
    </xf>
    <xf numFmtId="0" fontId="21" fillId="33" borderId="29" xfId="0" applyFont="1" applyFill="1" applyBorder="1" applyAlignment="1">
      <alignment horizontal="right" vertical="center"/>
    </xf>
    <xf numFmtId="0" fontId="21" fillId="36" borderId="0" xfId="0" applyFont="1" applyFill="1" applyBorder="1" applyAlignment="1">
      <alignment horizontal="center" vertical="center" wrapText="1"/>
    </xf>
    <xf numFmtId="177" fontId="21" fillId="36" borderId="31" xfId="48" applyNumberFormat="1" applyFont="1" applyFill="1" applyBorder="1" applyAlignment="1">
      <alignment vertical="center" shrinkToFit="1"/>
    </xf>
    <xf numFmtId="0" fontId="21" fillId="0" borderId="0" xfId="0" applyFont="1" applyAlignment="1">
      <alignment shrinkToFit="1"/>
    </xf>
    <xf numFmtId="0" fontId="21" fillId="0" borderId="1" xfId="0" applyFont="1" applyBorder="1" applyAlignment="1">
      <alignment shrinkToFit="1"/>
    </xf>
    <xf numFmtId="0" fontId="21" fillId="0" borderId="2" xfId="0" applyFont="1" applyBorder="1" applyAlignment="1">
      <alignment shrinkToFit="1"/>
    </xf>
    <xf numFmtId="0" fontId="21" fillId="0" borderId="3" xfId="0" applyFont="1" applyBorder="1" applyAlignment="1">
      <alignment shrinkToFit="1"/>
    </xf>
    <xf numFmtId="0" fontId="21" fillId="0" borderId="7" xfId="0" applyFont="1" applyBorder="1" applyAlignment="1">
      <alignment shrinkToFit="1"/>
    </xf>
    <xf numFmtId="0" fontId="21" fillId="0" borderId="0" xfId="0" applyFont="1" applyBorder="1" applyAlignment="1">
      <alignment shrinkToFit="1"/>
    </xf>
    <xf numFmtId="0" fontId="21" fillId="0" borderId="8" xfId="0" applyFont="1" applyBorder="1" applyAlignment="1">
      <alignment shrinkToFit="1"/>
    </xf>
    <xf numFmtId="0" fontId="21" fillId="0" borderId="7" xfId="0" applyFont="1" applyBorder="1" applyAlignment="1">
      <alignment horizontal="left" vertical="center"/>
    </xf>
    <xf numFmtId="0" fontId="21" fillId="0" borderId="0" xfId="0" applyFont="1" applyBorder="1" applyAlignment="1">
      <alignment horizontal="justify" vertical="top"/>
    </xf>
    <xf numFmtId="0" fontId="25" fillId="0" borderId="7"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1" fillId="0" borderId="0" xfId="0" applyFont="1" applyFill="1" applyAlignment="1"/>
    <xf numFmtId="0" fontId="21" fillId="0" borderId="5" xfId="0" applyFont="1" applyBorder="1" applyAlignment="1">
      <alignment vertical="top" wrapText="1"/>
    </xf>
    <xf numFmtId="0" fontId="21" fillId="0" borderId="6" xfId="0" applyFont="1" applyBorder="1" applyAlignment="1">
      <alignment vertical="top" wrapText="1"/>
    </xf>
    <xf numFmtId="0" fontId="21" fillId="0" borderId="0" xfId="0" applyFont="1" applyFill="1" applyAlignment="1">
      <alignment vertical="center"/>
    </xf>
    <xf numFmtId="0" fontId="21" fillId="0" borderId="0" xfId="0" applyFont="1" applyFill="1"/>
    <xf numFmtId="0" fontId="0" fillId="0" borderId="0" xfId="0" applyFont="1" applyFill="1" applyAlignment="1">
      <alignment vertical="center"/>
    </xf>
    <xf numFmtId="0" fontId="22" fillId="0" borderId="0" xfId="0" applyFont="1" applyFill="1" applyAlignment="1">
      <alignment horizontal="center" vertical="center" wrapText="1" shrinkToFit="1"/>
    </xf>
    <xf numFmtId="0" fontId="22" fillId="0" borderId="0" xfId="0" applyFont="1" applyFill="1" applyAlignment="1"/>
    <xf numFmtId="0" fontId="22" fillId="0" borderId="0" xfId="0" applyFont="1" applyFill="1"/>
    <xf numFmtId="0" fontId="39" fillId="0" borderId="0" xfId="0" applyFont="1" applyFill="1"/>
    <xf numFmtId="0" fontId="40" fillId="0" borderId="0" xfId="0" applyFont="1" applyFill="1" applyAlignment="1">
      <alignment vertical="center"/>
    </xf>
    <xf numFmtId="0" fontId="41" fillId="0" borderId="0" xfId="0" applyFont="1" applyFill="1" applyAlignment="1">
      <alignment vertical="center"/>
    </xf>
    <xf numFmtId="0" fontId="39" fillId="0" borderId="0" xfId="0" applyFont="1" applyFill="1" applyAlignment="1">
      <alignment vertical="center"/>
    </xf>
    <xf numFmtId="0" fontId="41" fillId="0" borderId="0" xfId="0" applyFont="1" applyFill="1" applyAlignment="1">
      <alignment vertical="center" wrapText="1"/>
    </xf>
    <xf numFmtId="0" fontId="22" fillId="0" borderId="0" xfId="0" applyFont="1" applyFill="1" applyAlignment="1">
      <alignment vertical="center"/>
    </xf>
    <xf numFmtId="0" fontId="28" fillId="0" borderId="0" xfId="0" applyFont="1" applyFill="1" applyAlignment="1">
      <alignment horizontal="left" vertical="center" wrapText="1"/>
    </xf>
    <xf numFmtId="0" fontId="22" fillId="0" borderId="0" xfId="0" applyFont="1" applyFill="1" applyBorder="1" applyAlignment="1">
      <alignment horizontal="right" vertical="center"/>
    </xf>
    <xf numFmtId="0" fontId="21" fillId="0" borderId="84" xfId="0" applyFont="1" applyFill="1" applyBorder="1"/>
    <xf numFmtId="0" fontId="21" fillId="0" borderId="85" xfId="0" applyFont="1" applyFill="1" applyBorder="1"/>
    <xf numFmtId="0" fontId="21" fillId="0" borderId="76" xfId="0" applyFont="1" applyFill="1" applyBorder="1" applyAlignment="1">
      <alignment horizontal="distributed" vertical="center" shrinkToFit="1"/>
    </xf>
    <xf numFmtId="0" fontId="21" fillId="0" borderId="0" xfId="0" applyFont="1" applyFill="1" applyAlignment="1">
      <alignment shrinkToFit="1"/>
    </xf>
    <xf numFmtId="0" fontId="21" fillId="0" borderId="73" xfId="0" applyFont="1" applyFill="1" applyBorder="1" applyAlignment="1">
      <alignment horizontal="distributed" vertical="center" shrinkToFit="1"/>
    </xf>
    <xf numFmtId="0" fontId="21" fillId="0" borderId="43" xfId="0" applyFont="1" applyFill="1" applyBorder="1" applyAlignment="1">
      <alignment horizontal="distributed" vertical="center" shrinkToFit="1"/>
    </xf>
    <xf numFmtId="181" fontId="21" fillId="34" borderId="55" xfId="0" applyNumberFormat="1" applyFont="1" applyFill="1" applyBorder="1" applyAlignment="1">
      <alignment vertical="center" shrinkToFit="1"/>
    </xf>
    <xf numFmtId="0" fontId="21" fillId="0" borderId="36" xfId="0" applyFont="1" applyFill="1" applyBorder="1" applyAlignment="1">
      <alignment horizontal="distributed" vertical="center" shrinkToFit="1"/>
    </xf>
    <xf numFmtId="0" fontId="21" fillId="0" borderId="40" xfId="0" applyFont="1" applyFill="1" applyBorder="1" applyAlignment="1">
      <alignment horizontal="distributed" vertical="center" shrinkToFit="1"/>
    </xf>
    <xf numFmtId="0" fontId="21" fillId="0" borderId="67" xfId="0" applyFont="1" applyFill="1" applyBorder="1" applyAlignment="1">
      <alignment horizontal="distributed" vertical="center" shrinkToFit="1"/>
    </xf>
    <xf numFmtId="0" fontId="21" fillId="0" borderId="0" xfId="0" applyFont="1" applyFill="1" applyBorder="1" applyAlignment="1">
      <alignment vertical="center" shrinkToFit="1"/>
    </xf>
    <xf numFmtId="177" fontId="21" fillId="0" borderId="30" xfId="48" applyNumberFormat="1" applyFont="1" applyFill="1" applyBorder="1" applyAlignment="1">
      <alignment vertical="center" shrinkToFit="1"/>
    </xf>
    <xf numFmtId="177" fontId="21" fillId="0" borderId="50" xfId="48" applyNumberFormat="1" applyFont="1" applyFill="1" applyBorder="1" applyAlignment="1">
      <alignment vertical="center" shrinkToFit="1"/>
    </xf>
    <xf numFmtId="177" fontId="21" fillId="0" borderId="54" xfId="48" applyNumberFormat="1" applyFont="1" applyFill="1" applyBorder="1" applyAlignment="1">
      <alignment vertical="center" shrinkToFit="1"/>
    </xf>
    <xf numFmtId="177" fontId="21" fillId="0" borderId="51" xfId="48" applyNumberFormat="1" applyFont="1" applyFill="1" applyBorder="1" applyAlignment="1">
      <alignment vertical="center" shrinkToFit="1"/>
    </xf>
    <xf numFmtId="177" fontId="21" fillId="0" borderId="52" xfId="48" applyNumberFormat="1" applyFont="1" applyFill="1" applyBorder="1" applyAlignment="1">
      <alignment vertical="center" shrinkToFit="1"/>
    </xf>
    <xf numFmtId="0" fontId="21" fillId="0" borderId="0" xfId="0" applyFont="1" applyFill="1" applyAlignment="1">
      <alignment vertical="center" shrinkToFit="1"/>
    </xf>
    <xf numFmtId="0" fontId="24" fillId="0" borderId="0" xfId="0" applyFont="1" applyFill="1" applyBorder="1" applyAlignment="1">
      <alignment vertical="center"/>
    </xf>
    <xf numFmtId="0" fontId="21" fillId="0" borderId="0" xfId="0" applyFont="1" applyFill="1" applyBorder="1" applyAlignment="1">
      <alignment horizontal="right" vertical="center"/>
    </xf>
    <xf numFmtId="0" fontId="21" fillId="0" borderId="0" xfId="0" applyFont="1" applyFill="1" applyBorder="1"/>
    <xf numFmtId="0" fontId="21" fillId="0" borderId="0" xfId="0" applyFont="1" applyFill="1" applyBorder="1" applyAlignment="1">
      <alignment shrinkToFit="1"/>
    </xf>
    <xf numFmtId="181" fontId="21" fillId="0" borderId="0" xfId="0" applyNumberFormat="1" applyFont="1" applyFill="1" applyBorder="1" applyAlignment="1">
      <alignment vertical="center" shrinkToFit="1"/>
    </xf>
    <xf numFmtId="177" fontId="21" fillId="0" borderId="0" xfId="48" applyNumberFormat="1" applyFont="1" applyFill="1" applyBorder="1" applyAlignment="1">
      <alignment vertical="center" shrinkToFit="1"/>
    </xf>
    <xf numFmtId="10" fontId="21" fillId="0" borderId="0" xfId="48" applyNumberFormat="1" applyFont="1" applyFill="1" applyBorder="1" applyAlignment="1">
      <alignment vertical="center" shrinkToFit="1"/>
    </xf>
    <xf numFmtId="0" fontId="21" fillId="0" borderId="0" xfId="45" applyFont="1" applyFill="1" applyBorder="1" applyAlignment="1">
      <alignment vertical="center" shrinkToFit="1"/>
    </xf>
    <xf numFmtId="0" fontId="21" fillId="0" borderId="0" xfId="45" applyFont="1" applyFill="1" applyBorder="1" applyAlignment="1">
      <alignment horizontal="center" vertical="center" shrinkToFit="1"/>
    </xf>
    <xf numFmtId="0" fontId="24" fillId="0" borderId="0" xfId="47" applyFont="1" applyFill="1" applyAlignment="1">
      <alignment horizontal="center" vertical="center"/>
    </xf>
    <xf numFmtId="0" fontId="3" fillId="0" borderId="0" xfId="47" applyFill="1" applyAlignment="1">
      <alignment vertical="center"/>
    </xf>
    <xf numFmtId="0" fontId="24" fillId="0" borderId="0" xfId="47" applyFont="1" applyFill="1" applyAlignment="1">
      <alignment vertical="center" wrapText="1"/>
    </xf>
    <xf numFmtId="0" fontId="31" fillId="0" borderId="0" xfId="47" applyFont="1" applyFill="1" applyAlignment="1">
      <alignment horizontal="left" vertical="center" indent="1"/>
    </xf>
    <xf numFmtId="0" fontId="33" fillId="0" borderId="0" xfId="47" applyFont="1" applyFill="1" applyAlignment="1">
      <alignment horizontal="left" vertical="center" indent="1"/>
    </xf>
    <xf numFmtId="0" fontId="32" fillId="0" borderId="0" xfId="47" applyFont="1" applyFill="1" applyAlignment="1">
      <alignment vertical="center"/>
    </xf>
    <xf numFmtId="0" fontId="21" fillId="37" borderId="31" xfId="45" applyFont="1" applyFill="1" applyBorder="1" applyAlignment="1">
      <alignment horizontal="center" vertical="center" shrinkToFit="1"/>
    </xf>
    <xf numFmtId="0" fontId="25" fillId="0" borderId="0" xfId="0" applyFont="1" applyAlignment="1">
      <alignment vertical="center"/>
    </xf>
    <xf numFmtId="0" fontId="0" fillId="0" borderId="0" xfId="0" applyFont="1" applyFill="1"/>
    <xf numFmtId="0" fontId="25" fillId="36" borderId="68" xfId="47" applyFont="1" applyFill="1" applyBorder="1" applyAlignment="1">
      <alignment horizontal="center" vertical="center" wrapText="1"/>
    </xf>
    <xf numFmtId="0" fontId="25" fillId="33" borderId="0" xfId="0" applyFont="1" applyFill="1" applyBorder="1" applyAlignment="1">
      <alignment horizontal="center" vertical="center" shrinkToFit="1"/>
    </xf>
    <xf numFmtId="0" fontId="21" fillId="0" borderId="0" xfId="0" applyFont="1" applyBorder="1" applyAlignment="1">
      <alignment horizontal="justify" vertical="top" wrapText="1"/>
    </xf>
    <xf numFmtId="0" fontId="21" fillId="0" borderId="0" xfId="0" applyFont="1" applyBorder="1" applyAlignment="1">
      <alignment vertical="center" wrapText="1"/>
    </xf>
    <xf numFmtId="0" fontId="21" fillId="33" borderId="9" xfId="0" applyFont="1" applyFill="1" applyBorder="1" applyAlignment="1">
      <alignment vertical="center"/>
    </xf>
    <xf numFmtId="0" fontId="32" fillId="36" borderId="0" xfId="45" applyFont="1" applyFill="1" applyAlignment="1">
      <alignment horizontal="left" vertical="center"/>
    </xf>
    <xf numFmtId="0" fontId="31" fillId="36" borderId="0" xfId="45" applyFont="1" applyFill="1" applyAlignment="1">
      <alignment horizontal="left" vertical="center" wrapText="1" indent="2"/>
    </xf>
    <xf numFmtId="0" fontId="31" fillId="36" borderId="0" xfId="45" applyFont="1" applyFill="1" applyAlignment="1">
      <alignment horizontal="left" vertical="center" wrapText="1"/>
    </xf>
    <xf numFmtId="0" fontId="32" fillId="36" borderId="0" xfId="45" applyFont="1" applyFill="1" applyAlignment="1">
      <alignment horizontal="left" vertical="center" wrapText="1"/>
    </xf>
    <xf numFmtId="0" fontId="21" fillId="36" borderId="0" xfId="45" applyFont="1" applyFill="1" applyAlignment="1">
      <alignment vertical="center"/>
    </xf>
    <xf numFmtId="0" fontId="3" fillId="36" borderId="0" xfId="45" applyFont="1" applyFill="1" applyAlignment="1">
      <alignment vertical="center"/>
    </xf>
    <xf numFmtId="0" fontId="3" fillId="36" borderId="0" xfId="45" applyFont="1" applyFill="1" applyBorder="1" applyAlignment="1">
      <alignment vertical="center"/>
    </xf>
    <xf numFmtId="0" fontId="3" fillId="36" borderId="0" xfId="46" applyFont="1" applyFill="1"/>
    <xf numFmtId="0" fontId="21" fillId="0" borderId="0" xfId="0" applyFont="1" applyBorder="1" applyAlignment="1">
      <alignment horizontal="justify" vertical="center" wrapText="1"/>
    </xf>
    <xf numFmtId="0" fontId="25" fillId="33" borderId="7" xfId="0" applyFont="1" applyFill="1" applyBorder="1" applyAlignment="1">
      <alignment horizontal="center" vertical="center" shrinkToFit="1"/>
    </xf>
    <xf numFmtId="0" fontId="25" fillId="33" borderId="0" xfId="0" applyFont="1" applyFill="1" applyBorder="1" applyAlignment="1">
      <alignment horizontal="center" vertical="center" shrinkToFit="1"/>
    </xf>
    <xf numFmtId="0" fontId="25" fillId="0" borderId="0" xfId="0" applyFont="1" applyBorder="1" applyAlignment="1">
      <alignment horizontal="justify" vertical="top" wrapText="1"/>
    </xf>
    <xf numFmtId="0" fontId="22" fillId="0" borderId="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33" borderId="9" xfId="0" applyFont="1" applyFill="1" applyBorder="1" applyAlignment="1">
      <alignment vertical="center"/>
    </xf>
    <xf numFmtId="0" fontId="21" fillId="0" borderId="0" xfId="0" applyFont="1" applyBorder="1" applyAlignment="1">
      <alignment horizontal="justify" vertical="top" wrapText="1"/>
    </xf>
    <xf numFmtId="0" fontId="25" fillId="33" borderId="8" xfId="0" applyFont="1" applyFill="1" applyBorder="1" applyAlignment="1">
      <alignment horizontal="center" vertical="center" shrinkToFit="1"/>
    </xf>
    <xf numFmtId="0" fontId="21" fillId="0" borderId="0" xfId="0" applyFont="1" applyFill="1" applyBorder="1" applyAlignment="1">
      <alignment horizontal="justify" vertical="top" wrapText="1"/>
    </xf>
    <xf numFmtId="0" fontId="21" fillId="0" borderId="9" xfId="0" applyFont="1" applyBorder="1" applyAlignment="1">
      <alignment horizontal="center" vertical="center" wrapText="1"/>
    </xf>
    <xf numFmtId="0" fontId="21" fillId="33" borderId="11" xfId="0" applyFont="1" applyFill="1" applyBorder="1" applyAlignment="1">
      <alignment horizontal="right" vertical="center" wrapText="1" indent="1"/>
    </xf>
    <xf numFmtId="0" fontId="21" fillId="33" borderId="12" xfId="0" applyFont="1" applyFill="1" applyBorder="1" applyAlignment="1">
      <alignment horizontal="right" vertical="center" wrapText="1" indent="1"/>
    </xf>
    <xf numFmtId="0" fontId="21" fillId="33" borderId="10" xfId="0" applyFont="1" applyFill="1" applyBorder="1" applyAlignment="1">
      <alignment horizontal="right" vertical="center" wrapText="1" indent="1"/>
    </xf>
    <xf numFmtId="0" fontId="21" fillId="33" borderId="11" xfId="0" applyFont="1" applyFill="1" applyBorder="1" applyAlignment="1">
      <alignment horizontal="right" vertical="center" wrapText="1"/>
    </xf>
    <xf numFmtId="0" fontId="21" fillId="33" borderId="12" xfId="0" applyFont="1" applyFill="1" applyBorder="1" applyAlignment="1">
      <alignment horizontal="right" vertical="center" wrapText="1"/>
    </xf>
    <xf numFmtId="0" fontId="21" fillId="33" borderId="10" xfId="0" applyFont="1" applyFill="1" applyBorder="1" applyAlignment="1">
      <alignment horizontal="right" vertical="center" wrapText="1"/>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0" xfId="0" applyFont="1" applyFill="1" applyBorder="1" applyAlignment="1">
      <alignment horizontal="center" vertical="center"/>
    </xf>
    <xf numFmtId="0" fontId="25" fillId="0" borderId="0" xfId="0" applyFont="1" applyBorder="1" applyAlignment="1">
      <alignment horizontal="justify" vertical="center" wrapText="1" shrinkToFit="1"/>
    </xf>
    <xf numFmtId="0" fontId="21" fillId="33" borderId="11"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0" xfId="0" applyFont="1" applyFill="1" applyBorder="1" applyAlignment="1">
      <alignment horizontal="center" vertical="center" wrapText="1"/>
    </xf>
    <xf numFmtId="0" fontId="21" fillId="0" borderId="10" xfId="0" applyFont="1" applyBorder="1" applyAlignment="1">
      <alignment horizontal="center" vertical="center"/>
    </xf>
    <xf numFmtId="0" fontId="21" fillId="0" borderId="0" xfId="0" applyFont="1" applyBorder="1" applyAlignment="1">
      <alignment vertical="center" wrapText="1"/>
    </xf>
    <xf numFmtId="0" fontId="21" fillId="0" borderId="0" xfId="0" applyFont="1" applyAlignment="1">
      <alignment horizontal="justify" vertical="center" wrapText="1"/>
    </xf>
    <xf numFmtId="0" fontId="21" fillId="0" borderId="0" xfId="43" applyFont="1" applyBorder="1" applyAlignment="1">
      <alignment horizontal="left" vertical="top"/>
    </xf>
    <xf numFmtId="0" fontId="21" fillId="0" borderId="8" xfId="0" applyFont="1" applyBorder="1" applyAlignment="1">
      <alignment horizontal="justify" vertical="top" wrapText="1"/>
    </xf>
    <xf numFmtId="0" fontId="21" fillId="0" borderId="7" xfId="43" applyFont="1" applyBorder="1" applyAlignment="1">
      <alignment horizontal="right" vertical="center"/>
    </xf>
    <xf numFmtId="0" fontId="21" fillId="0" borderId="0" xfId="43" applyFont="1" applyBorder="1" applyAlignment="1">
      <alignment horizontal="right" vertical="center"/>
    </xf>
    <xf numFmtId="0" fontId="21" fillId="35" borderId="22" xfId="0" applyFont="1" applyFill="1" applyBorder="1" applyAlignment="1">
      <alignment horizontal="center" vertical="center"/>
    </xf>
    <xf numFmtId="0" fontId="21" fillId="35" borderId="23" xfId="0" applyFont="1" applyFill="1" applyBorder="1" applyAlignment="1">
      <alignment horizontal="center" vertical="center"/>
    </xf>
    <xf numFmtId="0" fontId="21" fillId="35" borderId="24" xfId="0" applyFont="1" applyFill="1" applyBorder="1" applyAlignment="1">
      <alignment horizontal="center" vertical="center"/>
    </xf>
    <xf numFmtId="0" fontId="21" fillId="0" borderId="0" xfId="43" applyFont="1" applyBorder="1" applyAlignment="1">
      <alignment horizontal="center" vertical="center"/>
    </xf>
    <xf numFmtId="0" fontId="21" fillId="35" borderId="22" xfId="0" applyFont="1" applyFill="1" applyBorder="1" applyAlignment="1">
      <alignment horizontal="center" vertical="center" shrinkToFit="1"/>
    </xf>
    <xf numFmtId="0" fontId="21" fillId="35" borderId="23" xfId="0" applyFont="1" applyFill="1" applyBorder="1" applyAlignment="1">
      <alignment horizontal="center" vertical="center" shrinkToFit="1"/>
    </xf>
    <xf numFmtId="0" fontId="21" fillId="35" borderId="24" xfId="0" applyFont="1" applyFill="1" applyBorder="1" applyAlignment="1">
      <alignment horizontal="center" vertical="center" shrinkToFit="1"/>
    </xf>
    <xf numFmtId="0" fontId="21" fillId="0" borderId="0" xfId="43" applyFont="1" applyAlignment="1">
      <alignment horizontal="right" vertical="center" shrinkToFit="1"/>
    </xf>
    <xf numFmtId="0" fontId="21" fillId="0" borderId="0" xfId="0" applyFont="1" applyAlignment="1">
      <alignment horizontal="right" vertical="center" shrinkToFit="1"/>
    </xf>
    <xf numFmtId="0" fontId="21" fillId="0" borderId="0" xfId="43" applyFont="1" applyBorder="1" applyAlignment="1">
      <alignment vertical="center" wrapText="1"/>
    </xf>
    <xf numFmtId="0" fontId="21" fillId="0" borderId="8" xfId="43" applyFont="1" applyBorder="1" applyAlignment="1">
      <alignment vertical="center" wrapText="1"/>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0" xfId="0" applyFont="1" applyFill="1" applyBorder="1" applyAlignment="1">
      <alignment horizontal="center" vertical="center"/>
    </xf>
    <xf numFmtId="38" fontId="21" fillId="0" borderId="0" xfId="44" applyFont="1" applyBorder="1" applyAlignment="1">
      <alignment horizontal="center" vertical="center"/>
    </xf>
    <xf numFmtId="38" fontId="21" fillId="0" borderId="22" xfId="44" applyFont="1" applyBorder="1" applyAlignment="1">
      <alignment horizontal="center" vertical="center"/>
    </xf>
    <xf numFmtId="38" fontId="21" fillId="0" borderId="23" xfId="44" applyFont="1" applyBorder="1" applyAlignment="1">
      <alignment horizontal="center" vertical="center"/>
    </xf>
    <xf numFmtId="38" fontId="21" fillId="0" borderId="24" xfId="44" applyFont="1" applyBorder="1" applyAlignment="1">
      <alignment horizontal="center" vertical="center"/>
    </xf>
    <xf numFmtId="2" fontId="21" fillId="34" borderId="22" xfId="0" applyNumberFormat="1" applyFont="1" applyFill="1" applyBorder="1" applyAlignment="1">
      <alignment horizontal="center" vertical="center"/>
    </xf>
    <xf numFmtId="2" fontId="21" fillId="34" borderId="23" xfId="0" applyNumberFormat="1" applyFont="1" applyFill="1" applyBorder="1" applyAlignment="1">
      <alignment horizontal="center" vertical="center"/>
    </xf>
    <xf numFmtId="2" fontId="21" fillId="34" borderId="24" xfId="0" applyNumberFormat="1" applyFont="1" applyFill="1" applyBorder="1" applyAlignment="1">
      <alignment horizontal="center" vertical="center"/>
    </xf>
    <xf numFmtId="0" fontId="21" fillId="0" borderId="4" xfId="43" applyFont="1" applyBorder="1" applyAlignment="1">
      <alignment horizontal="distributed" vertical="center"/>
    </xf>
    <xf numFmtId="0" fontId="21" fillId="0" borderId="5" xfId="43" applyFont="1" applyBorder="1" applyAlignment="1">
      <alignment horizontal="distributed" vertical="center"/>
    </xf>
    <xf numFmtId="0" fontId="21" fillId="0" borderId="6" xfId="43" applyFont="1" applyBorder="1" applyAlignment="1">
      <alignment horizontal="distributed" vertical="center"/>
    </xf>
    <xf numFmtId="0" fontId="21" fillId="33" borderId="12" xfId="43" applyFont="1" applyFill="1" applyBorder="1" applyAlignment="1">
      <alignment horizontal="center" vertical="center" shrinkToFit="1"/>
    </xf>
    <xf numFmtId="0" fontId="21" fillId="33" borderId="11" xfId="43" applyFont="1" applyFill="1" applyBorder="1" applyAlignment="1">
      <alignment horizontal="center" vertical="center" shrinkToFit="1"/>
    </xf>
    <xf numFmtId="0" fontId="21" fillId="0" borderId="0" xfId="0" applyFont="1" applyBorder="1" applyAlignment="1">
      <alignment horizontal="right" vertical="center"/>
    </xf>
    <xf numFmtId="0" fontId="21" fillId="33" borderId="10" xfId="43" applyFont="1" applyFill="1" applyBorder="1" applyAlignment="1">
      <alignment horizontal="center" vertical="center" shrinkToFit="1"/>
    </xf>
    <xf numFmtId="0" fontId="27" fillId="0" borderId="0" xfId="0" applyFont="1" applyAlignment="1">
      <alignment horizontal="center" vertical="center"/>
    </xf>
    <xf numFmtId="0" fontId="21" fillId="0" borderId="11" xfId="43" applyFont="1" applyBorder="1" applyAlignment="1">
      <alignment horizontal="distributed" vertical="center"/>
    </xf>
    <xf numFmtId="0" fontId="21" fillId="0" borderId="12" xfId="43" applyFont="1" applyBorder="1" applyAlignment="1">
      <alignment horizontal="distributed" vertical="center"/>
    </xf>
    <xf numFmtId="0" fontId="21" fillId="0" borderId="10" xfId="43" applyFont="1" applyBorder="1" applyAlignment="1">
      <alignment horizontal="distributed" vertical="center"/>
    </xf>
    <xf numFmtId="0" fontId="21" fillId="33" borderId="12" xfId="43" applyFont="1" applyFill="1" applyBorder="1" applyAlignment="1">
      <alignment horizontal="center" vertical="center"/>
    </xf>
    <xf numFmtId="0" fontId="21" fillId="36" borderId="48" xfId="46" applyFont="1" applyFill="1" applyBorder="1" applyAlignment="1">
      <alignment horizontal="center" vertical="center"/>
    </xf>
    <xf numFmtId="0" fontId="21" fillId="36" borderId="49" xfId="46" applyFont="1" applyFill="1" applyBorder="1" applyAlignment="1">
      <alignment horizontal="center" vertical="center"/>
    </xf>
    <xf numFmtId="0" fontId="21" fillId="0" borderId="53" xfId="45" applyFont="1" applyBorder="1" applyAlignment="1">
      <alignment horizontal="center" vertical="center"/>
    </xf>
    <xf numFmtId="0" fontId="30" fillId="36" borderId="0" xfId="45" applyFont="1" applyFill="1" applyAlignment="1">
      <alignment horizontal="center" vertical="center" shrinkToFit="1"/>
    </xf>
    <xf numFmtId="0" fontId="31" fillId="36" borderId="0" xfId="45" applyFont="1" applyFill="1" applyBorder="1" applyAlignment="1">
      <alignment horizontal="left" vertical="center" wrapText="1"/>
    </xf>
    <xf numFmtId="0" fontId="31" fillId="36" borderId="0" xfId="45" applyFont="1" applyFill="1" applyBorder="1" applyAlignment="1">
      <alignment horizontal="left" vertical="center"/>
    </xf>
    <xf numFmtId="0" fontId="32" fillId="36" borderId="0" xfId="45" applyFont="1" applyFill="1" applyAlignment="1">
      <alignment horizontal="justify" vertical="center" wrapText="1"/>
    </xf>
    <xf numFmtId="0" fontId="32" fillId="36" borderId="0" xfId="45" applyFont="1" applyFill="1" applyAlignment="1">
      <alignment horizontal="left" vertical="center" wrapText="1"/>
    </xf>
    <xf numFmtId="0" fontId="31" fillId="36" borderId="0" xfId="45" applyFont="1" applyFill="1" applyAlignment="1">
      <alignment horizontal="left" vertical="center" indent="2"/>
    </xf>
    <xf numFmtId="0" fontId="31" fillId="36" borderId="0" xfId="45" applyFont="1" applyFill="1" applyAlignment="1">
      <alignment horizontal="left" vertical="center" wrapText="1"/>
    </xf>
    <xf numFmtId="0" fontId="21" fillId="36" borderId="25" xfId="46" applyFont="1" applyFill="1" applyBorder="1" applyAlignment="1">
      <alignment horizontal="center"/>
    </xf>
    <xf numFmtId="0" fontId="21" fillId="36" borderId="56" xfId="46" applyFont="1" applyFill="1" applyBorder="1" applyAlignment="1">
      <alignment horizontal="center"/>
    </xf>
    <xf numFmtId="0" fontId="21" fillId="36" borderId="26" xfId="46" applyFont="1" applyFill="1" applyBorder="1" applyAlignment="1">
      <alignment horizontal="center"/>
    </xf>
    <xf numFmtId="0" fontId="21" fillId="36" borderId="32" xfId="46" applyFont="1" applyFill="1" applyBorder="1" applyAlignment="1">
      <alignment vertical="center" wrapText="1"/>
    </xf>
    <xf numFmtId="0" fontId="21" fillId="36" borderId="33" xfId="46" applyFont="1" applyFill="1" applyBorder="1" applyAlignment="1">
      <alignment vertical="center" wrapText="1"/>
    </xf>
    <xf numFmtId="0" fontId="21" fillId="0" borderId="33" xfId="45" applyFont="1" applyBorder="1" applyAlignment="1">
      <alignment vertical="center" wrapText="1"/>
    </xf>
    <xf numFmtId="0" fontId="21" fillId="36" borderId="38" xfId="46" applyFont="1" applyFill="1" applyBorder="1" applyAlignment="1">
      <alignment horizontal="left" vertical="center" wrapText="1"/>
    </xf>
    <xf numFmtId="0" fontId="21" fillId="36" borderId="12" xfId="46" applyFont="1" applyFill="1" applyBorder="1" applyAlignment="1">
      <alignment horizontal="left" vertical="center" wrapText="1"/>
    </xf>
    <xf numFmtId="0" fontId="21" fillId="0" borderId="12" xfId="45" applyFont="1" applyBorder="1" applyAlignment="1">
      <alignment horizontal="left" vertical="center" wrapText="1"/>
    </xf>
    <xf numFmtId="0" fontId="21" fillId="36" borderId="42" xfId="46" applyFont="1" applyFill="1" applyBorder="1" applyAlignment="1">
      <alignment horizontal="center" vertical="center"/>
    </xf>
    <xf numFmtId="0" fontId="21" fillId="36" borderId="2" xfId="46" applyFont="1" applyFill="1" applyBorder="1" applyAlignment="1">
      <alignment horizontal="center" vertical="center"/>
    </xf>
    <xf numFmtId="0" fontId="21" fillId="0" borderId="43" xfId="45" applyFont="1" applyBorder="1" applyAlignment="1">
      <alignment horizontal="center" vertical="center"/>
    </xf>
    <xf numFmtId="0" fontId="21" fillId="36" borderId="48" xfId="46" applyFont="1" applyFill="1" applyBorder="1" applyAlignment="1">
      <alignment vertical="center" wrapText="1"/>
    </xf>
    <xf numFmtId="0" fontId="21" fillId="36" borderId="49" xfId="46" applyFont="1" applyFill="1" applyBorder="1" applyAlignment="1">
      <alignment vertical="center" wrapText="1"/>
    </xf>
    <xf numFmtId="0" fontId="21" fillId="0" borderId="49" xfId="45" applyFont="1" applyBorder="1" applyAlignment="1">
      <alignment vertical="center" wrapText="1"/>
    </xf>
    <xf numFmtId="0" fontId="32" fillId="36" borderId="0" xfId="45" applyFont="1" applyFill="1" applyAlignment="1">
      <alignment horizontal="left" vertical="center"/>
    </xf>
    <xf numFmtId="0" fontId="31" fillId="36" borderId="0" xfId="45" applyFont="1" applyFill="1" applyAlignment="1">
      <alignment horizontal="left" vertical="center" wrapText="1" indent="2"/>
    </xf>
    <xf numFmtId="0" fontId="21" fillId="36" borderId="25" xfId="45" applyFont="1" applyFill="1" applyBorder="1" applyAlignment="1">
      <alignment horizontal="center" vertical="center"/>
    </xf>
    <xf numFmtId="0" fontId="21" fillId="36" borderId="56" xfId="45" applyFont="1" applyFill="1" applyBorder="1" applyAlignment="1">
      <alignment horizontal="center" vertical="center"/>
    </xf>
    <xf numFmtId="0" fontId="21" fillId="36" borderId="26" xfId="45" applyFont="1" applyFill="1" applyBorder="1" applyAlignment="1">
      <alignment horizontal="center" vertical="center"/>
    </xf>
    <xf numFmtId="0" fontId="21" fillId="36" borderId="57" xfId="46" applyFont="1" applyFill="1" applyBorder="1" applyAlignment="1">
      <alignment vertical="center" wrapText="1"/>
    </xf>
    <xf numFmtId="0" fontId="21" fillId="36" borderId="6" xfId="46" applyFont="1" applyFill="1" applyBorder="1" applyAlignment="1">
      <alignment vertical="center" wrapText="1"/>
    </xf>
    <xf numFmtId="0" fontId="21" fillId="0" borderId="58" xfId="45" applyFont="1" applyBorder="1" applyAlignment="1">
      <alignment vertical="center" wrapText="1"/>
    </xf>
    <xf numFmtId="0" fontId="21" fillId="0" borderId="59" xfId="45" applyFont="1" applyBorder="1" applyAlignment="1">
      <alignment vertical="center" wrapText="1"/>
    </xf>
    <xf numFmtId="0" fontId="21" fillId="36" borderId="39" xfId="46" applyFont="1" applyFill="1" applyBorder="1" applyAlignment="1">
      <alignment vertical="center" wrapText="1"/>
    </xf>
    <xf numFmtId="0" fontId="21" fillId="36" borderId="10" xfId="46" applyFont="1" applyFill="1" applyBorder="1" applyAlignment="1">
      <alignment vertical="center" wrapText="1"/>
    </xf>
    <xf numFmtId="0" fontId="21" fillId="0" borderId="9" xfId="45" applyFont="1" applyBorder="1" applyAlignment="1">
      <alignment vertical="center" wrapText="1"/>
    </xf>
    <xf numFmtId="0" fontId="21" fillId="0" borderId="9" xfId="45" applyFont="1" applyBorder="1" applyAlignment="1">
      <alignment vertical="center"/>
    </xf>
    <xf numFmtId="0" fontId="21" fillId="0" borderId="40" xfId="45" applyFont="1" applyBorder="1" applyAlignment="1">
      <alignment vertical="center"/>
    </xf>
    <xf numFmtId="0" fontId="21" fillId="36" borderId="62" xfId="46" applyFont="1" applyFill="1" applyBorder="1" applyAlignment="1">
      <alignment vertical="center" wrapText="1"/>
    </xf>
    <xf numFmtId="0" fontId="21" fillId="36" borderId="63" xfId="46" applyFont="1" applyFill="1" applyBorder="1" applyAlignment="1">
      <alignment vertical="center" wrapText="1"/>
    </xf>
    <xf numFmtId="0" fontId="21" fillId="0" borderId="63" xfId="45" applyFont="1" applyBorder="1" applyAlignment="1">
      <alignment vertical="center" wrapText="1"/>
    </xf>
    <xf numFmtId="0" fontId="21" fillId="0" borderId="63" xfId="45" applyFont="1" applyBorder="1" applyAlignment="1">
      <alignment vertical="center"/>
    </xf>
    <xf numFmtId="0" fontId="21" fillId="0" borderId="64" xfId="45" applyFont="1" applyBorder="1" applyAlignment="1">
      <alignment vertical="center"/>
    </xf>
    <xf numFmtId="0" fontId="21" fillId="0" borderId="49" xfId="45" applyFont="1" applyBorder="1" applyAlignment="1">
      <alignment horizontal="center" vertical="center"/>
    </xf>
    <xf numFmtId="0" fontId="21" fillId="0" borderId="49" xfId="45" applyFont="1" applyBorder="1" applyAlignment="1">
      <alignment vertical="center"/>
    </xf>
    <xf numFmtId="0" fontId="21" fillId="0" borderId="53" xfId="45" applyFont="1" applyBorder="1" applyAlignment="1">
      <alignment vertical="center"/>
    </xf>
    <xf numFmtId="0" fontId="21" fillId="36" borderId="30" xfId="45" applyFont="1" applyFill="1" applyBorder="1" applyAlignment="1">
      <alignment horizontal="center" vertical="center" wrapText="1"/>
    </xf>
    <xf numFmtId="0" fontId="21" fillId="36" borderId="54" xfId="45" applyFont="1" applyFill="1" applyBorder="1" applyAlignment="1">
      <alignment horizontal="center" vertical="center" wrapText="1"/>
    </xf>
    <xf numFmtId="0" fontId="21" fillId="36" borderId="52" xfId="45" applyFont="1" applyFill="1" applyBorder="1" applyAlignment="1">
      <alignment horizontal="center" vertical="center" wrapText="1"/>
    </xf>
    <xf numFmtId="0" fontId="21" fillId="36" borderId="50" xfId="45" applyFont="1" applyFill="1" applyBorder="1" applyAlignment="1">
      <alignment horizontal="center" vertical="center" wrapText="1"/>
    </xf>
    <xf numFmtId="0" fontId="21" fillId="33" borderId="48" xfId="45" applyFont="1" applyFill="1" applyBorder="1" applyAlignment="1">
      <alignment horizontal="center" vertical="center" shrinkToFit="1"/>
    </xf>
    <xf numFmtId="0" fontId="21" fillId="33" borderId="53" xfId="45" applyFont="1" applyFill="1" applyBorder="1" applyAlignment="1">
      <alignment horizontal="center" vertical="center" shrinkToFit="1"/>
    </xf>
    <xf numFmtId="0" fontId="21" fillId="36" borderId="72" xfId="45" applyFont="1" applyFill="1" applyBorder="1" applyAlignment="1">
      <alignment horizontal="center" vertical="center"/>
    </xf>
    <xf numFmtId="0" fontId="21" fillId="36" borderId="92" xfId="45" applyFont="1" applyFill="1" applyBorder="1" applyAlignment="1">
      <alignment horizontal="center" vertical="center"/>
    </xf>
    <xf numFmtId="0" fontId="21" fillId="36" borderId="69" xfId="45" applyFont="1" applyFill="1" applyBorder="1" applyAlignment="1">
      <alignment horizontal="center" vertical="center"/>
    </xf>
    <xf numFmtId="0" fontId="21" fillId="36" borderId="70" xfId="45" applyFont="1" applyFill="1" applyBorder="1" applyAlignment="1">
      <alignment horizontal="center" vertical="center"/>
    </xf>
    <xf numFmtId="0" fontId="21" fillId="33" borderId="48" xfId="45" applyFont="1" applyFill="1" applyBorder="1" applyAlignment="1">
      <alignment horizontal="center" vertical="center" wrapText="1"/>
    </xf>
    <xf numFmtId="0" fontId="21" fillId="33" borderId="49" xfId="45" applyFont="1" applyFill="1" applyBorder="1" applyAlignment="1">
      <alignment horizontal="center" vertical="center" wrapText="1"/>
    </xf>
    <xf numFmtId="0" fontId="21" fillId="33" borderId="53" xfId="45" applyFont="1" applyFill="1" applyBorder="1" applyAlignment="1">
      <alignment horizontal="center" vertical="center" wrapText="1"/>
    </xf>
    <xf numFmtId="0" fontId="21" fillId="36" borderId="73" xfId="46" applyFont="1" applyFill="1" applyBorder="1" applyAlignment="1">
      <alignment horizontal="left" vertical="center" wrapText="1"/>
    </xf>
    <xf numFmtId="0" fontId="24" fillId="0" borderId="0" xfId="45" applyNumberFormat="1" applyFont="1" applyFill="1" applyBorder="1" applyAlignment="1">
      <alignment horizontal="left" vertical="center" wrapText="1"/>
    </xf>
    <xf numFmtId="0" fontId="32" fillId="33" borderId="48" xfId="45" applyFont="1" applyFill="1" applyBorder="1" applyAlignment="1">
      <alignment horizontal="left" vertical="top" wrapText="1" shrinkToFit="1"/>
    </xf>
    <xf numFmtId="0" fontId="32" fillId="33" borderId="49" xfId="45" applyFont="1" applyFill="1" applyBorder="1" applyAlignment="1">
      <alignment horizontal="left" vertical="top" wrapText="1" shrinkToFit="1"/>
    </xf>
    <xf numFmtId="0" fontId="32" fillId="33" borderId="53" xfId="45" applyFont="1" applyFill="1" applyBorder="1" applyAlignment="1">
      <alignment horizontal="left" vertical="top" wrapText="1" shrinkToFit="1"/>
    </xf>
    <xf numFmtId="0" fontId="21" fillId="36" borderId="48" xfId="45" applyFont="1" applyFill="1" applyBorder="1" applyAlignment="1">
      <alignment horizontal="center" vertical="center" shrinkToFit="1"/>
    </xf>
    <xf numFmtId="0" fontId="21" fillId="36" borderId="53" xfId="45" applyFont="1" applyFill="1" applyBorder="1" applyAlignment="1">
      <alignment horizontal="center" vertical="center" shrinkToFit="1"/>
    </xf>
    <xf numFmtId="0" fontId="21" fillId="36" borderId="0" xfId="47" applyFont="1" applyFill="1" applyAlignment="1">
      <alignment horizontal="right" vertical="center"/>
    </xf>
    <xf numFmtId="0" fontId="21" fillId="0" borderId="0" xfId="47" applyFont="1" applyAlignment="1">
      <alignment horizontal="right" vertical="center"/>
    </xf>
    <xf numFmtId="0" fontId="21" fillId="36" borderId="0" xfId="47" applyFont="1" applyFill="1" applyAlignment="1">
      <alignment horizontal="left" vertical="center" wrapText="1"/>
    </xf>
    <xf numFmtId="0" fontId="21" fillId="36" borderId="48" xfId="47" applyFont="1" applyFill="1" applyBorder="1" applyAlignment="1">
      <alignment vertical="center"/>
    </xf>
    <xf numFmtId="0" fontId="21" fillId="36" borderId="53" xfId="47" applyFont="1" applyFill="1" applyBorder="1" applyAlignment="1">
      <alignment vertical="center"/>
    </xf>
    <xf numFmtId="0" fontId="21" fillId="36" borderId="61" xfId="47" applyFont="1" applyFill="1" applyBorder="1" applyAlignment="1">
      <alignment horizontal="center" vertical="center" wrapText="1"/>
    </xf>
    <xf numFmtId="0" fontId="21" fillId="36" borderId="68" xfId="47" applyFont="1" applyFill="1" applyBorder="1" applyAlignment="1">
      <alignment horizontal="center" vertical="center" wrapText="1"/>
    </xf>
    <xf numFmtId="0" fontId="21" fillId="35" borderId="79" xfId="47" applyFont="1" applyFill="1" applyBorder="1" applyAlignment="1">
      <alignment horizontal="center" vertical="center"/>
    </xf>
    <xf numFmtId="0" fontId="21" fillId="35" borderId="80" xfId="47" applyFont="1" applyFill="1" applyBorder="1" applyAlignment="1">
      <alignment vertical="center"/>
    </xf>
    <xf numFmtId="0" fontId="21" fillId="36" borderId="48" xfId="47" applyFont="1" applyFill="1" applyBorder="1" applyAlignment="1">
      <alignment horizontal="center" vertical="center" wrapText="1"/>
    </xf>
    <xf numFmtId="0" fontId="31" fillId="36" borderId="0" xfId="47" applyFont="1" applyFill="1" applyAlignment="1">
      <alignment horizontal="left" vertical="center" wrapText="1"/>
    </xf>
    <xf numFmtId="0" fontId="30" fillId="36" borderId="0" xfId="47" applyFont="1" applyFill="1" applyAlignment="1">
      <alignment horizontal="center" vertical="center" wrapText="1"/>
    </xf>
    <xf numFmtId="0" fontId="21" fillId="36" borderId="0" xfId="47" applyFont="1" applyFill="1" applyAlignment="1">
      <alignment vertical="center"/>
    </xf>
    <xf numFmtId="0" fontId="31" fillId="36" borderId="0" xfId="47" applyFont="1" applyFill="1" applyBorder="1" applyAlignment="1">
      <alignment vertical="center"/>
    </xf>
    <xf numFmtId="0" fontId="32" fillId="36" borderId="0" xfId="47" applyFont="1" applyFill="1" applyAlignment="1">
      <alignment horizontal="left" vertical="center" wrapText="1"/>
    </xf>
    <xf numFmtId="0" fontId="21" fillId="38" borderId="0" xfId="47" applyFont="1" applyFill="1" applyBorder="1" applyAlignment="1">
      <alignment horizontal="center" vertical="center" wrapText="1"/>
    </xf>
    <xf numFmtId="0" fontId="21" fillId="38" borderId="78" xfId="47" applyFont="1" applyFill="1" applyBorder="1" applyAlignment="1">
      <alignment horizontal="center" vertical="center" wrapText="1"/>
    </xf>
    <xf numFmtId="0" fontId="21" fillId="38" borderId="0" xfId="47" applyFont="1" applyFill="1" applyAlignment="1">
      <alignment horizontal="center" vertical="center" wrapText="1"/>
    </xf>
    <xf numFmtId="0" fontId="21" fillId="36" borderId="0" xfId="45" applyFont="1" applyFill="1" applyAlignment="1">
      <alignment horizontal="left" vertical="center" wrapText="1"/>
    </xf>
    <xf numFmtId="0" fontId="21" fillId="36" borderId="48" xfId="45" applyFont="1" applyFill="1" applyBorder="1" applyAlignment="1">
      <alignment vertical="center"/>
    </xf>
    <xf numFmtId="0" fontId="21" fillId="36" borderId="53" xfId="45" applyFont="1" applyFill="1" applyBorder="1" applyAlignment="1">
      <alignment vertical="center"/>
    </xf>
    <xf numFmtId="0" fontId="25" fillId="36" borderId="61" xfId="45" applyFont="1" applyFill="1" applyBorder="1" applyAlignment="1">
      <alignment horizontal="center" vertical="center" wrapText="1"/>
    </xf>
    <xf numFmtId="0" fontId="25" fillId="36" borderId="68" xfId="45" applyFont="1" applyFill="1" applyBorder="1" applyAlignment="1">
      <alignment horizontal="center" vertical="center" wrapText="1"/>
    </xf>
    <xf numFmtId="0" fontId="21" fillId="35" borderId="79" xfId="45" applyFont="1" applyFill="1" applyBorder="1" applyAlignment="1">
      <alignment horizontal="center" vertical="center"/>
    </xf>
    <xf numFmtId="0" fontId="21" fillId="35" borderId="80" xfId="45" applyFont="1" applyFill="1" applyBorder="1" applyAlignment="1">
      <alignment vertical="center"/>
    </xf>
    <xf numFmtId="0" fontId="21" fillId="36" borderId="48" xfId="45" applyFont="1" applyFill="1" applyBorder="1" applyAlignment="1">
      <alignment horizontal="center" vertical="center" wrapText="1"/>
    </xf>
    <xf numFmtId="0" fontId="30" fillId="36" borderId="0" xfId="45" applyFont="1" applyFill="1" applyAlignment="1">
      <alignment horizontal="center" vertical="center" wrapText="1"/>
    </xf>
    <xf numFmtId="0" fontId="21" fillId="36" borderId="0" xfId="45" applyFont="1" applyFill="1" applyAlignment="1">
      <alignment vertical="center"/>
    </xf>
    <xf numFmtId="0" fontId="32" fillId="36" borderId="0" xfId="45" applyFont="1" applyFill="1" applyAlignment="1">
      <alignment vertical="center" wrapText="1"/>
    </xf>
    <xf numFmtId="0" fontId="38" fillId="38" borderId="77" xfId="45" applyFont="1" applyFill="1" applyBorder="1" applyAlignment="1">
      <alignment horizontal="center" vertical="center" wrapText="1"/>
    </xf>
    <xf numFmtId="0" fontId="25" fillId="38" borderId="0" xfId="45" applyFont="1" applyFill="1" applyAlignment="1">
      <alignment horizontal="center" vertical="center" wrapText="1"/>
    </xf>
    <xf numFmtId="0" fontId="25" fillId="38" borderId="77" xfId="45" applyFont="1" applyFill="1" applyBorder="1" applyAlignment="1">
      <alignment horizontal="center" vertical="center" wrapText="1"/>
    </xf>
    <xf numFmtId="0" fontId="38" fillId="38" borderId="0" xfId="45" applyFont="1" applyFill="1" applyAlignment="1">
      <alignment horizontal="center" vertical="center" wrapText="1"/>
    </xf>
    <xf numFmtId="0" fontId="32" fillId="0" borderId="0" xfId="0" applyFont="1" applyFill="1" applyAlignment="1">
      <alignment horizontal="left" vertical="center" wrapText="1"/>
    </xf>
    <xf numFmtId="0" fontId="32" fillId="0" borderId="0" xfId="0" applyFont="1" applyFill="1" applyAlignment="1"/>
    <xf numFmtId="0" fontId="27" fillId="0" borderId="0" xfId="0" applyFont="1" applyFill="1" applyAlignment="1">
      <alignment horizontal="center" vertical="center" wrapText="1" shrinkToFit="1"/>
    </xf>
    <xf numFmtId="0" fontId="23" fillId="0" borderId="0" xfId="0" applyFont="1" applyFill="1" applyAlignment="1">
      <alignment horizontal="center" vertical="center" wrapText="1" shrinkToFit="1"/>
    </xf>
    <xf numFmtId="0" fontId="32" fillId="0" borderId="0" xfId="0" applyFont="1" applyFill="1" applyBorder="1" applyAlignment="1">
      <alignment horizontal="left" vertical="center" wrapText="1"/>
    </xf>
    <xf numFmtId="0" fontId="32" fillId="0" borderId="0" xfId="0" applyFont="1" applyFill="1" applyBorder="1" applyAlignment="1"/>
    <xf numFmtId="0" fontId="21" fillId="0" borderId="27" xfId="0" applyFont="1" applyFill="1" applyBorder="1" applyAlignment="1">
      <alignment horizontal="center" vertical="center" textRotation="255" wrapText="1" shrinkToFit="1"/>
    </xf>
    <xf numFmtId="0" fontId="21" fillId="0" borderId="87" xfId="0" applyFont="1" applyFill="1" applyBorder="1" applyAlignment="1">
      <alignment horizontal="center" vertical="center" textRotation="255" wrapText="1" shrinkToFit="1"/>
    </xf>
    <xf numFmtId="0" fontId="21" fillId="0" borderId="72" xfId="0" applyFont="1" applyFill="1" applyBorder="1" applyAlignment="1">
      <alignment horizontal="center" vertical="center" textRotation="255" wrapText="1" shrinkToFit="1"/>
    </xf>
    <xf numFmtId="0" fontId="25" fillId="0" borderId="30"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8" fillId="0" borderId="34"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28" fillId="33" borderId="35" xfId="0" applyFont="1" applyFill="1" applyBorder="1" applyAlignment="1">
      <alignment horizontal="center" vertical="center" shrinkToFit="1"/>
    </xf>
    <xf numFmtId="0" fontId="28" fillId="33" borderId="36" xfId="0" applyFont="1" applyFill="1" applyBorder="1" applyAlignment="1">
      <alignment horizontal="center" vertical="center" shrinkToFit="1"/>
    </xf>
    <xf numFmtId="0" fontId="28" fillId="0" borderId="91" xfId="0" applyFont="1" applyFill="1" applyBorder="1" applyAlignment="1">
      <alignment horizontal="center" vertical="center"/>
    </xf>
    <xf numFmtId="0" fontId="28" fillId="0" borderId="66" xfId="0" applyFont="1" applyFill="1" applyBorder="1" applyAlignment="1">
      <alignment horizontal="center" vertical="center"/>
    </xf>
    <xf numFmtId="0" fontId="28" fillId="0" borderId="66" xfId="0" applyFont="1" applyFill="1" applyBorder="1" applyAlignment="1">
      <alignment horizontal="center" vertical="center" shrinkToFit="1"/>
    </xf>
    <xf numFmtId="0" fontId="28" fillId="0" borderId="67" xfId="0" applyFont="1" applyFill="1" applyBorder="1" applyAlignment="1">
      <alignment horizontal="center" vertical="center" shrinkToFit="1"/>
    </xf>
    <xf numFmtId="0" fontId="32" fillId="0" borderId="0" xfId="0" applyFont="1" applyAlignment="1">
      <alignment horizontal="left" vertical="center" wrapText="1"/>
    </xf>
    <xf numFmtId="177" fontId="21" fillId="35" borderId="81" xfId="48" applyNumberFormat="1" applyFont="1" applyFill="1" applyBorder="1" applyAlignment="1">
      <alignment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2" builtinId="5"/>
    <cellStyle name="パーセント 2" xfId="48"/>
    <cellStyle name="パーセント 2 2" xfId="49"/>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cellStyle name="標準 2 2" xfId="50"/>
    <cellStyle name="標準 3" xfId="47"/>
    <cellStyle name="標準_~9263894" xfId="43"/>
    <cellStyle name="標準_訪問入浴bettenn3" xfId="46"/>
    <cellStyle name="良い" xfId="41" builtinId="26" customBuiltin="1"/>
  </cellStyles>
  <dxfs count="11">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lor theme="5" tint="0.59996337778862885"/>
      </font>
    </dxf>
    <dxf>
      <font>
        <color rgb="FFFFFF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580867</xdr:colOff>
      <xdr:row>32</xdr:row>
      <xdr:rowOff>66973</xdr:rowOff>
    </xdr:from>
    <xdr:to>
      <xdr:col>10</xdr:col>
      <xdr:colOff>580867</xdr:colOff>
      <xdr:row>32</xdr:row>
      <xdr:rowOff>66973</xdr:rowOff>
    </xdr:to>
    <xdr:sp macro="" textlink="" fLocksText="0">
      <xdr:nvSpPr>
        <xdr:cNvPr id="2" name="AutoShape 5"/>
        <xdr:cNvSpPr/>
      </xdr:nvSpPr>
      <xdr:spPr bwMode="auto">
        <a:xfrm>
          <a:off x="6914992" y="13982998"/>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10</xdr:col>
      <xdr:colOff>580867</xdr:colOff>
      <xdr:row>32</xdr:row>
      <xdr:rowOff>66973</xdr:rowOff>
    </xdr:from>
    <xdr:to>
      <xdr:col>10</xdr:col>
      <xdr:colOff>580867</xdr:colOff>
      <xdr:row>32</xdr:row>
      <xdr:rowOff>66973</xdr:rowOff>
    </xdr:to>
    <xdr:sp macro="" textlink="" fLocksText="0">
      <xdr:nvSpPr>
        <xdr:cNvPr id="3" name="AutoShape 5"/>
        <xdr:cNvSpPr/>
      </xdr:nvSpPr>
      <xdr:spPr bwMode="auto">
        <a:xfrm>
          <a:off x="6914992" y="13982998"/>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580867</xdr:colOff>
      <xdr:row>33</xdr:row>
      <xdr:rowOff>66973</xdr:rowOff>
    </xdr:from>
    <xdr:to>
      <xdr:col>9</xdr:col>
      <xdr:colOff>580867</xdr:colOff>
      <xdr:row>33</xdr:row>
      <xdr:rowOff>66973</xdr:rowOff>
    </xdr:to>
    <xdr:sp macro="" textlink="" fLocksText="0">
      <xdr:nvSpPr>
        <xdr:cNvPr id="2" name="AutoShape 5"/>
        <xdr:cNvSpPr/>
      </xdr:nvSpPr>
      <xdr:spPr bwMode="auto">
        <a:xfrm>
          <a:off x="6914992" y="14459248"/>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9</xdr:col>
      <xdr:colOff>580867</xdr:colOff>
      <xdr:row>33</xdr:row>
      <xdr:rowOff>66973</xdr:rowOff>
    </xdr:from>
    <xdr:to>
      <xdr:col>9</xdr:col>
      <xdr:colOff>580867</xdr:colOff>
      <xdr:row>33</xdr:row>
      <xdr:rowOff>66973</xdr:rowOff>
    </xdr:to>
    <xdr:sp macro="" textlink="" fLocksText="0">
      <xdr:nvSpPr>
        <xdr:cNvPr id="3" name="AutoShape 5"/>
        <xdr:cNvSpPr/>
      </xdr:nvSpPr>
      <xdr:spPr bwMode="auto">
        <a:xfrm>
          <a:off x="6914992" y="14459248"/>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86"/>
  <sheetViews>
    <sheetView showGridLines="0" tabSelected="1" view="pageBreakPreview" zoomScaleNormal="100" zoomScaleSheetLayoutView="100" workbookViewId="0">
      <selection activeCell="A2" sqref="A2:AB2"/>
    </sheetView>
  </sheetViews>
  <sheetFormatPr defaultRowHeight="13.5"/>
  <cols>
    <col min="1" max="28" width="3.25" style="300" customWidth="1"/>
    <col min="29" max="16384" width="9" style="300"/>
  </cols>
  <sheetData>
    <row r="1" spans="1:28">
      <c r="A1" s="7" t="s">
        <v>44</v>
      </c>
      <c r="AB1" s="1"/>
    </row>
    <row r="2" spans="1:28" s="2" customFormat="1" ht="30.75" customHeight="1">
      <c r="A2" s="408" t="s">
        <v>46</v>
      </c>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row>
    <row r="3" spans="1:28" s="7" customFormat="1" ht="26.25" customHeight="1">
      <c r="A3" s="409" t="s">
        <v>0</v>
      </c>
      <c r="B3" s="410"/>
      <c r="C3" s="410"/>
      <c r="D3" s="411"/>
      <c r="E3" s="411"/>
      <c r="F3" s="411"/>
      <c r="G3" s="411"/>
      <c r="H3" s="411"/>
      <c r="I3" s="411"/>
      <c r="J3" s="411"/>
      <c r="K3" s="411"/>
      <c r="L3" s="411"/>
      <c r="M3" s="411"/>
      <c r="N3" s="3"/>
      <c r="O3" s="4"/>
      <c r="P3" s="4"/>
      <c r="Q3" s="5"/>
      <c r="R3" s="5"/>
      <c r="S3" s="5"/>
      <c r="T3" s="5"/>
      <c r="U3" s="5"/>
      <c r="V3" s="5"/>
      <c r="W3" s="5"/>
      <c r="X3" s="5"/>
      <c r="Y3" s="5"/>
      <c r="Z3" s="5"/>
      <c r="AA3" s="5"/>
      <c r="AB3" s="6"/>
    </row>
    <row r="4" spans="1:28" s="7" customFormat="1" ht="15" customHeight="1">
      <c r="A4" s="8"/>
      <c r="B4" s="8"/>
      <c r="C4" s="9"/>
      <c r="D4" s="9"/>
      <c r="E4" s="9"/>
      <c r="F4" s="9"/>
      <c r="G4" s="9"/>
      <c r="H4" s="8"/>
      <c r="I4" s="8"/>
      <c r="J4" s="8"/>
      <c r="K4" s="8"/>
      <c r="L4" s="8"/>
      <c r="M4" s="8"/>
      <c r="N4" s="8"/>
      <c r="O4" s="8"/>
    </row>
    <row r="5" spans="1:28" s="7" customFormat="1" ht="18.75" customHeight="1">
      <c r="A5" s="6" t="s">
        <v>3</v>
      </c>
      <c r="B5" s="8" t="s">
        <v>4</v>
      </c>
      <c r="C5" s="9"/>
      <c r="D5" s="9"/>
      <c r="E5" s="9"/>
      <c r="F5" s="9"/>
      <c r="G5" s="9"/>
      <c r="H5" s="8"/>
      <c r="I5" s="8"/>
      <c r="J5" s="8"/>
      <c r="K5" s="8"/>
      <c r="L5" s="8"/>
      <c r="M5" s="8"/>
      <c r="N5" s="8"/>
      <c r="O5" s="8"/>
    </row>
    <row r="6" spans="1:28" s="7" customFormat="1" ht="4.5" customHeight="1">
      <c r="A6" s="10"/>
      <c r="B6" s="11"/>
      <c r="C6" s="12"/>
      <c r="D6" s="12"/>
      <c r="E6" s="12"/>
      <c r="F6" s="12"/>
      <c r="G6" s="12"/>
      <c r="H6" s="13"/>
      <c r="I6" s="13"/>
      <c r="J6" s="13"/>
      <c r="K6" s="13"/>
      <c r="L6" s="13"/>
      <c r="M6" s="13"/>
      <c r="N6" s="13"/>
      <c r="O6" s="13"/>
      <c r="P6" s="13"/>
      <c r="Q6" s="13"/>
      <c r="R6" s="13"/>
      <c r="S6" s="13"/>
      <c r="T6" s="13"/>
      <c r="U6" s="13"/>
      <c r="V6" s="13"/>
      <c r="W6" s="14"/>
      <c r="X6" s="13"/>
      <c r="Y6" s="13"/>
      <c r="Z6" s="13"/>
      <c r="AA6" s="13"/>
      <c r="AB6" s="14"/>
    </row>
    <row r="7" spans="1:28" s="7" customFormat="1" ht="14.25" customHeight="1">
      <c r="A7" s="53" t="s">
        <v>34</v>
      </c>
      <c r="C7" s="16"/>
      <c r="D7" s="16"/>
      <c r="E7" s="16"/>
      <c r="F7" s="16"/>
      <c r="G7" s="16"/>
      <c r="H7" s="16"/>
      <c r="I7" s="16"/>
      <c r="J7" s="16"/>
      <c r="K7" s="16"/>
      <c r="L7" s="16"/>
      <c r="M7" s="16"/>
      <c r="N7" s="16"/>
      <c r="O7" s="16"/>
      <c r="P7" s="16"/>
      <c r="Q7" s="16"/>
      <c r="R7" s="16"/>
      <c r="S7" s="16"/>
      <c r="T7" s="16"/>
      <c r="U7" s="16"/>
      <c r="V7" s="16"/>
      <c r="W7" s="17"/>
      <c r="Y7" s="39"/>
      <c r="Z7" s="39"/>
      <c r="AA7" s="39"/>
      <c r="AB7" s="40"/>
    </row>
    <row r="8" spans="1:28" s="7" customFormat="1" ht="15" customHeight="1">
      <c r="A8" s="18"/>
      <c r="B8" s="404" t="s">
        <v>36</v>
      </c>
      <c r="C8" s="404"/>
      <c r="D8" s="404"/>
      <c r="E8" s="404"/>
      <c r="F8" s="404"/>
      <c r="G8" s="404"/>
      <c r="H8" s="404"/>
      <c r="I8" s="404"/>
      <c r="J8" s="404"/>
      <c r="K8" s="404"/>
      <c r="L8" s="404"/>
      <c r="M8" s="404"/>
      <c r="N8" s="404"/>
      <c r="O8" s="404"/>
      <c r="P8" s="404"/>
      <c r="Q8" s="404"/>
      <c r="R8" s="404"/>
      <c r="S8" s="404"/>
      <c r="T8" s="404"/>
      <c r="U8" s="404"/>
      <c r="V8" s="404"/>
      <c r="W8" s="17"/>
      <c r="X8" s="405" t="s">
        <v>24</v>
      </c>
      <c r="Y8" s="406"/>
      <c r="Z8" s="392" t="s">
        <v>25</v>
      </c>
      <c r="AA8" s="406" t="s">
        <v>26</v>
      </c>
      <c r="AB8" s="413"/>
    </row>
    <row r="9" spans="1:28" s="7" customFormat="1" ht="14.25" customHeight="1">
      <c r="A9" s="18"/>
      <c r="B9" s="404"/>
      <c r="C9" s="404"/>
      <c r="D9" s="404"/>
      <c r="E9" s="404"/>
      <c r="F9" s="404"/>
      <c r="G9" s="404"/>
      <c r="H9" s="404"/>
      <c r="I9" s="404"/>
      <c r="J9" s="404"/>
      <c r="K9" s="404"/>
      <c r="L9" s="404"/>
      <c r="M9" s="404"/>
      <c r="N9" s="404"/>
      <c r="O9" s="404"/>
      <c r="P9" s="404"/>
      <c r="Q9" s="404"/>
      <c r="R9" s="404"/>
      <c r="S9" s="404"/>
      <c r="T9" s="404"/>
      <c r="U9" s="404"/>
      <c r="V9" s="404"/>
      <c r="W9" s="17"/>
      <c r="X9" s="51"/>
      <c r="Y9" s="39"/>
      <c r="Z9" s="39"/>
      <c r="AA9" s="39"/>
      <c r="AB9" s="40"/>
    </row>
    <row r="10" spans="1:28" s="7" customFormat="1" ht="6.75" customHeight="1">
      <c r="A10" s="18"/>
      <c r="B10" s="19"/>
      <c r="C10" s="19"/>
      <c r="D10" s="19"/>
      <c r="E10" s="19"/>
      <c r="F10" s="19"/>
      <c r="G10" s="19"/>
      <c r="H10" s="19"/>
      <c r="I10" s="19"/>
      <c r="J10" s="19"/>
      <c r="K10" s="19"/>
      <c r="L10" s="19"/>
      <c r="M10" s="19"/>
      <c r="N10" s="19"/>
      <c r="O10" s="19"/>
      <c r="P10" s="19"/>
      <c r="Q10" s="19"/>
      <c r="R10" s="19"/>
      <c r="S10" s="19"/>
      <c r="T10" s="19"/>
      <c r="U10" s="19"/>
      <c r="V10" s="8"/>
      <c r="W10" s="17"/>
      <c r="X10" s="8"/>
      <c r="Y10" s="8"/>
      <c r="Z10" s="8"/>
      <c r="AA10" s="8"/>
      <c r="AB10" s="17"/>
    </row>
    <row r="11" spans="1:28" s="7" customFormat="1" ht="14.25" customHeight="1">
      <c r="A11" s="53" t="s">
        <v>35</v>
      </c>
      <c r="B11" s="57"/>
      <c r="C11" s="16"/>
      <c r="D11" s="16"/>
      <c r="E11" s="16"/>
      <c r="F11" s="16"/>
      <c r="G11" s="16"/>
      <c r="H11" s="16"/>
      <c r="I11" s="16"/>
      <c r="J11" s="16"/>
      <c r="K11" s="16"/>
      <c r="L11" s="16"/>
      <c r="M11" s="16"/>
      <c r="N11" s="16"/>
      <c r="O11" s="16"/>
      <c r="P11" s="16"/>
      <c r="Q11" s="16"/>
      <c r="R11" s="16"/>
      <c r="S11" s="16"/>
      <c r="T11" s="16"/>
      <c r="U11" s="16"/>
      <c r="V11" s="16"/>
      <c r="W11" s="17"/>
      <c r="X11" s="51"/>
      <c r="Y11" s="39"/>
      <c r="Z11" s="39"/>
      <c r="AA11" s="39"/>
      <c r="AB11" s="40"/>
    </row>
    <row r="12" spans="1:28" s="7" customFormat="1" ht="15" customHeight="1">
      <c r="A12" s="18"/>
      <c r="B12" s="404" t="s">
        <v>37</v>
      </c>
      <c r="C12" s="404"/>
      <c r="D12" s="404"/>
      <c r="E12" s="404"/>
      <c r="F12" s="404"/>
      <c r="G12" s="404"/>
      <c r="H12" s="404"/>
      <c r="I12" s="404"/>
      <c r="J12" s="404"/>
      <c r="K12" s="404"/>
      <c r="L12" s="404"/>
      <c r="M12" s="404"/>
      <c r="N12" s="404"/>
      <c r="O12" s="404"/>
      <c r="P12" s="404"/>
      <c r="Q12" s="404"/>
      <c r="R12" s="404"/>
      <c r="S12" s="404"/>
      <c r="T12" s="404"/>
      <c r="U12" s="404"/>
      <c r="V12" s="404"/>
      <c r="W12" s="17"/>
      <c r="X12" s="405" t="s">
        <v>24</v>
      </c>
      <c r="Y12" s="406"/>
      <c r="Z12" s="392" t="s">
        <v>25</v>
      </c>
      <c r="AA12" s="406" t="s">
        <v>26</v>
      </c>
      <c r="AB12" s="413"/>
    </row>
    <row r="13" spans="1:28" s="7" customFormat="1" ht="14.25" customHeight="1">
      <c r="A13" s="18"/>
      <c r="B13" s="404"/>
      <c r="C13" s="404"/>
      <c r="D13" s="404"/>
      <c r="E13" s="404"/>
      <c r="F13" s="404"/>
      <c r="G13" s="404"/>
      <c r="H13" s="404"/>
      <c r="I13" s="404"/>
      <c r="J13" s="404"/>
      <c r="K13" s="404"/>
      <c r="L13" s="404"/>
      <c r="M13" s="404"/>
      <c r="N13" s="404"/>
      <c r="O13" s="404"/>
      <c r="P13" s="404"/>
      <c r="Q13" s="404"/>
      <c r="R13" s="404"/>
      <c r="S13" s="404"/>
      <c r="T13" s="404"/>
      <c r="U13" s="404"/>
      <c r="V13" s="404"/>
      <c r="W13" s="17"/>
      <c r="X13" s="51"/>
      <c r="Y13" s="39"/>
      <c r="Z13" s="39"/>
      <c r="AA13" s="39"/>
      <c r="AB13" s="40"/>
    </row>
    <row r="14" spans="1:28" s="7" customFormat="1" ht="4.5" customHeight="1">
      <c r="A14" s="20"/>
      <c r="B14" s="21"/>
      <c r="C14" s="21"/>
      <c r="D14" s="21"/>
      <c r="E14" s="21"/>
      <c r="F14" s="21"/>
      <c r="G14" s="21"/>
      <c r="H14" s="21"/>
      <c r="I14" s="21"/>
      <c r="J14" s="21"/>
      <c r="K14" s="21"/>
      <c r="L14" s="21"/>
      <c r="M14" s="21"/>
      <c r="N14" s="21"/>
      <c r="O14" s="21"/>
      <c r="P14" s="21"/>
      <c r="Q14" s="21"/>
      <c r="R14" s="21"/>
      <c r="S14" s="21"/>
      <c r="T14" s="21"/>
      <c r="U14" s="21"/>
      <c r="V14" s="22"/>
      <c r="W14" s="23"/>
      <c r="X14" s="22"/>
      <c r="Y14" s="22"/>
      <c r="Z14" s="22"/>
      <c r="AA14" s="22"/>
      <c r="AB14" s="23"/>
    </row>
    <row r="15" spans="1:28" s="7" customFormat="1" ht="13.5" customHeight="1">
      <c r="A15" s="24" t="s">
        <v>27</v>
      </c>
      <c r="B15" s="57"/>
      <c r="C15" s="57"/>
      <c r="D15" s="57"/>
      <c r="E15" s="57"/>
      <c r="F15" s="57"/>
      <c r="G15" s="57"/>
      <c r="H15" s="57"/>
      <c r="I15" s="57"/>
      <c r="J15" s="57"/>
      <c r="K15" s="57"/>
      <c r="L15" s="57"/>
      <c r="M15" s="57"/>
      <c r="N15" s="57"/>
      <c r="O15" s="57"/>
      <c r="P15" s="57"/>
      <c r="Q15" s="57"/>
      <c r="R15" s="57"/>
      <c r="S15" s="57"/>
      <c r="T15" s="57"/>
      <c r="U15" s="57"/>
      <c r="V15" s="8"/>
      <c r="W15" s="8"/>
      <c r="X15" s="8"/>
      <c r="Y15" s="8"/>
      <c r="Z15" s="8"/>
      <c r="AA15" s="8"/>
      <c r="AB15" s="8"/>
    </row>
    <row r="16" spans="1:28" s="7" customFormat="1">
      <c r="A16" s="45" t="s">
        <v>25</v>
      </c>
      <c r="B16" s="24" t="s">
        <v>28</v>
      </c>
      <c r="C16" s="19"/>
      <c r="D16" s="19"/>
      <c r="E16" s="19"/>
      <c r="F16" s="19"/>
      <c r="G16" s="19"/>
      <c r="H16" s="19"/>
      <c r="I16" s="19"/>
      <c r="J16" s="19"/>
      <c r="K16" s="19"/>
      <c r="L16" s="19"/>
      <c r="M16" s="19"/>
      <c r="N16" s="19"/>
      <c r="O16" s="19"/>
      <c r="P16" s="19"/>
      <c r="Q16" s="19"/>
      <c r="R16" s="19"/>
      <c r="S16" s="19"/>
      <c r="T16" s="19"/>
      <c r="U16" s="19"/>
    </row>
    <row r="17" spans="1:28" s="7" customFormat="1" ht="13.5" customHeight="1">
      <c r="A17" s="45" t="s">
        <v>33</v>
      </c>
      <c r="B17" s="24" t="s">
        <v>45</v>
      </c>
      <c r="C17" s="19"/>
      <c r="D17" s="19"/>
      <c r="E17" s="19"/>
      <c r="F17" s="19"/>
      <c r="G17" s="19"/>
      <c r="H17" s="19"/>
      <c r="I17" s="19"/>
      <c r="J17" s="19"/>
      <c r="K17" s="19"/>
      <c r="L17" s="19"/>
      <c r="M17" s="19"/>
      <c r="N17" s="19"/>
      <c r="O17" s="19"/>
      <c r="P17" s="19"/>
      <c r="Q17" s="19"/>
      <c r="R17" s="19"/>
      <c r="S17" s="19"/>
      <c r="T17" s="19"/>
      <c r="U17" s="19"/>
    </row>
    <row r="18" spans="1:28" s="7" customFormat="1" ht="15" customHeight="1">
      <c r="A18" s="25"/>
      <c r="B18" s="25"/>
      <c r="C18" s="19"/>
      <c r="D18" s="19"/>
      <c r="E18" s="19"/>
      <c r="F18" s="19"/>
      <c r="G18" s="19"/>
      <c r="H18" s="19"/>
      <c r="I18" s="19"/>
      <c r="J18" s="19"/>
      <c r="K18" s="19"/>
      <c r="L18" s="19"/>
      <c r="M18" s="19"/>
      <c r="N18" s="19"/>
      <c r="O18" s="19"/>
      <c r="P18" s="19"/>
      <c r="Q18" s="19"/>
      <c r="R18" s="19"/>
      <c r="S18" s="19"/>
      <c r="T18" s="19"/>
      <c r="U18" s="19"/>
    </row>
    <row r="19" spans="1:28" s="297" customFormat="1" ht="18.75" customHeight="1">
      <c r="A19" s="6" t="s">
        <v>19</v>
      </c>
      <c r="B19" s="8" t="s">
        <v>5</v>
      </c>
      <c r="C19" s="8"/>
      <c r="D19" s="26"/>
      <c r="E19" s="26"/>
      <c r="F19" s="26"/>
      <c r="G19" s="26"/>
      <c r="H19" s="26"/>
      <c r="I19" s="26"/>
      <c r="J19" s="26"/>
      <c r="K19" s="26"/>
      <c r="M19" s="27"/>
      <c r="N19" s="27"/>
      <c r="O19" s="27"/>
    </row>
    <row r="20" spans="1:28" s="297" customFormat="1" ht="6" customHeight="1">
      <c r="A20" s="28"/>
      <c r="B20" s="29"/>
      <c r="C20" s="29"/>
      <c r="D20" s="29"/>
      <c r="E20" s="29"/>
      <c r="F20" s="29"/>
      <c r="G20" s="29"/>
      <c r="H20" s="29"/>
      <c r="I20" s="29"/>
      <c r="J20" s="29"/>
      <c r="K20" s="29"/>
      <c r="L20" s="29"/>
      <c r="M20" s="30"/>
      <c r="N20" s="30"/>
      <c r="O20" s="30"/>
      <c r="P20" s="11"/>
      <c r="Q20" s="11"/>
      <c r="R20" s="11"/>
      <c r="S20" s="11"/>
      <c r="T20" s="11"/>
      <c r="U20" s="11"/>
      <c r="V20" s="11"/>
      <c r="W20" s="11"/>
      <c r="X20" s="31"/>
      <c r="Y20" s="11"/>
      <c r="Z20" s="11"/>
      <c r="AA20" s="11"/>
      <c r="AB20" s="32"/>
    </row>
    <row r="21" spans="1:28" s="297" customFormat="1" ht="13.5" customHeight="1">
      <c r="A21" s="15" t="s">
        <v>6</v>
      </c>
      <c r="B21" s="8"/>
      <c r="X21" s="33"/>
      <c r="AB21" s="34"/>
    </row>
    <row r="22" spans="1:28" s="297" customFormat="1" ht="15" customHeight="1">
      <c r="A22" s="35" t="s">
        <v>20</v>
      </c>
      <c r="B22" s="412" t="s">
        <v>319</v>
      </c>
      <c r="C22" s="412"/>
      <c r="D22" s="412"/>
      <c r="E22" s="412"/>
      <c r="F22" s="412"/>
      <c r="G22" s="412"/>
      <c r="H22" s="412"/>
      <c r="I22" s="412"/>
      <c r="J22" s="412"/>
      <c r="K22" s="412"/>
      <c r="L22" s="412"/>
      <c r="M22" s="412"/>
      <c r="N22" s="412"/>
      <c r="O22" s="412"/>
      <c r="P22" s="412"/>
      <c r="Q22" s="412"/>
      <c r="R22" s="412"/>
      <c r="S22" s="412"/>
      <c r="T22" s="412"/>
      <c r="U22" s="412"/>
      <c r="V22" s="412"/>
      <c r="W22" s="34"/>
      <c r="X22" s="405" t="s">
        <v>24</v>
      </c>
      <c r="Y22" s="406"/>
      <c r="Z22" s="392" t="s">
        <v>25</v>
      </c>
      <c r="AA22" s="406" t="s">
        <v>26</v>
      </c>
      <c r="AB22" s="413"/>
    </row>
    <row r="23" spans="1:28" s="297" customFormat="1" ht="13.5" customHeight="1">
      <c r="A23" s="15"/>
      <c r="B23" s="412"/>
      <c r="C23" s="412"/>
      <c r="D23" s="412"/>
      <c r="E23" s="412"/>
      <c r="F23" s="412"/>
      <c r="G23" s="412"/>
      <c r="H23" s="412"/>
      <c r="I23" s="412"/>
      <c r="J23" s="412"/>
      <c r="K23" s="412"/>
      <c r="L23" s="412"/>
      <c r="M23" s="412"/>
      <c r="N23" s="412"/>
      <c r="O23" s="412"/>
      <c r="P23" s="412"/>
      <c r="Q23" s="412"/>
      <c r="R23" s="412"/>
      <c r="S23" s="412"/>
      <c r="T23" s="412"/>
      <c r="U23" s="412"/>
      <c r="V23" s="412"/>
      <c r="W23" s="17"/>
      <c r="X23" s="8"/>
      <c r="Y23" s="8"/>
      <c r="Z23" s="8"/>
      <c r="AA23" s="8"/>
      <c r="AB23" s="17"/>
    </row>
    <row r="24" spans="1:28">
      <c r="A24" s="15"/>
      <c r="B24" s="412"/>
      <c r="C24" s="412"/>
      <c r="D24" s="412"/>
      <c r="E24" s="412"/>
      <c r="F24" s="412"/>
      <c r="G24" s="412"/>
      <c r="H24" s="412"/>
      <c r="I24" s="412"/>
      <c r="J24" s="412"/>
      <c r="K24" s="412"/>
      <c r="L24" s="412"/>
      <c r="M24" s="412"/>
      <c r="N24" s="412"/>
      <c r="O24" s="412"/>
      <c r="P24" s="412"/>
      <c r="Q24" s="412"/>
      <c r="R24" s="412"/>
      <c r="S24" s="412"/>
      <c r="T24" s="412"/>
      <c r="U24" s="412"/>
      <c r="V24" s="412"/>
      <c r="W24" s="17"/>
      <c r="X24" s="8"/>
      <c r="Y24" s="8"/>
      <c r="Z24" s="8"/>
      <c r="AA24" s="8"/>
      <c r="AB24" s="17"/>
    </row>
    <row r="25" spans="1:28" ht="5.25" customHeight="1">
      <c r="A25" s="15"/>
      <c r="B25" s="394"/>
      <c r="C25" s="394"/>
      <c r="D25" s="394"/>
      <c r="E25" s="394"/>
      <c r="F25" s="394"/>
      <c r="G25" s="394"/>
      <c r="H25" s="394"/>
      <c r="I25" s="394"/>
      <c r="J25" s="394"/>
      <c r="K25" s="394"/>
      <c r="L25" s="394"/>
      <c r="M25" s="394"/>
      <c r="N25" s="394"/>
      <c r="O25" s="394"/>
      <c r="P25" s="394"/>
      <c r="Q25" s="394"/>
      <c r="R25" s="394"/>
      <c r="S25" s="394"/>
      <c r="T25" s="394"/>
      <c r="U25" s="394"/>
      <c r="V25" s="297"/>
      <c r="W25" s="17"/>
      <c r="X25" s="8"/>
      <c r="Y25" s="8"/>
      <c r="Z25" s="8"/>
      <c r="AA25" s="8"/>
      <c r="AB25" s="17"/>
    </row>
    <row r="26" spans="1:28">
      <c r="A26" s="15"/>
      <c r="B26" s="415" t="s">
        <v>7</v>
      </c>
      <c r="C26" s="415"/>
      <c r="D26" s="415"/>
      <c r="E26" s="415"/>
      <c r="F26" s="415"/>
      <c r="G26" s="415" t="s">
        <v>8</v>
      </c>
      <c r="H26" s="415"/>
      <c r="I26" s="415"/>
      <c r="J26" s="415"/>
      <c r="K26" s="415"/>
      <c r="L26" s="394"/>
      <c r="M26" s="415" t="s">
        <v>9</v>
      </c>
      <c r="N26" s="415"/>
      <c r="O26" s="415"/>
      <c r="P26" s="394"/>
      <c r="Q26" s="394"/>
      <c r="R26" s="394"/>
      <c r="S26" s="394"/>
      <c r="T26" s="394"/>
      <c r="U26" s="394"/>
      <c r="V26" s="297"/>
      <c r="W26" s="17"/>
      <c r="X26" s="8"/>
      <c r="Y26" s="8"/>
      <c r="Z26" s="8"/>
      <c r="AA26" s="8"/>
      <c r="AB26" s="17"/>
    </row>
    <row r="27" spans="1:28" ht="18.75" customHeight="1">
      <c r="A27" s="15"/>
      <c r="B27" s="416" t="s">
        <v>10</v>
      </c>
      <c r="C27" s="417"/>
      <c r="D27" s="417"/>
      <c r="E27" s="417"/>
      <c r="F27" s="418"/>
      <c r="G27" s="416" t="s">
        <v>10</v>
      </c>
      <c r="H27" s="417"/>
      <c r="I27" s="417"/>
      <c r="J27" s="417"/>
      <c r="K27" s="418"/>
      <c r="L27" s="394"/>
      <c r="M27" s="419" t="s">
        <v>38</v>
      </c>
      <c r="N27" s="420"/>
      <c r="O27" s="421"/>
      <c r="P27" s="394"/>
      <c r="Q27" s="394"/>
      <c r="R27" s="394"/>
      <c r="S27" s="394"/>
      <c r="T27" s="394"/>
      <c r="U27" s="394"/>
      <c r="V27" s="297"/>
      <c r="W27" s="17"/>
      <c r="X27" s="8"/>
      <c r="Y27" s="8"/>
      <c r="Z27" s="8"/>
      <c r="AA27" s="8"/>
      <c r="AB27" s="17"/>
    </row>
    <row r="28" spans="1:28" ht="8.25" customHeight="1">
      <c r="A28" s="15"/>
      <c r="B28" s="8"/>
      <c r="C28" s="8"/>
      <c r="D28" s="8"/>
      <c r="E28" s="8"/>
      <c r="F28" s="8"/>
      <c r="G28" s="8"/>
      <c r="H28" s="8"/>
      <c r="I28" s="8"/>
      <c r="J28" s="8"/>
      <c r="K28" s="8"/>
      <c r="L28" s="8"/>
      <c r="M28" s="8"/>
      <c r="N28" s="8"/>
      <c r="O28" s="8"/>
      <c r="P28" s="8"/>
      <c r="Q28" s="8"/>
      <c r="R28" s="8"/>
      <c r="S28" s="8"/>
      <c r="T28" s="8"/>
      <c r="U28" s="8"/>
      <c r="V28" s="297"/>
      <c r="W28" s="17"/>
      <c r="X28" s="8"/>
      <c r="Y28" s="8"/>
      <c r="Z28" s="8"/>
      <c r="AA28" s="8"/>
      <c r="AB28" s="17"/>
    </row>
    <row r="29" spans="1:28" ht="15" customHeight="1">
      <c r="A29" s="35" t="s">
        <v>11</v>
      </c>
      <c r="B29" s="414" t="s">
        <v>369</v>
      </c>
      <c r="C29" s="414"/>
      <c r="D29" s="414"/>
      <c r="E29" s="414"/>
      <c r="F29" s="414"/>
      <c r="G29" s="414"/>
      <c r="H29" s="414"/>
      <c r="I29" s="414"/>
      <c r="J29" s="414"/>
      <c r="K29" s="414"/>
      <c r="L29" s="414"/>
      <c r="M29" s="414"/>
      <c r="N29" s="414"/>
      <c r="O29" s="414"/>
      <c r="P29" s="414"/>
      <c r="Q29" s="414"/>
      <c r="R29" s="414"/>
      <c r="S29" s="414"/>
      <c r="T29" s="414"/>
      <c r="U29" s="414"/>
      <c r="V29" s="414"/>
      <c r="W29" s="17"/>
      <c r="X29" s="405" t="s">
        <v>24</v>
      </c>
      <c r="Y29" s="406"/>
      <c r="Z29" s="392" t="s">
        <v>25</v>
      </c>
      <c r="AA29" s="406" t="s">
        <v>26</v>
      </c>
      <c r="AB29" s="413"/>
    </row>
    <row r="30" spans="1:28">
      <c r="A30" s="36"/>
      <c r="B30" s="414"/>
      <c r="C30" s="414"/>
      <c r="D30" s="414"/>
      <c r="E30" s="414"/>
      <c r="F30" s="414"/>
      <c r="G30" s="414"/>
      <c r="H30" s="414"/>
      <c r="I30" s="414"/>
      <c r="J30" s="414"/>
      <c r="K30" s="414"/>
      <c r="L30" s="414"/>
      <c r="M30" s="414"/>
      <c r="N30" s="414"/>
      <c r="O30" s="414"/>
      <c r="P30" s="414"/>
      <c r="Q30" s="414"/>
      <c r="R30" s="414"/>
      <c r="S30" s="414"/>
      <c r="T30" s="414"/>
      <c r="U30" s="414"/>
      <c r="V30" s="414"/>
      <c r="W30" s="34"/>
      <c r="X30" s="297"/>
      <c r="Y30" s="297"/>
      <c r="Z30" s="297"/>
      <c r="AA30" s="297"/>
      <c r="AB30" s="34"/>
    </row>
    <row r="31" spans="1:28">
      <c r="A31" s="36"/>
      <c r="B31" s="414"/>
      <c r="C31" s="414"/>
      <c r="D31" s="414"/>
      <c r="E31" s="414"/>
      <c r="F31" s="414"/>
      <c r="G31" s="414"/>
      <c r="H31" s="414"/>
      <c r="I31" s="414"/>
      <c r="J31" s="414"/>
      <c r="K31" s="414"/>
      <c r="L31" s="414"/>
      <c r="M31" s="414"/>
      <c r="N31" s="414"/>
      <c r="O31" s="414"/>
      <c r="P31" s="414"/>
      <c r="Q31" s="414"/>
      <c r="R31" s="414"/>
      <c r="S31" s="414"/>
      <c r="T31" s="414"/>
      <c r="U31" s="414"/>
      <c r="V31" s="414"/>
      <c r="W31" s="34"/>
      <c r="X31" s="297"/>
      <c r="Y31" s="297"/>
      <c r="Z31" s="297"/>
      <c r="AA31" s="297"/>
      <c r="AB31" s="34"/>
    </row>
    <row r="32" spans="1:28">
      <c r="A32" s="36"/>
      <c r="B32" s="414"/>
      <c r="C32" s="414"/>
      <c r="D32" s="414"/>
      <c r="E32" s="414"/>
      <c r="F32" s="414"/>
      <c r="G32" s="414"/>
      <c r="H32" s="414"/>
      <c r="I32" s="414"/>
      <c r="J32" s="414"/>
      <c r="K32" s="414"/>
      <c r="L32" s="414"/>
      <c r="M32" s="414"/>
      <c r="N32" s="414"/>
      <c r="O32" s="414"/>
      <c r="P32" s="414"/>
      <c r="Q32" s="414"/>
      <c r="R32" s="414"/>
      <c r="S32" s="414"/>
      <c r="T32" s="414"/>
      <c r="U32" s="414"/>
      <c r="V32" s="414"/>
      <c r="W32" s="34"/>
      <c r="X32" s="297"/>
      <c r="Y32" s="297"/>
      <c r="Z32" s="297"/>
      <c r="AA32" s="297"/>
      <c r="AB32" s="34"/>
    </row>
    <row r="33" spans="1:30" ht="17.25" customHeight="1">
      <c r="A33" s="15"/>
      <c r="B33" s="414"/>
      <c r="C33" s="414"/>
      <c r="D33" s="414"/>
      <c r="E33" s="414"/>
      <c r="F33" s="414"/>
      <c r="G33" s="414"/>
      <c r="H33" s="414"/>
      <c r="I33" s="414"/>
      <c r="J33" s="414"/>
      <c r="K33" s="414"/>
      <c r="L33" s="414"/>
      <c r="M33" s="414"/>
      <c r="N33" s="414"/>
      <c r="O33" s="414"/>
      <c r="P33" s="414"/>
      <c r="Q33" s="414"/>
      <c r="R33" s="414"/>
      <c r="S33" s="414"/>
      <c r="T33" s="414"/>
      <c r="U33" s="414"/>
      <c r="V33" s="414"/>
      <c r="W33" s="34"/>
      <c r="X33" s="297"/>
      <c r="Y33" s="297"/>
      <c r="Z33" s="297"/>
      <c r="AA33" s="297"/>
      <c r="AB33" s="34"/>
    </row>
    <row r="34" spans="1:30" ht="23.25" customHeight="1">
      <c r="A34" s="18"/>
      <c r="B34" s="422" t="s">
        <v>22</v>
      </c>
      <c r="C34" s="423"/>
      <c r="D34" s="423"/>
      <c r="E34" s="423"/>
      <c r="F34" s="423"/>
      <c r="G34" s="424"/>
      <c r="H34" s="426"/>
      <c r="I34" s="427"/>
      <c r="J34" s="427"/>
      <c r="K34" s="427"/>
      <c r="L34" s="427"/>
      <c r="M34" s="427"/>
      <c r="N34" s="427"/>
      <c r="O34" s="428"/>
      <c r="P34" s="47"/>
      <c r="Q34" s="47"/>
      <c r="R34" s="47"/>
      <c r="S34" s="47"/>
      <c r="T34" s="47"/>
      <c r="U34" s="47"/>
      <c r="V34" s="47"/>
      <c r="W34" s="17"/>
      <c r="X34" s="8"/>
      <c r="Y34" s="8"/>
      <c r="Z34" s="8"/>
      <c r="AA34" s="8"/>
      <c r="AB34" s="37"/>
      <c r="AC34" s="38"/>
      <c r="AD34" s="297"/>
    </row>
    <row r="35" spans="1:30" ht="8.25" customHeight="1">
      <c r="A35" s="15"/>
      <c r="B35" s="394"/>
      <c r="C35" s="394"/>
      <c r="D35" s="394"/>
      <c r="E35" s="394"/>
      <c r="F35" s="394"/>
      <c r="G35" s="394"/>
      <c r="H35" s="394"/>
      <c r="I35" s="394"/>
      <c r="J35" s="394"/>
      <c r="K35" s="394"/>
      <c r="L35" s="394"/>
      <c r="M35" s="394"/>
      <c r="N35" s="394"/>
      <c r="O35" s="394"/>
      <c r="P35" s="394"/>
      <c r="Q35" s="394"/>
      <c r="R35" s="394"/>
      <c r="S35" s="394"/>
      <c r="T35" s="394"/>
      <c r="U35" s="394"/>
      <c r="V35" s="57"/>
      <c r="W35" s="34"/>
      <c r="X35" s="297"/>
      <c r="Y35" s="297"/>
      <c r="Z35" s="297"/>
      <c r="AA35" s="297"/>
      <c r="AB35" s="34"/>
    </row>
    <row r="36" spans="1:30" s="297" customFormat="1" ht="15" customHeight="1">
      <c r="A36" s="35" t="s">
        <v>12</v>
      </c>
      <c r="B36" s="412" t="s">
        <v>13</v>
      </c>
      <c r="C36" s="412"/>
      <c r="D36" s="412"/>
      <c r="E36" s="412"/>
      <c r="F36" s="412"/>
      <c r="G36" s="412"/>
      <c r="H36" s="412"/>
      <c r="I36" s="412"/>
      <c r="J36" s="412"/>
      <c r="K36" s="412"/>
      <c r="L36" s="412"/>
      <c r="M36" s="412"/>
      <c r="N36" s="412"/>
      <c r="O36" s="412"/>
      <c r="P36" s="412"/>
      <c r="Q36" s="412"/>
      <c r="R36" s="412"/>
      <c r="S36" s="412"/>
      <c r="T36" s="412"/>
      <c r="U36" s="412"/>
      <c r="V36" s="412"/>
      <c r="W36" s="34"/>
      <c r="X36" s="405" t="s">
        <v>24</v>
      </c>
      <c r="Y36" s="406"/>
      <c r="Z36" s="392" t="s">
        <v>25</v>
      </c>
      <c r="AA36" s="406" t="s">
        <v>26</v>
      </c>
      <c r="AB36" s="413"/>
    </row>
    <row r="37" spans="1:30" s="297" customFormat="1" ht="13.5" customHeight="1">
      <c r="A37" s="15"/>
      <c r="B37" s="412"/>
      <c r="C37" s="412"/>
      <c r="D37" s="412"/>
      <c r="E37" s="412"/>
      <c r="F37" s="412"/>
      <c r="G37" s="412"/>
      <c r="H37" s="412"/>
      <c r="I37" s="412"/>
      <c r="J37" s="412"/>
      <c r="K37" s="412"/>
      <c r="L37" s="412"/>
      <c r="M37" s="412"/>
      <c r="N37" s="412"/>
      <c r="O37" s="412"/>
      <c r="P37" s="412"/>
      <c r="Q37" s="412"/>
      <c r="R37" s="412"/>
      <c r="S37" s="412"/>
      <c r="T37" s="412"/>
      <c r="U37" s="412"/>
      <c r="V37" s="412"/>
      <c r="W37" s="17"/>
      <c r="X37" s="8"/>
      <c r="Y37" s="8"/>
      <c r="Z37" s="8"/>
      <c r="AA37" s="8"/>
      <c r="AB37" s="17"/>
    </row>
    <row r="38" spans="1:30" ht="9.75" customHeight="1">
      <c r="A38" s="15"/>
      <c r="B38" s="57"/>
      <c r="C38" s="57"/>
      <c r="D38" s="57"/>
      <c r="E38" s="57"/>
      <c r="F38" s="57"/>
      <c r="G38" s="57"/>
      <c r="H38" s="57"/>
      <c r="I38" s="57"/>
      <c r="J38" s="57"/>
      <c r="K38" s="57"/>
      <c r="L38" s="57"/>
      <c r="M38" s="57"/>
      <c r="N38" s="57"/>
      <c r="O38" s="57"/>
      <c r="P38" s="57"/>
      <c r="Q38" s="57"/>
      <c r="R38" s="57"/>
      <c r="S38" s="57"/>
      <c r="T38" s="57"/>
      <c r="U38" s="57"/>
      <c r="V38" s="297"/>
      <c r="W38" s="34"/>
      <c r="X38" s="297"/>
      <c r="Y38" s="297"/>
      <c r="Z38" s="297"/>
      <c r="AA38" s="297"/>
      <c r="AB38" s="34"/>
    </row>
    <row r="39" spans="1:30">
      <c r="A39" s="15" t="s">
        <v>14</v>
      </c>
      <c r="B39" s="57"/>
      <c r="C39" s="57"/>
      <c r="D39" s="57"/>
      <c r="E39" s="57"/>
      <c r="F39" s="57"/>
      <c r="G39" s="57"/>
      <c r="H39" s="57"/>
      <c r="I39" s="57"/>
      <c r="J39" s="57"/>
      <c r="K39" s="57"/>
      <c r="L39" s="57"/>
      <c r="M39" s="57"/>
      <c r="N39" s="57"/>
      <c r="O39" s="57"/>
      <c r="P39" s="57"/>
      <c r="Q39" s="57"/>
      <c r="R39" s="57"/>
      <c r="S39" s="57"/>
      <c r="T39" s="57"/>
      <c r="U39" s="57"/>
      <c r="V39" s="297"/>
      <c r="W39" s="34"/>
      <c r="X39" s="297"/>
      <c r="Y39" s="297"/>
      <c r="Z39" s="297"/>
      <c r="AA39" s="297"/>
      <c r="AB39" s="34"/>
    </row>
    <row r="40" spans="1:30" ht="15" customHeight="1">
      <c r="A40" s="36" t="s">
        <v>15</v>
      </c>
      <c r="B40" s="430" t="s">
        <v>21</v>
      </c>
      <c r="C40" s="430"/>
      <c r="D40" s="430"/>
      <c r="E40" s="430"/>
      <c r="F40" s="430"/>
      <c r="G40" s="430"/>
      <c r="H40" s="430"/>
      <c r="I40" s="430"/>
      <c r="J40" s="430"/>
      <c r="K40" s="430"/>
      <c r="L40" s="430"/>
      <c r="M40" s="430"/>
      <c r="N40" s="430"/>
      <c r="O40" s="430"/>
      <c r="P40" s="430"/>
      <c r="Q40" s="430"/>
      <c r="R40" s="430"/>
      <c r="S40" s="430"/>
      <c r="T40" s="430"/>
      <c r="U40" s="394"/>
      <c r="V40" s="394"/>
      <c r="W40" s="17"/>
      <c r="X40" s="405" t="s">
        <v>24</v>
      </c>
      <c r="Y40" s="406"/>
      <c r="Z40" s="392" t="s">
        <v>25</v>
      </c>
      <c r="AA40" s="406" t="s">
        <v>26</v>
      </c>
      <c r="AB40" s="413"/>
    </row>
    <row r="41" spans="1:30" ht="6.75" customHeight="1">
      <c r="A41" s="15"/>
      <c r="B41" s="57"/>
      <c r="C41" s="57"/>
      <c r="D41" s="57"/>
      <c r="E41" s="57"/>
      <c r="F41" s="57"/>
      <c r="G41" s="57"/>
      <c r="H41" s="57"/>
      <c r="I41" s="57"/>
      <c r="J41" s="57"/>
      <c r="K41" s="57"/>
      <c r="L41" s="57"/>
      <c r="M41" s="57"/>
      <c r="N41" s="57"/>
      <c r="O41" s="57"/>
      <c r="P41" s="57"/>
      <c r="Q41" s="57"/>
      <c r="R41" s="57"/>
      <c r="S41" s="57"/>
      <c r="T41" s="57"/>
      <c r="U41" s="57"/>
      <c r="V41" s="297"/>
      <c r="W41" s="34"/>
      <c r="X41" s="297"/>
      <c r="Y41" s="297"/>
      <c r="Z41" s="297"/>
      <c r="AA41" s="297"/>
      <c r="AB41" s="34"/>
    </row>
    <row r="42" spans="1:30" ht="15" customHeight="1">
      <c r="A42" s="35" t="s">
        <v>16</v>
      </c>
      <c r="B42" s="412" t="s">
        <v>370</v>
      </c>
      <c r="C42" s="412"/>
      <c r="D42" s="412"/>
      <c r="E42" s="412"/>
      <c r="F42" s="412"/>
      <c r="G42" s="412"/>
      <c r="H42" s="412"/>
      <c r="I42" s="412"/>
      <c r="J42" s="412"/>
      <c r="K42" s="412"/>
      <c r="L42" s="412"/>
      <c r="M42" s="412"/>
      <c r="N42" s="412"/>
      <c r="O42" s="412"/>
      <c r="P42" s="412"/>
      <c r="Q42" s="412"/>
      <c r="R42" s="412"/>
      <c r="S42" s="412"/>
      <c r="T42" s="412"/>
      <c r="U42" s="412"/>
      <c r="V42" s="412"/>
      <c r="W42" s="17"/>
      <c r="X42" s="405" t="s">
        <v>24</v>
      </c>
      <c r="Y42" s="406"/>
      <c r="Z42" s="392" t="s">
        <v>25</v>
      </c>
      <c r="AA42" s="406" t="s">
        <v>26</v>
      </c>
      <c r="AB42" s="413"/>
    </row>
    <row r="43" spans="1:30" ht="13.5" customHeight="1">
      <c r="A43" s="35"/>
      <c r="B43" s="412"/>
      <c r="C43" s="412"/>
      <c r="D43" s="412"/>
      <c r="E43" s="412"/>
      <c r="F43" s="412"/>
      <c r="G43" s="412"/>
      <c r="H43" s="412"/>
      <c r="I43" s="412"/>
      <c r="J43" s="412"/>
      <c r="K43" s="412"/>
      <c r="L43" s="412"/>
      <c r="M43" s="412"/>
      <c r="N43" s="412"/>
      <c r="O43" s="412"/>
      <c r="P43" s="412"/>
      <c r="Q43" s="412"/>
      <c r="R43" s="412"/>
      <c r="S43" s="412"/>
      <c r="T43" s="412"/>
      <c r="U43" s="412"/>
      <c r="V43" s="412"/>
      <c r="W43" s="17"/>
      <c r="X43" s="55"/>
      <c r="Y43" s="55"/>
      <c r="Z43" s="55"/>
      <c r="AA43" s="55"/>
      <c r="AB43" s="56"/>
    </row>
    <row r="44" spans="1:30" ht="15.75" customHeight="1">
      <c r="A44" s="36"/>
      <c r="B44" s="412"/>
      <c r="C44" s="412"/>
      <c r="D44" s="412"/>
      <c r="E44" s="412"/>
      <c r="F44" s="412"/>
      <c r="G44" s="412"/>
      <c r="H44" s="412"/>
      <c r="I44" s="412"/>
      <c r="J44" s="412"/>
      <c r="K44" s="412"/>
      <c r="L44" s="412"/>
      <c r="M44" s="412"/>
      <c r="N44" s="412"/>
      <c r="O44" s="412"/>
      <c r="P44" s="412"/>
      <c r="Q44" s="412"/>
      <c r="R44" s="412"/>
      <c r="S44" s="412"/>
      <c r="T44" s="412"/>
      <c r="U44" s="412"/>
      <c r="V44" s="412"/>
      <c r="W44" s="17"/>
      <c r="X44" s="39"/>
      <c r="Y44" s="39"/>
      <c r="Z44" s="39"/>
      <c r="AA44" s="39"/>
      <c r="AB44" s="40"/>
    </row>
    <row r="45" spans="1:30" ht="23.25" customHeight="1">
      <c r="A45" s="36"/>
      <c r="B45" s="409" t="s">
        <v>22</v>
      </c>
      <c r="C45" s="410"/>
      <c r="D45" s="410"/>
      <c r="E45" s="410"/>
      <c r="F45" s="410"/>
      <c r="G45" s="429"/>
      <c r="H45" s="426"/>
      <c r="I45" s="427"/>
      <c r="J45" s="427"/>
      <c r="K45" s="427"/>
      <c r="L45" s="427"/>
      <c r="M45" s="427"/>
      <c r="N45" s="427"/>
      <c r="O45" s="428"/>
      <c r="P45" s="41"/>
      <c r="Q45" s="41"/>
      <c r="R45" s="41"/>
      <c r="S45" s="41"/>
      <c r="T45" s="41"/>
      <c r="U45" s="41"/>
      <c r="V45" s="41"/>
      <c r="W45" s="17"/>
      <c r="X45" s="39"/>
      <c r="Y45" s="39"/>
      <c r="Z45" s="39"/>
      <c r="AA45" s="39"/>
      <c r="AB45" s="40"/>
    </row>
    <row r="46" spans="1:30" ht="6.75" customHeight="1">
      <c r="A46" s="15"/>
      <c r="B46" s="57"/>
      <c r="C46" s="57"/>
      <c r="D46" s="57"/>
      <c r="E46" s="57"/>
      <c r="F46" s="57"/>
      <c r="G46" s="57"/>
      <c r="H46" s="57"/>
      <c r="I46" s="57"/>
      <c r="J46" s="57"/>
      <c r="K46" s="57"/>
      <c r="L46" s="57"/>
      <c r="M46" s="57"/>
      <c r="N46" s="57"/>
      <c r="O46" s="57"/>
      <c r="P46" s="57"/>
      <c r="Q46" s="57"/>
      <c r="R46" s="57"/>
      <c r="S46" s="57"/>
      <c r="T46" s="57"/>
      <c r="U46" s="57"/>
      <c r="V46" s="297"/>
      <c r="W46" s="34"/>
      <c r="X46" s="297"/>
      <c r="Y46" s="297"/>
      <c r="Z46" s="297"/>
      <c r="AA46" s="297"/>
      <c r="AB46" s="34"/>
    </row>
    <row r="47" spans="1:30" ht="15" customHeight="1">
      <c r="A47" s="35" t="s">
        <v>17</v>
      </c>
      <c r="B47" s="412" t="s">
        <v>18</v>
      </c>
      <c r="C47" s="412"/>
      <c r="D47" s="412"/>
      <c r="E47" s="412"/>
      <c r="F47" s="412"/>
      <c r="G47" s="412"/>
      <c r="H47" s="412"/>
      <c r="I47" s="412"/>
      <c r="J47" s="412"/>
      <c r="K47" s="412"/>
      <c r="L47" s="412"/>
      <c r="M47" s="412"/>
      <c r="N47" s="412"/>
      <c r="O47" s="412"/>
      <c r="P47" s="412"/>
      <c r="Q47" s="412"/>
      <c r="R47" s="412"/>
      <c r="S47" s="412"/>
      <c r="T47" s="412"/>
      <c r="U47" s="412"/>
      <c r="V47" s="412"/>
      <c r="W47" s="17"/>
      <c r="X47" s="405" t="s">
        <v>24</v>
      </c>
      <c r="Y47" s="406"/>
      <c r="Z47" s="392" t="s">
        <v>25</v>
      </c>
      <c r="AA47" s="406" t="s">
        <v>26</v>
      </c>
      <c r="AB47" s="413"/>
    </row>
    <row r="48" spans="1:30">
      <c r="A48" s="15"/>
      <c r="B48" s="412"/>
      <c r="C48" s="412"/>
      <c r="D48" s="412"/>
      <c r="E48" s="412"/>
      <c r="F48" s="412"/>
      <c r="G48" s="412"/>
      <c r="H48" s="412"/>
      <c r="I48" s="412"/>
      <c r="J48" s="412"/>
      <c r="K48" s="412"/>
      <c r="L48" s="412"/>
      <c r="M48" s="412"/>
      <c r="N48" s="412"/>
      <c r="O48" s="412"/>
      <c r="P48" s="412"/>
      <c r="Q48" s="412"/>
      <c r="R48" s="412"/>
      <c r="S48" s="412"/>
      <c r="T48" s="412"/>
      <c r="U48" s="412"/>
      <c r="V48" s="412"/>
      <c r="W48" s="34"/>
      <c r="X48" s="297"/>
      <c r="Y48" s="297"/>
      <c r="Z48" s="297"/>
      <c r="AA48" s="297"/>
      <c r="AB48" s="34"/>
    </row>
    <row r="49" spans="1:29" ht="6" customHeight="1">
      <c r="A49" s="42"/>
      <c r="B49" s="22"/>
      <c r="C49" s="43"/>
      <c r="D49" s="43"/>
      <c r="E49" s="43"/>
      <c r="F49" s="43"/>
      <c r="G49" s="43"/>
      <c r="H49" s="43"/>
      <c r="I49" s="43"/>
      <c r="J49" s="43"/>
      <c r="K49" s="43"/>
      <c r="L49" s="43"/>
      <c r="M49" s="43"/>
      <c r="N49" s="43"/>
      <c r="O49" s="43"/>
      <c r="P49" s="43"/>
      <c r="Q49" s="43"/>
      <c r="R49" s="43"/>
      <c r="S49" s="43"/>
      <c r="T49" s="43"/>
      <c r="U49" s="43"/>
      <c r="V49" s="43"/>
      <c r="W49" s="44"/>
      <c r="X49" s="43"/>
      <c r="Y49" s="43"/>
      <c r="Z49" s="43"/>
      <c r="AA49" s="43"/>
      <c r="AB49" s="44"/>
    </row>
    <row r="50" spans="1:29" s="7" customFormat="1" ht="13.5" customHeight="1">
      <c r="A50" s="24" t="s">
        <v>27</v>
      </c>
      <c r="B50" s="57"/>
      <c r="C50" s="57"/>
      <c r="D50" s="57"/>
      <c r="E50" s="57"/>
      <c r="F50" s="57"/>
      <c r="G50" s="57"/>
      <c r="H50" s="57"/>
      <c r="I50" s="57"/>
      <c r="J50" s="57"/>
      <c r="K50" s="57"/>
      <c r="L50" s="57"/>
      <c r="M50" s="57"/>
      <c r="N50" s="57"/>
      <c r="O50" s="57"/>
      <c r="P50" s="57"/>
      <c r="Q50" s="57"/>
      <c r="R50" s="57"/>
      <c r="S50" s="57"/>
      <c r="T50" s="57"/>
      <c r="U50" s="57"/>
      <c r="V50" s="8"/>
      <c r="W50" s="8"/>
      <c r="X50" s="8"/>
      <c r="Y50" s="8"/>
      <c r="Z50" s="8"/>
      <c r="AA50" s="8"/>
      <c r="AB50" s="8"/>
    </row>
    <row r="51" spans="1:29" ht="13.5" customHeight="1">
      <c r="A51" s="45" t="s">
        <v>30</v>
      </c>
      <c r="B51" s="425" t="s">
        <v>29</v>
      </c>
      <c r="C51" s="425"/>
      <c r="D51" s="425"/>
      <c r="E51" s="425"/>
      <c r="F51" s="425"/>
      <c r="G51" s="425"/>
      <c r="H51" s="425"/>
      <c r="I51" s="425"/>
      <c r="J51" s="425"/>
      <c r="K51" s="425"/>
      <c r="L51" s="425"/>
      <c r="M51" s="425"/>
      <c r="N51" s="425"/>
      <c r="O51" s="425"/>
      <c r="P51" s="425"/>
      <c r="Q51" s="425"/>
      <c r="R51" s="425"/>
      <c r="S51" s="425"/>
      <c r="T51" s="425"/>
      <c r="U51" s="425"/>
      <c r="V51" s="425"/>
      <c r="W51" s="425"/>
      <c r="X51" s="425"/>
      <c r="Y51" s="425"/>
      <c r="Z51" s="425"/>
      <c r="AA51" s="425"/>
      <c r="AB51" s="425"/>
      <c r="AC51" s="8"/>
    </row>
    <row r="52" spans="1:29" ht="13.5" customHeight="1">
      <c r="A52" s="45"/>
      <c r="B52" s="425"/>
      <c r="C52" s="425"/>
      <c r="D52" s="425"/>
      <c r="E52" s="425"/>
      <c r="F52" s="425"/>
      <c r="G52" s="425"/>
      <c r="H52" s="425"/>
      <c r="I52" s="425"/>
      <c r="J52" s="425"/>
      <c r="K52" s="425"/>
      <c r="L52" s="425"/>
      <c r="M52" s="425"/>
      <c r="N52" s="425"/>
      <c r="O52" s="425"/>
      <c r="P52" s="425"/>
      <c r="Q52" s="425"/>
      <c r="R52" s="425"/>
      <c r="S52" s="425"/>
      <c r="T52" s="425"/>
      <c r="U52" s="425"/>
      <c r="V52" s="425"/>
      <c r="W52" s="425"/>
      <c r="X52" s="425"/>
      <c r="Y52" s="425"/>
      <c r="Z52" s="425"/>
      <c r="AA52" s="425"/>
      <c r="AB52" s="425"/>
      <c r="AC52" s="8"/>
    </row>
    <row r="53" spans="1:29" ht="13.5" customHeight="1">
      <c r="A53" s="45"/>
      <c r="B53" s="425"/>
      <c r="C53" s="425"/>
      <c r="D53" s="425"/>
      <c r="E53" s="425"/>
      <c r="F53" s="425"/>
      <c r="G53" s="425"/>
      <c r="H53" s="425"/>
      <c r="I53" s="425"/>
      <c r="J53" s="425"/>
      <c r="K53" s="425"/>
      <c r="L53" s="425"/>
      <c r="M53" s="425"/>
      <c r="N53" s="425"/>
      <c r="O53" s="425"/>
      <c r="P53" s="425"/>
      <c r="Q53" s="425"/>
      <c r="R53" s="425"/>
      <c r="S53" s="425"/>
      <c r="T53" s="425"/>
      <c r="U53" s="425"/>
      <c r="V53" s="425"/>
      <c r="W53" s="425"/>
      <c r="X53" s="425"/>
      <c r="Y53" s="425"/>
      <c r="Z53" s="425"/>
      <c r="AA53" s="425"/>
      <c r="AB53" s="425"/>
      <c r="AC53" s="394"/>
    </row>
    <row r="54" spans="1:29">
      <c r="A54" s="45" t="s">
        <v>30</v>
      </c>
      <c r="B54" s="24" t="s">
        <v>31</v>
      </c>
      <c r="C54" s="297"/>
      <c r="D54" s="297"/>
      <c r="E54" s="297"/>
      <c r="F54" s="297"/>
      <c r="G54" s="297"/>
      <c r="H54" s="297"/>
      <c r="I54" s="297"/>
      <c r="J54" s="297"/>
      <c r="K54" s="297"/>
      <c r="L54" s="297"/>
      <c r="M54" s="297"/>
      <c r="N54" s="297"/>
      <c r="O54" s="297"/>
      <c r="P54" s="297"/>
      <c r="Q54" s="297"/>
      <c r="R54" s="297"/>
      <c r="S54" s="297"/>
      <c r="T54" s="297"/>
      <c r="U54" s="297"/>
      <c r="V54" s="297"/>
      <c r="W54" s="297"/>
      <c r="X54" s="297"/>
      <c r="Y54" s="297"/>
      <c r="Z54" s="297"/>
      <c r="AA54" s="297"/>
      <c r="AB54" s="297"/>
    </row>
    <row r="55" spans="1:29">
      <c r="A55" s="45" t="s">
        <v>30</v>
      </c>
      <c r="B55" s="24" t="s">
        <v>32</v>
      </c>
    </row>
    <row r="56" spans="1:29">
      <c r="A56" s="45" t="s">
        <v>30</v>
      </c>
      <c r="B56" s="24" t="s">
        <v>39</v>
      </c>
      <c r="Y56" s="46"/>
      <c r="Z56" s="46"/>
      <c r="AB56" s="1"/>
    </row>
    <row r="57" spans="1:29" s="7" customFormat="1" ht="15" customHeight="1">
      <c r="A57" s="47"/>
      <c r="B57" s="48"/>
      <c r="C57" s="9"/>
      <c r="D57" s="9"/>
      <c r="E57" s="9"/>
      <c r="F57" s="9"/>
      <c r="G57" s="9"/>
      <c r="H57" s="8"/>
      <c r="I57" s="8"/>
      <c r="J57" s="8"/>
      <c r="K57" s="8"/>
      <c r="L57" s="8"/>
      <c r="M57" s="8"/>
      <c r="N57" s="8"/>
      <c r="O57" s="8"/>
    </row>
    <row r="58" spans="1:29" ht="18.75" customHeight="1">
      <c r="A58" s="49" t="s">
        <v>225</v>
      </c>
      <c r="B58" s="7" t="s">
        <v>226</v>
      </c>
      <c r="X58" s="327"/>
      <c r="Y58" s="327"/>
      <c r="Z58" s="327"/>
      <c r="AA58" s="327"/>
      <c r="AB58" s="327"/>
    </row>
    <row r="59" spans="1:29" ht="6.75" customHeight="1">
      <c r="A59" s="10"/>
      <c r="B59" s="11"/>
      <c r="C59" s="11"/>
      <c r="D59" s="11"/>
      <c r="E59" s="11"/>
      <c r="F59" s="11"/>
      <c r="G59" s="11"/>
      <c r="H59" s="11"/>
      <c r="I59" s="11"/>
      <c r="J59" s="11"/>
      <c r="K59" s="11"/>
      <c r="L59" s="11"/>
      <c r="M59" s="11"/>
      <c r="N59" s="11"/>
      <c r="O59" s="11"/>
      <c r="P59" s="11"/>
      <c r="Q59" s="11"/>
      <c r="R59" s="11"/>
      <c r="S59" s="11"/>
      <c r="T59" s="11"/>
      <c r="U59" s="11"/>
      <c r="V59" s="11"/>
      <c r="W59" s="32"/>
      <c r="X59" s="328"/>
      <c r="Y59" s="329"/>
      <c r="Z59" s="329"/>
      <c r="AA59" s="329"/>
      <c r="AB59" s="330"/>
    </row>
    <row r="60" spans="1:29" ht="13.5" customHeight="1">
      <c r="A60" s="18"/>
      <c r="B60" s="8" t="s">
        <v>23</v>
      </c>
      <c r="C60" s="297"/>
      <c r="D60" s="297"/>
      <c r="E60" s="297"/>
      <c r="F60" s="297"/>
      <c r="G60" s="297"/>
      <c r="H60" s="297"/>
      <c r="I60" s="297"/>
      <c r="J60" s="297"/>
      <c r="K60" s="297"/>
      <c r="L60" s="297"/>
      <c r="M60" s="297"/>
      <c r="N60" s="297"/>
      <c r="O60" s="297"/>
      <c r="P60" s="297"/>
      <c r="Q60" s="297"/>
      <c r="R60" s="297"/>
      <c r="S60" s="297"/>
      <c r="T60" s="297"/>
      <c r="U60" s="297"/>
      <c r="V60" s="297"/>
      <c r="W60" s="34"/>
      <c r="X60" s="331"/>
      <c r="Y60" s="332"/>
      <c r="Z60" s="332"/>
      <c r="AA60" s="332"/>
      <c r="AB60" s="333"/>
    </row>
    <row r="61" spans="1:29" ht="15" customHeight="1">
      <c r="A61" s="18"/>
      <c r="B61" s="395"/>
      <c r="C61" s="334" t="s">
        <v>227</v>
      </c>
      <c r="D61" s="8"/>
      <c r="E61" s="297"/>
      <c r="F61" s="297"/>
      <c r="G61" s="297"/>
      <c r="H61" s="297"/>
      <c r="I61" s="297"/>
      <c r="J61" s="297"/>
      <c r="K61" s="297"/>
      <c r="L61" s="297"/>
      <c r="O61" s="52"/>
      <c r="P61" s="52"/>
      <c r="Q61" s="52"/>
      <c r="R61" s="52"/>
      <c r="S61" s="52"/>
      <c r="X61" s="331"/>
      <c r="Y61" s="332"/>
      <c r="Z61" s="332"/>
      <c r="AA61" s="332"/>
      <c r="AB61" s="333"/>
    </row>
    <row r="62" spans="1:29" ht="15" customHeight="1">
      <c r="A62" s="18"/>
      <c r="B62" s="8"/>
      <c r="C62" s="404" t="s">
        <v>367</v>
      </c>
      <c r="D62" s="404"/>
      <c r="E62" s="404"/>
      <c r="F62" s="404"/>
      <c r="G62" s="404"/>
      <c r="H62" s="404"/>
      <c r="I62" s="404"/>
      <c r="J62" s="404"/>
      <c r="K62" s="404"/>
      <c r="L62" s="404"/>
      <c r="M62" s="404"/>
      <c r="N62" s="404"/>
      <c r="O62" s="404"/>
      <c r="P62" s="404"/>
      <c r="Q62" s="404"/>
      <c r="R62" s="404"/>
      <c r="S62" s="404"/>
      <c r="T62" s="404"/>
      <c r="U62" s="404"/>
      <c r="V62" s="404"/>
      <c r="W62" s="34"/>
      <c r="X62" s="405" t="s">
        <v>228</v>
      </c>
      <c r="Y62" s="406"/>
      <c r="Z62" s="392" t="s">
        <v>229</v>
      </c>
      <c r="AA62" s="406" t="s">
        <v>230</v>
      </c>
      <c r="AB62" s="413"/>
    </row>
    <row r="63" spans="1:29">
      <c r="A63" s="18"/>
      <c r="B63" s="394"/>
      <c r="C63" s="404"/>
      <c r="D63" s="404"/>
      <c r="E63" s="404"/>
      <c r="F63" s="404"/>
      <c r="G63" s="404"/>
      <c r="H63" s="404"/>
      <c r="I63" s="404"/>
      <c r="J63" s="404"/>
      <c r="K63" s="404"/>
      <c r="L63" s="404"/>
      <c r="M63" s="404"/>
      <c r="N63" s="404"/>
      <c r="O63" s="404"/>
      <c r="P63" s="404"/>
      <c r="Q63" s="404"/>
      <c r="R63" s="404"/>
      <c r="S63" s="404"/>
      <c r="T63" s="404"/>
      <c r="U63" s="404"/>
      <c r="V63" s="404"/>
      <c r="W63" s="34"/>
      <c r="X63" s="331"/>
      <c r="Y63" s="332"/>
      <c r="Z63" s="332"/>
      <c r="AA63" s="332"/>
      <c r="AB63" s="333"/>
    </row>
    <row r="64" spans="1:29" ht="5.25" customHeight="1">
      <c r="A64" s="18"/>
      <c r="B64" s="8"/>
      <c r="C64" s="297"/>
      <c r="D64" s="297"/>
      <c r="E64" s="297"/>
      <c r="F64" s="297"/>
      <c r="G64" s="297"/>
      <c r="H64" s="297"/>
      <c r="I64" s="297"/>
      <c r="J64" s="297"/>
      <c r="K64" s="297"/>
      <c r="L64" s="297"/>
      <c r="M64" s="297"/>
      <c r="N64" s="297"/>
      <c r="O64" s="297"/>
      <c r="P64" s="297"/>
      <c r="Q64" s="297"/>
      <c r="R64" s="297"/>
      <c r="S64" s="297"/>
      <c r="T64" s="297"/>
      <c r="U64" s="297"/>
      <c r="V64" s="297"/>
      <c r="W64" s="34"/>
      <c r="X64" s="331"/>
      <c r="Y64" s="332"/>
      <c r="Z64" s="332"/>
      <c r="AA64" s="332"/>
      <c r="AB64" s="333"/>
    </row>
    <row r="65" spans="1:30" ht="15" customHeight="1">
      <c r="A65" s="18"/>
      <c r="B65" s="395"/>
      <c r="C65" s="334" t="s">
        <v>1</v>
      </c>
      <c r="D65" s="8"/>
      <c r="E65" s="297"/>
      <c r="F65" s="297"/>
      <c r="G65" s="297"/>
      <c r="H65" s="297"/>
      <c r="I65" s="297"/>
      <c r="J65" s="297"/>
      <c r="K65" s="297"/>
      <c r="L65" s="297"/>
      <c r="M65" s="52"/>
      <c r="N65" s="52"/>
      <c r="O65" s="52"/>
      <c r="P65" s="52"/>
      <c r="Q65" s="52"/>
      <c r="R65" s="52"/>
      <c r="S65" s="52"/>
      <c r="T65" s="297"/>
      <c r="U65" s="297"/>
      <c r="V65" s="297"/>
      <c r="W65" s="34"/>
      <c r="X65" s="331"/>
      <c r="Y65" s="332"/>
      <c r="Z65" s="332"/>
      <c r="AA65" s="332"/>
      <c r="AB65" s="333"/>
    </row>
    <row r="66" spans="1:30" ht="15" customHeight="1">
      <c r="A66" s="18"/>
      <c r="B66" s="8"/>
      <c r="C66" s="8" t="s">
        <v>368</v>
      </c>
      <c r="D66" s="26"/>
      <c r="E66" s="26"/>
      <c r="F66" s="26"/>
      <c r="G66" s="26"/>
      <c r="H66" s="26"/>
      <c r="I66" s="26"/>
      <c r="J66" s="26"/>
      <c r="K66" s="26"/>
      <c r="L66" s="26"/>
      <c r="M66" s="26"/>
      <c r="N66" s="26"/>
      <c r="O66" s="26"/>
      <c r="P66" s="26"/>
      <c r="Q66" s="26"/>
      <c r="R66" s="26"/>
      <c r="S66" s="26"/>
      <c r="T66" s="26"/>
      <c r="U66" s="26"/>
      <c r="V66" s="26"/>
      <c r="W66" s="34"/>
      <c r="X66" s="405" t="s">
        <v>228</v>
      </c>
      <c r="Y66" s="406"/>
      <c r="Z66" s="392" t="s">
        <v>229</v>
      </c>
      <c r="AA66" s="406" t="s">
        <v>230</v>
      </c>
      <c r="AB66" s="413"/>
    </row>
    <row r="67" spans="1:30" ht="6.75" customHeight="1">
      <c r="A67" s="18"/>
      <c r="B67" s="394"/>
      <c r="C67" s="41"/>
      <c r="D67" s="41"/>
      <c r="E67" s="41"/>
      <c r="F67" s="41"/>
      <c r="G67" s="41"/>
      <c r="H67" s="41"/>
      <c r="I67" s="41"/>
      <c r="J67" s="41"/>
      <c r="K67" s="41"/>
      <c r="L67" s="41"/>
      <c r="M67" s="41"/>
      <c r="N67" s="41"/>
      <c r="O67" s="41"/>
      <c r="P67" s="41"/>
      <c r="Q67" s="41"/>
      <c r="R67" s="41"/>
      <c r="S67" s="41"/>
      <c r="T67" s="41"/>
      <c r="U67" s="41"/>
      <c r="V67" s="41"/>
      <c r="W67" s="34"/>
      <c r="X67" s="331"/>
      <c r="Y67" s="332"/>
      <c r="Z67" s="332"/>
      <c r="AA67" s="332"/>
      <c r="AB67" s="333"/>
    </row>
    <row r="68" spans="1:30" ht="15" customHeight="1">
      <c r="A68" s="18"/>
      <c r="B68" s="395"/>
      <c r="C68" s="334" t="s">
        <v>2</v>
      </c>
      <c r="D68" s="297"/>
      <c r="E68" s="297"/>
      <c r="F68" s="297"/>
      <c r="G68" s="297"/>
      <c r="H68" s="297"/>
      <c r="I68" s="297"/>
      <c r="J68" s="297"/>
      <c r="K68" s="297"/>
      <c r="L68" s="297"/>
      <c r="M68" s="52"/>
      <c r="N68" s="52"/>
      <c r="O68" s="52"/>
      <c r="P68" s="52"/>
      <c r="Q68" s="52"/>
      <c r="R68" s="52"/>
      <c r="S68" s="52"/>
      <c r="T68" s="297"/>
      <c r="U68" s="297"/>
      <c r="V68" s="297"/>
      <c r="W68" s="34"/>
      <c r="X68" s="331"/>
      <c r="Y68" s="332"/>
      <c r="Z68" s="332"/>
      <c r="AA68" s="332"/>
      <c r="AB68" s="333"/>
    </row>
    <row r="69" spans="1:30" ht="15" customHeight="1">
      <c r="A69" s="18"/>
      <c r="B69" s="297"/>
      <c r="C69" s="8" t="s">
        <v>231</v>
      </c>
      <c r="D69" s="335"/>
      <c r="E69" s="335"/>
      <c r="F69" s="335"/>
      <c r="G69" s="335"/>
      <c r="H69" s="335"/>
      <c r="I69" s="335"/>
      <c r="J69" s="335"/>
      <c r="K69" s="335"/>
      <c r="L69" s="335"/>
      <c r="M69" s="335"/>
      <c r="N69" s="335"/>
      <c r="O69" s="335"/>
      <c r="P69" s="335"/>
      <c r="Q69" s="335"/>
      <c r="R69" s="335"/>
      <c r="S69" s="335"/>
      <c r="T69" s="335"/>
      <c r="U69" s="335"/>
      <c r="V69" s="335"/>
      <c r="W69" s="54"/>
      <c r="X69" s="405" t="s">
        <v>228</v>
      </c>
      <c r="Y69" s="406"/>
      <c r="Z69" s="392" t="s">
        <v>229</v>
      </c>
      <c r="AA69" s="406" t="s">
        <v>230</v>
      </c>
      <c r="AB69" s="413"/>
    </row>
    <row r="70" spans="1:30" ht="15" customHeight="1">
      <c r="A70" s="18"/>
      <c r="B70" s="297"/>
      <c r="C70" s="393"/>
      <c r="D70" s="407" t="s">
        <v>232</v>
      </c>
      <c r="E70" s="407"/>
      <c r="F70" s="407"/>
      <c r="G70" s="407"/>
      <c r="H70" s="407"/>
      <c r="I70" s="407"/>
      <c r="J70" s="407"/>
      <c r="K70" s="407"/>
      <c r="L70" s="407"/>
      <c r="M70" s="407"/>
      <c r="N70" s="407"/>
      <c r="O70" s="407"/>
      <c r="P70" s="407"/>
      <c r="Q70" s="407"/>
      <c r="R70" s="407"/>
      <c r="S70" s="407"/>
      <c r="T70" s="407"/>
      <c r="U70" s="407"/>
      <c r="V70" s="407"/>
      <c r="W70" s="54"/>
      <c r="X70" s="336"/>
      <c r="Y70" s="337"/>
      <c r="Z70" s="337"/>
      <c r="AA70" s="337"/>
      <c r="AB70" s="338"/>
      <c r="AC70" s="339"/>
    </row>
    <row r="71" spans="1:30" ht="15" customHeight="1">
      <c r="A71" s="18"/>
      <c r="B71" s="297"/>
      <c r="C71" s="393"/>
      <c r="D71" s="407"/>
      <c r="E71" s="407"/>
      <c r="F71" s="407"/>
      <c r="G71" s="407"/>
      <c r="H71" s="407"/>
      <c r="I71" s="407"/>
      <c r="J71" s="407"/>
      <c r="K71" s="407"/>
      <c r="L71" s="407"/>
      <c r="M71" s="407"/>
      <c r="N71" s="407"/>
      <c r="O71" s="407"/>
      <c r="P71" s="407"/>
      <c r="Q71" s="407"/>
      <c r="R71" s="407"/>
      <c r="S71" s="407"/>
      <c r="T71" s="407"/>
      <c r="U71" s="407"/>
      <c r="V71" s="407"/>
      <c r="W71" s="54"/>
      <c r="X71" s="336"/>
      <c r="Y71" s="337"/>
      <c r="Z71" s="337"/>
      <c r="AA71" s="337"/>
      <c r="AB71" s="338"/>
      <c r="AC71" s="339"/>
    </row>
    <row r="72" spans="1:30" ht="15" customHeight="1">
      <c r="A72" s="18"/>
      <c r="B72" s="297"/>
      <c r="C72" s="393"/>
      <c r="D72" s="407"/>
      <c r="E72" s="407"/>
      <c r="F72" s="407"/>
      <c r="G72" s="407"/>
      <c r="H72" s="407"/>
      <c r="I72" s="407"/>
      <c r="J72" s="407"/>
      <c r="K72" s="407"/>
      <c r="L72" s="407"/>
      <c r="M72" s="407"/>
      <c r="N72" s="407"/>
      <c r="O72" s="407"/>
      <c r="P72" s="407"/>
      <c r="Q72" s="407"/>
      <c r="R72" s="407"/>
      <c r="S72" s="407"/>
      <c r="T72" s="407"/>
      <c r="U72" s="407"/>
      <c r="V72" s="407"/>
      <c r="W72" s="54"/>
      <c r="X72" s="336"/>
      <c r="Y72" s="337"/>
      <c r="Z72" s="337"/>
      <c r="AA72" s="337"/>
      <c r="AB72" s="338"/>
      <c r="AC72" s="339"/>
    </row>
    <row r="73" spans="1:30" ht="15" customHeight="1">
      <c r="A73" s="18"/>
      <c r="B73" s="297"/>
      <c r="C73" s="393"/>
      <c r="D73" s="407"/>
      <c r="E73" s="407"/>
      <c r="F73" s="407"/>
      <c r="G73" s="407"/>
      <c r="H73" s="407"/>
      <c r="I73" s="407"/>
      <c r="J73" s="407"/>
      <c r="K73" s="407"/>
      <c r="L73" s="407"/>
      <c r="M73" s="407"/>
      <c r="N73" s="407"/>
      <c r="O73" s="407"/>
      <c r="P73" s="407"/>
      <c r="Q73" s="407"/>
      <c r="R73" s="407"/>
      <c r="S73" s="407"/>
      <c r="T73" s="407"/>
      <c r="U73" s="407"/>
      <c r="V73" s="407"/>
      <c r="W73" s="54"/>
      <c r="X73" s="336"/>
      <c r="Y73" s="337"/>
      <c r="Z73" s="337"/>
      <c r="AA73" s="337"/>
      <c r="AB73" s="338"/>
      <c r="AC73" s="339"/>
    </row>
    <row r="74" spans="1:30" ht="6.75" customHeight="1">
      <c r="A74" s="18"/>
      <c r="B74" s="57"/>
      <c r="C74" s="393"/>
      <c r="D74" s="407"/>
      <c r="E74" s="407"/>
      <c r="F74" s="407"/>
      <c r="G74" s="407"/>
      <c r="H74" s="407"/>
      <c r="I74" s="407"/>
      <c r="J74" s="407"/>
      <c r="K74" s="407"/>
      <c r="L74" s="407"/>
      <c r="M74" s="407"/>
      <c r="N74" s="407"/>
      <c r="O74" s="407"/>
      <c r="P74" s="407"/>
      <c r="Q74" s="407"/>
      <c r="R74" s="407"/>
      <c r="S74" s="407"/>
      <c r="T74" s="407"/>
      <c r="U74" s="407"/>
      <c r="V74" s="407"/>
      <c r="W74" s="54"/>
      <c r="X74" s="51"/>
      <c r="Y74" s="39"/>
      <c r="Z74" s="39"/>
      <c r="AA74" s="39"/>
      <c r="AB74" s="40"/>
    </row>
    <row r="75" spans="1:30" ht="3.75" customHeight="1">
      <c r="A75" s="20"/>
      <c r="B75" s="43"/>
      <c r="C75" s="340"/>
      <c r="D75" s="340"/>
      <c r="E75" s="340"/>
      <c r="F75" s="340"/>
      <c r="G75" s="340"/>
      <c r="H75" s="340"/>
      <c r="I75" s="340"/>
      <c r="J75" s="340"/>
      <c r="K75" s="340"/>
      <c r="L75" s="340"/>
      <c r="M75" s="340"/>
      <c r="N75" s="340"/>
      <c r="O75" s="340"/>
      <c r="P75" s="340"/>
      <c r="Q75" s="340"/>
      <c r="R75" s="340"/>
      <c r="S75" s="340"/>
      <c r="T75" s="340"/>
      <c r="U75" s="340"/>
      <c r="V75" s="340"/>
      <c r="W75" s="341"/>
      <c r="X75" s="50"/>
      <c r="Y75" s="43"/>
      <c r="Z75" s="43"/>
      <c r="AA75" s="43"/>
      <c r="AB75" s="44"/>
    </row>
    <row r="76" spans="1:30" ht="13.5" customHeight="1">
      <c r="A76" s="24" t="s">
        <v>27</v>
      </c>
      <c r="B76" s="8"/>
      <c r="C76" s="297"/>
      <c r="D76" s="297"/>
      <c r="E76" s="297"/>
      <c r="F76" s="297"/>
      <c r="G76" s="297"/>
      <c r="H76" s="297"/>
      <c r="I76" s="297"/>
      <c r="J76" s="297"/>
      <c r="K76" s="297"/>
      <c r="L76" s="297"/>
      <c r="M76" s="297"/>
      <c r="N76" s="297"/>
      <c r="O76" s="297"/>
      <c r="P76" s="297"/>
      <c r="Q76" s="297"/>
      <c r="R76" s="297"/>
      <c r="S76" s="297"/>
      <c r="T76" s="297"/>
      <c r="U76" s="297"/>
      <c r="V76" s="297"/>
      <c r="W76" s="297"/>
      <c r="X76" s="332"/>
      <c r="Y76" s="332"/>
      <c r="Z76" s="332"/>
      <c r="AA76" s="332"/>
      <c r="AB76" s="332"/>
    </row>
    <row r="77" spans="1:30">
      <c r="A77" s="45" t="s">
        <v>229</v>
      </c>
      <c r="B77" s="24" t="s">
        <v>237</v>
      </c>
    </row>
    <row r="78" spans="1:30" ht="13.5" customHeight="1">
      <c r="A78" s="45" t="s">
        <v>229</v>
      </c>
      <c r="B78" s="24" t="s">
        <v>40</v>
      </c>
      <c r="C78" s="297"/>
      <c r="D78" s="297"/>
      <c r="E78" s="297"/>
      <c r="F78" s="297"/>
      <c r="G78" s="297"/>
      <c r="H78" s="297"/>
      <c r="I78" s="297"/>
      <c r="J78" s="297"/>
      <c r="K78" s="297"/>
      <c r="L78" s="297"/>
      <c r="M78" s="297"/>
      <c r="N78" s="297"/>
      <c r="O78" s="297"/>
      <c r="P78" s="297"/>
      <c r="Q78" s="297"/>
      <c r="R78" s="297"/>
      <c r="S78" s="297"/>
      <c r="T78" s="297"/>
      <c r="U78" s="297"/>
      <c r="V78" s="297"/>
      <c r="W78" s="297"/>
      <c r="X78" s="297"/>
      <c r="Y78" s="297"/>
      <c r="Z78" s="297"/>
      <c r="AA78" s="297"/>
      <c r="AB78" s="297"/>
      <c r="AC78" s="297"/>
      <c r="AD78" s="297"/>
    </row>
    <row r="79" spans="1:30">
      <c r="A79" s="45" t="s">
        <v>229</v>
      </c>
      <c r="B79" s="24" t="s">
        <v>41</v>
      </c>
    </row>
    <row r="80" spans="1:30">
      <c r="A80" s="45"/>
      <c r="B80" s="24" t="s">
        <v>233</v>
      </c>
    </row>
    <row r="81" spans="1:28" ht="13.5" customHeight="1">
      <c r="A81" s="45"/>
      <c r="B81" s="24" t="s">
        <v>234</v>
      </c>
      <c r="C81" s="6"/>
      <c r="D81" s="6"/>
      <c r="E81" s="6"/>
      <c r="F81" s="6"/>
      <c r="G81" s="6"/>
      <c r="H81" s="8"/>
      <c r="I81" s="8"/>
      <c r="J81" s="8"/>
      <c r="K81" s="8"/>
      <c r="L81" s="8"/>
      <c r="M81" s="26"/>
      <c r="N81" s="26"/>
      <c r="O81" s="26"/>
      <c r="P81" s="26"/>
      <c r="Q81" s="26"/>
      <c r="R81" s="26"/>
      <c r="S81" s="297"/>
      <c r="T81" s="297"/>
      <c r="U81" s="297"/>
      <c r="V81" s="297"/>
      <c r="W81" s="297"/>
      <c r="X81" s="297"/>
      <c r="Y81" s="297"/>
      <c r="Z81" s="297"/>
      <c r="AA81" s="297"/>
      <c r="AB81" s="297"/>
    </row>
    <row r="82" spans="1:28">
      <c r="A82" s="45" t="s">
        <v>229</v>
      </c>
      <c r="B82" s="24" t="s">
        <v>42</v>
      </c>
    </row>
    <row r="83" spans="1:28">
      <c r="A83" s="45"/>
      <c r="B83" s="24" t="s">
        <v>233</v>
      </c>
    </row>
    <row r="84" spans="1:28">
      <c r="A84" s="45" t="s">
        <v>229</v>
      </c>
      <c r="B84" s="24" t="s">
        <v>43</v>
      </c>
    </row>
    <row r="85" spans="1:28">
      <c r="A85" s="45"/>
      <c r="B85" s="24" t="s">
        <v>235</v>
      </c>
    </row>
    <row r="86" spans="1:28">
      <c r="B86" s="389" t="s">
        <v>236</v>
      </c>
    </row>
  </sheetData>
  <mergeCells count="46">
    <mergeCell ref="AA62:AB62"/>
    <mergeCell ref="X66:Y66"/>
    <mergeCell ref="AA66:AB66"/>
    <mergeCell ref="X69:Y69"/>
    <mergeCell ref="AA69:AB69"/>
    <mergeCell ref="B36:V37"/>
    <mergeCell ref="B34:G34"/>
    <mergeCell ref="B51:AB53"/>
    <mergeCell ref="H34:O34"/>
    <mergeCell ref="B42:V44"/>
    <mergeCell ref="B45:G45"/>
    <mergeCell ref="H45:O45"/>
    <mergeCell ref="B40:T40"/>
    <mergeCell ref="B47:V48"/>
    <mergeCell ref="B29:V33"/>
    <mergeCell ref="M26:O26"/>
    <mergeCell ref="B27:F27"/>
    <mergeCell ref="G27:K27"/>
    <mergeCell ref="M27:O27"/>
    <mergeCell ref="B26:F26"/>
    <mergeCell ref="G26:K26"/>
    <mergeCell ref="AA29:AB29"/>
    <mergeCell ref="AA47:AB47"/>
    <mergeCell ref="X36:Y36"/>
    <mergeCell ref="AA36:AB36"/>
    <mergeCell ref="X40:Y40"/>
    <mergeCell ref="AA40:AB40"/>
    <mergeCell ref="X42:Y42"/>
    <mergeCell ref="AA42:AB42"/>
    <mergeCell ref="X47:Y47"/>
    <mergeCell ref="C62:V63"/>
    <mergeCell ref="X62:Y62"/>
    <mergeCell ref="D70:V74"/>
    <mergeCell ref="A2:AB2"/>
    <mergeCell ref="A3:C3"/>
    <mergeCell ref="D3:M3"/>
    <mergeCell ref="B8:V9"/>
    <mergeCell ref="B22:V24"/>
    <mergeCell ref="X8:Y8"/>
    <mergeCell ref="AA8:AB8"/>
    <mergeCell ref="X12:Y12"/>
    <mergeCell ref="AA12:AB12"/>
    <mergeCell ref="X22:Y22"/>
    <mergeCell ref="AA22:AB22"/>
    <mergeCell ref="B12:V13"/>
    <mergeCell ref="X29:Y29"/>
  </mergeCells>
  <phoneticPr fontId="1"/>
  <dataValidations count="1">
    <dataValidation type="list" allowBlank="1" showInputMessage="1" showErrorMessage="1" sqref="B61 B65 B68">
      <formula1>"○"</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rowBreaks count="1" manualBreakCount="1">
    <brk id="57" max="2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showGridLines="0" view="pageBreakPreview" zoomScale="90" zoomScaleNormal="75" zoomScaleSheetLayoutView="90" workbookViewId="0">
      <selection activeCell="A2" sqref="A2:AF2"/>
    </sheetView>
  </sheetViews>
  <sheetFormatPr defaultRowHeight="13.5"/>
  <cols>
    <col min="1" max="32" width="3.125" style="58" customWidth="1"/>
    <col min="33" max="16384" width="9" style="58"/>
  </cols>
  <sheetData>
    <row r="1" spans="1:32">
      <c r="A1" s="58" t="s">
        <v>47</v>
      </c>
    </row>
    <row r="2" spans="1:32" ht="29.25" customHeight="1">
      <c r="A2" s="464" t="s">
        <v>48</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row>
    <row r="3" spans="1:32" ht="8.25" customHeight="1">
      <c r="B3" s="59"/>
      <c r="C3" s="59"/>
      <c r="D3" s="59"/>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row>
    <row r="4" spans="1:32" ht="20.25" customHeight="1">
      <c r="A4" s="465" t="s">
        <v>49</v>
      </c>
      <c r="B4" s="466"/>
      <c r="C4" s="466"/>
      <c r="D4" s="467"/>
      <c r="E4" s="468" t="s">
        <v>50</v>
      </c>
      <c r="F4" s="468"/>
      <c r="G4" s="468"/>
      <c r="H4" s="468"/>
      <c r="I4" s="468"/>
      <c r="J4" s="468"/>
      <c r="K4" s="468"/>
      <c r="L4" s="468"/>
      <c r="M4" s="468"/>
      <c r="N4" s="468"/>
      <c r="O4" s="448" t="s">
        <v>51</v>
      </c>
      <c r="P4" s="448"/>
      <c r="Q4" s="448" t="s">
        <v>52</v>
      </c>
      <c r="R4" s="448"/>
      <c r="S4" s="448"/>
      <c r="T4" s="448"/>
      <c r="U4" s="448"/>
      <c r="V4" s="448"/>
      <c r="W4" s="448"/>
      <c r="X4" s="61" t="s">
        <v>51</v>
      </c>
      <c r="Y4" s="448" t="s">
        <v>53</v>
      </c>
      <c r="Z4" s="448"/>
      <c r="AA4" s="448"/>
      <c r="AB4" s="448"/>
      <c r="AC4" s="448"/>
      <c r="AD4" s="448"/>
      <c r="AE4" s="448"/>
      <c r="AF4" s="449"/>
    </row>
    <row r="5" spans="1:32" ht="20.25" customHeight="1">
      <c r="A5" s="457" t="s">
        <v>54</v>
      </c>
      <c r="B5" s="458"/>
      <c r="C5" s="458"/>
      <c r="D5" s="459"/>
      <c r="E5" s="460"/>
      <c r="F5" s="460"/>
      <c r="G5" s="62" t="s">
        <v>55</v>
      </c>
      <c r="H5" s="460"/>
      <c r="I5" s="460"/>
      <c r="J5" s="62" t="s">
        <v>56</v>
      </c>
      <c r="K5" s="62" t="s">
        <v>57</v>
      </c>
      <c r="L5" s="460"/>
      <c r="M5" s="460"/>
      <c r="N5" s="62" t="s">
        <v>55</v>
      </c>
      <c r="O5" s="460"/>
      <c r="P5" s="460"/>
      <c r="Q5" s="62" t="s">
        <v>56</v>
      </c>
      <c r="R5" s="460" t="s">
        <v>58</v>
      </c>
      <c r="S5" s="460"/>
      <c r="T5" s="460"/>
      <c r="U5" s="460"/>
      <c r="V5" s="460"/>
      <c r="W5" s="460"/>
      <c r="X5" s="460"/>
      <c r="Y5" s="460"/>
      <c r="Z5" s="460"/>
      <c r="AA5" s="460"/>
      <c r="AB5" s="460"/>
      <c r="AC5" s="460"/>
      <c r="AD5" s="460"/>
      <c r="AE5" s="460"/>
      <c r="AF5" s="463"/>
    </row>
    <row r="6" spans="1:32" ht="20.25" customHeight="1">
      <c r="A6" s="457" t="s">
        <v>59</v>
      </c>
      <c r="B6" s="458"/>
      <c r="C6" s="458"/>
      <c r="D6" s="459"/>
      <c r="E6" s="461"/>
      <c r="F6" s="460"/>
      <c r="G6" s="62" t="s">
        <v>60</v>
      </c>
      <c r="H6" s="460"/>
      <c r="I6" s="460"/>
      <c r="J6" s="62" t="s">
        <v>61</v>
      </c>
      <c r="K6" s="63"/>
      <c r="L6" s="63"/>
      <c r="M6" s="63"/>
      <c r="N6" s="63"/>
      <c r="O6" s="63"/>
      <c r="P6" s="63"/>
      <c r="Q6" s="63"/>
      <c r="R6" s="63"/>
      <c r="S6" s="63"/>
      <c r="T6" s="63"/>
      <c r="U6" s="63"/>
      <c r="V6" s="63"/>
      <c r="W6" s="63"/>
      <c r="X6" s="63"/>
      <c r="Y6" s="63"/>
      <c r="Z6" s="63"/>
      <c r="AA6" s="63"/>
      <c r="AB6" s="63"/>
      <c r="AC6" s="63"/>
      <c r="AD6" s="63"/>
      <c r="AE6" s="63"/>
      <c r="AF6" s="64"/>
    </row>
    <row r="7" spans="1:32" ht="15" customHeight="1">
      <c r="A7" s="65"/>
      <c r="B7" s="65"/>
      <c r="C7" s="65"/>
      <c r="D7" s="65"/>
      <c r="E7" s="66"/>
      <c r="F7" s="66"/>
      <c r="G7" s="66"/>
      <c r="H7" s="66"/>
      <c r="I7" s="66"/>
      <c r="J7" s="66"/>
      <c r="K7" s="66"/>
      <c r="L7" s="66"/>
      <c r="M7" s="66"/>
      <c r="N7" s="66"/>
      <c r="O7" s="66"/>
      <c r="P7" s="66"/>
      <c r="Q7" s="66"/>
      <c r="AF7" s="66"/>
    </row>
    <row r="8" spans="1:32" ht="15" customHeight="1">
      <c r="A8" s="67" t="s">
        <v>62</v>
      </c>
      <c r="B8" s="68"/>
      <c r="C8" s="68"/>
      <c r="D8" s="68"/>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70"/>
    </row>
    <row r="9" spans="1:32" ht="15" customHeight="1">
      <c r="A9" s="71"/>
      <c r="B9" s="65"/>
      <c r="C9" s="65"/>
      <c r="D9" s="65"/>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72"/>
    </row>
    <row r="10" spans="1:32" ht="18" customHeight="1">
      <c r="A10" s="434" t="s">
        <v>63</v>
      </c>
      <c r="B10" s="435"/>
      <c r="C10" s="435"/>
      <c r="D10" s="435"/>
      <c r="E10" s="435"/>
      <c r="F10" s="435"/>
      <c r="G10" s="435"/>
      <c r="H10" s="462"/>
      <c r="I10" s="462"/>
      <c r="J10" s="447"/>
      <c r="K10" s="448"/>
      <c r="L10" s="449"/>
      <c r="M10" s="73" t="s">
        <v>64</v>
      </c>
      <c r="N10" s="74"/>
      <c r="O10" s="75" t="s">
        <v>66</v>
      </c>
      <c r="P10" s="73" t="s">
        <v>67</v>
      </c>
      <c r="Q10" s="76"/>
      <c r="R10" s="76"/>
      <c r="S10" s="76"/>
      <c r="T10" s="74"/>
      <c r="U10" s="74"/>
      <c r="V10" s="74"/>
      <c r="W10" s="74"/>
      <c r="X10" s="74"/>
      <c r="Y10" s="74"/>
      <c r="Z10" s="74"/>
      <c r="AA10" s="74"/>
      <c r="AB10" s="74"/>
      <c r="AC10" s="74"/>
      <c r="AD10" s="74"/>
      <c r="AE10" s="74"/>
      <c r="AF10" s="77"/>
    </row>
    <row r="11" spans="1:32" ht="15" customHeight="1">
      <c r="A11" s="78"/>
      <c r="B11" s="65"/>
      <c r="C11" s="65"/>
      <c r="D11" s="65"/>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72"/>
    </row>
    <row r="12" spans="1:32" ht="18" customHeight="1">
      <c r="A12" s="434" t="s">
        <v>68</v>
      </c>
      <c r="B12" s="435"/>
      <c r="C12" s="435"/>
      <c r="D12" s="435"/>
      <c r="E12" s="435"/>
      <c r="F12" s="435"/>
      <c r="G12" s="435"/>
      <c r="H12" s="435"/>
      <c r="I12" s="435"/>
      <c r="J12" s="447"/>
      <c r="K12" s="448"/>
      <c r="L12" s="449"/>
      <c r="M12" s="75" t="s">
        <v>69</v>
      </c>
      <c r="N12" s="75"/>
      <c r="O12" s="75" t="s">
        <v>70</v>
      </c>
      <c r="P12" s="75" t="s">
        <v>71</v>
      </c>
      <c r="Q12" s="76"/>
      <c r="R12" s="76"/>
      <c r="S12" s="76"/>
      <c r="T12" s="76"/>
      <c r="U12" s="76"/>
      <c r="V12" s="76"/>
      <c r="W12" s="76"/>
      <c r="X12" s="76"/>
      <c r="Y12" s="76"/>
      <c r="Z12" s="76"/>
      <c r="AA12" s="76"/>
      <c r="AB12" s="76"/>
      <c r="AC12" s="76"/>
      <c r="AD12" s="76"/>
      <c r="AE12" s="76"/>
      <c r="AF12" s="79"/>
    </row>
    <row r="13" spans="1:32" ht="15" customHeight="1" thickBot="1">
      <c r="A13" s="80"/>
      <c r="B13" s="76"/>
      <c r="C13" s="75"/>
      <c r="D13" s="75"/>
      <c r="E13" s="75"/>
      <c r="F13" s="75"/>
      <c r="G13" s="75"/>
      <c r="H13" s="75"/>
      <c r="I13" s="75"/>
      <c r="J13" s="75"/>
      <c r="K13" s="75"/>
      <c r="L13" s="75"/>
      <c r="M13" s="75"/>
      <c r="N13" s="75"/>
      <c r="O13" s="75"/>
      <c r="P13" s="75"/>
      <c r="Q13" s="76"/>
      <c r="R13" s="76"/>
      <c r="S13" s="76"/>
      <c r="T13" s="76"/>
      <c r="U13" s="76"/>
      <c r="V13" s="76"/>
      <c r="W13" s="76"/>
      <c r="X13" s="76"/>
      <c r="Y13" s="76"/>
      <c r="Z13" s="76"/>
      <c r="AA13" s="76"/>
      <c r="AB13" s="76"/>
      <c r="AC13" s="76"/>
      <c r="AD13" s="76"/>
      <c r="AE13" s="76"/>
      <c r="AF13" s="79"/>
    </row>
    <row r="14" spans="1:32" ht="18" customHeight="1" thickTop="1" thickBot="1">
      <c r="A14" s="434" t="s">
        <v>72</v>
      </c>
      <c r="B14" s="435"/>
      <c r="C14" s="435"/>
      <c r="D14" s="435"/>
      <c r="E14" s="435"/>
      <c r="F14" s="435"/>
      <c r="G14" s="435"/>
      <c r="H14" s="435"/>
      <c r="I14" s="435"/>
      <c r="J14" s="454" t="e">
        <f>ROUNDDOWN(J10/(J12*16),2)</f>
        <v>#DIV/0!</v>
      </c>
      <c r="K14" s="455"/>
      <c r="L14" s="456"/>
      <c r="M14" s="75"/>
      <c r="N14" s="75"/>
      <c r="O14" s="75" t="s">
        <v>65</v>
      </c>
      <c r="P14" s="75" t="s">
        <v>73</v>
      </c>
      <c r="Q14" s="75"/>
      <c r="R14" s="75"/>
      <c r="S14" s="75"/>
      <c r="T14" s="75"/>
      <c r="U14" s="76"/>
      <c r="V14" s="76"/>
      <c r="W14" s="76"/>
      <c r="X14" s="76"/>
      <c r="Y14" s="76"/>
      <c r="Z14" s="76"/>
      <c r="AA14" s="76"/>
      <c r="AB14" s="76"/>
      <c r="AC14" s="76"/>
      <c r="AD14" s="76"/>
      <c r="AE14" s="76"/>
      <c r="AF14" s="79"/>
    </row>
    <row r="15" spans="1:32" ht="15" customHeight="1" thickTop="1">
      <c r="A15" s="81"/>
      <c r="B15" s="82"/>
      <c r="C15" s="82"/>
      <c r="D15" s="82"/>
      <c r="E15" s="82"/>
      <c r="F15" s="82"/>
      <c r="G15" s="82"/>
      <c r="H15" s="82"/>
      <c r="I15" s="82"/>
      <c r="J15" s="8"/>
      <c r="K15" s="8"/>
      <c r="L15" s="8"/>
      <c r="M15" s="75"/>
      <c r="N15" s="75"/>
      <c r="O15" s="75"/>
      <c r="P15" s="75" t="s">
        <v>74</v>
      </c>
      <c r="Q15" s="75"/>
      <c r="R15" s="75"/>
      <c r="S15" s="75"/>
      <c r="T15" s="75"/>
      <c r="U15" s="76"/>
      <c r="V15" s="76"/>
      <c r="W15" s="76"/>
      <c r="X15" s="76"/>
      <c r="Y15" s="76"/>
      <c r="Z15" s="76"/>
      <c r="AA15" s="76"/>
      <c r="AB15" s="76"/>
      <c r="AC15" s="76"/>
      <c r="AD15" s="76"/>
      <c r="AE15" s="76"/>
      <c r="AF15" s="79"/>
    </row>
    <row r="16" spans="1:32" ht="15" customHeight="1">
      <c r="A16" s="71" t="s">
        <v>75</v>
      </c>
      <c r="B16" s="65"/>
      <c r="C16" s="65"/>
      <c r="D16" s="65"/>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72"/>
    </row>
    <row r="17" spans="1:32" ht="15" customHeight="1">
      <c r="A17" s="71"/>
      <c r="B17" s="65"/>
      <c r="C17" s="65"/>
      <c r="D17" s="65"/>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72"/>
    </row>
    <row r="18" spans="1:32" ht="18" customHeight="1">
      <c r="A18" s="83" t="s">
        <v>76</v>
      </c>
      <c r="B18" s="76"/>
      <c r="C18" s="75"/>
      <c r="D18" s="75"/>
      <c r="E18" s="75"/>
      <c r="F18" s="84"/>
      <c r="G18" s="84"/>
      <c r="H18" s="84"/>
      <c r="I18" s="84"/>
      <c r="J18" s="75"/>
      <c r="K18" s="75"/>
      <c r="L18" s="75"/>
      <c r="M18" s="75"/>
      <c r="N18" s="75"/>
      <c r="O18" s="75"/>
      <c r="P18" s="75"/>
      <c r="Q18" s="76"/>
      <c r="R18" s="76"/>
      <c r="S18" s="76"/>
      <c r="T18" s="76"/>
      <c r="U18" s="76"/>
      <c r="V18" s="76"/>
      <c r="W18" s="76"/>
      <c r="X18" s="76"/>
      <c r="Y18" s="76"/>
      <c r="Z18" s="76"/>
      <c r="AA18" s="76"/>
      <c r="AB18" s="76"/>
      <c r="AC18" s="76"/>
      <c r="AD18" s="76"/>
      <c r="AE18" s="76"/>
      <c r="AF18" s="79"/>
    </row>
    <row r="19" spans="1:32" ht="15" customHeight="1" thickBot="1">
      <c r="A19" s="83"/>
      <c r="B19" s="76"/>
      <c r="C19" s="75"/>
      <c r="D19" s="75"/>
      <c r="E19" s="75"/>
      <c r="F19" s="84"/>
      <c r="G19" s="84"/>
      <c r="H19" s="84"/>
      <c r="I19" s="84"/>
      <c r="J19" s="75"/>
      <c r="K19" s="75"/>
      <c r="L19" s="75"/>
      <c r="M19" s="75"/>
      <c r="N19" s="75"/>
      <c r="O19" s="75"/>
      <c r="P19" s="75"/>
      <c r="Q19" s="76"/>
      <c r="R19" s="76"/>
      <c r="S19" s="76"/>
      <c r="T19" s="76"/>
      <c r="U19" s="76"/>
      <c r="V19" s="76"/>
      <c r="W19" s="76"/>
      <c r="X19" s="76"/>
      <c r="Y19" s="76"/>
      <c r="Z19" s="76"/>
      <c r="AA19" s="76"/>
      <c r="AB19" s="76"/>
      <c r="AC19" s="76"/>
      <c r="AD19" s="76"/>
      <c r="AE19" s="76"/>
      <c r="AF19" s="79"/>
    </row>
    <row r="20" spans="1:32" ht="18" customHeight="1" thickTop="1" thickBot="1">
      <c r="A20" s="83"/>
      <c r="B20" s="76" t="s">
        <v>77</v>
      </c>
      <c r="C20" s="75"/>
      <c r="D20" s="75"/>
      <c r="E20" s="75"/>
      <c r="F20" s="447"/>
      <c r="G20" s="448"/>
      <c r="H20" s="449"/>
      <c r="I20" s="8" t="s">
        <v>10</v>
      </c>
      <c r="J20" s="84" t="s">
        <v>78</v>
      </c>
      <c r="K20" s="450">
        <v>20</v>
      </c>
      <c r="L20" s="450"/>
      <c r="M20" s="75" t="s">
        <v>79</v>
      </c>
      <c r="N20" s="435" t="s">
        <v>80</v>
      </c>
      <c r="O20" s="435"/>
      <c r="P20" s="451" t="str">
        <f>IF(ISBLANK(F20),"",IF(ROUNDUP(F20/K20,0)&lt;2,2,ROUNDUP(F20/K20,0)))</f>
        <v/>
      </c>
      <c r="Q20" s="452"/>
      <c r="R20" s="453"/>
      <c r="S20" s="74"/>
      <c r="T20" s="76" t="s">
        <v>81</v>
      </c>
      <c r="U20" s="445" t="s">
        <v>82</v>
      </c>
      <c r="V20" s="445"/>
      <c r="W20" s="445"/>
      <c r="X20" s="445"/>
      <c r="Y20" s="445"/>
      <c r="Z20" s="445"/>
      <c r="AA20" s="445"/>
      <c r="AB20" s="445"/>
      <c r="AC20" s="445"/>
      <c r="AD20" s="445"/>
      <c r="AE20" s="445"/>
      <c r="AF20" s="446"/>
    </row>
    <row r="21" spans="1:32" ht="18" customHeight="1" thickTop="1">
      <c r="A21" s="83"/>
      <c r="B21" s="76"/>
      <c r="C21" s="75"/>
      <c r="D21" s="75"/>
      <c r="E21" s="75"/>
      <c r="F21" s="84"/>
      <c r="G21" s="84"/>
      <c r="H21" s="84"/>
      <c r="I21" s="84"/>
      <c r="J21" s="75"/>
      <c r="K21" s="75"/>
      <c r="L21" s="75"/>
      <c r="M21" s="75"/>
      <c r="N21" s="76"/>
      <c r="O21" s="76"/>
      <c r="P21" s="75"/>
      <c r="Q21" s="75"/>
      <c r="R21" s="75"/>
      <c r="S21" s="75"/>
      <c r="T21" s="76"/>
      <c r="U21" s="445"/>
      <c r="V21" s="445"/>
      <c r="W21" s="445"/>
      <c r="X21" s="445"/>
      <c r="Y21" s="445"/>
      <c r="Z21" s="445"/>
      <c r="AA21" s="445"/>
      <c r="AB21" s="445"/>
      <c r="AC21" s="445"/>
      <c r="AD21" s="445"/>
      <c r="AE21" s="445"/>
      <c r="AF21" s="446"/>
    </row>
    <row r="22" spans="1:32" ht="15" customHeight="1">
      <c r="A22" s="83"/>
      <c r="B22" s="76"/>
      <c r="C22" s="75"/>
      <c r="D22" s="75"/>
      <c r="E22" s="75"/>
      <c r="F22" s="84"/>
      <c r="G22" s="84"/>
      <c r="H22" s="84"/>
      <c r="I22" s="84"/>
      <c r="J22" s="75"/>
      <c r="K22" s="75"/>
      <c r="L22" s="75"/>
      <c r="M22" s="75"/>
      <c r="N22" s="76"/>
      <c r="O22" s="76"/>
      <c r="P22" s="75"/>
      <c r="Q22" s="75"/>
      <c r="R22" s="75"/>
      <c r="S22" s="75"/>
      <c r="T22" s="76"/>
      <c r="U22" s="76"/>
      <c r="V22" s="76"/>
      <c r="W22" s="76"/>
      <c r="X22" s="76"/>
      <c r="Y22" s="76"/>
      <c r="Z22" s="76"/>
      <c r="AA22" s="76"/>
      <c r="AB22" s="76"/>
      <c r="AC22" s="76"/>
      <c r="AD22" s="76"/>
      <c r="AE22" s="76"/>
      <c r="AF22" s="79"/>
    </row>
    <row r="23" spans="1:32" ht="18" customHeight="1">
      <c r="A23" s="83" t="s">
        <v>83</v>
      </c>
      <c r="B23" s="76"/>
      <c r="C23" s="75"/>
      <c r="D23" s="75"/>
      <c r="E23" s="75"/>
      <c r="F23" s="84"/>
      <c r="G23" s="84"/>
      <c r="H23" s="84"/>
      <c r="I23" s="84"/>
      <c r="J23" s="75"/>
      <c r="K23" s="75"/>
      <c r="L23" s="75"/>
      <c r="M23" s="75"/>
      <c r="N23" s="76"/>
      <c r="O23" s="76"/>
      <c r="P23" s="75"/>
      <c r="Q23" s="75"/>
      <c r="R23" s="75"/>
      <c r="S23" s="75"/>
      <c r="T23" s="76"/>
      <c r="U23" s="76"/>
      <c r="V23" s="76"/>
      <c r="W23" s="76"/>
      <c r="X23" s="76"/>
      <c r="Y23" s="76"/>
      <c r="Z23" s="76"/>
      <c r="AA23" s="76"/>
      <c r="AB23" s="76"/>
      <c r="AC23" s="76"/>
      <c r="AD23" s="76"/>
      <c r="AE23" s="76"/>
      <c r="AF23" s="79"/>
    </row>
    <row r="24" spans="1:32" ht="15" customHeight="1" thickBot="1">
      <c r="A24" s="83"/>
      <c r="B24" s="76"/>
      <c r="C24" s="75"/>
      <c r="D24" s="75"/>
      <c r="E24" s="75"/>
      <c r="F24" s="84"/>
      <c r="G24" s="84"/>
      <c r="H24" s="84"/>
      <c r="I24" s="84"/>
      <c r="J24" s="75"/>
      <c r="K24" s="75"/>
      <c r="L24" s="75"/>
      <c r="M24" s="75"/>
      <c r="N24" s="76"/>
      <c r="O24" s="76"/>
      <c r="P24" s="75"/>
      <c r="Q24" s="75"/>
      <c r="R24" s="75"/>
      <c r="S24" s="75"/>
      <c r="T24" s="76"/>
      <c r="U24" s="76"/>
      <c r="V24" s="76"/>
      <c r="W24" s="76"/>
      <c r="X24" s="76"/>
      <c r="Y24" s="76"/>
      <c r="Z24" s="76"/>
      <c r="AA24" s="76"/>
      <c r="AB24" s="76"/>
      <c r="AC24" s="76"/>
      <c r="AD24" s="76"/>
      <c r="AE24" s="76"/>
      <c r="AF24" s="79"/>
    </row>
    <row r="25" spans="1:32" ht="18" customHeight="1" thickTop="1" thickBot="1">
      <c r="A25" s="83"/>
      <c r="B25" s="76" t="s">
        <v>77</v>
      </c>
      <c r="C25" s="75"/>
      <c r="D25" s="75"/>
      <c r="E25" s="75"/>
      <c r="F25" s="447"/>
      <c r="G25" s="448"/>
      <c r="H25" s="449"/>
      <c r="I25" s="8" t="s">
        <v>10</v>
      </c>
      <c r="J25" s="84" t="s">
        <v>78</v>
      </c>
      <c r="K25" s="450">
        <v>20</v>
      </c>
      <c r="L25" s="450"/>
      <c r="M25" s="75" t="s">
        <v>79</v>
      </c>
      <c r="N25" s="435" t="s">
        <v>84</v>
      </c>
      <c r="O25" s="435"/>
      <c r="P25" s="451" t="str">
        <f>IF(ISBLANK(F25),"",IF(ROUNDUP(F25/20,0)&lt;1,1,ROUNDUP(F25/20,0)))</f>
        <v/>
      </c>
      <c r="Q25" s="452"/>
      <c r="R25" s="453"/>
      <c r="S25" s="74"/>
      <c r="T25" s="76" t="s">
        <v>81</v>
      </c>
      <c r="U25" s="445" t="s">
        <v>85</v>
      </c>
      <c r="V25" s="445"/>
      <c r="W25" s="445"/>
      <c r="X25" s="445"/>
      <c r="Y25" s="445"/>
      <c r="Z25" s="445"/>
      <c r="AA25" s="445"/>
      <c r="AB25" s="445"/>
      <c r="AC25" s="445"/>
      <c r="AD25" s="445"/>
      <c r="AE25" s="445"/>
      <c r="AF25" s="446"/>
    </row>
    <row r="26" spans="1:32" ht="18" customHeight="1" thickTop="1">
      <c r="A26" s="83"/>
      <c r="B26" s="76"/>
      <c r="C26" s="75"/>
      <c r="D26" s="75"/>
      <c r="E26" s="75"/>
      <c r="F26" s="84"/>
      <c r="G26" s="84"/>
      <c r="H26" s="84"/>
      <c r="I26" s="84"/>
      <c r="J26" s="75"/>
      <c r="K26" s="75"/>
      <c r="L26" s="75"/>
      <c r="M26" s="75"/>
      <c r="N26" s="75"/>
      <c r="O26" s="76"/>
      <c r="P26" s="75"/>
      <c r="Q26" s="75"/>
      <c r="R26" s="76"/>
      <c r="S26" s="76"/>
      <c r="T26" s="76"/>
      <c r="U26" s="445"/>
      <c r="V26" s="445"/>
      <c r="W26" s="445"/>
      <c r="X26" s="445"/>
      <c r="Y26" s="445"/>
      <c r="Z26" s="445"/>
      <c r="AA26" s="445"/>
      <c r="AB26" s="445"/>
      <c r="AC26" s="445"/>
      <c r="AD26" s="445"/>
      <c r="AE26" s="445"/>
      <c r="AF26" s="446"/>
    </row>
    <row r="27" spans="1:32" ht="15" customHeight="1">
      <c r="A27" s="83"/>
      <c r="B27" s="76"/>
      <c r="C27" s="75"/>
      <c r="D27" s="75"/>
      <c r="E27" s="75"/>
      <c r="F27" s="84"/>
      <c r="G27" s="84"/>
      <c r="H27" s="84"/>
      <c r="I27" s="84"/>
      <c r="J27" s="75"/>
      <c r="K27" s="75"/>
      <c r="L27" s="75"/>
      <c r="M27" s="75"/>
      <c r="N27" s="75"/>
      <c r="O27" s="76"/>
      <c r="P27" s="75"/>
      <c r="Q27" s="75"/>
      <c r="R27" s="76"/>
      <c r="S27" s="76"/>
      <c r="T27" s="76"/>
      <c r="U27" s="76"/>
      <c r="V27" s="76"/>
      <c r="W27" s="76"/>
      <c r="X27" s="76"/>
      <c r="Y27" s="76"/>
      <c r="Z27" s="76"/>
      <c r="AA27" s="76"/>
      <c r="AB27" s="76"/>
      <c r="AC27" s="76"/>
      <c r="AD27" s="76"/>
      <c r="AE27" s="76"/>
      <c r="AF27" s="79"/>
    </row>
    <row r="28" spans="1:32" ht="15" customHeight="1">
      <c r="A28" s="83"/>
      <c r="B28" s="432" t="s">
        <v>86</v>
      </c>
      <c r="C28" s="432"/>
      <c r="D28" s="432"/>
      <c r="E28" s="432"/>
      <c r="F28" s="432"/>
      <c r="G28" s="412" t="s">
        <v>87</v>
      </c>
      <c r="H28" s="412"/>
      <c r="I28" s="412"/>
      <c r="J28" s="412"/>
      <c r="K28" s="412"/>
      <c r="L28" s="412"/>
      <c r="M28" s="412"/>
      <c r="N28" s="412"/>
      <c r="O28" s="412"/>
      <c r="P28" s="412"/>
      <c r="Q28" s="412"/>
      <c r="R28" s="412"/>
      <c r="S28" s="412"/>
      <c r="T28" s="412"/>
      <c r="U28" s="412"/>
      <c r="V28" s="412"/>
      <c r="W28" s="412"/>
      <c r="X28" s="412"/>
      <c r="Y28" s="412"/>
      <c r="Z28" s="412"/>
      <c r="AA28" s="412"/>
      <c r="AB28" s="412"/>
      <c r="AC28" s="412"/>
      <c r="AD28" s="412"/>
      <c r="AE28" s="412"/>
      <c r="AF28" s="433"/>
    </row>
    <row r="29" spans="1:32" ht="15" customHeight="1">
      <c r="A29" s="83"/>
      <c r="B29" s="76"/>
      <c r="C29" s="76"/>
      <c r="D29" s="75"/>
      <c r="E29" s="75"/>
      <c r="F29" s="85"/>
      <c r="G29" s="412"/>
      <c r="H29" s="412"/>
      <c r="I29" s="412"/>
      <c r="J29" s="412"/>
      <c r="K29" s="412"/>
      <c r="L29" s="412"/>
      <c r="M29" s="412"/>
      <c r="N29" s="412"/>
      <c r="O29" s="412"/>
      <c r="P29" s="412"/>
      <c r="Q29" s="412"/>
      <c r="R29" s="412"/>
      <c r="S29" s="412"/>
      <c r="T29" s="412"/>
      <c r="U29" s="412"/>
      <c r="V29" s="412"/>
      <c r="W29" s="412"/>
      <c r="X29" s="412"/>
      <c r="Y29" s="412"/>
      <c r="Z29" s="412"/>
      <c r="AA29" s="412"/>
      <c r="AB29" s="412"/>
      <c r="AC29" s="412"/>
      <c r="AD29" s="412"/>
      <c r="AE29" s="412"/>
      <c r="AF29" s="433"/>
    </row>
    <row r="30" spans="1:32" ht="15" customHeight="1">
      <c r="A30" s="83"/>
      <c r="B30" s="76"/>
      <c r="C30" s="75"/>
      <c r="D30" s="75"/>
      <c r="E30" s="75"/>
      <c r="F30" s="84"/>
      <c r="G30" s="84"/>
      <c r="H30" s="84"/>
      <c r="I30" s="84"/>
      <c r="J30" s="75"/>
      <c r="K30" s="75"/>
      <c r="L30" s="75"/>
      <c r="M30" s="75"/>
      <c r="N30" s="75"/>
      <c r="O30" s="76"/>
      <c r="P30" s="75"/>
      <c r="Q30" s="75"/>
      <c r="R30" s="76"/>
      <c r="S30" s="76"/>
      <c r="T30" s="76"/>
      <c r="U30" s="76"/>
      <c r="V30" s="76"/>
      <c r="W30" s="76"/>
      <c r="X30" s="76"/>
      <c r="Y30" s="76"/>
      <c r="Z30" s="76"/>
      <c r="AA30" s="76"/>
      <c r="AB30" s="76"/>
      <c r="AC30" s="76"/>
      <c r="AD30" s="76"/>
      <c r="AE30" s="76"/>
      <c r="AF30" s="79"/>
    </row>
    <row r="31" spans="1:32" ht="15" customHeight="1">
      <c r="A31" s="71" t="s">
        <v>88</v>
      </c>
      <c r="B31" s="65"/>
      <c r="C31" s="65"/>
      <c r="D31" s="65"/>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72"/>
    </row>
    <row r="32" spans="1:32" ht="15" customHeight="1" thickBot="1">
      <c r="A32" s="83"/>
      <c r="B32" s="76"/>
      <c r="C32" s="75"/>
      <c r="D32" s="75"/>
      <c r="E32" s="75"/>
      <c r="F32" s="84"/>
      <c r="G32" s="84"/>
      <c r="H32" s="84"/>
      <c r="I32" s="84"/>
      <c r="J32" s="75"/>
      <c r="K32" s="75"/>
      <c r="L32" s="75"/>
      <c r="M32" s="75"/>
      <c r="N32" s="75"/>
      <c r="O32" s="76"/>
      <c r="P32" s="75"/>
      <c r="Q32" s="75"/>
      <c r="R32" s="76"/>
      <c r="S32" s="76"/>
      <c r="T32" s="76"/>
      <c r="U32" s="76"/>
      <c r="V32" s="76"/>
      <c r="W32" s="76"/>
      <c r="X32" s="76"/>
      <c r="Y32" s="76"/>
      <c r="Z32" s="76"/>
      <c r="AA32" s="76"/>
      <c r="AB32" s="76"/>
      <c r="AC32" s="76"/>
      <c r="AD32" s="76"/>
      <c r="AE32" s="76"/>
      <c r="AF32" s="79"/>
    </row>
    <row r="33" spans="1:32" ht="18" customHeight="1" thickTop="1" thickBot="1">
      <c r="A33" s="434" t="s">
        <v>72</v>
      </c>
      <c r="B33" s="435"/>
      <c r="C33" s="435"/>
      <c r="D33" s="435"/>
      <c r="E33" s="435"/>
      <c r="F33" s="435"/>
      <c r="G33" s="435"/>
      <c r="H33" s="435"/>
      <c r="I33" s="435"/>
      <c r="J33" s="436" t="e">
        <f>J14</f>
        <v>#DIV/0!</v>
      </c>
      <c r="K33" s="437"/>
      <c r="L33" s="438"/>
      <c r="M33" s="75"/>
      <c r="N33" s="75" t="s">
        <v>89</v>
      </c>
      <c r="O33" s="76"/>
      <c r="P33" s="439" t="s">
        <v>90</v>
      </c>
      <c r="Q33" s="439"/>
      <c r="R33" s="439"/>
      <c r="S33" s="439"/>
      <c r="T33" s="439"/>
      <c r="U33" s="439"/>
      <c r="V33" s="440"/>
      <c r="W33" s="441"/>
      <c r="X33" s="442"/>
      <c r="Y33" s="76"/>
      <c r="Z33" s="76"/>
      <c r="AA33" s="76"/>
      <c r="AB33" s="76"/>
      <c r="AC33" s="76"/>
      <c r="AD33" s="76"/>
      <c r="AE33" s="76"/>
      <c r="AF33" s="79"/>
    </row>
    <row r="34" spans="1:32" ht="15" customHeight="1" thickTop="1">
      <c r="A34" s="86"/>
      <c r="B34" s="87"/>
      <c r="C34" s="88"/>
      <c r="D34" s="88"/>
      <c r="E34" s="88"/>
      <c r="F34" s="22"/>
      <c r="G34" s="22"/>
      <c r="H34" s="22"/>
      <c r="I34" s="89"/>
      <c r="J34" s="90"/>
      <c r="K34" s="90"/>
      <c r="L34" s="88"/>
      <c r="M34" s="88"/>
      <c r="N34" s="88"/>
      <c r="O34" s="88"/>
      <c r="P34" s="88"/>
      <c r="Q34" s="87"/>
      <c r="R34" s="87"/>
      <c r="S34" s="87"/>
      <c r="T34" s="87"/>
      <c r="U34" s="87"/>
      <c r="V34" s="87"/>
      <c r="W34" s="87"/>
      <c r="X34" s="87"/>
      <c r="Y34" s="87"/>
      <c r="Z34" s="87"/>
      <c r="AA34" s="87"/>
      <c r="AB34" s="87"/>
      <c r="AC34" s="87"/>
      <c r="AD34" s="87"/>
      <c r="AE34" s="87"/>
      <c r="AF34" s="91"/>
    </row>
    <row r="35" spans="1:32" ht="15" customHeight="1">
      <c r="C35" s="92"/>
      <c r="D35" s="92"/>
      <c r="E35" s="75"/>
      <c r="F35" s="8"/>
      <c r="G35" s="8"/>
      <c r="H35" s="8"/>
      <c r="I35" s="84"/>
      <c r="J35" s="93"/>
      <c r="K35" s="93"/>
      <c r="L35" s="92"/>
      <c r="M35" s="75"/>
      <c r="N35" s="75"/>
      <c r="O35" s="75"/>
      <c r="P35" s="75"/>
    </row>
    <row r="36" spans="1:32" ht="18" customHeight="1">
      <c r="A36" s="443" t="s">
        <v>91</v>
      </c>
      <c r="B36" s="444"/>
      <c r="C36" s="58" t="s">
        <v>92</v>
      </c>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row>
    <row r="37" spans="1:32" ht="15" customHeight="1">
      <c r="A37" s="95"/>
      <c r="B37" s="431" t="s">
        <v>93</v>
      </c>
      <c r="C37" s="431"/>
      <c r="D37" s="431"/>
      <c r="E37" s="431"/>
      <c r="F37" s="431"/>
      <c r="G37" s="431"/>
      <c r="H37" s="431"/>
      <c r="I37" s="431"/>
      <c r="J37" s="431"/>
      <c r="K37" s="431"/>
      <c r="L37" s="431"/>
      <c r="M37" s="431"/>
      <c r="N37" s="431"/>
      <c r="O37" s="431"/>
      <c r="P37" s="431"/>
      <c r="Q37" s="431"/>
      <c r="R37" s="431"/>
      <c r="S37" s="431"/>
      <c r="T37" s="431"/>
      <c r="U37" s="431"/>
      <c r="V37" s="431"/>
      <c r="W37" s="431"/>
      <c r="X37" s="431"/>
      <c r="Y37" s="431"/>
      <c r="Z37" s="431"/>
      <c r="AA37" s="431"/>
      <c r="AB37" s="431"/>
      <c r="AC37" s="431"/>
      <c r="AD37" s="431"/>
      <c r="AE37" s="431"/>
      <c r="AF37" s="431"/>
    </row>
    <row r="38" spans="1:32" ht="15" customHeight="1">
      <c r="A38" s="95"/>
      <c r="B38" s="431"/>
      <c r="C38" s="431"/>
      <c r="D38" s="431"/>
      <c r="E38" s="431"/>
      <c r="F38" s="431"/>
      <c r="G38" s="431"/>
      <c r="H38" s="431"/>
      <c r="I38" s="431"/>
      <c r="J38" s="431"/>
      <c r="K38" s="431"/>
      <c r="L38" s="431"/>
      <c r="M38" s="431"/>
      <c r="N38" s="431"/>
      <c r="O38" s="431"/>
      <c r="P38" s="431"/>
      <c r="Q38" s="431"/>
      <c r="R38" s="431"/>
      <c r="S38" s="431"/>
      <c r="T38" s="431"/>
      <c r="U38" s="431"/>
      <c r="V38" s="431"/>
      <c r="W38" s="431"/>
      <c r="X38" s="431"/>
      <c r="Y38" s="431"/>
      <c r="Z38" s="431"/>
      <c r="AA38" s="431"/>
      <c r="AB38" s="431"/>
      <c r="AC38" s="431"/>
      <c r="AD38" s="431"/>
      <c r="AE38" s="431"/>
      <c r="AF38" s="431"/>
    </row>
    <row r="39" spans="1:32" ht="15" customHeight="1">
      <c r="A39" s="95"/>
      <c r="B39" s="431"/>
      <c r="C39" s="431"/>
      <c r="D39" s="431"/>
      <c r="E39" s="431"/>
      <c r="F39" s="431"/>
      <c r="G39" s="431"/>
      <c r="H39" s="431"/>
      <c r="I39" s="431"/>
      <c r="J39" s="431"/>
      <c r="K39" s="431"/>
      <c r="L39" s="431"/>
      <c r="M39" s="431"/>
      <c r="N39" s="431"/>
      <c r="O39" s="431"/>
      <c r="P39" s="431"/>
      <c r="Q39" s="431"/>
      <c r="R39" s="431"/>
      <c r="S39" s="431"/>
      <c r="T39" s="431"/>
      <c r="U39" s="431"/>
      <c r="V39" s="431"/>
      <c r="W39" s="431"/>
      <c r="X39" s="431"/>
      <c r="Y39" s="431"/>
      <c r="Z39" s="431"/>
      <c r="AA39" s="431"/>
      <c r="AB39" s="431"/>
      <c r="AC39" s="431"/>
      <c r="AD39" s="431"/>
      <c r="AE39" s="431"/>
      <c r="AF39" s="431"/>
    </row>
    <row r="40" spans="1:32" ht="15" customHeight="1">
      <c r="A40" s="94"/>
      <c r="B40" s="19"/>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row>
    <row r="41" spans="1:32" ht="18" customHeight="1">
      <c r="A41" s="443" t="s">
        <v>94</v>
      </c>
      <c r="B41" s="444"/>
      <c r="C41" s="58" t="s">
        <v>95</v>
      </c>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row>
    <row r="42" spans="1:32" ht="15" customHeight="1">
      <c r="A42" s="95"/>
      <c r="B42" s="431" t="s">
        <v>96</v>
      </c>
      <c r="C42" s="431"/>
      <c r="D42" s="431"/>
      <c r="E42" s="431"/>
      <c r="F42" s="431"/>
      <c r="G42" s="431"/>
      <c r="H42" s="431"/>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row>
    <row r="43" spans="1:32" ht="15" customHeight="1">
      <c r="A43" s="95"/>
      <c r="B43" s="431"/>
      <c r="C43" s="431"/>
      <c r="D43" s="431"/>
      <c r="E43" s="431"/>
      <c r="F43" s="431"/>
      <c r="G43" s="431"/>
      <c r="H43" s="431"/>
      <c r="I43" s="431"/>
      <c r="J43" s="431"/>
      <c r="K43" s="431"/>
      <c r="L43" s="431"/>
      <c r="M43" s="431"/>
      <c r="N43" s="431"/>
      <c r="O43" s="431"/>
      <c r="P43" s="431"/>
      <c r="Q43" s="431"/>
      <c r="R43" s="431"/>
      <c r="S43" s="431"/>
      <c r="T43" s="431"/>
      <c r="U43" s="431"/>
      <c r="V43" s="431"/>
      <c r="W43" s="431"/>
      <c r="X43" s="431"/>
      <c r="Y43" s="431"/>
      <c r="Z43" s="431"/>
      <c r="AA43" s="431"/>
      <c r="AB43" s="431"/>
      <c r="AC43" s="431"/>
      <c r="AD43" s="431"/>
      <c r="AE43" s="431"/>
      <c r="AF43" s="431"/>
    </row>
    <row r="44" spans="1:32" ht="15" customHeight="1">
      <c r="A44" s="95"/>
      <c r="B44" s="431"/>
      <c r="C44" s="431"/>
      <c r="D44" s="431"/>
      <c r="E44" s="431"/>
      <c r="F44" s="431"/>
      <c r="G44" s="431"/>
      <c r="H44" s="431"/>
      <c r="I44" s="431"/>
      <c r="J44" s="431"/>
      <c r="K44" s="431"/>
      <c r="L44" s="431"/>
      <c r="M44" s="431"/>
      <c r="N44" s="431"/>
      <c r="O44" s="431"/>
      <c r="P44" s="431"/>
      <c r="Q44" s="431"/>
      <c r="R44" s="431"/>
      <c r="S44" s="431"/>
      <c r="T44" s="431"/>
      <c r="U44" s="431"/>
      <c r="V44" s="431"/>
      <c r="W44" s="431"/>
      <c r="X44" s="431"/>
      <c r="Y44" s="431"/>
      <c r="Z44" s="431"/>
      <c r="AA44" s="431"/>
      <c r="AB44" s="431"/>
      <c r="AC44" s="431"/>
      <c r="AD44" s="431"/>
      <c r="AE44" s="431"/>
      <c r="AF44" s="431"/>
    </row>
    <row r="45" spans="1:32" ht="15" customHeight="1">
      <c r="A45" s="94"/>
      <c r="B45" s="19"/>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row>
    <row r="46" spans="1:32" ht="18" customHeight="1">
      <c r="A46" s="443" t="s">
        <v>97</v>
      </c>
      <c r="B46" s="444"/>
      <c r="C46" s="58" t="s">
        <v>98</v>
      </c>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row>
    <row r="47" spans="1:32" ht="15" customHeight="1">
      <c r="A47" s="95"/>
      <c r="B47" s="431" t="s">
        <v>99</v>
      </c>
      <c r="C47" s="431"/>
      <c r="D47" s="431"/>
      <c r="E47" s="431"/>
      <c r="F47" s="431"/>
      <c r="G47" s="431"/>
      <c r="H47" s="431"/>
      <c r="I47" s="431"/>
      <c r="J47" s="431"/>
      <c r="K47" s="431"/>
      <c r="L47" s="431"/>
      <c r="M47" s="431"/>
      <c r="N47" s="431"/>
      <c r="O47" s="431"/>
      <c r="P47" s="431"/>
      <c r="Q47" s="431"/>
      <c r="R47" s="431"/>
      <c r="S47" s="431"/>
      <c r="T47" s="431"/>
      <c r="U47" s="431"/>
      <c r="V47" s="431"/>
      <c r="W47" s="431"/>
      <c r="X47" s="431"/>
      <c r="Y47" s="431"/>
      <c r="Z47" s="431"/>
      <c r="AA47" s="431"/>
      <c r="AB47" s="431"/>
      <c r="AC47" s="431"/>
      <c r="AD47" s="431"/>
      <c r="AE47" s="431"/>
      <c r="AF47" s="431"/>
    </row>
    <row r="48" spans="1:32" ht="15" customHeight="1">
      <c r="A48" s="95"/>
      <c r="B48" s="431"/>
      <c r="C48" s="431"/>
      <c r="D48" s="431"/>
      <c r="E48" s="431"/>
      <c r="F48" s="431"/>
      <c r="G48" s="431"/>
      <c r="H48" s="431"/>
      <c r="I48" s="431"/>
      <c r="J48" s="431"/>
      <c r="K48" s="431"/>
      <c r="L48" s="431"/>
      <c r="M48" s="431"/>
      <c r="N48" s="431"/>
      <c r="O48" s="431"/>
      <c r="P48" s="431"/>
      <c r="Q48" s="431"/>
      <c r="R48" s="431"/>
      <c r="S48" s="431"/>
      <c r="T48" s="431"/>
      <c r="U48" s="431"/>
      <c r="V48" s="431"/>
      <c r="W48" s="431"/>
      <c r="X48" s="431"/>
      <c r="Y48" s="431"/>
      <c r="Z48" s="431"/>
      <c r="AA48" s="431"/>
      <c r="AB48" s="431"/>
      <c r="AC48" s="431"/>
      <c r="AD48" s="431"/>
      <c r="AE48" s="431"/>
      <c r="AF48" s="431"/>
    </row>
    <row r="49" spans="1:32" ht="15" customHeight="1">
      <c r="A49" s="95"/>
      <c r="B49" s="431"/>
      <c r="C49" s="431"/>
      <c r="D49" s="431"/>
      <c r="E49" s="431"/>
      <c r="F49" s="431"/>
      <c r="G49" s="431"/>
      <c r="H49" s="431"/>
      <c r="I49" s="431"/>
      <c r="J49" s="431"/>
      <c r="K49" s="431"/>
      <c r="L49" s="431"/>
      <c r="M49" s="431"/>
      <c r="N49" s="431"/>
      <c r="O49" s="431"/>
      <c r="P49" s="431"/>
      <c r="Q49" s="431"/>
      <c r="R49" s="431"/>
      <c r="S49" s="431"/>
      <c r="T49" s="431"/>
      <c r="U49" s="431"/>
      <c r="V49" s="431"/>
      <c r="W49" s="431"/>
      <c r="X49" s="431"/>
      <c r="Y49" s="431"/>
      <c r="Z49" s="431"/>
      <c r="AA49" s="431"/>
      <c r="AB49" s="431"/>
      <c r="AC49" s="431"/>
      <c r="AD49" s="431"/>
      <c r="AE49" s="431"/>
      <c r="AF49" s="431"/>
    </row>
    <row r="50" spans="1:32" ht="18" customHeight="1">
      <c r="A50" s="94"/>
      <c r="B50" s="19"/>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row>
    <row r="51" spans="1:32">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row>
    <row r="52" spans="1:32">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row>
    <row r="53" spans="1:32">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row>
  </sheetData>
  <mergeCells count="43">
    <mergeCell ref="O5:P5"/>
    <mergeCell ref="R5:AF5"/>
    <mergeCell ref="A2:AF2"/>
    <mergeCell ref="A4:D4"/>
    <mergeCell ref="E4:N4"/>
    <mergeCell ref="O4:P4"/>
    <mergeCell ref="Q4:W4"/>
    <mergeCell ref="Y4:AF4"/>
    <mergeCell ref="A12:I12"/>
    <mergeCell ref="J12:L12"/>
    <mergeCell ref="A5:D5"/>
    <mergeCell ref="E5:F5"/>
    <mergeCell ref="H5:I5"/>
    <mergeCell ref="L5:M5"/>
    <mergeCell ref="A6:D6"/>
    <mergeCell ref="E6:F6"/>
    <mergeCell ref="H6:I6"/>
    <mergeCell ref="A10:I10"/>
    <mergeCell ref="J10:L10"/>
    <mergeCell ref="A14:I14"/>
    <mergeCell ref="J14:L14"/>
    <mergeCell ref="F20:H20"/>
    <mergeCell ref="K20:L20"/>
    <mergeCell ref="N20:O20"/>
    <mergeCell ref="U20:AF21"/>
    <mergeCell ref="F25:H25"/>
    <mergeCell ref="K25:L25"/>
    <mergeCell ref="N25:O25"/>
    <mergeCell ref="P25:R25"/>
    <mergeCell ref="U25:AF26"/>
    <mergeCell ref="P20:R20"/>
    <mergeCell ref="B47:AF49"/>
    <mergeCell ref="B28:F28"/>
    <mergeCell ref="G28:AF29"/>
    <mergeCell ref="A33:I33"/>
    <mergeCell ref="J33:L33"/>
    <mergeCell ref="P33:U33"/>
    <mergeCell ref="V33:X33"/>
    <mergeCell ref="A36:B36"/>
    <mergeCell ref="B37:AF39"/>
    <mergeCell ref="A41:B41"/>
    <mergeCell ref="B42:AF44"/>
    <mergeCell ref="A46:B46"/>
  </mergeCells>
  <phoneticPr fontId="1"/>
  <conditionalFormatting sqref="J14:L14">
    <cfRule type="expression" dxfId="10" priority="2" stopIfTrue="1">
      <formula>ISERROR($J$14)</formula>
    </cfRule>
    <cfRule type="expression" priority="3" stopIfTrue="1">
      <formula>ISERROR(J14)</formula>
    </cfRule>
  </conditionalFormatting>
  <conditionalFormatting sqref="J33:L33">
    <cfRule type="expression" dxfId="9" priority="1" stopIfTrue="1">
      <formula>ISERROR(J14)</formula>
    </cfRule>
  </conditionalFormatting>
  <printOptions horizontalCentered="1"/>
  <pageMargins left="0.78740157480314965" right="0.78740157480314965" top="0.78740157480314965"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5"/>
  <sheetViews>
    <sheetView showGridLines="0" view="pageBreakPreview" zoomScaleNormal="69" zoomScaleSheetLayoutView="100" workbookViewId="0">
      <selection activeCell="A2" sqref="A2:P2"/>
    </sheetView>
  </sheetViews>
  <sheetFormatPr defaultRowHeight="13.5"/>
  <cols>
    <col min="1" max="1" width="3" style="400" customWidth="1"/>
    <col min="2" max="15" width="9.625" style="400" customWidth="1"/>
    <col min="16" max="16" width="3" style="400" customWidth="1"/>
    <col min="17" max="16384" width="9" style="401"/>
  </cols>
  <sheetData>
    <row r="1" spans="1:17" ht="15" customHeight="1">
      <c r="A1" s="400" t="s">
        <v>366</v>
      </c>
    </row>
    <row r="2" spans="1:17" ht="42" customHeight="1">
      <c r="A2" s="472" t="s">
        <v>100</v>
      </c>
      <c r="B2" s="472"/>
      <c r="C2" s="472"/>
      <c r="D2" s="472"/>
      <c r="E2" s="472"/>
      <c r="F2" s="472"/>
      <c r="G2" s="472"/>
      <c r="H2" s="472"/>
      <c r="I2" s="472"/>
      <c r="J2" s="472"/>
      <c r="K2" s="472"/>
      <c r="L2" s="472"/>
      <c r="M2" s="472"/>
      <c r="N2" s="472"/>
      <c r="O2" s="472"/>
      <c r="P2" s="472"/>
    </row>
    <row r="3" spans="1:17" ht="11.25" customHeight="1">
      <c r="A3" s="99"/>
      <c r="L3" s="100"/>
      <c r="M3" s="100"/>
      <c r="N3" s="100"/>
      <c r="O3" s="100"/>
      <c r="P3" s="100"/>
    </row>
    <row r="4" spans="1:17" ht="69" customHeight="1">
      <c r="A4" s="101"/>
      <c r="B4" s="473" t="s">
        <v>101</v>
      </c>
      <c r="C4" s="473"/>
      <c r="D4" s="474"/>
      <c r="E4" s="474"/>
      <c r="F4" s="474"/>
      <c r="G4" s="474"/>
      <c r="H4" s="474"/>
      <c r="I4" s="474"/>
      <c r="J4" s="474"/>
      <c r="K4" s="474"/>
      <c r="L4" s="474"/>
      <c r="M4" s="474"/>
      <c r="N4" s="474"/>
      <c r="O4" s="474"/>
      <c r="P4" s="102"/>
      <c r="Q4" s="402"/>
    </row>
    <row r="5" spans="1:17" ht="57" customHeight="1">
      <c r="A5" s="104"/>
      <c r="B5" s="475" t="s">
        <v>102</v>
      </c>
      <c r="C5" s="475"/>
      <c r="D5" s="475"/>
      <c r="E5" s="475"/>
      <c r="F5" s="475"/>
      <c r="G5" s="475"/>
      <c r="H5" s="475"/>
      <c r="I5" s="475"/>
      <c r="J5" s="475"/>
      <c r="K5" s="475"/>
      <c r="L5" s="475"/>
      <c r="M5" s="475"/>
      <c r="N5" s="475"/>
      <c r="O5" s="475"/>
      <c r="P5" s="100"/>
    </row>
    <row r="6" spans="1:17" ht="11.25" customHeight="1">
      <c r="B6" s="105"/>
      <c r="C6" s="105"/>
      <c r="D6" s="106"/>
      <c r="E6" s="106"/>
      <c r="F6" s="106"/>
      <c r="G6" s="106"/>
      <c r="H6" s="106"/>
      <c r="I6" s="106"/>
      <c r="J6" s="106"/>
      <c r="K6" s="106"/>
      <c r="L6" s="107"/>
      <c r="M6" s="107"/>
      <c r="N6" s="107"/>
      <c r="O6" s="107"/>
      <c r="P6" s="107"/>
      <c r="Q6" s="108"/>
    </row>
    <row r="7" spans="1:17" ht="15" customHeight="1">
      <c r="A7" s="109" t="s">
        <v>103</v>
      </c>
      <c r="B7" s="105"/>
      <c r="C7" s="105"/>
      <c r="D7" s="106"/>
      <c r="E7" s="106"/>
      <c r="F7" s="106"/>
      <c r="G7" s="106"/>
      <c r="H7" s="106"/>
      <c r="I7" s="106"/>
      <c r="J7" s="106"/>
      <c r="K7" s="106"/>
      <c r="L7" s="107"/>
      <c r="M7" s="107"/>
      <c r="N7" s="107"/>
      <c r="O7" s="107"/>
      <c r="P7" s="107"/>
      <c r="Q7" s="108"/>
    </row>
    <row r="8" spans="1:17" ht="15" customHeight="1">
      <c r="A8" s="109" t="s">
        <v>274</v>
      </c>
      <c r="B8" s="105"/>
      <c r="C8" s="105"/>
      <c r="D8" s="106"/>
      <c r="E8" s="106"/>
      <c r="F8" s="106"/>
      <c r="G8" s="106"/>
      <c r="H8" s="106"/>
      <c r="I8" s="106"/>
      <c r="J8" s="106"/>
      <c r="K8" s="106"/>
      <c r="L8" s="107"/>
      <c r="M8" s="107"/>
      <c r="N8" s="107"/>
      <c r="O8" s="107"/>
      <c r="P8" s="107"/>
      <c r="Q8" s="108"/>
    </row>
    <row r="9" spans="1:17" ht="15" customHeight="1">
      <c r="A9" s="110" t="s">
        <v>275</v>
      </c>
      <c r="B9" s="109" t="s">
        <v>104</v>
      </c>
      <c r="C9" s="109"/>
    </row>
    <row r="10" spans="1:17" ht="28.5" customHeight="1">
      <c r="A10" s="110"/>
      <c r="B10" s="476" t="s">
        <v>105</v>
      </c>
      <c r="C10" s="476"/>
      <c r="D10" s="476"/>
      <c r="E10" s="476"/>
      <c r="F10" s="476"/>
      <c r="G10" s="476"/>
      <c r="H10" s="476"/>
      <c r="I10" s="476"/>
      <c r="J10" s="476"/>
      <c r="K10" s="476"/>
      <c r="L10" s="476"/>
      <c r="M10" s="476"/>
      <c r="N10" s="476"/>
      <c r="O10" s="476"/>
    </row>
    <row r="11" spans="1:17" ht="24" customHeight="1">
      <c r="A11" s="110"/>
      <c r="B11" s="477" t="s">
        <v>276</v>
      </c>
      <c r="C11" s="477"/>
      <c r="D11" s="477"/>
      <c r="E11" s="477"/>
      <c r="F11" s="477"/>
      <c r="G11" s="477"/>
      <c r="H11" s="477"/>
      <c r="I11" s="477"/>
      <c r="J11" s="477"/>
      <c r="K11" s="477"/>
      <c r="L11" s="477"/>
      <c r="M11" s="477"/>
      <c r="N11" s="477"/>
      <c r="O11" s="477"/>
    </row>
    <row r="12" spans="1:17" ht="21.75" customHeight="1" thickBot="1">
      <c r="A12" s="109"/>
      <c r="B12" s="476" t="s">
        <v>106</v>
      </c>
      <c r="C12" s="476"/>
      <c r="D12" s="478"/>
      <c r="E12" s="478"/>
      <c r="F12" s="478"/>
      <c r="G12" s="478"/>
      <c r="H12" s="478"/>
      <c r="I12" s="478"/>
      <c r="J12" s="478"/>
      <c r="K12" s="478"/>
      <c r="L12" s="478"/>
      <c r="M12" s="478"/>
      <c r="N12" s="478"/>
      <c r="O12" s="478"/>
      <c r="P12" s="111"/>
    </row>
    <row r="13" spans="1:17" s="403" customFormat="1" ht="30" customHeight="1" thickBot="1">
      <c r="A13" s="112"/>
      <c r="B13" s="479"/>
      <c r="C13" s="480"/>
      <c r="D13" s="481"/>
      <c r="E13" s="113" t="s">
        <v>61</v>
      </c>
      <c r="F13" s="114" t="s">
        <v>61</v>
      </c>
      <c r="G13" s="115" t="s">
        <v>61</v>
      </c>
      <c r="H13" s="116" t="s">
        <v>61</v>
      </c>
      <c r="I13" s="114" t="s">
        <v>61</v>
      </c>
      <c r="J13" s="115" t="s">
        <v>61</v>
      </c>
      <c r="K13" s="117" t="s">
        <v>107</v>
      </c>
      <c r="L13" s="118"/>
      <c r="M13" s="118"/>
      <c r="N13" s="118"/>
      <c r="O13" s="118"/>
      <c r="P13" s="118"/>
    </row>
    <row r="14" spans="1:17" s="403" customFormat="1" ht="63.75" customHeight="1">
      <c r="A14" s="112"/>
      <c r="B14" s="482" t="s">
        <v>108</v>
      </c>
      <c r="C14" s="483"/>
      <c r="D14" s="484"/>
      <c r="E14" s="119"/>
      <c r="F14" s="120"/>
      <c r="G14" s="121"/>
      <c r="H14" s="119"/>
      <c r="I14" s="120"/>
      <c r="J14" s="121"/>
      <c r="K14" s="122">
        <f>SUM(E14:J14)</f>
        <v>0</v>
      </c>
      <c r="L14" s="123"/>
      <c r="M14" s="123"/>
      <c r="N14" s="123"/>
      <c r="O14" s="112"/>
      <c r="P14" s="112"/>
    </row>
    <row r="15" spans="1:17" s="403" customFormat="1" ht="39.75" customHeight="1">
      <c r="A15" s="112"/>
      <c r="B15" s="485" t="s">
        <v>109</v>
      </c>
      <c r="C15" s="486"/>
      <c r="D15" s="487"/>
      <c r="E15" s="124"/>
      <c r="F15" s="125"/>
      <c r="G15" s="126"/>
      <c r="H15" s="124"/>
      <c r="I15" s="125"/>
      <c r="J15" s="126"/>
      <c r="K15" s="127">
        <f>SUM(E15:J15)</f>
        <v>0</v>
      </c>
      <c r="L15" s="123"/>
      <c r="M15" s="123"/>
      <c r="N15" s="123"/>
      <c r="O15" s="112"/>
      <c r="P15" s="112"/>
    </row>
    <row r="16" spans="1:17" s="403" customFormat="1" ht="39.75" customHeight="1" thickBot="1">
      <c r="A16" s="112"/>
      <c r="B16" s="488" t="s">
        <v>277</v>
      </c>
      <c r="C16" s="489"/>
      <c r="D16" s="490"/>
      <c r="E16" s="128">
        <f>E14-E15</f>
        <v>0</v>
      </c>
      <c r="F16" s="129">
        <f t="shared" ref="F16:J16" si="0">F14-F15</f>
        <v>0</v>
      </c>
      <c r="G16" s="130">
        <f t="shared" si="0"/>
        <v>0</v>
      </c>
      <c r="H16" s="128">
        <f t="shared" si="0"/>
        <v>0</v>
      </c>
      <c r="I16" s="129">
        <f t="shared" si="0"/>
        <v>0</v>
      </c>
      <c r="J16" s="130">
        <f t="shared" si="0"/>
        <v>0</v>
      </c>
      <c r="K16" s="131">
        <f>SUM(E16:J16)</f>
        <v>0</v>
      </c>
      <c r="L16" s="123"/>
      <c r="M16" s="123"/>
      <c r="N16" s="123"/>
      <c r="O16" s="112"/>
      <c r="P16" s="112"/>
    </row>
    <row r="17" spans="1:16" s="403" customFormat="1" ht="95.25" customHeight="1" thickBot="1">
      <c r="A17" s="112"/>
      <c r="B17" s="491" t="s">
        <v>110</v>
      </c>
      <c r="C17" s="492"/>
      <c r="D17" s="493"/>
      <c r="E17" s="132"/>
      <c r="F17" s="133"/>
      <c r="G17" s="134"/>
      <c r="H17" s="135"/>
      <c r="I17" s="133"/>
      <c r="J17" s="134"/>
      <c r="K17" s="136">
        <f>SUM(E17:J17)</f>
        <v>0</v>
      </c>
      <c r="L17" s="123"/>
      <c r="M17" s="123"/>
      <c r="N17" s="123"/>
      <c r="O17" s="112"/>
      <c r="P17" s="112"/>
    </row>
    <row r="18" spans="1:16" s="403" customFormat="1" ht="39.75" customHeight="1" thickTop="1" thickBot="1">
      <c r="A18" s="112"/>
      <c r="B18" s="469" t="s">
        <v>278</v>
      </c>
      <c r="C18" s="470"/>
      <c r="D18" s="471"/>
      <c r="E18" s="137" t="e">
        <f>ROUNDUP(E17/E16,2)</f>
        <v>#DIV/0!</v>
      </c>
      <c r="F18" s="138" t="e">
        <f t="shared" ref="F18:J18" si="1">ROUNDUP(F17/F16,2)</f>
        <v>#DIV/0!</v>
      </c>
      <c r="G18" s="139" t="e">
        <f t="shared" si="1"/>
        <v>#DIV/0!</v>
      </c>
      <c r="H18" s="137" t="e">
        <f t="shared" si="1"/>
        <v>#DIV/0!</v>
      </c>
      <c r="I18" s="138" t="e">
        <f t="shared" si="1"/>
        <v>#DIV/0!</v>
      </c>
      <c r="J18" s="138" t="e">
        <f t="shared" si="1"/>
        <v>#DIV/0!</v>
      </c>
      <c r="K18" s="140" t="e">
        <f>ROUNDUP(K17/K16,2)</f>
        <v>#DIV/0!</v>
      </c>
      <c r="L18" s="141"/>
      <c r="M18" s="142"/>
      <c r="N18" s="143" t="e">
        <f>IF(K18&gt;50%,"20",IF(AND(K18&lt;=50%,K18&gt;30%),"10","0"))</f>
        <v>#DIV/0!</v>
      </c>
      <c r="O18" s="144" t="s">
        <v>111</v>
      </c>
      <c r="P18" s="112"/>
    </row>
    <row r="19" spans="1:16" s="403" customFormat="1" ht="11.25" customHeight="1">
      <c r="A19" s="112"/>
      <c r="B19" s="145"/>
      <c r="C19" s="145"/>
      <c r="D19" s="146"/>
      <c r="E19" s="147"/>
      <c r="F19" s="147"/>
      <c r="G19" s="147"/>
      <c r="H19" s="147"/>
      <c r="I19" s="147"/>
      <c r="J19" s="147"/>
      <c r="K19" s="147"/>
      <c r="L19" s="147"/>
      <c r="M19" s="147"/>
      <c r="N19" s="147"/>
      <c r="O19" s="147"/>
      <c r="P19" s="147"/>
    </row>
    <row r="20" spans="1:16" ht="24.95" customHeight="1"/>
    <row r="21" spans="1:16" ht="15" customHeight="1">
      <c r="A21" s="110" t="s">
        <v>279</v>
      </c>
      <c r="B21" s="109" t="s">
        <v>280</v>
      </c>
      <c r="C21" s="109"/>
    </row>
    <row r="22" spans="1:16" ht="18" customHeight="1">
      <c r="A22" s="110"/>
      <c r="B22" s="494" t="s">
        <v>281</v>
      </c>
      <c r="C22" s="494"/>
      <c r="D22" s="494"/>
      <c r="E22" s="494"/>
      <c r="F22" s="494"/>
      <c r="G22" s="494"/>
      <c r="H22" s="494"/>
      <c r="I22" s="494"/>
      <c r="J22" s="494"/>
      <c r="K22" s="494"/>
      <c r="L22" s="494"/>
      <c r="M22" s="494"/>
      <c r="N22" s="494"/>
      <c r="O22" s="494"/>
    </row>
    <row r="23" spans="1:16" ht="22.5" customHeight="1" thickBot="1">
      <c r="A23" s="109"/>
      <c r="B23" s="495" t="s">
        <v>282</v>
      </c>
      <c r="C23" s="495"/>
      <c r="D23" s="495"/>
      <c r="E23" s="495"/>
      <c r="F23" s="495"/>
      <c r="G23" s="495"/>
      <c r="H23" s="495"/>
      <c r="I23" s="495"/>
      <c r="J23" s="495"/>
      <c r="K23" s="495"/>
      <c r="L23" s="495"/>
      <c r="M23" s="495"/>
      <c r="N23" s="495"/>
      <c r="O23" s="495"/>
      <c r="P23" s="111"/>
    </row>
    <row r="24" spans="1:16" ht="25.5" customHeight="1" thickBot="1">
      <c r="B24" s="496"/>
      <c r="C24" s="497"/>
      <c r="D24" s="497"/>
      <c r="E24" s="497"/>
      <c r="F24" s="497"/>
      <c r="G24" s="498"/>
      <c r="H24" s="148" t="str">
        <f>H13</f>
        <v>月</v>
      </c>
      <c r="I24" s="148" t="str">
        <f t="shared" ref="I24:J24" si="2">I13</f>
        <v>月</v>
      </c>
      <c r="J24" s="148" t="str">
        <f t="shared" si="2"/>
        <v>月</v>
      </c>
      <c r="K24" s="149" t="s">
        <v>112</v>
      </c>
      <c r="L24" s="150"/>
      <c r="M24" s="150"/>
      <c r="N24" s="150"/>
    </row>
    <row r="25" spans="1:16" ht="54" customHeight="1">
      <c r="B25" s="499" t="s">
        <v>113</v>
      </c>
      <c r="C25" s="500"/>
      <c r="D25" s="501"/>
      <c r="E25" s="501"/>
      <c r="F25" s="501"/>
      <c r="G25" s="502"/>
      <c r="H25" s="151"/>
      <c r="I25" s="152"/>
      <c r="J25" s="153"/>
      <c r="K25" s="154">
        <f>SUM(H25:J25)</f>
        <v>0</v>
      </c>
      <c r="L25" s="150"/>
      <c r="M25" s="150"/>
      <c r="N25" s="150"/>
    </row>
    <row r="26" spans="1:16" ht="62.25" customHeight="1">
      <c r="B26" s="503" t="s">
        <v>114</v>
      </c>
      <c r="C26" s="504"/>
      <c r="D26" s="505"/>
      <c r="E26" s="505"/>
      <c r="F26" s="506"/>
      <c r="G26" s="507"/>
      <c r="H26" s="155"/>
      <c r="I26" s="156"/>
      <c r="J26" s="157"/>
      <c r="K26" s="158">
        <f>SUM(H26:J26)</f>
        <v>0</v>
      </c>
      <c r="L26" s="150"/>
      <c r="M26" s="150"/>
      <c r="N26" s="150"/>
    </row>
    <row r="27" spans="1:16" ht="71.25" customHeight="1" thickBot="1">
      <c r="B27" s="508" t="s">
        <v>115</v>
      </c>
      <c r="C27" s="509"/>
      <c r="D27" s="510"/>
      <c r="E27" s="510"/>
      <c r="F27" s="511"/>
      <c r="G27" s="512"/>
      <c r="H27" s="159"/>
      <c r="I27" s="160"/>
      <c r="J27" s="161"/>
      <c r="K27" s="162">
        <f>SUM(H27:J27)</f>
        <v>0</v>
      </c>
      <c r="L27" s="150"/>
      <c r="M27" s="150"/>
      <c r="N27" s="150"/>
    </row>
    <row r="28" spans="1:16" ht="33" customHeight="1" thickBot="1">
      <c r="B28" s="469" t="s">
        <v>283</v>
      </c>
      <c r="C28" s="470"/>
      <c r="D28" s="513"/>
      <c r="E28" s="514"/>
      <c r="F28" s="514"/>
      <c r="G28" s="515"/>
      <c r="H28" s="163">
        <f>(H26+H27)/2</f>
        <v>0</v>
      </c>
      <c r="I28" s="164">
        <f>(I26+I27)/2</f>
        <v>0</v>
      </c>
      <c r="J28" s="165">
        <f>(J26+J27)/2</f>
        <v>0</v>
      </c>
      <c r="K28" s="166">
        <f>(K26+K27)/2</f>
        <v>0</v>
      </c>
      <c r="L28" s="150"/>
      <c r="M28" s="150"/>
      <c r="N28" s="150"/>
    </row>
    <row r="29" spans="1:16" ht="33" customHeight="1" thickBot="1">
      <c r="B29" s="469" t="s">
        <v>284</v>
      </c>
      <c r="C29" s="470"/>
      <c r="D29" s="513"/>
      <c r="E29" s="514"/>
      <c r="F29" s="514"/>
      <c r="G29" s="515"/>
      <c r="H29" s="167" t="e">
        <f>ROUNDUP(H25/H28,2)</f>
        <v>#DIV/0!</v>
      </c>
      <c r="I29" s="164" t="e">
        <f t="shared" ref="I29:K29" si="3">ROUNDUP(I25/I28,2)</f>
        <v>#DIV/0!</v>
      </c>
      <c r="J29" s="168" t="e">
        <f t="shared" si="3"/>
        <v>#DIV/0!</v>
      </c>
      <c r="K29" s="169" t="e">
        <f t="shared" si="3"/>
        <v>#DIV/0!</v>
      </c>
      <c r="L29" s="150"/>
      <c r="M29" s="150"/>
      <c r="N29" s="150"/>
    </row>
    <row r="30" spans="1:16" ht="11.25" customHeight="1" thickBot="1">
      <c r="B30" s="170"/>
      <c r="C30" s="170"/>
      <c r="D30" s="171"/>
      <c r="E30" s="172"/>
      <c r="F30" s="173"/>
      <c r="G30" s="173"/>
      <c r="H30" s="174"/>
      <c r="I30" s="174"/>
      <c r="J30" s="141"/>
      <c r="K30" s="150"/>
      <c r="L30" s="150"/>
      <c r="M30" s="150"/>
      <c r="N30" s="150"/>
    </row>
    <row r="31" spans="1:16" ht="39.75" customHeight="1" thickTop="1" thickBot="1">
      <c r="D31" s="175">
        <v>30.4</v>
      </c>
      <c r="E31" s="175" t="s">
        <v>285</v>
      </c>
      <c r="F31" s="516" t="s">
        <v>286</v>
      </c>
      <c r="G31" s="517"/>
      <c r="H31" s="176" t="e">
        <f>K29</f>
        <v>#DIV/0!</v>
      </c>
      <c r="I31" s="177" t="s">
        <v>287</v>
      </c>
      <c r="J31" s="178" t="e">
        <f>D31/H31</f>
        <v>#DIV/0!</v>
      </c>
      <c r="K31" s="179"/>
      <c r="L31" s="150"/>
      <c r="M31" s="150"/>
      <c r="N31" s="143" t="e">
        <f>IF(J31&gt;=10%,"20",IF(AND(J31&lt;10%,J31&gt;=5%),"10","0"))</f>
        <v>#DIV/0!</v>
      </c>
      <c r="O31" s="144" t="s">
        <v>111</v>
      </c>
    </row>
    <row r="32" spans="1:16" ht="11.25" customHeight="1"/>
    <row r="33" spans="1:16" ht="15" customHeight="1">
      <c r="A33" s="110" t="s">
        <v>288</v>
      </c>
      <c r="B33" s="109" t="s">
        <v>116</v>
      </c>
      <c r="C33" s="109"/>
      <c r="D33" s="109"/>
      <c r="E33" s="109"/>
      <c r="F33" s="109"/>
      <c r="G33" s="109"/>
      <c r="H33" s="109"/>
      <c r="I33" s="109"/>
      <c r="J33" s="109"/>
      <c r="K33" s="109"/>
      <c r="L33" s="109"/>
      <c r="M33" s="109"/>
      <c r="N33" s="109"/>
      <c r="O33" s="109"/>
      <c r="P33" s="109"/>
    </row>
    <row r="34" spans="1:16" ht="70.5" customHeight="1">
      <c r="A34" s="110"/>
      <c r="B34" s="475" t="s">
        <v>289</v>
      </c>
      <c r="C34" s="475"/>
      <c r="D34" s="475"/>
      <c r="E34" s="475"/>
      <c r="F34" s="475"/>
      <c r="G34" s="475"/>
      <c r="H34" s="475"/>
      <c r="I34" s="475"/>
      <c r="J34" s="475"/>
      <c r="K34" s="475"/>
      <c r="L34" s="475"/>
      <c r="M34" s="475"/>
      <c r="N34" s="475"/>
      <c r="O34" s="475"/>
      <c r="P34" s="109"/>
    </row>
    <row r="35" spans="1:16" ht="18" customHeight="1">
      <c r="A35" s="110"/>
      <c r="B35" s="477" t="s">
        <v>290</v>
      </c>
      <c r="C35" s="477"/>
      <c r="D35" s="477"/>
      <c r="E35" s="477"/>
      <c r="F35" s="477"/>
      <c r="G35" s="477"/>
      <c r="H35" s="477"/>
      <c r="I35" s="477"/>
      <c r="J35" s="477"/>
      <c r="K35" s="477"/>
      <c r="L35" s="477"/>
      <c r="M35" s="477"/>
      <c r="N35" s="477"/>
      <c r="O35" s="477"/>
      <c r="P35" s="109"/>
    </row>
    <row r="36" spans="1:16" ht="36.75" customHeight="1" thickBot="1">
      <c r="A36" s="109"/>
      <c r="B36" s="476" t="s">
        <v>291</v>
      </c>
      <c r="C36" s="476"/>
      <c r="D36" s="478"/>
      <c r="E36" s="478"/>
      <c r="F36" s="478"/>
      <c r="G36" s="478"/>
      <c r="H36" s="478"/>
      <c r="I36" s="478"/>
      <c r="J36" s="478"/>
      <c r="K36" s="478"/>
      <c r="L36" s="478"/>
      <c r="M36" s="478"/>
      <c r="N36" s="478"/>
      <c r="O36" s="478"/>
      <c r="P36" s="111"/>
    </row>
    <row r="37" spans="1:16" ht="32.25" customHeight="1" thickBot="1">
      <c r="B37" s="496"/>
      <c r="C37" s="497"/>
      <c r="D37" s="497"/>
      <c r="E37" s="497"/>
      <c r="F37" s="497"/>
      <c r="G37" s="498"/>
      <c r="H37" s="148" t="str">
        <f>H13</f>
        <v>月</v>
      </c>
      <c r="I37" s="148" t="str">
        <f>I13</f>
        <v>月</v>
      </c>
      <c r="J37" s="148" t="str">
        <f>J13</f>
        <v>月</v>
      </c>
      <c r="K37" s="149" t="s">
        <v>112</v>
      </c>
      <c r="L37" s="150"/>
      <c r="M37" s="150"/>
      <c r="N37" s="150"/>
    </row>
    <row r="38" spans="1:16" ht="60.75" customHeight="1">
      <c r="B38" s="499" t="s">
        <v>117</v>
      </c>
      <c r="C38" s="500"/>
      <c r="D38" s="501"/>
      <c r="E38" s="501"/>
      <c r="F38" s="501"/>
      <c r="G38" s="502"/>
      <c r="H38" s="151"/>
      <c r="I38" s="152"/>
      <c r="J38" s="153"/>
      <c r="K38" s="180">
        <f>SUM(H38:J38)</f>
        <v>0</v>
      </c>
      <c r="L38" s="150"/>
      <c r="M38" s="150"/>
      <c r="N38" s="150"/>
    </row>
    <row r="39" spans="1:16" ht="33" customHeight="1" thickBot="1">
      <c r="B39" s="503" t="s">
        <v>118</v>
      </c>
      <c r="C39" s="504"/>
      <c r="D39" s="505"/>
      <c r="E39" s="505"/>
      <c r="F39" s="506"/>
      <c r="G39" s="507"/>
      <c r="H39" s="181"/>
      <c r="I39" s="182"/>
      <c r="J39" s="183"/>
      <c r="K39" s="162">
        <f>SUM(H39:J39)</f>
        <v>0</v>
      </c>
      <c r="L39" s="150"/>
      <c r="M39" s="150"/>
      <c r="N39" s="150"/>
    </row>
    <row r="40" spans="1:16" ht="33" customHeight="1" thickTop="1" thickBot="1">
      <c r="B40" s="469" t="s">
        <v>292</v>
      </c>
      <c r="C40" s="470"/>
      <c r="D40" s="513"/>
      <c r="E40" s="514"/>
      <c r="F40" s="514"/>
      <c r="G40" s="515"/>
      <c r="H40" s="184" t="e">
        <f>H39/H38</f>
        <v>#DIV/0!</v>
      </c>
      <c r="I40" s="184" t="e">
        <f>I39/I38</f>
        <v>#DIV/0!</v>
      </c>
      <c r="J40" s="184" t="e">
        <f>J39/J38</f>
        <v>#DIV/0!</v>
      </c>
      <c r="K40" s="185" t="e">
        <f>K39/K38</f>
        <v>#DIV/0!</v>
      </c>
      <c r="L40" s="150"/>
      <c r="M40" s="150"/>
      <c r="N40" s="143" t="e">
        <f>IF(K40&gt;=30%,"10",IF(AND(K40&lt;30%,K40&gt;=10%),"5","0"))</f>
        <v>#DIV/0!</v>
      </c>
      <c r="O40" s="400" t="s">
        <v>111</v>
      </c>
    </row>
    <row r="41" spans="1:16" ht="9" customHeight="1"/>
    <row r="42" spans="1:16" ht="15" customHeight="1">
      <c r="A42" s="110" t="s">
        <v>293</v>
      </c>
      <c r="B42" s="109" t="s">
        <v>119</v>
      </c>
      <c r="C42" s="109"/>
      <c r="D42" s="109"/>
      <c r="E42" s="109"/>
      <c r="F42" s="109"/>
      <c r="G42" s="109"/>
      <c r="H42" s="109"/>
      <c r="I42" s="109"/>
      <c r="J42" s="109"/>
      <c r="K42" s="109"/>
      <c r="L42" s="109"/>
      <c r="M42" s="109"/>
      <c r="N42" s="109"/>
      <c r="O42" s="109"/>
      <c r="P42" s="109"/>
    </row>
    <row r="43" spans="1:16" ht="63" customHeight="1">
      <c r="A43" s="110"/>
      <c r="B43" s="475" t="s">
        <v>294</v>
      </c>
      <c r="C43" s="475"/>
      <c r="D43" s="475"/>
      <c r="E43" s="475"/>
      <c r="F43" s="475"/>
      <c r="G43" s="475"/>
      <c r="H43" s="475"/>
      <c r="I43" s="475"/>
      <c r="J43" s="475"/>
      <c r="K43" s="475"/>
      <c r="L43" s="475"/>
      <c r="M43" s="475"/>
      <c r="N43" s="475"/>
      <c r="O43" s="475"/>
      <c r="P43" s="109"/>
    </row>
    <row r="44" spans="1:16" ht="18" customHeight="1">
      <c r="A44" s="110"/>
      <c r="B44" s="477" t="s">
        <v>290</v>
      </c>
      <c r="C44" s="477"/>
      <c r="D44" s="477"/>
      <c r="E44" s="477"/>
      <c r="F44" s="477"/>
      <c r="G44" s="477"/>
      <c r="H44" s="477"/>
      <c r="I44" s="477"/>
      <c r="J44" s="477"/>
      <c r="K44" s="477"/>
      <c r="L44" s="477"/>
      <c r="M44" s="477"/>
      <c r="N44" s="477"/>
      <c r="O44" s="477"/>
      <c r="P44" s="109"/>
    </row>
    <row r="45" spans="1:16" ht="35.25" customHeight="1" thickBot="1">
      <c r="A45" s="109"/>
      <c r="B45" s="476" t="s">
        <v>291</v>
      </c>
      <c r="C45" s="476"/>
      <c r="D45" s="478"/>
      <c r="E45" s="478"/>
      <c r="F45" s="478"/>
      <c r="G45" s="478"/>
      <c r="H45" s="478"/>
      <c r="I45" s="478"/>
      <c r="J45" s="478"/>
      <c r="K45" s="478"/>
      <c r="L45" s="478"/>
      <c r="M45" s="478"/>
      <c r="N45" s="478"/>
      <c r="O45" s="478"/>
      <c r="P45" s="111"/>
    </row>
    <row r="46" spans="1:16" ht="32.25" customHeight="1" thickBot="1">
      <c r="B46" s="496"/>
      <c r="C46" s="497"/>
      <c r="D46" s="497"/>
      <c r="E46" s="497"/>
      <c r="F46" s="497"/>
      <c r="G46" s="498"/>
      <c r="H46" s="148" t="str">
        <f>H13</f>
        <v>月</v>
      </c>
      <c r="I46" s="148" t="str">
        <f t="shared" ref="I46:J46" si="4">I13</f>
        <v>月</v>
      </c>
      <c r="J46" s="148" t="str">
        <f t="shared" si="4"/>
        <v>月</v>
      </c>
      <c r="K46" s="149" t="s">
        <v>112</v>
      </c>
      <c r="L46" s="150"/>
      <c r="M46" s="150"/>
      <c r="N46" s="150"/>
      <c r="O46" s="150"/>
    </row>
    <row r="47" spans="1:16" ht="69" customHeight="1">
      <c r="B47" s="499" t="s">
        <v>120</v>
      </c>
      <c r="C47" s="500"/>
      <c r="D47" s="501"/>
      <c r="E47" s="501"/>
      <c r="F47" s="501"/>
      <c r="G47" s="502"/>
      <c r="H47" s="151"/>
      <c r="I47" s="152"/>
      <c r="J47" s="153"/>
      <c r="K47" s="180">
        <f>SUM(H47:J47)</f>
        <v>0</v>
      </c>
      <c r="L47" s="150"/>
      <c r="M47" s="150"/>
      <c r="N47" s="150"/>
      <c r="O47" s="150"/>
    </row>
    <row r="48" spans="1:16" ht="33" customHeight="1" thickBot="1">
      <c r="B48" s="503" t="s">
        <v>121</v>
      </c>
      <c r="C48" s="504"/>
      <c r="D48" s="505"/>
      <c r="E48" s="505"/>
      <c r="F48" s="506"/>
      <c r="G48" s="507"/>
      <c r="H48" s="181"/>
      <c r="I48" s="182"/>
      <c r="J48" s="183"/>
      <c r="K48" s="162">
        <f>SUM(H48:J48)</f>
        <v>0</v>
      </c>
      <c r="L48" s="150"/>
      <c r="M48" s="150"/>
      <c r="N48" s="150"/>
      <c r="O48" s="150"/>
    </row>
    <row r="49" spans="1:16" ht="33" customHeight="1" thickTop="1" thickBot="1">
      <c r="B49" s="469" t="s">
        <v>292</v>
      </c>
      <c r="C49" s="470"/>
      <c r="D49" s="513"/>
      <c r="E49" s="514"/>
      <c r="F49" s="514"/>
      <c r="G49" s="515"/>
      <c r="H49" s="184" t="e">
        <f>H48/H47</f>
        <v>#DIV/0!</v>
      </c>
      <c r="I49" s="184" t="e">
        <f>I48/I47</f>
        <v>#DIV/0!</v>
      </c>
      <c r="J49" s="184" t="e">
        <f>J48/J47</f>
        <v>#DIV/0!</v>
      </c>
      <c r="K49" s="185" t="e">
        <f>K48/K47</f>
        <v>#DIV/0!</v>
      </c>
      <c r="L49" s="150"/>
      <c r="M49" s="150"/>
      <c r="N49" s="143" t="e">
        <f>IF(K49&gt;=30%,"10",IF(AND(K49&lt;30%,K49&gt;=10%),"5","0"))</f>
        <v>#DIV/0!</v>
      </c>
      <c r="O49" s="186" t="s">
        <v>111</v>
      </c>
    </row>
    <row r="50" spans="1:16" ht="9" customHeight="1"/>
    <row r="51" spans="1:16" ht="15" customHeight="1">
      <c r="A51" s="110" t="s">
        <v>295</v>
      </c>
      <c r="B51" s="109" t="s">
        <v>122</v>
      </c>
      <c r="C51" s="109"/>
      <c r="D51" s="109"/>
      <c r="E51" s="109"/>
      <c r="F51" s="109"/>
      <c r="G51" s="109"/>
      <c r="H51" s="109"/>
      <c r="I51" s="109"/>
      <c r="J51" s="109"/>
      <c r="K51" s="109"/>
      <c r="L51" s="109"/>
      <c r="M51" s="109"/>
      <c r="N51" s="109"/>
      <c r="O51" s="109"/>
      <c r="P51" s="109"/>
    </row>
    <row r="52" spans="1:16" ht="36.75" customHeight="1">
      <c r="A52" s="110"/>
      <c r="B52" s="476" t="s">
        <v>296</v>
      </c>
      <c r="C52" s="476"/>
      <c r="D52" s="476"/>
      <c r="E52" s="476"/>
      <c r="F52" s="476"/>
      <c r="G52" s="476"/>
      <c r="H52" s="476"/>
      <c r="I52" s="476"/>
      <c r="J52" s="476"/>
      <c r="K52" s="476"/>
      <c r="L52" s="476"/>
      <c r="M52" s="476"/>
      <c r="N52" s="476"/>
      <c r="O52" s="476"/>
      <c r="P52" s="109"/>
    </row>
    <row r="53" spans="1:16" ht="21" customHeight="1">
      <c r="A53" s="109"/>
      <c r="B53" s="495" t="s">
        <v>371</v>
      </c>
      <c r="C53" s="495"/>
      <c r="D53" s="495"/>
      <c r="E53" s="495"/>
      <c r="F53" s="495"/>
      <c r="G53" s="495"/>
      <c r="H53" s="495"/>
      <c r="I53" s="495"/>
      <c r="J53" s="495"/>
      <c r="K53" s="495"/>
      <c r="L53" s="495"/>
      <c r="M53" s="495"/>
      <c r="N53" s="495"/>
      <c r="O53" s="495"/>
      <c r="P53" s="111"/>
    </row>
    <row r="54" spans="1:16" ht="23.25" customHeight="1" thickBot="1">
      <c r="A54" s="109"/>
      <c r="B54" s="396" t="s">
        <v>123</v>
      </c>
      <c r="C54" s="396"/>
      <c r="D54" s="398"/>
      <c r="E54" s="398"/>
      <c r="F54" s="398"/>
      <c r="G54" s="398"/>
      <c r="H54" s="398"/>
      <c r="I54" s="398"/>
      <c r="J54" s="398"/>
      <c r="K54" s="398"/>
      <c r="L54" s="398"/>
      <c r="M54" s="398"/>
      <c r="N54" s="398"/>
      <c r="O54" s="398"/>
      <c r="P54" s="111"/>
    </row>
    <row r="55" spans="1:16" ht="33" customHeight="1" thickBot="1">
      <c r="A55" s="109"/>
      <c r="B55" s="516" t="s">
        <v>297</v>
      </c>
      <c r="C55" s="518"/>
      <c r="D55" s="519"/>
      <c r="E55" s="519"/>
      <c r="F55" s="517"/>
      <c r="G55" s="520"/>
      <c r="H55" s="521"/>
      <c r="I55" s="187"/>
      <c r="J55" s="187"/>
      <c r="K55" s="187"/>
      <c r="L55" s="187"/>
      <c r="M55" s="187"/>
      <c r="N55" s="187"/>
      <c r="O55" s="398"/>
      <c r="P55" s="111"/>
    </row>
    <row r="56" spans="1:16" ht="33" customHeight="1" thickBot="1">
      <c r="A56" s="109"/>
      <c r="B56" s="516" t="s">
        <v>124</v>
      </c>
      <c r="C56" s="518"/>
      <c r="D56" s="519"/>
      <c r="E56" s="519"/>
      <c r="F56" s="517"/>
      <c r="G56" s="520"/>
      <c r="H56" s="521"/>
      <c r="I56" s="187"/>
      <c r="J56" s="187"/>
      <c r="K56" s="187"/>
      <c r="L56" s="187"/>
      <c r="M56" s="187"/>
      <c r="N56" s="187"/>
      <c r="O56" s="398"/>
      <c r="P56" s="111"/>
    </row>
    <row r="57" spans="1:16" ht="33" customHeight="1" thickTop="1" thickBot="1">
      <c r="B57" s="522" t="s">
        <v>125</v>
      </c>
      <c r="C57" s="523"/>
      <c r="D57" s="524"/>
      <c r="E57" s="524"/>
      <c r="F57" s="525"/>
      <c r="G57" s="520"/>
      <c r="H57" s="521"/>
      <c r="I57" s="188"/>
      <c r="J57" s="380"/>
      <c r="K57" s="380"/>
      <c r="L57" s="381"/>
      <c r="M57" s="150"/>
      <c r="N57" s="143">
        <f>IF(AND(G55="提供実績あり",G56="提供実績あり",G57="提供実績あり"),5,IF(AND(G55="提供実績あり",G56="提供実績あり",G57="提供実績なし"),3,IF(AND(G55="提供実績あり",G56="提供実績なし",G57="提供実績あり"),3,IF(AND(G55="提供実績なし",G56="提供実績あり",G57="提供実績あり"),1,0))))</f>
        <v>0</v>
      </c>
      <c r="O57" s="144" t="s">
        <v>111</v>
      </c>
    </row>
    <row r="58" spans="1:16" ht="9" customHeight="1">
      <c r="D58" s="189"/>
      <c r="E58" s="189"/>
      <c r="G58" s="189"/>
      <c r="H58" s="189"/>
      <c r="J58" s="189"/>
      <c r="K58" s="189"/>
      <c r="N58" s="190"/>
      <c r="O58" s="144"/>
    </row>
    <row r="59" spans="1:16" ht="15" customHeight="1">
      <c r="A59" s="110" t="s">
        <v>298</v>
      </c>
      <c r="B59" s="109" t="s">
        <v>299</v>
      </c>
      <c r="C59" s="109"/>
      <c r="D59" s="109"/>
      <c r="E59" s="109"/>
      <c r="F59" s="109"/>
      <c r="G59" s="109"/>
      <c r="H59" s="109"/>
      <c r="I59" s="109"/>
      <c r="J59" s="109"/>
      <c r="K59" s="109"/>
      <c r="L59" s="109"/>
      <c r="M59" s="109"/>
      <c r="N59" s="109"/>
      <c r="O59" s="109"/>
      <c r="P59" s="109"/>
    </row>
    <row r="60" spans="1:16" ht="32.25" customHeight="1">
      <c r="A60" s="110"/>
      <c r="B60" s="476" t="s">
        <v>300</v>
      </c>
      <c r="C60" s="476"/>
      <c r="D60" s="476"/>
      <c r="E60" s="476"/>
      <c r="F60" s="476"/>
      <c r="G60" s="476"/>
      <c r="H60" s="476"/>
      <c r="I60" s="476"/>
      <c r="J60" s="476"/>
      <c r="K60" s="476"/>
      <c r="L60" s="476"/>
      <c r="M60" s="476"/>
      <c r="N60" s="476"/>
      <c r="O60" s="476"/>
      <c r="P60" s="109"/>
    </row>
    <row r="61" spans="1:16" ht="21" customHeight="1">
      <c r="A61" s="109"/>
      <c r="B61" s="495" t="s">
        <v>372</v>
      </c>
      <c r="C61" s="495"/>
      <c r="D61" s="495"/>
      <c r="E61" s="495"/>
      <c r="F61" s="495"/>
      <c r="G61" s="495"/>
      <c r="H61" s="495"/>
      <c r="I61" s="495"/>
      <c r="J61" s="495"/>
      <c r="K61" s="495"/>
      <c r="L61" s="495"/>
      <c r="M61" s="495"/>
      <c r="N61" s="495"/>
      <c r="O61" s="495"/>
      <c r="P61" s="111"/>
    </row>
    <row r="62" spans="1:16" s="204" customFormat="1" ht="31.5" customHeight="1" thickBot="1">
      <c r="A62" s="478" t="s">
        <v>301</v>
      </c>
      <c r="B62" s="478"/>
      <c r="C62" s="478"/>
      <c r="D62" s="478"/>
      <c r="E62" s="478"/>
      <c r="F62" s="478"/>
      <c r="G62" s="478"/>
      <c r="H62" s="478"/>
      <c r="I62" s="478"/>
      <c r="J62" s="478"/>
      <c r="K62" s="478"/>
      <c r="L62" s="478"/>
      <c r="M62" s="478"/>
      <c r="N62" s="478"/>
      <c r="O62" s="478"/>
      <c r="P62" s="478"/>
    </row>
    <row r="63" spans="1:16" ht="27" customHeight="1" thickBot="1">
      <c r="A63" s="109"/>
      <c r="B63" s="396" t="s">
        <v>302</v>
      </c>
      <c r="C63" s="396"/>
      <c r="D63" s="399"/>
      <c r="E63" s="398"/>
      <c r="F63" s="398"/>
      <c r="G63" s="398"/>
      <c r="H63" s="398"/>
      <c r="I63" s="398"/>
      <c r="J63" s="526"/>
      <c r="K63" s="527"/>
      <c r="L63" s="527"/>
      <c r="M63" s="528"/>
      <c r="N63" s="206"/>
      <c r="O63" s="398"/>
      <c r="P63" s="111"/>
    </row>
    <row r="64" spans="1:16" ht="9" customHeight="1" thickBot="1">
      <c r="A64" s="109"/>
      <c r="B64" s="397"/>
      <c r="C64" s="397"/>
      <c r="D64" s="397"/>
      <c r="E64" s="397"/>
      <c r="F64" s="397"/>
      <c r="G64" s="397"/>
      <c r="H64" s="397"/>
      <c r="I64" s="397"/>
      <c r="J64" s="397"/>
      <c r="K64" s="397"/>
      <c r="L64" s="397"/>
      <c r="M64" s="397"/>
      <c r="N64" s="397"/>
      <c r="O64" s="397"/>
      <c r="P64" s="111"/>
    </row>
    <row r="65" spans="1:16" ht="25.5" customHeight="1" thickBot="1">
      <c r="B65" s="496"/>
      <c r="C65" s="497"/>
      <c r="D65" s="497"/>
      <c r="E65" s="497"/>
      <c r="F65" s="497"/>
      <c r="G65" s="498"/>
      <c r="H65" s="148" t="str">
        <f>H13</f>
        <v>月</v>
      </c>
      <c r="I65" s="148" t="str">
        <f t="shared" ref="I65:J65" si="5">I13</f>
        <v>月</v>
      </c>
      <c r="J65" s="148" t="str">
        <f t="shared" si="5"/>
        <v>月</v>
      </c>
      <c r="K65" s="149" t="s">
        <v>112</v>
      </c>
      <c r="L65" s="150"/>
      <c r="M65" s="150"/>
      <c r="N65" s="150"/>
    </row>
    <row r="66" spans="1:16" ht="44.25" customHeight="1">
      <c r="B66" s="499" t="s">
        <v>126</v>
      </c>
      <c r="C66" s="500"/>
      <c r="D66" s="501"/>
      <c r="E66" s="501"/>
      <c r="F66" s="501"/>
      <c r="G66" s="502"/>
      <c r="H66" s="151"/>
      <c r="I66" s="152"/>
      <c r="J66" s="153"/>
      <c r="K66" s="180">
        <f>SUM(H66:J66)</f>
        <v>0</v>
      </c>
      <c r="L66" s="150"/>
      <c r="M66" s="150"/>
      <c r="N66" s="150"/>
    </row>
    <row r="67" spans="1:16" ht="46.5" customHeight="1">
      <c r="B67" s="485" t="s">
        <v>127</v>
      </c>
      <c r="C67" s="486"/>
      <c r="D67" s="486"/>
      <c r="E67" s="486"/>
      <c r="F67" s="486"/>
      <c r="G67" s="529"/>
      <c r="H67" s="191"/>
      <c r="I67" s="156"/>
      <c r="J67" s="157"/>
      <c r="K67" s="192">
        <f>SUM(H67:J67)</f>
        <v>0</v>
      </c>
      <c r="L67" s="150"/>
      <c r="M67" s="150"/>
      <c r="N67" s="150"/>
    </row>
    <row r="68" spans="1:16" ht="54.75" customHeight="1">
      <c r="B68" s="485" t="s">
        <v>128</v>
      </c>
      <c r="C68" s="486"/>
      <c r="D68" s="486"/>
      <c r="E68" s="486"/>
      <c r="F68" s="486"/>
      <c r="G68" s="529"/>
      <c r="H68" s="191"/>
      <c r="I68" s="156"/>
      <c r="J68" s="157"/>
      <c r="K68" s="192">
        <f>SUM(H68:J68)</f>
        <v>0</v>
      </c>
      <c r="L68" s="150"/>
      <c r="M68" s="150"/>
      <c r="N68" s="150"/>
    </row>
    <row r="69" spans="1:16" ht="33" customHeight="1" thickBot="1">
      <c r="B69" s="503" t="s">
        <v>129</v>
      </c>
      <c r="C69" s="504"/>
      <c r="D69" s="505"/>
      <c r="E69" s="505"/>
      <c r="F69" s="506"/>
      <c r="G69" s="507"/>
      <c r="H69" s="193"/>
      <c r="I69" s="194"/>
      <c r="J69" s="195"/>
      <c r="K69" s="162">
        <f>SUM(H69:J69)</f>
        <v>0</v>
      </c>
      <c r="L69" s="150"/>
      <c r="M69" s="150"/>
      <c r="N69" s="150"/>
    </row>
    <row r="70" spans="1:16" ht="33" customHeight="1" thickTop="1" thickBot="1">
      <c r="B70" s="469" t="s">
        <v>303</v>
      </c>
      <c r="C70" s="470"/>
      <c r="D70" s="513"/>
      <c r="E70" s="514"/>
      <c r="F70" s="514"/>
      <c r="G70" s="515"/>
      <c r="H70" s="196" t="e">
        <f>H66/H67/H68*H69*100</f>
        <v>#DIV/0!</v>
      </c>
      <c r="I70" s="196" t="e">
        <f>I66/I67/I68*I69*100</f>
        <v>#DIV/0!</v>
      </c>
      <c r="J70" s="196" t="e">
        <f>J66/J67/J68*J69*100</f>
        <v>#DIV/0!</v>
      </c>
      <c r="K70" s="197" t="e">
        <f>K66/K67/K68*K69*100</f>
        <v>#DIV/0!</v>
      </c>
      <c r="L70" s="150"/>
      <c r="M70" s="150"/>
      <c r="N70" s="143" t="e">
        <f>IF(AND(K70&gt;=5,J63="配置している"),"5",IF(K70&gt;=5,"3",IF(AND(K70&lt;5,K70&gt;=3),"2","0")))</f>
        <v>#DIV/0!</v>
      </c>
      <c r="O70" s="144" t="s">
        <v>111</v>
      </c>
    </row>
    <row r="71" spans="1:16" ht="9" customHeight="1">
      <c r="B71" s="198"/>
      <c r="C71" s="198"/>
      <c r="D71" s="198"/>
      <c r="E71" s="198"/>
      <c r="F71" s="198"/>
      <c r="G71" s="198"/>
      <c r="H71" s="199"/>
      <c r="I71" s="175"/>
      <c r="J71" s="189"/>
      <c r="K71" s="199"/>
      <c r="M71" s="199"/>
      <c r="N71" s="199"/>
    </row>
    <row r="72" spans="1:16" ht="15" customHeight="1">
      <c r="A72" s="110" t="s">
        <v>304</v>
      </c>
      <c r="B72" s="109" t="s">
        <v>130</v>
      </c>
      <c r="C72" s="109"/>
      <c r="D72" s="109"/>
      <c r="E72" s="109"/>
      <c r="F72" s="109"/>
      <c r="G72" s="109"/>
      <c r="H72" s="109"/>
      <c r="I72" s="109"/>
      <c r="J72" s="109"/>
      <c r="K72" s="109"/>
      <c r="L72" s="109"/>
      <c r="M72" s="109"/>
      <c r="N72" s="109"/>
      <c r="O72" s="109"/>
      <c r="P72" s="109"/>
    </row>
    <row r="73" spans="1:16" ht="15" customHeight="1">
      <c r="A73" s="110"/>
      <c r="B73" s="494" t="s">
        <v>305</v>
      </c>
      <c r="C73" s="494"/>
      <c r="D73" s="494"/>
      <c r="E73" s="494"/>
      <c r="F73" s="494"/>
      <c r="G73" s="494"/>
      <c r="H73" s="494"/>
      <c r="I73" s="494"/>
      <c r="J73" s="494"/>
      <c r="K73" s="494"/>
      <c r="L73" s="494"/>
      <c r="M73" s="494"/>
      <c r="N73" s="494"/>
      <c r="O73" s="494"/>
      <c r="P73" s="109"/>
    </row>
    <row r="74" spans="1:16" ht="21" customHeight="1" thickBot="1">
      <c r="A74" s="109"/>
      <c r="B74" s="495" t="s">
        <v>306</v>
      </c>
      <c r="C74" s="495"/>
      <c r="D74" s="495"/>
      <c r="E74" s="495"/>
      <c r="F74" s="495"/>
      <c r="G74" s="495"/>
      <c r="H74" s="495"/>
      <c r="I74" s="495"/>
      <c r="J74" s="495"/>
      <c r="K74" s="495"/>
      <c r="L74" s="495"/>
      <c r="M74" s="495"/>
      <c r="N74" s="495"/>
      <c r="O74" s="495"/>
      <c r="P74" s="111"/>
    </row>
    <row r="75" spans="1:16" ht="25.5" customHeight="1" thickBot="1">
      <c r="B75" s="496"/>
      <c r="C75" s="497"/>
      <c r="D75" s="497"/>
      <c r="E75" s="497"/>
      <c r="F75" s="497"/>
      <c r="G75" s="498"/>
      <c r="H75" s="148" t="str">
        <f>H13</f>
        <v>月</v>
      </c>
      <c r="I75" s="148" t="str">
        <f t="shared" ref="I75:J75" si="6">I13</f>
        <v>月</v>
      </c>
      <c r="J75" s="148" t="str">
        <f t="shared" si="6"/>
        <v>月</v>
      </c>
      <c r="K75" s="149" t="s">
        <v>112</v>
      </c>
      <c r="L75" s="150"/>
      <c r="M75" s="150"/>
      <c r="N75" s="150"/>
    </row>
    <row r="76" spans="1:16" ht="44.25" customHeight="1">
      <c r="B76" s="499" t="s">
        <v>131</v>
      </c>
      <c r="C76" s="500"/>
      <c r="D76" s="501"/>
      <c r="E76" s="501"/>
      <c r="F76" s="501"/>
      <c r="G76" s="502"/>
      <c r="H76" s="151"/>
      <c r="I76" s="152"/>
      <c r="J76" s="153"/>
      <c r="K76" s="180">
        <f>SUM(H76:J76)</f>
        <v>0</v>
      </c>
      <c r="L76" s="150"/>
      <c r="M76" s="150"/>
      <c r="N76" s="150"/>
    </row>
    <row r="77" spans="1:16" ht="46.5" customHeight="1">
      <c r="B77" s="485" t="s">
        <v>132</v>
      </c>
      <c r="C77" s="486"/>
      <c r="D77" s="486"/>
      <c r="E77" s="486"/>
      <c r="F77" s="486"/>
      <c r="G77" s="529"/>
      <c r="H77" s="191"/>
      <c r="I77" s="156"/>
      <c r="J77" s="157"/>
      <c r="K77" s="192">
        <f>SUM(H77:J77)</f>
        <v>0</v>
      </c>
      <c r="L77" s="150"/>
      <c r="M77" s="150"/>
      <c r="N77" s="150"/>
    </row>
    <row r="78" spans="1:16" ht="54.75" customHeight="1">
      <c r="B78" s="485" t="s">
        <v>133</v>
      </c>
      <c r="C78" s="486"/>
      <c r="D78" s="486"/>
      <c r="E78" s="486"/>
      <c r="F78" s="486"/>
      <c r="G78" s="529"/>
      <c r="H78" s="191"/>
      <c r="I78" s="156"/>
      <c r="J78" s="157"/>
      <c r="K78" s="192">
        <f>SUM(H78:J78)</f>
        <v>0</v>
      </c>
      <c r="L78" s="150"/>
      <c r="M78" s="150"/>
      <c r="N78" s="150"/>
    </row>
    <row r="79" spans="1:16" ht="33" customHeight="1" thickBot="1">
      <c r="B79" s="503" t="s">
        <v>134</v>
      </c>
      <c r="C79" s="504"/>
      <c r="D79" s="505"/>
      <c r="E79" s="505"/>
      <c r="F79" s="506"/>
      <c r="G79" s="507"/>
      <c r="H79" s="193"/>
      <c r="I79" s="194"/>
      <c r="J79" s="195"/>
      <c r="K79" s="162">
        <f>SUM(H79:J79)</f>
        <v>0</v>
      </c>
      <c r="L79" s="150"/>
      <c r="M79" s="150"/>
      <c r="N79" s="150"/>
    </row>
    <row r="80" spans="1:16" ht="33" customHeight="1" thickTop="1" thickBot="1">
      <c r="B80" s="469" t="s">
        <v>307</v>
      </c>
      <c r="C80" s="470"/>
      <c r="D80" s="513"/>
      <c r="E80" s="514"/>
      <c r="F80" s="514"/>
      <c r="G80" s="515"/>
      <c r="H80" s="196" t="e">
        <f>H76/H77/H78*H79*100</f>
        <v>#DIV/0!</v>
      </c>
      <c r="I80" s="196" t="e">
        <f>I76/I77/I78*I79*100</f>
        <v>#DIV/0!</v>
      </c>
      <c r="J80" s="196" t="e">
        <f>J76/J77/J78*J79*100</f>
        <v>#DIV/0!</v>
      </c>
      <c r="K80" s="197" t="e">
        <f>K76/K77/K78*K79*100</f>
        <v>#DIV/0!</v>
      </c>
      <c r="L80" s="150"/>
      <c r="M80" s="150"/>
      <c r="N80" s="143" t="e">
        <f>IF(K80&gt;=3,"5",IF(AND(K80&lt;3,K80&gt;=2),"3","0"))</f>
        <v>#DIV/0!</v>
      </c>
      <c r="O80" s="144" t="s">
        <v>111</v>
      </c>
    </row>
    <row r="81" spans="1:16" ht="24.95" customHeight="1">
      <c r="B81" s="198"/>
      <c r="C81" s="198"/>
      <c r="D81" s="198"/>
      <c r="E81" s="198"/>
      <c r="F81" s="198"/>
      <c r="G81" s="198"/>
      <c r="H81" s="199"/>
      <c r="I81" s="175"/>
      <c r="J81" s="189"/>
      <c r="K81" s="199"/>
      <c r="M81" s="199"/>
    </row>
    <row r="82" spans="1:16" ht="15" customHeight="1">
      <c r="A82" s="110" t="s">
        <v>308</v>
      </c>
      <c r="B82" s="109" t="s">
        <v>135</v>
      </c>
      <c r="C82" s="109"/>
      <c r="D82" s="109"/>
      <c r="E82" s="109"/>
      <c r="F82" s="109"/>
      <c r="G82" s="109"/>
      <c r="H82" s="109"/>
      <c r="I82" s="109"/>
      <c r="J82" s="109"/>
      <c r="K82" s="109"/>
      <c r="L82" s="109"/>
      <c r="M82" s="109"/>
      <c r="N82" s="109"/>
      <c r="O82" s="109"/>
      <c r="P82" s="109"/>
    </row>
    <row r="83" spans="1:16" ht="18" customHeight="1">
      <c r="A83" s="110"/>
      <c r="B83" s="494" t="s">
        <v>309</v>
      </c>
      <c r="C83" s="494"/>
      <c r="D83" s="494"/>
      <c r="E83" s="494"/>
      <c r="F83" s="494"/>
      <c r="G83" s="494"/>
      <c r="H83" s="494"/>
      <c r="I83" s="494"/>
      <c r="J83" s="494"/>
      <c r="K83" s="494"/>
      <c r="L83" s="494"/>
      <c r="M83" s="494"/>
      <c r="N83" s="494"/>
      <c r="O83" s="494"/>
      <c r="P83" s="109"/>
    </row>
    <row r="84" spans="1:16" ht="21" customHeight="1" thickBot="1">
      <c r="A84" s="110"/>
      <c r="B84" s="495" t="s">
        <v>310</v>
      </c>
      <c r="C84" s="495"/>
      <c r="D84" s="495"/>
      <c r="E84" s="495"/>
      <c r="F84" s="495"/>
      <c r="G84" s="495"/>
      <c r="H84" s="495"/>
      <c r="I84" s="495"/>
      <c r="J84" s="495"/>
      <c r="K84" s="495"/>
      <c r="L84" s="495"/>
      <c r="M84" s="495"/>
      <c r="N84" s="495"/>
      <c r="O84" s="495"/>
      <c r="P84" s="111"/>
    </row>
    <row r="85" spans="1:16" ht="25.5" customHeight="1" thickBot="1">
      <c r="B85" s="496"/>
      <c r="C85" s="497"/>
      <c r="D85" s="497"/>
      <c r="E85" s="497"/>
      <c r="F85" s="497"/>
      <c r="G85" s="498"/>
      <c r="H85" s="148" t="str">
        <f>H13</f>
        <v>月</v>
      </c>
      <c r="I85" s="148" t="str">
        <f t="shared" ref="I85:J85" si="7">I13</f>
        <v>月</v>
      </c>
      <c r="J85" s="148" t="str">
        <f t="shared" si="7"/>
        <v>月</v>
      </c>
      <c r="K85" s="149" t="s">
        <v>112</v>
      </c>
      <c r="L85" s="150"/>
      <c r="M85" s="150"/>
      <c r="N85" s="150"/>
    </row>
    <row r="86" spans="1:16" ht="54" customHeight="1">
      <c r="B86" s="499" t="s">
        <v>136</v>
      </c>
      <c r="C86" s="500"/>
      <c r="D86" s="501"/>
      <c r="E86" s="501"/>
      <c r="F86" s="501"/>
      <c r="G86" s="502"/>
      <c r="H86" s="151"/>
      <c r="I86" s="152"/>
      <c r="J86" s="153"/>
      <c r="K86" s="180">
        <f>SUM(H86:J86)</f>
        <v>0</v>
      </c>
      <c r="L86" s="150"/>
      <c r="M86" s="150"/>
      <c r="N86" s="150"/>
    </row>
    <row r="87" spans="1:16" ht="33" customHeight="1" thickBot="1">
      <c r="B87" s="503" t="s">
        <v>137</v>
      </c>
      <c r="C87" s="504"/>
      <c r="D87" s="505"/>
      <c r="E87" s="505"/>
      <c r="F87" s="506"/>
      <c r="G87" s="507"/>
      <c r="H87" s="181"/>
      <c r="I87" s="182"/>
      <c r="J87" s="183"/>
      <c r="K87" s="162">
        <f>SUM(H87:J87)</f>
        <v>0</v>
      </c>
      <c r="L87" s="150"/>
      <c r="M87" s="150"/>
      <c r="N87" s="150"/>
    </row>
    <row r="88" spans="1:16" ht="33" customHeight="1" thickTop="1" thickBot="1">
      <c r="B88" s="469" t="s">
        <v>292</v>
      </c>
      <c r="C88" s="470"/>
      <c r="D88" s="513"/>
      <c r="E88" s="514"/>
      <c r="F88" s="514"/>
      <c r="G88" s="515"/>
      <c r="H88" s="184" t="e">
        <f>H87/H86</f>
        <v>#DIV/0!</v>
      </c>
      <c r="I88" s="184" t="e">
        <f>I87/I86</f>
        <v>#DIV/0!</v>
      </c>
      <c r="J88" s="184" t="e">
        <f>J87/J86</f>
        <v>#DIV/0!</v>
      </c>
      <c r="K88" s="185" t="e">
        <f>K87/K86</f>
        <v>#DIV/0!</v>
      </c>
      <c r="L88" s="150"/>
      <c r="M88" s="150"/>
      <c r="N88" s="143" t="e">
        <f>IF(K88&gt;=50%,"5",IF(AND(K88&lt;50%,K88&gt;=35%),"3","0"))</f>
        <v>#DIV/0!</v>
      </c>
      <c r="O88" s="144" t="s">
        <v>111</v>
      </c>
    </row>
    <row r="89" spans="1:16" ht="24.95" customHeight="1"/>
    <row r="90" spans="1:16" ht="15" customHeight="1">
      <c r="A90" s="110" t="s">
        <v>311</v>
      </c>
      <c r="B90" s="109" t="s">
        <v>138</v>
      </c>
      <c r="C90" s="109"/>
      <c r="D90" s="109"/>
      <c r="E90" s="109"/>
      <c r="F90" s="109"/>
      <c r="G90" s="109"/>
      <c r="H90" s="109"/>
      <c r="I90" s="109"/>
      <c r="J90" s="109"/>
      <c r="K90" s="109"/>
      <c r="L90" s="109"/>
      <c r="M90" s="109"/>
      <c r="N90" s="109"/>
      <c r="O90" s="109"/>
      <c r="P90" s="109"/>
    </row>
    <row r="91" spans="1:16" ht="20.25" customHeight="1">
      <c r="A91" s="110"/>
      <c r="B91" s="494" t="s">
        <v>312</v>
      </c>
      <c r="C91" s="494"/>
      <c r="D91" s="494"/>
      <c r="E91" s="494"/>
      <c r="F91" s="494"/>
      <c r="G91" s="494"/>
      <c r="H91" s="494"/>
      <c r="I91" s="494"/>
      <c r="J91" s="494"/>
      <c r="K91" s="494"/>
      <c r="L91" s="494"/>
      <c r="M91" s="494"/>
      <c r="N91" s="494"/>
      <c r="O91" s="494"/>
      <c r="P91" s="109"/>
    </row>
    <row r="92" spans="1:16" ht="22.5" customHeight="1" thickBot="1">
      <c r="A92" s="109"/>
      <c r="B92" s="495" t="s">
        <v>313</v>
      </c>
      <c r="C92" s="495"/>
      <c r="D92" s="495"/>
      <c r="E92" s="495"/>
      <c r="F92" s="495"/>
      <c r="G92" s="495"/>
      <c r="H92" s="495"/>
      <c r="I92" s="495"/>
      <c r="J92" s="495"/>
      <c r="K92" s="495"/>
      <c r="L92" s="495"/>
      <c r="M92" s="495"/>
      <c r="N92" s="495"/>
      <c r="O92" s="495"/>
      <c r="P92" s="111"/>
    </row>
    <row r="93" spans="1:16" ht="25.5" customHeight="1" thickBot="1">
      <c r="B93" s="496"/>
      <c r="C93" s="497"/>
      <c r="D93" s="497"/>
      <c r="E93" s="497"/>
      <c r="F93" s="497"/>
      <c r="G93" s="498"/>
      <c r="H93" s="148" t="str">
        <f>H13</f>
        <v>月</v>
      </c>
      <c r="I93" s="148" t="str">
        <f t="shared" ref="I93:J93" si="8">I13</f>
        <v>月</v>
      </c>
      <c r="J93" s="148" t="str">
        <f t="shared" si="8"/>
        <v>月</v>
      </c>
      <c r="K93" s="149" t="s">
        <v>112</v>
      </c>
      <c r="L93" s="150"/>
      <c r="M93" s="150"/>
      <c r="N93" s="150"/>
    </row>
    <row r="94" spans="1:16" ht="54" customHeight="1">
      <c r="B94" s="499" t="s">
        <v>139</v>
      </c>
      <c r="C94" s="500"/>
      <c r="D94" s="501"/>
      <c r="E94" s="501"/>
      <c r="F94" s="501"/>
      <c r="G94" s="502"/>
      <c r="H94" s="151"/>
      <c r="I94" s="152"/>
      <c r="J94" s="153"/>
      <c r="K94" s="180">
        <f>SUM(H94:J94)</f>
        <v>0</v>
      </c>
      <c r="L94" s="150"/>
      <c r="M94" s="150"/>
      <c r="N94" s="150"/>
    </row>
    <row r="95" spans="1:16" ht="33" customHeight="1" thickBot="1">
      <c r="B95" s="503" t="s">
        <v>140</v>
      </c>
      <c r="C95" s="504"/>
      <c r="D95" s="505"/>
      <c r="E95" s="505"/>
      <c r="F95" s="506"/>
      <c r="G95" s="507"/>
      <c r="H95" s="181"/>
      <c r="I95" s="182"/>
      <c r="J95" s="183"/>
      <c r="K95" s="162">
        <f>SUM(H95:J95)</f>
        <v>0</v>
      </c>
      <c r="L95" s="150"/>
      <c r="M95" s="150"/>
      <c r="N95" s="150"/>
    </row>
    <row r="96" spans="1:16" ht="33" customHeight="1" thickTop="1" thickBot="1">
      <c r="B96" s="469" t="s">
        <v>292</v>
      </c>
      <c r="C96" s="470"/>
      <c r="D96" s="513"/>
      <c r="E96" s="514"/>
      <c r="F96" s="514"/>
      <c r="G96" s="515"/>
      <c r="H96" s="184" t="e">
        <f>H95/H94</f>
        <v>#DIV/0!</v>
      </c>
      <c r="I96" s="184" t="e">
        <f>I95/I94</f>
        <v>#DIV/0!</v>
      </c>
      <c r="J96" s="184" t="e">
        <f>J95/J94</f>
        <v>#DIV/0!</v>
      </c>
      <c r="K96" s="185" t="e">
        <f>K95/K94</f>
        <v>#DIV/0!</v>
      </c>
      <c r="L96" s="150"/>
      <c r="M96" s="150"/>
      <c r="N96" s="143" t="e">
        <f>IF(K96&gt;=10%,"5",IF(AND(K96&lt;10%,K96&gt;=5%),"3","0"))</f>
        <v>#DIV/0!</v>
      </c>
      <c r="O96" s="144" t="s">
        <v>111</v>
      </c>
    </row>
    <row r="97" spans="1:16" ht="24.95" customHeight="1"/>
    <row r="98" spans="1:16" ht="15" customHeight="1">
      <c r="A98" s="110" t="s">
        <v>314</v>
      </c>
      <c r="B98" s="109" t="s">
        <v>141</v>
      </c>
      <c r="C98" s="109"/>
      <c r="D98" s="109"/>
      <c r="E98" s="109"/>
      <c r="F98" s="109"/>
      <c r="G98" s="109"/>
      <c r="H98" s="109"/>
      <c r="I98" s="109"/>
      <c r="J98" s="109"/>
      <c r="K98" s="109"/>
      <c r="L98" s="109"/>
      <c r="M98" s="109"/>
      <c r="N98" s="109"/>
      <c r="O98" s="109"/>
      <c r="P98" s="109"/>
    </row>
    <row r="99" spans="1:16" ht="24" customHeight="1">
      <c r="A99" s="110"/>
      <c r="B99" s="494" t="s">
        <v>315</v>
      </c>
      <c r="C99" s="494"/>
      <c r="D99" s="494"/>
      <c r="E99" s="494"/>
      <c r="F99" s="494"/>
      <c r="G99" s="494"/>
      <c r="H99" s="494"/>
      <c r="I99" s="494"/>
      <c r="J99" s="494"/>
      <c r="K99" s="494"/>
      <c r="L99" s="494"/>
      <c r="M99" s="494"/>
      <c r="N99" s="494"/>
      <c r="O99" s="494"/>
      <c r="P99" s="109"/>
    </row>
    <row r="100" spans="1:16" ht="23.25" customHeight="1" thickBot="1">
      <c r="A100" s="109"/>
      <c r="B100" s="495" t="s">
        <v>313</v>
      </c>
      <c r="C100" s="495"/>
      <c r="D100" s="495"/>
      <c r="E100" s="495"/>
      <c r="F100" s="495"/>
      <c r="G100" s="495"/>
      <c r="H100" s="495"/>
      <c r="I100" s="495"/>
      <c r="J100" s="495"/>
      <c r="K100" s="495"/>
      <c r="L100" s="495"/>
      <c r="M100" s="495"/>
      <c r="N100" s="495"/>
      <c r="O100" s="495"/>
      <c r="P100" s="111"/>
    </row>
    <row r="101" spans="1:16" ht="25.5" customHeight="1" thickBot="1">
      <c r="B101" s="496"/>
      <c r="C101" s="497"/>
      <c r="D101" s="497"/>
      <c r="E101" s="497"/>
      <c r="F101" s="497"/>
      <c r="G101" s="498"/>
      <c r="H101" s="148" t="str">
        <f>H13</f>
        <v>月</v>
      </c>
      <c r="I101" s="148" t="str">
        <f t="shared" ref="I101:J101" si="9">I13</f>
        <v>月</v>
      </c>
      <c r="J101" s="148" t="str">
        <f t="shared" si="9"/>
        <v>月</v>
      </c>
      <c r="K101" s="149" t="s">
        <v>112</v>
      </c>
      <c r="L101" s="150"/>
      <c r="M101" s="150"/>
      <c r="N101" s="150"/>
    </row>
    <row r="102" spans="1:16" ht="54" customHeight="1">
      <c r="B102" s="499" t="s">
        <v>139</v>
      </c>
      <c r="C102" s="500"/>
      <c r="D102" s="501"/>
      <c r="E102" s="501"/>
      <c r="F102" s="501"/>
      <c r="G102" s="502"/>
      <c r="H102" s="151"/>
      <c r="I102" s="152"/>
      <c r="J102" s="153"/>
      <c r="K102" s="180">
        <f>SUM(H102:J102)</f>
        <v>0</v>
      </c>
      <c r="L102" s="150"/>
      <c r="M102" s="150"/>
      <c r="N102" s="150"/>
    </row>
    <row r="103" spans="1:16" ht="33" customHeight="1" thickBot="1">
      <c r="B103" s="503" t="s">
        <v>142</v>
      </c>
      <c r="C103" s="504"/>
      <c r="D103" s="505"/>
      <c r="E103" s="505"/>
      <c r="F103" s="506"/>
      <c r="G103" s="507"/>
      <c r="H103" s="181"/>
      <c r="I103" s="182"/>
      <c r="J103" s="183"/>
      <c r="K103" s="162">
        <f>SUM(H103:J103)</f>
        <v>0</v>
      </c>
      <c r="L103" s="150"/>
      <c r="M103" s="150"/>
      <c r="N103" s="150"/>
    </row>
    <row r="104" spans="1:16" ht="33" customHeight="1" thickTop="1" thickBot="1">
      <c r="B104" s="469" t="s">
        <v>292</v>
      </c>
      <c r="C104" s="470"/>
      <c r="D104" s="513"/>
      <c r="E104" s="514"/>
      <c r="F104" s="514"/>
      <c r="G104" s="515"/>
      <c r="H104" s="184" t="e">
        <f>H103/H102</f>
        <v>#DIV/0!</v>
      </c>
      <c r="I104" s="184" t="e">
        <f>I103/I102</f>
        <v>#DIV/0!</v>
      </c>
      <c r="J104" s="184" t="e">
        <f>J103/J102</f>
        <v>#DIV/0!</v>
      </c>
      <c r="K104" s="185" t="e">
        <f>K103/K102</f>
        <v>#DIV/0!</v>
      </c>
      <c r="L104" s="150"/>
      <c r="M104" s="150"/>
      <c r="N104" s="143" t="e">
        <f>IF(K104&gt;=10%,"5",IF(AND(K104&lt;10%,K104&gt;=5%),"3","0"))</f>
        <v>#DIV/0!</v>
      </c>
      <c r="O104" s="144" t="s">
        <v>111</v>
      </c>
    </row>
    <row r="105" spans="1:16" ht="24.95" customHeight="1" thickBot="1"/>
    <row r="106" spans="1:16" ht="39" customHeight="1" thickTop="1" thickBot="1">
      <c r="L106" s="150"/>
      <c r="M106" s="200" t="s">
        <v>143</v>
      </c>
      <c r="N106" s="201" t="e">
        <f>N18+N31+N40+N49+N57+N70+N80+N88+N96+N104</f>
        <v>#DIV/0!</v>
      </c>
      <c r="O106" s="109" t="s">
        <v>111</v>
      </c>
    </row>
    <row r="107" spans="1:16" ht="36" customHeight="1" thickTop="1">
      <c r="M107" s="110"/>
      <c r="N107" s="530" t="s">
        <v>144</v>
      </c>
      <c r="O107" s="530"/>
    </row>
    <row r="108" spans="1:16" s="202" customFormat="1" ht="15" customHeight="1">
      <c r="A108" s="109" t="s">
        <v>145</v>
      </c>
      <c r="B108" s="109"/>
      <c r="C108" s="109"/>
      <c r="D108" s="109"/>
      <c r="E108" s="109"/>
      <c r="F108" s="109"/>
      <c r="G108" s="109"/>
      <c r="H108" s="109"/>
      <c r="I108" s="109"/>
      <c r="J108" s="109"/>
      <c r="K108" s="109"/>
      <c r="L108" s="109"/>
      <c r="M108" s="109"/>
      <c r="N108" s="109"/>
      <c r="O108" s="109"/>
      <c r="P108" s="109"/>
    </row>
    <row r="109" spans="1:16" s="202" customFormat="1" ht="21.75" customHeight="1" thickBot="1">
      <c r="A109" s="109"/>
      <c r="B109" s="203" t="s">
        <v>146</v>
      </c>
      <c r="C109" s="203"/>
      <c r="D109" s="109"/>
      <c r="E109" s="109"/>
      <c r="F109" s="109"/>
      <c r="G109" s="109"/>
      <c r="H109" s="109"/>
      <c r="I109" s="109"/>
      <c r="J109" s="109"/>
      <c r="K109" s="109"/>
      <c r="L109" s="109"/>
      <c r="M109" s="109"/>
      <c r="N109" s="109"/>
      <c r="O109" s="109"/>
      <c r="P109" s="109"/>
    </row>
    <row r="110" spans="1:16" s="202" customFormat="1" ht="86.25" customHeight="1" thickBot="1">
      <c r="A110" s="109"/>
      <c r="B110" s="531"/>
      <c r="C110" s="532"/>
      <c r="D110" s="532"/>
      <c r="E110" s="532"/>
      <c r="F110" s="532"/>
      <c r="G110" s="532"/>
      <c r="H110" s="532"/>
      <c r="I110" s="532"/>
      <c r="J110" s="532"/>
      <c r="K110" s="532"/>
      <c r="L110" s="532"/>
      <c r="M110" s="532"/>
      <c r="N110" s="532"/>
      <c r="O110" s="533"/>
      <c r="P110" s="109"/>
    </row>
    <row r="111" spans="1:16" s="202" customFormat="1" ht="24.95" customHeight="1">
      <c r="A111" s="109"/>
      <c r="B111" s="109"/>
      <c r="C111" s="109"/>
      <c r="D111" s="109"/>
      <c r="E111" s="109"/>
      <c r="F111" s="109"/>
      <c r="G111" s="109"/>
      <c r="H111" s="109"/>
      <c r="I111" s="109"/>
      <c r="J111" s="109"/>
      <c r="K111" s="109"/>
      <c r="L111" s="109"/>
      <c r="M111" s="109"/>
      <c r="N111" s="109"/>
      <c r="O111" s="109"/>
      <c r="P111" s="109"/>
    </row>
    <row r="112" spans="1:16" s="204" customFormat="1" ht="46.5" customHeight="1" thickBot="1">
      <c r="A112" s="478" t="s">
        <v>316</v>
      </c>
      <c r="B112" s="478"/>
      <c r="C112" s="478"/>
      <c r="D112" s="478"/>
      <c r="E112" s="478"/>
      <c r="F112" s="478"/>
      <c r="G112" s="478"/>
      <c r="H112" s="478"/>
      <c r="I112" s="478"/>
      <c r="J112" s="478"/>
      <c r="K112" s="478"/>
      <c r="L112" s="478"/>
      <c r="M112" s="478"/>
      <c r="N112" s="478"/>
      <c r="O112" s="478"/>
      <c r="P112" s="478"/>
    </row>
    <row r="113" spans="1:17" ht="35.25" customHeight="1" thickBot="1">
      <c r="A113" s="109"/>
      <c r="B113" s="205" t="s">
        <v>147</v>
      </c>
      <c r="C113" s="205"/>
      <c r="D113" s="398"/>
      <c r="E113" s="398"/>
      <c r="F113" s="398"/>
      <c r="G113" s="398"/>
      <c r="H113" s="398"/>
      <c r="I113" s="398"/>
      <c r="J113" s="526"/>
      <c r="K113" s="527"/>
      <c r="L113" s="527"/>
      <c r="M113" s="527"/>
      <c r="N113" s="528"/>
      <c r="O113" s="398"/>
      <c r="P113" s="111"/>
    </row>
    <row r="114" spans="1:17" ht="33" customHeight="1">
      <c r="A114" s="109"/>
      <c r="B114" s="198"/>
      <c r="C114" s="198"/>
      <c r="D114" s="198"/>
      <c r="E114" s="198"/>
      <c r="F114" s="198"/>
      <c r="G114" s="206"/>
      <c r="H114" s="398"/>
      <c r="I114" s="398"/>
      <c r="J114" s="398"/>
      <c r="K114" s="398"/>
      <c r="L114" s="398"/>
      <c r="M114" s="398"/>
      <c r="N114" s="398"/>
      <c r="O114" s="398"/>
      <c r="P114" s="111"/>
    </row>
    <row r="115" spans="1:17" ht="15" customHeight="1">
      <c r="A115" s="109" t="s">
        <v>317</v>
      </c>
      <c r="B115" s="105"/>
      <c r="C115" s="105"/>
      <c r="D115" s="106"/>
      <c r="E115" s="106"/>
      <c r="F115" s="106"/>
      <c r="G115" s="106"/>
      <c r="H115" s="106"/>
      <c r="I115" s="106"/>
      <c r="J115" s="106"/>
      <c r="K115" s="106"/>
      <c r="L115" s="107"/>
      <c r="M115" s="107"/>
      <c r="N115" s="107"/>
      <c r="O115" s="107"/>
      <c r="P115" s="107"/>
      <c r="Q115" s="108"/>
    </row>
    <row r="116" spans="1:17" s="202" customFormat="1" ht="15" customHeight="1">
      <c r="A116" s="109" t="s">
        <v>148</v>
      </c>
      <c r="B116" s="109"/>
      <c r="C116" s="109"/>
      <c r="D116" s="109"/>
      <c r="E116" s="109"/>
      <c r="F116" s="109"/>
      <c r="G116" s="109"/>
      <c r="H116" s="109"/>
      <c r="I116" s="109"/>
      <c r="J116" s="109"/>
      <c r="K116" s="109"/>
      <c r="L116" s="109"/>
      <c r="M116" s="109"/>
      <c r="N116" s="109"/>
      <c r="O116" s="109"/>
      <c r="P116" s="109"/>
    </row>
    <row r="117" spans="1:17" s="202" customFormat="1" ht="36" customHeight="1" thickBot="1">
      <c r="A117" s="478" t="s">
        <v>318</v>
      </c>
      <c r="B117" s="478"/>
      <c r="C117" s="478"/>
      <c r="D117" s="478"/>
      <c r="E117" s="478"/>
      <c r="F117" s="478"/>
      <c r="G117" s="478"/>
      <c r="H117" s="478"/>
      <c r="I117" s="478"/>
      <c r="J117" s="478"/>
      <c r="K117" s="478"/>
      <c r="L117" s="478"/>
      <c r="M117" s="478"/>
      <c r="N117" s="478"/>
      <c r="O117" s="478"/>
      <c r="P117" s="478"/>
    </row>
    <row r="118" spans="1:17" s="202" customFormat="1" ht="36" customHeight="1" thickBot="1">
      <c r="A118" s="109"/>
      <c r="B118" s="205" t="s">
        <v>147</v>
      </c>
      <c r="C118" s="205"/>
      <c r="D118" s="398"/>
      <c r="E118" s="398"/>
      <c r="F118" s="398"/>
      <c r="G118" s="398"/>
      <c r="H118" s="109"/>
      <c r="I118" s="109"/>
      <c r="J118" s="526"/>
      <c r="K118" s="527"/>
      <c r="L118" s="527"/>
      <c r="M118" s="527"/>
      <c r="N118" s="528"/>
      <c r="O118" s="109"/>
      <c r="P118" s="109"/>
    </row>
    <row r="119" spans="1:17" ht="33" customHeight="1"/>
    <row r="120" spans="1:17" ht="33" customHeight="1"/>
    <row r="121" spans="1:17" ht="33" customHeight="1"/>
    <row r="122" spans="1:17" ht="33" customHeight="1"/>
    <row r="123" spans="1:17" ht="33" customHeight="1"/>
    <row r="124" spans="1:17" ht="33" customHeight="1"/>
    <row r="125" spans="1:17" ht="33" customHeight="1"/>
  </sheetData>
  <mergeCells count="85">
    <mergeCell ref="J118:N118"/>
    <mergeCell ref="B99:O99"/>
    <mergeCell ref="B100:O100"/>
    <mergeCell ref="B101:G101"/>
    <mergeCell ref="B102:G102"/>
    <mergeCell ref="B103:G103"/>
    <mergeCell ref="B104:G104"/>
    <mergeCell ref="N107:O107"/>
    <mergeCell ref="B110:O110"/>
    <mergeCell ref="A112:P112"/>
    <mergeCell ref="J113:N113"/>
    <mergeCell ref="A117:P117"/>
    <mergeCell ref="B96:G96"/>
    <mergeCell ref="B83:O83"/>
    <mergeCell ref="B84:O84"/>
    <mergeCell ref="B85:G85"/>
    <mergeCell ref="B86:G86"/>
    <mergeCell ref="B87:G87"/>
    <mergeCell ref="B88:G88"/>
    <mergeCell ref="B91:O91"/>
    <mergeCell ref="B92:O92"/>
    <mergeCell ref="B93:G93"/>
    <mergeCell ref="B94:G94"/>
    <mergeCell ref="B95:G95"/>
    <mergeCell ref="B80:G80"/>
    <mergeCell ref="B67:G67"/>
    <mergeCell ref="B68:G68"/>
    <mergeCell ref="B69:G69"/>
    <mergeCell ref="B70:G70"/>
    <mergeCell ref="B73:O73"/>
    <mergeCell ref="B74:O74"/>
    <mergeCell ref="B75:G75"/>
    <mergeCell ref="B76:G76"/>
    <mergeCell ref="B77:G77"/>
    <mergeCell ref="B78:G78"/>
    <mergeCell ref="B79:G79"/>
    <mergeCell ref="B66:G66"/>
    <mergeCell ref="B53:O53"/>
    <mergeCell ref="B55:F55"/>
    <mergeCell ref="G55:H55"/>
    <mergeCell ref="B56:F56"/>
    <mergeCell ref="G56:H56"/>
    <mergeCell ref="B57:F57"/>
    <mergeCell ref="G57:H57"/>
    <mergeCell ref="B60:O60"/>
    <mergeCell ref="B61:O61"/>
    <mergeCell ref="A62:P62"/>
    <mergeCell ref="J63:M63"/>
    <mergeCell ref="B65:G65"/>
    <mergeCell ref="B52:O52"/>
    <mergeCell ref="B37:G37"/>
    <mergeCell ref="B38:G38"/>
    <mergeCell ref="B39:G39"/>
    <mergeCell ref="B40:G40"/>
    <mergeCell ref="B43:O43"/>
    <mergeCell ref="B44:O44"/>
    <mergeCell ref="B45:O45"/>
    <mergeCell ref="B46:G46"/>
    <mergeCell ref="B47:G47"/>
    <mergeCell ref="B48:G48"/>
    <mergeCell ref="B49:G49"/>
    <mergeCell ref="B36:O36"/>
    <mergeCell ref="B22:O22"/>
    <mergeCell ref="B23:O23"/>
    <mergeCell ref="B24:G24"/>
    <mergeCell ref="B25:G25"/>
    <mergeCell ref="B26:G26"/>
    <mergeCell ref="B27:G27"/>
    <mergeCell ref="B28:G28"/>
    <mergeCell ref="B29:G29"/>
    <mergeCell ref="F31:G31"/>
    <mergeCell ref="B34:O34"/>
    <mergeCell ref="B35:O35"/>
    <mergeCell ref="B18:D18"/>
    <mergeCell ref="A2:P2"/>
    <mergeCell ref="B4:O4"/>
    <mergeCell ref="B5:O5"/>
    <mergeCell ref="B10:O10"/>
    <mergeCell ref="B11:O11"/>
    <mergeCell ref="B12:O12"/>
    <mergeCell ref="B13:D13"/>
    <mergeCell ref="B14:D14"/>
    <mergeCell ref="B15:D15"/>
    <mergeCell ref="B16:D16"/>
    <mergeCell ref="B17:D17"/>
  </mergeCells>
  <phoneticPr fontId="1"/>
  <dataValidations count="5">
    <dataValidation type="list" allowBlank="1" showInputMessage="1" showErrorMessage="1" sqref="J113:N113">
      <formula1>"介護保健施設サービス費(Ⅰ)(ⅰ),介護保健施設サービス費(Ⅰ)(ⅲ),ユニット型介護保健施設サービス費(Ⅰ)(ⅰ),ユニット型介護保健施設サービス費(Ⅰ)(ⅲ)"</formula1>
    </dataValidation>
    <dataValidation type="list" allowBlank="1" showInputMessage="1" showErrorMessage="1" sqref="J118:N118">
      <formula1>"介護保健施設サービス費(Ⅰ)(ⅱ),介護保健施設サービス費(Ⅰ)(ⅳ),ユニット型介護保健施設サービス費(Ⅰ)(ⅱ),ユニット型介護保健施設サービス費(Ⅰ)(ⅳ)"</formula1>
    </dataValidation>
    <dataValidation type="list" allowBlank="1" showInputMessage="1" showErrorMessage="1" sqref="G55:G57">
      <formula1>"提供実績あり,提供実績なし"</formula1>
    </dataValidation>
    <dataValidation imeMode="halfAlpha" allowBlank="1" showInputMessage="1" showErrorMessage="1" sqref="E14:J17"/>
    <dataValidation type="list" allowBlank="1" showInputMessage="1" showErrorMessage="1" sqref="J63 N63">
      <formula1>"配置している,配置していない"</formula1>
    </dataValidation>
  </dataValidations>
  <printOptions horizontalCentered="1"/>
  <pageMargins left="0.39370078740157483" right="0.19685039370078741" top="0.78740157480314965" bottom="0.19685039370078741" header="0" footer="0"/>
  <pageSetup paperSize="9" scale="70" fitToHeight="0" orientation="portrait" r:id="rId1"/>
  <headerFooter alignWithMargins="0"/>
  <rowBreaks count="3" manualBreakCount="3">
    <brk id="32" max="14" man="1"/>
    <brk id="71" max="14" man="1"/>
    <brk id="107"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3"/>
  <sheetViews>
    <sheetView showGridLines="0" view="pageBreakPreview" zoomScaleNormal="69" zoomScaleSheetLayoutView="100" workbookViewId="0">
      <selection activeCell="A2" sqref="A2:O2"/>
    </sheetView>
  </sheetViews>
  <sheetFormatPr defaultRowHeight="13.5"/>
  <cols>
    <col min="1" max="1" width="5.625" style="400" customWidth="1"/>
    <col min="2" max="5" width="9.625" style="400" customWidth="1"/>
    <col min="6" max="6" width="10.125" style="400" customWidth="1"/>
    <col min="7" max="9" width="9.625" style="400" customWidth="1"/>
    <col min="10" max="10" width="10.625" style="400" customWidth="1"/>
    <col min="11" max="14" width="9.625" style="400" customWidth="1"/>
    <col min="15" max="15" width="5.625" style="400" customWidth="1"/>
    <col min="16" max="16384" width="9" style="401"/>
  </cols>
  <sheetData>
    <row r="1" spans="1:16" ht="15" customHeight="1">
      <c r="A1" s="400" t="s">
        <v>365</v>
      </c>
    </row>
    <row r="2" spans="1:16" ht="42" customHeight="1">
      <c r="A2" s="472" t="s">
        <v>100</v>
      </c>
      <c r="B2" s="472"/>
      <c r="C2" s="472"/>
      <c r="D2" s="472"/>
      <c r="E2" s="472"/>
      <c r="F2" s="472"/>
      <c r="G2" s="472"/>
      <c r="H2" s="472"/>
      <c r="I2" s="472"/>
      <c r="J2" s="472"/>
      <c r="K2" s="472"/>
      <c r="L2" s="472"/>
      <c r="M2" s="472"/>
      <c r="N2" s="472"/>
      <c r="O2" s="472"/>
    </row>
    <row r="3" spans="1:16" ht="37.5" customHeight="1">
      <c r="A3" s="101"/>
      <c r="B3" s="473" t="s">
        <v>364</v>
      </c>
      <c r="C3" s="474"/>
      <c r="D3" s="474"/>
      <c r="E3" s="474"/>
      <c r="F3" s="474"/>
      <c r="G3" s="474"/>
      <c r="H3" s="474"/>
      <c r="I3" s="474"/>
      <c r="J3" s="474"/>
      <c r="K3" s="474"/>
      <c r="L3" s="474"/>
      <c r="M3" s="474"/>
      <c r="N3" s="474"/>
      <c r="O3" s="102"/>
      <c r="P3" s="402"/>
    </row>
    <row r="4" spans="1:16" ht="15" customHeight="1">
      <c r="A4" s="99"/>
      <c r="K4" s="100"/>
      <c r="L4" s="100"/>
      <c r="M4" s="100"/>
      <c r="N4" s="100"/>
      <c r="O4" s="100"/>
    </row>
    <row r="5" spans="1:16" ht="69" customHeight="1">
      <c r="A5" s="101"/>
      <c r="B5" s="473" t="s">
        <v>101</v>
      </c>
      <c r="C5" s="474"/>
      <c r="D5" s="474"/>
      <c r="E5" s="474"/>
      <c r="F5" s="474"/>
      <c r="G5" s="474"/>
      <c r="H5" s="474"/>
      <c r="I5" s="474"/>
      <c r="J5" s="474"/>
      <c r="K5" s="474"/>
      <c r="L5" s="474"/>
      <c r="M5" s="474"/>
      <c r="N5" s="474"/>
      <c r="O5" s="102"/>
      <c r="P5" s="402"/>
    </row>
    <row r="6" spans="1:16" ht="57" customHeight="1">
      <c r="A6" s="104"/>
      <c r="B6" s="475" t="s">
        <v>102</v>
      </c>
      <c r="C6" s="475"/>
      <c r="D6" s="475"/>
      <c r="E6" s="475"/>
      <c r="F6" s="475"/>
      <c r="G6" s="475"/>
      <c r="H6" s="475"/>
      <c r="I6" s="475"/>
      <c r="J6" s="475"/>
      <c r="K6" s="475"/>
      <c r="L6" s="475"/>
      <c r="M6" s="475"/>
      <c r="N6" s="475"/>
      <c r="O6" s="100"/>
    </row>
    <row r="7" spans="1:16" ht="15" customHeight="1">
      <c r="B7" s="105"/>
      <c r="C7" s="106"/>
      <c r="D7" s="106"/>
      <c r="E7" s="106"/>
      <c r="F7" s="106"/>
      <c r="G7" s="106"/>
      <c r="H7" s="106"/>
      <c r="I7" s="106"/>
      <c r="J7" s="106"/>
      <c r="K7" s="107"/>
      <c r="L7" s="107"/>
      <c r="M7" s="107"/>
      <c r="N7" s="107"/>
      <c r="O7" s="107"/>
      <c r="P7" s="108"/>
    </row>
    <row r="8" spans="1:16" ht="15" customHeight="1">
      <c r="A8" s="109" t="s">
        <v>103</v>
      </c>
      <c r="B8" s="105"/>
      <c r="C8" s="106"/>
      <c r="D8" s="106"/>
      <c r="E8" s="106"/>
      <c r="F8" s="106"/>
      <c r="G8" s="106"/>
      <c r="H8" s="106"/>
      <c r="I8" s="106"/>
      <c r="J8" s="106"/>
      <c r="K8" s="107"/>
      <c r="L8" s="107"/>
      <c r="M8" s="107"/>
      <c r="N8" s="107"/>
      <c r="O8" s="107"/>
      <c r="P8" s="108"/>
    </row>
    <row r="9" spans="1:16" ht="15" customHeight="1">
      <c r="A9" s="109" t="s">
        <v>320</v>
      </c>
      <c r="B9" s="105"/>
      <c r="C9" s="106"/>
      <c r="D9" s="106"/>
      <c r="E9" s="106"/>
      <c r="F9" s="106"/>
      <c r="G9" s="106"/>
      <c r="H9" s="106"/>
      <c r="I9" s="106"/>
      <c r="J9" s="106"/>
      <c r="K9" s="107"/>
      <c r="L9" s="107"/>
      <c r="M9" s="107"/>
      <c r="N9" s="107"/>
      <c r="O9" s="107"/>
      <c r="P9" s="108"/>
    </row>
    <row r="10" spans="1:16" ht="15" customHeight="1">
      <c r="A10" s="110" t="s">
        <v>321</v>
      </c>
      <c r="B10" s="109" t="s">
        <v>104</v>
      </c>
    </row>
    <row r="11" spans="1:16" ht="28.5" customHeight="1">
      <c r="A11" s="110"/>
      <c r="B11" s="476" t="s">
        <v>105</v>
      </c>
      <c r="C11" s="476"/>
      <c r="D11" s="476"/>
      <c r="E11" s="476"/>
      <c r="F11" s="476"/>
      <c r="G11" s="476"/>
      <c r="H11" s="476"/>
      <c r="I11" s="476"/>
      <c r="J11" s="476"/>
      <c r="K11" s="476"/>
      <c r="L11" s="476"/>
      <c r="M11" s="476"/>
      <c r="N11" s="476"/>
    </row>
    <row r="12" spans="1:16" ht="24" customHeight="1">
      <c r="A12" s="110"/>
      <c r="B12" s="477" t="s">
        <v>322</v>
      </c>
      <c r="C12" s="477"/>
      <c r="D12" s="477"/>
      <c r="E12" s="477"/>
      <c r="F12" s="477"/>
      <c r="G12" s="477"/>
      <c r="H12" s="477"/>
      <c r="I12" s="477"/>
      <c r="J12" s="477"/>
      <c r="K12" s="477"/>
      <c r="L12" s="477"/>
      <c r="M12" s="477"/>
      <c r="N12" s="477"/>
    </row>
    <row r="13" spans="1:16" ht="21.75" customHeight="1" thickBot="1">
      <c r="A13" s="109"/>
      <c r="B13" s="476" t="s">
        <v>106</v>
      </c>
      <c r="C13" s="478"/>
      <c r="D13" s="478"/>
      <c r="E13" s="478"/>
      <c r="F13" s="478"/>
      <c r="G13" s="478"/>
      <c r="H13" s="478"/>
      <c r="I13" s="478"/>
      <c r="J13" s="478"/>
      <c r="K13" s="478"/>
      <c r="L13" s="478"/>
      <c r="M13" s="478"/>
      <c r="N13" s="478"/>
      <c r="O13" s="111"/>
    </row>
    <row r="14" spans="1:16" s="403" customFormat="1" ht="30" customHeight="1" thickBot="1">
      <c r="A14" s="112"/>
      <c r="B14" s="479"/>
      <c r="C14" s="481"/>
      <c r="D14" s="113" t="s">
        <v>61</v>
      </c>
      <c r="E14" s="114" t="s">
        <v>61</v>
      </c>
      <c r="F14" s="115" t="s">
        <v>61</v>
      </c>
      <c r="G14" s="116" t="s">
        <v>61</v>
      </c>
      <c r="H14" s="114" t="s">
        <v>61</v>
      </c>
      <c r="I14" s="115" t="s">
        <v>61</v>
      </c>
      <c r="J14" s="117" t="s">
        <v>107</v>
      </c>
      <c r="K14" s="118"/>
      <c r="L14" s="118"/>
      <c r="M14" s="118"/>
      <c r="N14" s="118"/>
      <c r="O14" s="118"/>
    </row>
    <row r="15" spans="1:16" s="403" customFormat="1" ht="63.75" customHeight="1">
      <c r="A15" s="112"/>
      <c r="B15" s="482" t="s">
        <v>108</v>
      </c>
      <c r="C15" s="484"/>
      <c r="D15" s="119"/>
      <c r="E15" s="120"/>
      <c r="F15" s="121"/>
      <c r="G15" s="119"/>
      <c r="H15" s="120"/>
      <c r="I15" s="121"/>
      <c r="J15" s="122">
        <f>SUM(D15:I15)</f>
        <v>0</v>
      </c>
      <c r="K15" s="123"/>
      <c r="L15" s="123"/>
      <c r="M15" s="123"/>
      <c r="N15" s="112"/>
      <c r="O15" s="112"/>
    </row>
    <row r="16" spans="1:16" s="403" customFormat="1" ht="39.75" customHeight="1">
      <c r="A16" s="112"/>
      <c r="B16" s="485" t="s">
        <v>109</v>
      </c>
      <c r="C16" s="487"/>
      <c r="D16" s="124"/>
      <c r="E16" s="125"/>
      <c r="F16" s="126"/>
      <c r="G16" s="124"/>
      <c r="H16" s="125"/>
      <c r="I16" s="126"/>
      <c r="J16" s="127">
        <f>SUM(D16:I16)</f>
        <v>0</v>
      </c>
      <c r="K16" s="123"/>
      <c r="L16" s="123"/>
      <c r="M16" s="123"/>
      <c r="N16" s="112"/>
      <c r="O16" s="112"/>
    </row>
    <row r="17" spans="1:15" s="403" customFormat="1" ht="39.75" customHeight="1" thickBot="1">
      <c r="A17" s="112"/>
      <c r="B17" s="488" t="s">
        <v>323</v>
      </c>
      <c r="C17" s="490"/>
      <c r="D17" s="128">
        <f>D15-D16</f>
        <v>0</v>
      </c>
      <c r="E17" s="129">
        <f t="shared" ref="E17:I17" si="0">E15-E16</f>
        <v>0</v>
      </c>
      <c r="F17" s="130">
        <f t="shared" si="0"/>
        <v>0</v>
      </c>
      <c r="G17" s="128">
        <f t="shared" si="0"/>
        <v>0</v>
      </c>
      <c r="H17" s="129">
        <f t="shared" si="0"/>
        <v>0</v>
      </c>
      <c r="I17" s="130">
        <f t="shared" si="0"/>
        <v>0</v>
      </c>
      <c r="J17" s="131">
        <f>SUM(D17:I17)</f>
        <v>0</v>
      </c>
      <c r="K17" s="123"/>
      <c r="L17" s="123"/>
      <c r="M17" s="123"/>
      <c r="N17" s="112"/>
      <c r="O17" s="112"/>
    </row>
    <row r="18" spans="1:15" s="403" customFormat="1" ht="95.25" customHeight="1" thickBot="1">
      <c r="A18" s="112"/>
      <c r="B18" s="491" t="s">
        <v>110</v>
      </c>
      <c r="C18" s="493"/>
      <c r="D18" s="132"/>
      <c r="E18" s="133"/>
      <c r="F18" s="134"/>
      <c r="G18" s="135"/>
      <c r="H18" s="133"/>
      <c r="I18" s="134"/>
      <c r="J18" s="136">
        <f>SUM(D18:I18)</f>
        <v>0</v>
      </c>
      <c r="K18" s="123"/>
      <c r="L18" s="123"/>
      <c r="M18" s="123"/>
      <c r="N18" s="112"/>
      <c r="O18" s="112"/>
    </row>
    <row r="19" spans="1:15" s="403" customFormat="1" ht="39.75" customHeight="1" thickTop="1" thickBot="1">
      <c r="A19" s="112"/>
      <c r="B19" s="469" t="s">
        <v>324</v>
      </c>
      <c r="C19" s="471"/>
      <c r="D19" s="137" t="e">
        <f>ROUNDUP(D18/D17,2)</f>
        <v>#DIV/0!</v>
      </c>
      <c r="E19" s="138" t="e">
        <f t="shared" ref="E19:I19" si="1">ROUNDUP(E18/E17,2)</f>
        <v>#DIV/0!</v>
      </c>
      <c r="F19" s="139" t="e">
        <f t="shared" si="1"/>
        <v>#DIV/0!</v>
      </c>
      <c r="G19" s="137" t="e">
        <f t="shared" si="1"/>
        <v>#DIV/0!</v>
      </c>
      <c r="H19" s="138" t="e">
        <f t="shared" si="1"/>
        <v>#DIV/0!</v>
      </c>
      <c r="I19" s="138" t="e">
        <f t="shared" si="1"/>
        <v>#DIV/0!</v>
      </c>
      <c r="J19" s="140" t="e">
        <f>ROUNDUP(J18/J17,2)</f>
        <v>#DIV/0!</v>
      </c>
      <c r="K19" s="141"/>
      <c r="L19" s="142"/>
      <c r="M19" s="143" t="e">
        <f>IF(J19&gt;50%,"20",IF(AND(J19&lt;=50%,J19&gt;30%),"10","0"))</f>
        <v>#DIV/0!</v>
      </c>
      <c r="N19" s="144" t="s">
        <v>111</v>
      </c>
      <c r="O19" s="112"/>
    </row>
    <row r="20" spans="1:15" s="403" customFormat="1" ht="16.5" customHeight="1">
      <c r="A20" s="112"/>
      <c r="B20" s="145"/>
      <c r="C20" s="146"/>
      <c r="D20" s="147"/>
      <c r="E20" s="147"/>
      <c r="F20" s="147"/>
      <c r="G20" s="147"/>
      <c r="H20" s="147"/>
      <c r="I20" s="147"/>
      <c r="J20" s="147"/>
      <c r="K20" s="147"/>
      <c r="L20" s="147"/>
      <c r="M20" s="147"/>
      <c r="N20" s="147"/>
      <c r="O20" s="147"/>
    </row>
    <row r="21" spans="1:15" ht="24.95" customHeight="1"/>
    <row r="22" spans="1:15" ht="15" customHeight="1">
      <c r="A22" s="110" t="s">
        <v>325</v>
      </c>
      <c r="B22" s="109" t="s">
        <v>326</v>
      </c>
    </row>
    <row r="23" spans="1:15" ht="18" customHeight="1">
      <c r="A23" s="110"/>
      <c r="B23" s="494" t="s">
        <v>327</v>
      </c>
      <c r="C23" s="494"/>
      <c r="D23" s="494"/>
      <c r="E23" s="494"/>
      <c r="F23" s="494"/>
      <c r="G23" s="494"/>
      <c r="H23" s="494"/>
      <c r="I23" s="494"/>
      <c r="J23" s="494"/>
      <c r="K23" s="494"/>
      <c r="L23" s="494"/>
      <c r="M23" s="494"/>
      <c r="N23" s="494"/>
    </row>
    <row r="24" spans="1:15" ht="22.5" customHeight="1" thickBot="1">
      <c r="A24" s="109"/>
      <c r="B24" s="495" t="s">
        <v>328</v>
      </c>
      <c r="C24" s="495"/>
      <c r="D24" s="495"/>
      <c r="E24" s="495"/>
      <c r="F24" s="495"/>
      <c r="G24" s="495"/>
      <c r="H24" s="495"/>
      <c r="I24" s="495"/>
      <c r="J24" s="495"/>
      <c r="K24" s="495"/>
      <c r="L24" s="495"/>
      <c r="M24" s="495"/>
      <c r="N24" s="495"/>
      <c r="O24" s="111"/>
    </row>
    <row r="25" spans="1:15" ht="25.5" customHeight="1" thickBot="1">
      <c r="B25" s="496"/>
      <c r="C25" s="497"/>
      <c r="D25" s="497"/>
      <c r="E25" s="497"/>
      <c r="F25" s="498"/>
      <c r="G25" s="148" t="str">
        <f>G14</f>
        <v>月</v>
      </c>
      <c r="H25" s="148" t="str">
        <f t="shared" ref="H25:I25" si="2">H14</f>
        <v>月</v>
      </c>
      <c r="I25" s="148" t="str">
        <f t="shared" si="2"/>
        <v>月</v>
      </c>
      <c r="J25" s="149" t="s">
        <v>112</v>
      </c>
      <c r="K25" s="150"/>
      <c r="L25" s="150"/>
      <c r="M25" s="150"/>
    </row>
    <row r="26" spans="1:15" ht="54" customHeight="1">
      <c r="B26" s="499" t="s">
        <v>113</v>
      </c>
      <c r="C26" s="501"/>
      <c r="D26" s="501"/>
      <c r="E26" s="501"/>
      <c r="F26" s="502"/>
      <c r="G26" s="151"/>
      <c r="H26" s="152"/>
      <c r="I26" s="153"/>
      <c r="J26" s="154">
        <f>SUM(G26:I26)</f>
        <v>0</v>
      </c>
      <c r="K26" s="150"/>
      <c r="L26" s="150"/>
      <c r="M26" s="150"/>
    </row>
    <row r="27" spans="1:15" ht="62.25" customHeight="1">
      <c r="B27" s="503" t="s">
        <v>114</v>
      </c>
      <c r="C27" s="505"/>
      <c r="D27" s="505"/>
      <c r="E27" s="506"/>
      <c r="F27" s="507"/>
      <c r="G27" s="155"/>
      <c r="H27" s="156"/>
      <c r="I27" s="157"/>
      <c r="J27" s="158">
        <f>SUM(G27:I27)</f>
        <v>0</v>
      </c>
      <c r="K27" s="150"/>
      <c r="L27" s="150"/>
      <c r="M27" s="150"/>
    </row>
    <row r="28" spans="1:15" ht="71.25" customHeight="1" thickBot="1">
      <c r="B28" s="508" t="s">
        <v>115</v>
      </c>
      <c r="C28" s="510"/>
      <c r="D28" s="510"/>
      <c r="E28" s="511"/>
      <c r="F28" s="512"/>
      <c r="G28" s="159"/>
      <c r="H28" s="160"/>
      <c r="I28" s="161"/>
      <c r="J28" s="162">
        <f>SUM(G28:I28)</f>
        <v>0</v>
      </c>
      <c r="K28" s="150"/>
      <c r="L28" s="150"/>
      <c r="M28" s="150"/>
    </row>
    <row r="29" spans="1:15" ht="33" customHeight="1" thickBot="1">
      <c r="B29" s="469" t="s">
        <v>329</v>
      </c>
      <c r="C29" s="513"/>
      <c r="D29" s="514"/>
      <c r="E29" s="514"/>
      <c r="F29" s="515"/>
      <c r="G29" s="163">
        <f>(G27+G28)/2</f>
        <v>0</v>
      </c>
      <c r="H29" s="164">
        <f>(H27+H28)/2</f>
        <v>0</v>
      </c>
      <c r="I29" s="165">
        <f>(I27+I28)/2</f>
        <v>0</v>
      </c>
      <c r="J29" s="166">
        <f>(J27+J28)/2</f>
        <v>0</v>
      </c>
      <c r="K29" s="150"/>
      <c r="L29" s="150"/>
      <c r="M29" s="150"/>
    </row>
    <row r="30" spans="1:15" ht="33" customHeight="1" thickBot="1">
      <c r="B30" s="469" t="s">
        <v>330</v>
      </c>
      <c r="C30" s="513"/>
      <c r="D30" s="514"/>
      <c r="E30" s="514"/>
      <c r="F30" s="515"/>
      <c r="G30" s="167" t="e">
        <f>ROUNDUP(G26/G29,2)</f>
        <v>#DIV/0!</v>
      </c>
      <c r="H30" s="164" t="e">
        <f t="shared" ref="H30:J30" si="3">ROUNDUP(H26/H29,2)</f>
        <v>#DIV/0!</v>
      </c>
      <c r="I30" s="168" t="e">
        <f t="shared" si="3"/>
        <v>#DIV/0!</v>
      </c>
      <c r="J30" s="169" t="e">
        <f t="shared" si="3"/>
        <v>#DIV/0!</v>
      </c>
      <c r="K30" s="150"/>
      <c r="L30" s="150"/>
      <c r="M30" s="150"/>
    </row>
    <row r="31" spans="1:15" ht="15" customHeight="1" thickBot="1">
      <c r="B31" s="170"/>
      <c r="C31" s="171"/>
      <c r="D31" s="172"/>
      <c r="E31" s="173"/>
      <c r="F31" s="173"/>
      <c r="G31" s="174"/>
      <c r="H31" s="174"/>
      <c r="I31" s="141"/>
      <c r="J31" s="150"/>
      <c r="K31" s="150"/>
      <c r="L31" s="150"/>
      <c r="M31" s="150"/>
    </row>
    <row r="32" spans="1:15" ht="39.75" customHeight="1" thickTop="1" thickBot="1">
      <c r="C32" s="175">
        <v>30.4</v>
      </c>
      <c r="D32" s="175" t="s">
        <v>331</v>
      </c>
      <c r="E32" s="516" t="s">
        <v>332</v>
      </c>
      <c r="F32" s="517"/>
      <c r="G32" s="176" t="e">
        <f>J30</f>
        <v>#DIV/0!</v>
      </c>
      <c r="H32" s="177" t="s">
        <v>79</v>
      </c>
      <c r="I32" s="178" t="e">
        <f>C32/G32</f>
        <v>#DIV/0!</v>
      </c>
      <c r="J32" s="179"/>
      <c r="K32" s="150"/>
      <c r="L32" s="150"/>
      <c r="M32" s="143" t="e">
        <f>IF(I32&gt;=10%,"20",IF(AND(I32&lt;10%,I32&gt;=5%),"10","0"))</f>
        <v>#DIV/0!</v>
      </c>
      <c r="N32" s="144" t="s">
        <v>111</v>
      </c>
    </row>
    <row r="33" spans="1:15" ht="24.95" customHeight="1"/>
    <row r="34" spans="1:15" ht="15" customHeight="1">
      <c r="A34" s="110" t="s">
        <v>333</v>
      </c>
      <c r="B34" s="109" t="s">
        <v>116</v>
      </c>
      <c r="C34" s="109"/>
      <c r="D34" s="109"/>
      <c r="E34" s="109"/>
      <c r="F34" s="109"/>
      <c r="G34" s="109"/>
      <c r="H34" s="109"/>
      <c r="I34" s="109"/>
      <c r="J34" s="109"/>
      <c r="K34" s="109"/>
      <c r="L34" s="109"/>
      <c r="M34" s="109"/>
      <c r="N34" s="109"/>
      <c r="O34" s="109"/>
    </row>
    <row r="35" spans="1:15" ht="70.5" customHeight="1">
      <c r="A35" s="110"/>
      <c r="B35" s="475" t="s">
        <v>334</v>
      </c>
      <c r="C35" s="475"/>
      <c r="D35" s="475"/>
      <c r="E35" s="475"/>
      <c r="F35" s="475"/>
      <c r="G35" s="475"/>
      <c r="H35" s="475"/>
      <c r="I35" s="475"/>
      <c r="J35" s="475"/>
      <c r="K35" s="475"/>
      <c r="L35" s="475"/>
      <c r="M35" s="475"/>
      <c r="N35" s="475"/>
      <c r="O35" s="109"/>
    </row>
    <row r="36" spans="1:15" ht="18" customHeight="1">
      <c r="A36" s="110"/>
      <c r="B36" s="477" t="s">
        <v>335</v>
      </c>
      <c r="C36" s="477"/>
      <c r="D36" s="477"/>
      <c r="E36" s="477"/>
      <c r="F36" s="477"/>
      <c r="G36" s="477"/>
      <c r="H36" s="477"/>
      <c r="I36" s="477"/>
      <c r="J36" s="477"/>
      <c r="K36" s="477"/>
      <c r="L36" s="477"/>
      <c r="M36" s="477"/>
      <c r="N36" s="477"/>
      <c r="O36" s="109"/>
    </row>
    <row r="37" spans="1:15" ht="36.75" customHeight="1" thickBot="1">
      <c r="A37" s="109"/>
      <c r="B37" s="476" t="s">
        <v>336</v>
      </c>
      <c r="C37" s="478"/>
      <c r="D37" s="478"/>
      <c r="E37" s="478"/>
      <c r="F37" s="478"/>
      <c r="G37" s="478"/>
      <c r="H37" s="478"/>
      <c r="I37" s="478"/>
      <c r="J37" s="478"/>
      <c r="K37" s="478"/>
      <c r="L37" s="478"/>
      <c r="M37" s="478"/>
      <c r="N37" s="478"/>
      <c r="O37" s="111"/>
    </row>
    <row r="38" spans="1:15" ht="32.25" customHeight="1" thickBot="1">
      <c r="B38" s="496"/>
      <c r="C38" s="497"/>
      <c r="D38" s="497"/>
      <c r="E38" s="497"/>
      <c r="F38" s="498"/>
      <c r="G38" s="148" t="str">
        <f>G14</f>
        <v>月</v>
      </c>
      <c r="H38" s="148" t="str">
        <f>H14</f>
        <v>月</v>
      </c>
      <c r="I38" s="148" t="str">
        <f>I14</f>
        <v>月</v>
      </c>
      <c r="J38" s="149" t="s">
        <v>112</v>
      </c>
      <c r="K38" s="150"/>
      <c r="L38" s="150"/>
      <c r="M38" s="150"/>
    </row>
    <row r="39" spans="1:15" ht="60.75" customHeight="1">
      <c r="B39" s="499" t="s">
        <v>117</v>
      </c>
      <c r="C39" s="501"/>
      <c r="D39" s="501"/>
      <c r="E39" s="501"/>
      <c r="F39" s="502"/>
      <c r="G39" s="151"/>
      <c r="H39" s="152"/>
      <c r="I39" s="153"/>
      <c r="J39" s="180">
        <f>SUM(G39:I39)</f>
        <v>0</v>
      </c>
      <c r="K39" s="150"/>
      <c r="L39" s="150"/>
      <c r="M39" s="150"/>
    </row>
    <row r="40" spans="1:15" ht="33" customHeight="1" thickBot="1">
      <c r="B40" s="503" t="s">
        <v>118</v>
      </c>
      <c r="C40" s="505"/>
      <c r="D40" s="505"/>
      <c r="E40" s="506"/>
      <c r="F40" s="507"/>
      <c r="G40" s="181"/>
      <c r="H40" s="182"/>
      <c r="I40" s="183"/>
      <c r="J40" s="162">
        <f>SUM(G40:I40)</f>
        <v>0</v>
      </c>
      <c r="K40" s="150"/>
      <c r="L40" s="150"/>
      <c r="M40" s="150"/>
    </row>
    <row r="41" spans="1:15" ht="33" customHeight="1" thickTop="1" thickBot="1">
      <c r="B41" s="469" t="s">
        <v>337</v>
      </c>
      <c r="C41" s="513"/>
      <c r="D41" s="514"/>
      <c r="E41" s="514"/>
      <c r="F41" s="515"/>
      <c r="G41" s="184" t="e">
        <f>G40/G39</f>
        <v>#DIV/0!</v>
      </c>
      <c r="H41" s="184" t="e">
        <f>H40/H39</f>
        <v>#DIV/0!</v>
      </c>
      <c r="I41" s="184" t="e">
        <f>I40/I39</f>
        <v>#DIV/0!</v>
      </c>
      <c r="J41" s="185" t="e">
        <f>J40/J39</f>
        <v>#DIV/0!</v>
      </c>
      <c r="K41" s="150"/>
      <c r="L41" s="150"/>
      <c r="M41" s="143" t="e">
        <f>IF(J41&gt;=30%,"10",IF(AND(J41&lt;30%,J41&gt;=10%),"5","0"))</f>
        <v>#DIV/0!</v>
      </c>
      <c r="N41" s="400" t="s">
        <v>111</v>
      </c>
    </row>
    <row r="42" spans="1:15" ht="24.95" customHeight="1"/>
    <row r="43" spans="1:15" ht="15" customHeight="1">
      <c r="A43" s="110" t="s">
        <v>338</v>
      </c>
      <c r="B43" s="109" t="s">
        <v>119</v>
      </c>
      <c r="C43" s="109"/>
      <c r="D43" s="109"/>
      <c r="E43" s="109"/>
      <c r="F43" s="109"/>
      <c r="G43" s="109"/>
      <c r="H43" s="109"/>
      <c r="I43" s="109"/>
      <c r="J43" s="109"/>
      <c r="K43" s="109"/>
      <c r="L43" s="109"/>
      <c r="M43" s="109"/>
      <c r="N43" s="109"/>
      <c r="O43" s="109"/>
    </row>
    <row r="44" spans="1:15" ht="63" customHeight="1">
      <c r="A44" s="110"/>
      <c r="B44" s="475" t="s">
        <v>339</v>
      </c>
      <c r="C44" s="475"/>
      <c r="D44" s="475"/>
      <c r="E44" s="475"/>
      <c r="F44" s="475"/>
      <c r="G44" s="475"/>
      <c r="H44" s="475"/>
      <c r="I44" s="475"/>
      <c r="J44" s="475"/>
      <c r="K44" s="475"/>
      <c r="L44" s="475"/>
      <c r="M44" s="475"/>
      <c r="N44" s="475"/>
      <c r="O44" s="109"/>
    </row>
    <row r="45" spans="1:15" ht="18" customHeight="1">
      <c r="A45" s="110"/>
      <c r="B45" s="477" t="s">
        <v>335</v>
      </c>
      <c r="C45" s="477"/>
      <c r="D45" s="477"/>
      <c r="E45" s="477"/>
      <c r="F45" s="477"/>
      <c r="G45" s="477"/>
      <c r="H45" s="477"/>
      <c r="I45" s="477"/>
      <c r="J45" s="477"/>
      <c r="K45" s="477"/>
      <c r="L45" s="477"/>
      <c r="M45" s="477"/>
      <c r="N45" s="477"/>
      <c r="O45" s="109"/>
    </row>
    <row r="46" spans="1:15" ht="35.25" customHeight="1" thickBot="1">
      <c r="A46" s="109"/>
      <c r="B46" s="476" t="s">
        <v>336</v>
      </c>
      <c r="C46" s="478"/>
      <c r="D46" s="478"/>
      <c r="E46" s="478"/>
      <c r="F46" s="478"/>
      <c r="G46" s="478"/>
      <c r="H46" s="478"/>
      <c r="I46" s="478"/>
      <c r="J46" s="478"/>
      <c r="K46" s="478"/>
      <c r="L46" s="478"/>
      <c r="M46" s="478"/>
      <c r="N46" s="478"/>
      <c r="O46" s="111"/>
    </row>
    <row r="47" spans="1:15" ht="32.25" customHeight="1" thickBot="1">
      <c r="B47" s="496"/>
      <c r="C47" s="497"/>
      <c r="D47" s="497"/>
      <c r="E47" s="497"/>
      <c r="F47" s="498"/>
      <c r="G47" s="148" t="str">
        <f>G14</f>
        <v>月</v>
      </c>
      <c r="H47" s="148" t="str">
        <f t="shared" ref="H47:I47" si="4">H14</f>
        <v>月</v>
      </c>
      <c r="I47" s="148" t="str">
        <f t="shared" si="4"/>
        <v>月</v>
      </c>
      <c r="J47" s="149" t="s">
        <v>112</v>
      </c>
      <c r="K47" s="150"/>
      <c r="L47" s="150"/>
      <c r="M47" s="150"/>
      <c r="N47" s="150"/>
    </row>
    <row r="48" spans="1:15" ht="69" customHeight="1">
      <c r="B48" s="499" t="s">
        <v>120</v>
      </c>
      <c r="C48" s="501"/>
      <c r="D48" s="501"/>
      <c r="E48" s="501"/>
      <c r="F48" s="502"/>
      <c r="G48" s="151"/>
      <c r="H48" s="152"/>
      <c r="I48" s="153"/>
      <c r="J48" s="180">
        <f>SUM(G48:I48)</f>
        <v>0</v>
      </c>
      <c r="K48" s="150"/>
      <c r="L48" s="150"/>
      <c r="M48" s="150"/>
      <c r="N48" s="150"/>
    </row>
    <row r="49" spans="1:15" ht="33" customHeight="1" thickBot="1">
      <c r="B49" s="503" t="s">
        <v>121</v>
      </c>
      <c r="C49" s="505"/>
      <c r="D49" s="505"/>
      <c r="E49" s="506"/>
      <c r="F49" s="507"/>
      <c r="G49" s="181"/>
      <c r="H49" s="182"/>
      <c r="I49" s="183"/>
      <c r="J49" s="162">
        <f>SUM(G49:I49)</f>
        <v>0</v>
      </c>
      <c r="K49" s="150"/>
      <c r="L49" s="150"/>
      <c r="M49" s="150"/>
      <c r="N49" s="150"/>
    </row>
    <row r="50" spans="1:15" ht="33" customHeight="1" thickTop="1" thickBot="1">
      <c r="B50" s="469" t="s">
        <v>292</v>
      </c>
      <c r="C50" s="513"/>
      <c r="D50" s="514"/>
      <c r="E50" s="514"/>
      <c r="F50" s="515"/>
      <c r="G50" s="184" t="e">
        <f>G49/G48</f>
        <v>#DIV/0!</v>
      </c>
      <c r="H50" s="184" t="e">
        <f>H49/H48</f>
        <v>#DIV/0!</v>
      </c>
      <c r="I50" s="184" t="e">
        <f>I49/I48</f>
        <v>#DIV/0!</v>
      </c>
      <c r="J50" s="185" t="e">
        <f>J49/J48</f>
        <v>#DIV/0!</v>
      </c>
      <c r="K50" s="150"/>
      <c r="L50" s="150"/>
      <c r="M50" s="143" t="e">
        <f>IF(J50&gt;=30%,"10",IF(AND(J50&lt;30%,J50&gt;=10%),"5","0"))</f>
        <v>#DIV/0!</v>
      </c>
      <c r="N50" s="186" t="s">
        <v>111</v>
      </c>
    </row>
    <row r="51" spans="1:15" ht="24.95" customHeight="1"/>
    <row r="52" spans="1:15" ht="15" customHeight="1">
      <c r="A52" s="110" t="s">
        <v>340</v>
      </c>
      <c r="B52" s="109" t="s">
        <v>122</v>
      </c>
      <c r="C52" s="109"/>
      <c r="D52" s="109"/>
      <c r="E52" s="109"/>
      <c r="F52" s="109"/>
      <c r="G52" s="109"/>
      <c r="H52" s="109"/>
      <c r="I52" s="109"/>
      <c r="J52" s="109"/>
      <c r="K52" s="109"/>
      <c r="L52" s="109"/>
      <c r="M52" s="109"/>
      <c r="N52" s="109"/>
      <c r="O52" s="109"/>
    </row>
    <row r="53" spans="1:15" ht="36.75" customHeight="1">
      <c r="A53" s="110"/>
      <c r="B53" s="476" t="s">
        <v>341</v>
      </c>
      <c r="C53" s="476"/>
      <c r="D53" s="476"/>
      <c r="E53" s="476"/>
      <c r="F53" s="476"/>
      <c r="G53" s="476"/>
      <c r="H53" s="476"/>
      <c r="I53" s="476"/>
      <c r="J53" s="476"/>
      <c r="K53" s="476"/>
      <c r="L53" s="476"/>
      <c r="M53" s="476"/>
      <c r="N53" s="476"/>
      <c r="O53" s="109"/>
    </row>
    <row r="54" spans="1:15" ht="21" customHeight="1">
      <c r="A54" s="109"/>
      <c r="B54" s="495" t="s">
        <v>342</v>
      </c>
      <c r="C54" s="495"/>
      <c r="D54" s="495"/>
      <c r="E54" s="495"/>
      <c r="F54" s="495"/>
      <c r="G54" s="495"/>
      <c r="H54" s="495"/>
      <c r="I54" s="495"/>
      <c r="J54" s="495"/>
      <c r="K54" s="495"/>
      <c r="L54" s="495"/>
      <c r="M54" s="495"/>
      <c r="N54" s="495"/>
      <c r="O54" s="111"/>
    </row>
    <row r="55" spans="1:15" ht="23.25" customHeight="1" thickBot="1">
      <c r="A55" s="109"/>
      <c r="B55" s="396" t="s">
        <v>123</v>
      </c>
      <c r="C55" s="398"/>
      <c r="D55" s="398"/>
      <c r="E55" s="398"/>
      <c r="F55" s="398"/>
      <c r="G55" s="398"/>
      <c r="H55" s="398"/>
      <c r="I55" s="398"/>
      <c r="J55" s="398"/>
      <c r="K55" s="398"/>
      <c r="L55" s="398"/>
      <c r="M55" s="398"/>
      <c r="N55" s="398"/>
      <c r="O55" s="111"/>
    </row>
    <row r="56" spans="1:15" ht="33" customHeight="1" thickBot="1">
      <c r="A56" s="109"/>
      <c r="B56" s="516" t="s">
        <v>343</v>
      </c>
      <c r="C56" s="519"/>
      <c r="D56" s="519"/>
      <c r="E56" s="517"/>
      <c r="F56" s="520"/>
      <c r="G56" s="521"/>
      <c r="H56" s="187"/>
      <c r="I56" s="187"/>
      <c r="J56" s="187"/>
      <c r="K56" s="187"/>
      <c r="L56" s="187"/>
      <c r="M56" s="187"/>
      <c r="N56" s="398"/>
      <c r="O56" s="111"/>
    </row>
    <row r="57" spans="1:15" ht="33" customHeight="1" thickBot="1">
      <c r="A57" s="109"/>
      <c r="B57" s="516" t="s">
        <v>124</v>
      </c>
      <c r="C57" s="519"/>
      <c r="D57" s="519"/>
      <c r="E57" s="517"/>
      <c r="F57" s="520"/>
      <c r="G57" s="521"/>
      <c r="H57" s="187"/>
      <c r="I57" s="187"/>
      <c r="J57" s="187"/>
      <c r="K57" s="187"/>
      <c r="L57" s="187"/>
      <c r="M57" s="187"/>
      <c r="N57" s="398"/>
      <c r="O57" s="111"/>
    </row>
    <row r="58" spans="1:15" ht="33" customHeight="1" thickTop="1" thickBot="1">
      <c r="B58" s="522" t="s">
        <v>125</v>
      </c>
      <c r="C58" s="524"/>
      <c r="D58" s="524"/>
      <c r="E58" s="525"/>
      <c r="F58" s="520"/>
      <c r="G58" s="521"/>
      <c r="H58" s="188"/>
      <c r="I58" s="534" t="s">
        <v>344</v>
      </c>
      <c r="J58" s="535"/>
      <c r="K58" s="388">
        <f>COUNTIF(F56:G58,"提供実績あり")</f>
        <v>0</v>
      </c>
      <c r="L58" s="150"/>
      <c r="M58" s="143">
        <f>IF(K58=3,5,IF(K58=2,3,IF(K58=1,2,0)))</f>
        <v>0</v>
      </c>
      <c r="N58" s="144" t="s">
        <v>111</v>
      </c>
    </row>
    <row r="59" spans="1:15" ht="24.95" customHeight="1">
      <c r="C59" s="189"/>
      <c r="D59" s="189"/>
      <c r="F59" s="189"/>
      <c r="G59" s="189"/>
      <c r="I59" s="189"/>
      <c r="J59" s="189"/>
      <c r="M59" s="190"/>
      <c r="N59" s="144"/>
    </row>
    <row r="60" spans="1:15" ht="15" customHeight="1">
      <c r="A60" s="110" t="s">
        <v>345</v>
      </c>
      <c r="B60" s="109" t="s">
        <v>346</v>
      </c>
      <c r="C60" s="109"/>
      <c r="D60" s="109"/>
      <c r="E60" s="109"/>
      <c r="F60" s="109"/>
      <c r="G60" s="109"/>
      <c r="H60" s="109"/>
      <c r="I60" s="109"/>
      <c r="J60" s="109"/>
      <c r="K60" s="109"/>
      <c r="L60" s="109"/>
      <c r="M60" s="109"/>
      <c r="N60" s="109"/>
      <c r="O60" s="109"/>
    </row>
    <row r="61" spans="1:15" ht="32.25" customHeight="1">
      <c r="A61" s="110"/>
      <c r="B61" s="476" t="s">
        <v>347</v>
      </c>
      <c r="C61" s="476"/>
      <c r="D61" s="476"/>
      <c r="E61" s="476"/>
      <c r="F61" s="476"/>
      <c r="G61" s="476"/>
      <c r="H61" s="476"/>
      <c r="I61" s="476"/>
      <c r="J61" s="476"/>
      <c r="K61" s="476"/>
      <c r="L61" s="476"/>
      <c r="M61" s="476"/>
      <c r="N61" s="476"/>
      <c r="O61" s="109"/>
    </row>
    <row r="62" spans="1:15" ht="21" customHeight="1" thickBot="1">
      <c r="A62" s="109"/>
      <c r="B62" s="495" t="s">
        <v>348</v>
      </c>
      <c r="C62" s="495"/>
      <c r="D62" s="495"/>
      <c r="E62" s="495"/>
      <c r="F62" s="495"/>
      <c r="G62" s="495"/>
      <c r="H62" s="495"/>
      <c r="I62" s="495"/>
      <c r="J62" s="495"/>
      <c r="K62" s="495"/>
      <c r="L62" s="495"/>
      <c r="M62" s="495"/>
      <c r="N62" s="495"/>
      <c r="O62" s="111"/>
    </row>
    <row r="63" spans="1:15" ht="25.5" customHeight="1" thickBot="1">
      <c r="B63" s="496"/>
      <c r="C63" s="497"/>
      <c r="D63" s="497"/>
      <c r="E63" s="497"/>
      <c r="F63" s="498"/>
      <c r="G63" s="148" t="str">
        <f>G14</f>
        <v>月</v>
      </c>
      <c r="H63" s="148" t="str">
        <f t="shared" ref="H63:I63" si="5">H14</f>
        <v>月</v>
      </c>
      <c r="I63" s="148" t="str">
        <f t="shared" si="5"/>
        <v>月</v>
      </c>
      <c r="J63" s="149" t="s">
        <v>112</v>
      </c>
      <c r="K63" s="150"/>
      <c r="L63" s="150"/>
      <c r="M63" s="150"/>
    </row>
    <row r="64" spans="1:15" ht="44.25" customHeight="1">
      <c r="B64" s="499" t="s">
        <v>126</v>
      </c>
      <c r="C64" s="501"/>
      <c r="D64" s="501"/>
      <c r="E64" s="501"/>
      <c r="F64" s="502"/>
      <c r="G64" s="151"/>
      <c r="H64" s="152"/>
      <c r="I64" s="153"/>
      <c r="J64" s="180">
        <f>SUM(G64:I64)</f>
        <v>0</v>
      </c>
      <c r="K64" s="150"/>
      <c r="L64" s="150"/>
      <c r="M64" s="150"/>
    </row>
    <row r="65" spans="1:15" ht="46.5" customHeight="1">
      <c r="B65" s="485" t="s">
        <v>127</v>
      </c>
      <c r="C65" s="486"/>
      <c r="D65" s="486"/>
      <c r="E65" s="486"/>
      <c r="F65" s="529"/>
      <c r="G65" s="191"/>
      <c r="H65" s="156"/>
      <c r="I65" s="157"/>
      <c r="J65" s="192">
        <f>SUM(G65:I65)</f>
        <v>0</v>
      </c>
      <c r="K65" s="150"/>
      <c r="L65" s="150"/>
      <c r="M65" s="150"/>
    </row>
    <row r="66" spans="1:15" ht="54.75" customHeight="1">
      <c r="B66" s="485" t="s">
        <v>128</v>
      </c>
      <c r="C66" s="486"/>
      <c r="D66" s="486"/>
      <c r="E66" s="486"/>
      <c r="F66" s="529"/>
      <c r="G66" s="191"/>
      <c r="H66" s="156"/>
      <c r="I66" s="157"/>
      <c r="J66" s="192">
        <f>SUM(G66:I66)</f>
        <v>0</v>
      </c>
      <c r="K66" s="150"/>
      <c r="L66" s="150"/>
      <c r="M66" s="150"/>
    </row>
    <row r="67" spans="1:15" ht="33" customHeight="1" thickBot="1">
      <c r="B67" s="503" t="s">
        <v>129</v>
      </c>
      <c r="C67" s="505"/>
      <c r="D67" s="505"/>
      <c r="E67" s="506"/>
      <c r="F67" s="507"/>
      <c r="G67" s="193"/>
      <c r="H67" s="194"/>
      <c r="I67" s="195"/>
      <c r="J67" s="162">
        <f>SUM(G67:I67)</f>
        <v>0</v>
      </c>
      <c r="K67" s="150"/>
      <c r="L67" s="150"/>
      <c r="M67" s="150"/>
    </row>
    <row r="68" spans="1:15" ht="33" customHeight="1" thickTop="1" thickBot="1">
      <c r="B68" s="469" t="s">
        <v>349</v>
      </c>
      <c r="C68" s="513"/>
      <c r="D68" s="514"/>
      <c r="E68" s="514"/>
      <c r="F68" s="515"/>
      <c r="G68" s="196" t="e">
        <f>G64/G65/G66*G67*100</f>
        <v>#DIV/0!</v>
      </c>
      <c r="H68" s="196" t="e">
        <f>H64/H65/H66*H67*100</f>
        <v>#DIV/0!</v>
      </c>
      <c r="I68" s="196" t="e">
        <f>I64/I65/I66*I67*100</f>
        <v>#DIV/0!</v>
      </c>
      <c r="J68" s="197" t="e">
        <f>J64/J65/J66*J67*100</f>
        <v>#DIV/0!</v>
      </c>
      <c r="K68" s="150"/>
      <c r="L68" s="150"/>
      <c r="M68" s="143" t="e">
        <f>IF(J68&gt;=5,"5",IF(AND(J68&lt;5,J68&gt;=3),"3","0"))</f>
        <v>#DIV/0!</v>
      </c>
      <c r="N68" s="144" t="s">
        <v>111</v>
      </c>
    </row>
    <row r="69" spans="1:15" ht="24.95" customHeight="1">
      <c r="B69" s="198"/>
      <c r="C69" s="198"/>
      <c r="D69" s="198"/>
      <c r="E69" s="198"/>
      <c r="F69" s="198"/>
      <c r="G69" s="199"/>
      <c r="H69" s="175"/>
      <c r="I69" s="189"/>
      <c r="J69" s="199"/>
      <c r="L69" s="199"/>
      <c r="M69" s="199"/>
    </row>
    <row r="70" spans="1:15" ht="15" customHeight="1">
      <c r="A70" s="110" t="s">
        <v>350</v>
      </c>
      <c r="B70" s="109" t="s">
        <v>130</v>
      </c>
      <c r="C70" s="109"/>
      <c r="D70" s="109"/>
      <c r="E70" s="109"/>
      <c r="F70" s="109"/>
      <c r="G70" s="109"/>
      <c r="H70" s="109"/>
      <c r="I70" s="109"/>
      <c r="J70" s="109"/>
      <c r="K70" s="109"/>
      <c r="L70" s="109"/>
      <c r="M70" s="109"/>
      <c r="N70" s="109"/>
      <c r="O70" s="109"/>
    </row>
    <row r="71" spans="1:15" ht="15" customHeight="1">
      <c r="A71" s="110"/>
      <c r="B71" s="494" t="s">
        <v>351</v>
      </c>
      <c r="C71" s="494"/>
      <c r="D71" s="494"/>
      <c r="E71" s="494"/>
      <c r="F71" s="494"/>
      <c r="G71" s="494"/>
      <c r="H71" s="494"/>
      <c r="I71" s="494"/>
      <c r="J71" s="494"/>
      <c r="K71" s="494"/>
      <c r="L71" s="494"/>
      <c r="M71" s="494"/>
      <c r="N71" s="494"/>
      <c r="O71" s="109"/>
    </row>
    <row r="72" spans="1:15" ht="21" customHeight="1" thickBot="1">
      <c r="A72" s="109"/>
      <c r="B72" s="495" t="s">
        <v>352</v>
      </c>
      <c r="C72" s="495"/>
      <c r="D72" s="495"/>
      <c r="E72" s="495"/>
      <c r="F72" s="495"/>
      <c r="G72" s="495"/>
      <c r="H72" s="495"/>
      <c r="I72" s="495"/>
      <c r="J72" s="495"/>
      <c r="K72" s="495"/>
      <c r="L72" s="495"/>
      <c r="M72" s="495"/>
      <c r="N72" s="495"/>
      <c r="O72" s="111"/>
    </row>
    <row r="73" spans="1:15" ht="25.5" customHeight="1" thickBot="1">
      <c r="B73" s="496"/>
      <c r="C73" s="497"/>
      <c r="D73" s="497"/>
      <c r="E73" s="497"/>
      <c r="F73" s="498"/>
      <c r="G73" s="148" t="str">
        <f>G14</f>
        <v>月</v>
      </c>
      <c r="H73" s="148" t="str">
        <f t="shared" ref="H73:I73" si="6">H14</f>
        <v>月</v>
      </c>
      <c r="I73" s="148" t="str">
        <f t="shared" si="6"/>
        <v>月</v>
      </c>
      <c r="J73" s="149" t="s">
        <v>112</v>
      </c>
      <c r="K73" s="150"/>
      <c r="L73" s="150"/>
      <c r="M73" s="150"/>
    </row>
    <row r="74" spans="1:15" ht="44.25" customHeight="1">
      <c r="B74" s="499" t="s">
        <v>131</v>
      </c>
      <c r="C74" s="501"/>
      <c r="D74" s="501"/>
      <c r="E74" s="501"/>
      <c r="F74" s="502"/>
      <c r="G74" s="151"/>
      <c r="H74" s="152"/>
      <c r="I74" s="153"/>
      <c r="J74" s="180">
        <f>SUM(G74:I74)</f>
        <v>0</v>
      </c>
      <c r="K74" s="150"/>
      <c r="L74" s="150"/>
      <c r="M74" s="150"/>
    </row>
    <row r="75" spans="1:15" ht="46.5" customHeight="1">
      <c r="B75" s="485" t="s">
        <v>132</v>
      </c>
      <c r="C75" s="486"/>
      <c r="D75" s="486"/>
      <c r="E75" s="486"/>
      <c r="F75" s="529"/>
      <c r="G75" s="191"/>
      <c r="H75" s="156"/>
      <c r="I75" s="157"/>
      <c r="J75" s="192">
        <f>SUM(G75:I75)</f>
        <v>0</v>
      </c>
      <c r="K75" s="150"/>
      <c r="L75" s="150"/>
      <c r="M75" s="150"/>
    </row>
    <row r="76" spans="1:15" ht="54.75" customHeight="1">
      <c r="B76" s="485" t="s">
        <v>133</v>
      </c>
      <c r="C76" s="486"/>
      <c r="D76" s="486"/>
      <c r="E76" s="486"/>
      <c r="F76" s="529"/>
      <c r="G76" s="191"/>
      <c r="H76" s="156"/>
      <c r="I76" s="157"/>
      <c r="J76" s="192">
        <f>SUM(G76:I76)</f>
        <v>0</v>
      </c>
      <c r="K76" s="150"/>
      <c r="L76" s="150"/>
      <c r="M76" s="150"/>
    </row>
    <row r="77" spans="1:15" ht="33" customHeight="1" thickBot="1">
      <c r="B77" s="503" t="s">
        <v>134</v>
      </c>
      <c r="C77" s="505"/>
      <c r="D77" s="505"/>
      <c r="E77" s="506"/>
      <c r="F77" s="507"/>
      <c r="G77" s="193"/>
      <c r="H77" s="194"/>
      <c r="I77" s="195"/>
      <c r="J77" s="162">
        <f>SUM(G77:I77)</f>
        <v>0</v>
      </c>
      <c r="K77" s="150"/>
      <c r="L77" s="150"/>
      <c r="M77" s="150"/>
    </row>
    <row r="78" spans="1:15" ht="33" customHeight="1" thickTop="1" thickBot="1">
      <c r="B78" s="469" t="s">
        <v>303</v>
      </c>
      <c r="C78" s="513"/>
      <c r="D78" s="514"/>
      <c r="E78" s="514"/>
      <c r="F78" s="515"/>
      <c r="G78" s="196" t="e">
        <f>G74/G75/G76*G77*100</f>
        <v>#DIV/0!</v>
      </c>
      <c r="H78" s="196" t="e">
        <f>H74/H75/H76*H77*100</f>
        <v>#DIV/0!</v>
      </c>
      <c r="I78" s="196" t="e">
        <f>I74/I75/I76*I77*100</f>
        <v>#DIV/0!</v>
      </c>
      <c r="J78" s="197" t="e">
        <f>J74/J75/J76*J77*100</f>
        <v>#DIV/0!</v>
      </c>
      <c r="K78" s="150"/>
      <c r="L78" s="150"/>
      <c r="M78" s="143" t="e">
        <f>IF(J78&gt;=3,"5",IF(AND(J78&lt;3,J78&gt;=2),"3","0"))</f>
        <v>#DIV/0!</v>
      </c>
      <c r="N78" s="144" t="s">
        <v>111</v>
      </c>
    </row>
    <row r="79" spans="1:15" ht="24.95" customHeight="1">
      <c r="B79" s="198"/>
      <c r="C79" s="198"/>
      <c r="D79" s="198"/>
      <c r="E79" s="198"/>
      <c r="F79" s="198"/>
      <c r="G79" s="199"/>
      <c r="H79" s="175"/>
      <c r="I79" s="189"/>
      <c r="J79" s="199"/>
      <c r="L79" s="199"/>
    </row>
    <row r="80" spans="1:15" ht="15" customHeight="1">
      <c r="A80" s="110" t="s">
        <v>353</v>
      </c>
      <c r="B80" s="109" t="s">
        <v>135</v>
      </c>
      <c r="C80" s="109"/>
      <c r="D80" s="109"/>
      <c r="E80" s="109"/>
      <c r="F80" s="109"/>
      <c r="G80" s="109"/>
      <c r="H80" s="109"/>
      <c r="I80" s="109"/>
      <c r="J80" s="109"/>
      <c r="K80" s="109"/>
      <c r="L80" s="109"/>
      <c r="M80" s="109"/>
      <c r="N80" s="109"/>
      <c r="O80" s="109"/>
    </row>
    <row r="81" spans="1:15" ht="18" customHeight="1">
      <c r="A81" s="110"/>
      <c r="B81" s="494" t="s">
        <v>354</v>
      </c>
      <c r="C81" s="494"/>
      <c r="D81" s="494"/>
      <c r="E81" s="494"/>
      <c r="F81" s="494"/>
      <c r="G81" s="494"/>
      <c r="H81" s="494"/>
      <c r="I81" s="494"/>
      <c r="J81" s="494"/>
      <c r="K81" s="494"/>
      <c r="L81" s="494"/>
      <c r="M81" s="494"/>
      <c r="N81" s="494"/>
      <c r="O81" s="109"/>
    </row>
    <row r="82" spans="1:15" ht="21" customHeight="1" thickBot="1">
      <c r="A82" s="110"/>
      <c r="B82" s="495" t="s">
        <v>355</v>
      </c>
      <c r="C82" s="495"/>
      <c r="D82" s="495"/>
      <c r="E82" s="495"/>
      <c r="F82" s="495"/>
      <c r="G82" s="495"/>
      <c r="H82" s="495"/>
      <c r="I82" s="495"/>
      <c r="J82" s="495"/>
      <c r="K82" s="495"/>
      <c r="L82" s="495"/>
      <c r="M82" s="495"/>
      <c r="N82" s="495"/>
      <c r="O82" s="111"/>
    </row>
    <row r="83" spans="1:15" ht="25.5" customHeight="1" thickBot="1">
      <c r="B83" s="496"/>
      <c r="C83" s="497"/>
      <c r="D83" s="497"/>
      <c r="E83" s="497"/>
      <c r="F83" s="498"/>
      <c r="G83" s="148" t="str">
        <f>G14</f>
        <v>月</v>
      </c>
      <c r="H83" s="148" t="str">
        <f t="shared" ref="H83:I83" si="7">H14</f>
        <v>月</v>
      </c>
      <c r="I83" s="148" t="str">
        <f t="shared" si="7"/>
        <v>月</v>
      </c>
      <c r="J83" s="149" t="s">
        <v>112</v>
      </c>
      <c r="K83" s="150"/>
      <c r="L83" s="150"/>
      <c r="M83" s="150"/>
    </row>
    <row r="84" spans="1:15" ht="54" customHeight="1">
      <c r="B84" s="499" t="s">
        <v>136</v>
      </c>
      <c r="C84" s="501"/>
      <c r="D84" s="501"/>
      <c r="E84" s="501"/>
      <c r="F84" s="502"/>
      <c r="G84" s="151"/>
      <c r="H84" s="152"/>
      <c r="I84" s="153"/>
      <c r="J84" s="180">
        <f>SUM(G84:I84)</f>
        <v>0</v>
      </c>
      <c r="K84" s="150"/>
      <c r="L84" s="150"/>
      <c r="M84" s="150"/>
    </row>
    <row r="85" spans="1:15" ht="33" customHeight="1" thickBot="1">
      <c r="B85" s="503" t="s">
        <v>137</v>
      </c>
      <c r="C85" s="505"/>
      <c r="D85" s="505"/>
      <c r="E85" s="506"/>
      <c r="F85" s="507"/>
      <c r="G85" s="181"/>
      <c r="H85" s="182"/>
      <c r="I85" s="183"/>
      <c r="J85" s="162">
        <f>SUM(G85:I85)</f>
        <v>0</v>
      </c>
      <c r="K85" s="150"/>
      <c r="L85" s="150"/>
      <c r="M85" s="150"/>
    </row>
    <row r="86" spans="1:15" ht="33" customHeight="1" thickTop="1" thickBot="1">
      <c r="B86" s="469" t="s">
        <v>292</v>
      </c>
      <c r="C86" s="513"/>
      <c r="D86" s="514"/>
      <c r="E86" s="514"/>
      <c r="F86" s="515"/>
      <c r="G86" s="184" t="e">
        <f>G85/G84</f>
        <v>#DIV/0!</v>
      </c>
      <c r="H86" s="184" t="e">
        <f>H85/H84</f>
        <v>#DIV/0!</v>
      </c>
      <c r="I86" s="184" t="e">
        <f>I85/I84</f>
        <v>#DIV/0!</v>
      </c>
      <c r="J86" s="185" t="e">
        <f>J85/J84</f>
        <v>#DIV/0!</v>
      </c>
      <c r="K86" s="150"/>
      <c r="L86" s="150"/>
      <c r="M86" s="143" t="e">
        <f>IF(J86&gt;=50%,"5",IF(AND(J86&lt;50%,J86&gt;=35%),"3","0"))</f>
        <v>#DIV/0!</v>
      </c>
      <c r="N86" s="144" t="s">
        <v>111</v>
      </c>
    </row>
    <row r="87" spans="1:15" ht="24.95" customHeight="1"/>
    <row r="88" spans="1:15" ht="15" customHeight="1">
      <c r="A88" s="110" t="s">
        <v>356</v>
      </c>
      <c r="B88" s="109" t="s">
        <v>138</v>
      </c>
      <c r="C88" s="109"/>
      <c r="D88" s="109"/>
      <c r="E88" s="109"/>
      <c r="F88" s="109"/>
      <c r="G88" s="109"/>
      <c r="H88" s="109"/>
      <c r="I88" s="109"/>
      <c r="J88" s="109"/>
      <c r="K88" s="109"/>
      <c r="L88" s="109"/>
      <c r="M88" s="109"/>
      <c r="N88" s="109"/>
      <c r="O88" s="109"/>
    </row>
    <row r="89" spans="1:15" ht="20.25" customHeight="1">
      <c r="A89" s="110"/>
      <c r="B89" s="494" t="s">
        <v>357</v>
      </c>
      <c r="C89" s="494"/>
      <c r="D89" s="494"/>
      <c r="E89" s="494"/>
      <c r="F89" s="494"/>
      <c r="G89" s="494"/>
      <c r="H89" s="494"/>
      <c r="I89" s="494"/>
      <c r="J89" s="494"/>
      <c r="K89" s="494"/>
      <c r="L89" s="494"/>
      <c r="M89" s="494"/>
      <c r="N89" s="494"/>
      <c r="O89" s="109"/>
    </row>
    <row r="90" spans="1:15" ht="22.5" customHeight="1" thickBot="1">
      <c r="A90" s="109"/>
      <c r="B90" s="495" t="s">
        <v>358</v>
      </c>
      <c r="C90" s="495"/>
      <c r="D90" s="495"/>
      <c r="E90" s="495"/>
      <c r="F90" s="495"/>
      <c r="G90" s="495"/>
      <c r="H90" s="495"/>
      <c r="I90" s="495"/>
      <c r="J90" s="495"/>
      <c r="K90" s="495"/>
      <c r="L90" s="495"/>
      <c r="M90" s="495"/>
      <c r="N90" s="495"/>
      <c r="O90" s="111"/>
    </row>
    <row r="91" spans="1:15" ht="25.5" customHeight="1" thickBot="1">
      <c r="B91" s="496"/>
      <c r="C91" s="497"/>
      <c r="D91" s="497"/>
      <c r="E91" s="497"/>
      <c r="F91" s="498"/>
      <c r="G91" s="148" t="str">
        <f>G14</f>
        <v>月</v>
      </c>
      <c r="H91" s="148" t="str">
        <f t="shared" ref="H91:I91" si="8">H14</f>
        <v>月</v>
      </c>
      <c r="I91" s="148" t="str">
        <f t="shared" si="8"/>
        <v>月</v>
      </c>
      <c r="J91" s="149" t="s">
        <v>112</v>
      </c>
      <c r="K91" s="150"/>
      <c r="L91" s="150"/>
      <c r="M91" s="150"/>
    </row>
    <row r="92" spans="1:15" ht="54" customHeight="1">
      <c r="B92" s="499" t="s">
        <v>139</v>
      </c>
      <c r="C92" s="501"/>
      <c r="D92" s="501"/>
      <c r="E92" s="501"/>
      <c r="F92" s="502"/>
      <c r="G92" s="151"/>
      <c r="H92" s="152"/>
      <c r="I92" s="153"/>
      <c r="J92" s="180">
        <f>SUM(G92:I92)</f>
        <v>0</v>
      </c>
      <c r="K92" s="150"/>
      <c r="L92" s="150"/>
      <c r="M92" s="150"/>
    </row>
    <row r="93" spans="1:15" ht="33" customHeight="1" thickBot="1">
      <c r="B93" s="503" t="s">
        <v>140</v>
      </c>
      <c r="C93" s="505"/>
      <c r="D93" s="505"/>
      <c r="E93" s="506"/>
      <c r="F93" s="507"/>
      <c r="G93" s="181"/>
      <c r="H93" s="182"/>
      <c r="I93" s="183"/>
      <c r="J93" s="162">
        <f>SUM(G93:I93)</f>
        <v>0</v>
      </c>
      <c r="K93" s="150"/>
      <c r="L93" s="150"/>
      <c r="M93" s="150"/>
    </row>
    <row r="94" spans="1:15" ht="33" customHeight="1" thickTop="1" thickBot="1">
      <c r="B94" s="469" t="s">
        <v>292</v>
      </c>
      <c r="C94" s="513"/>
      <c r="D94" s="514"/>
      <c r="E94" s="514"/>
      <c r="F94" s="515"/>
      <c r="G94" s="184" t="e">
        <f>G93/G92</f>
        <v>#DIV/0!</v>
      </c>
      <c r="H94" s="184" t="e">
        <f>H93/H92</f>
        <v>#DIV/0!</v>
      </c>
      <c r="I94" s="184" t="e">
        <f>I93/I92</f>
        <v>#DIV/0!</v>
      </c>
      <c r="J94" s="185" t="e">
        <f>J93/J92</f>
        <v>#DIV/0!</v>
      </c>
      <c r="K94" s="150"/>
      <c r="L94" s="150"/>
      <c r="M94" s="143" t="e">
        <f>IF(J94&gt;=10%,"5",IF(AND(J94&lt;10%,J94&gt;=5%),"3","0"))</f>
        <v>#DIV/0!</v>
      </c>
      <c r="N94" s="144" t="s">
        <v>111</v>
      </c>
    </row>
    <row r="95" spans="1:15" ht="24.95" customHeight="1"/>
    <row r="96" spans="1:15" ht="15" customHeight="1">
      <c r="A96" s="110" t="s">
        <v>359</v>
      </c>
      <c r="B96" s="109" t="s">
        <v>141</v>
      </c>
      <c r="C96" s="109"/>
      <c r="D96" s="109"/>
      <c r="E96" s="109"/>
      <c r="F96" s="109"/>
      <c r="G96" s="109"/>
      <c r="H96" s="109"/>
      <c r="I96" s="109"/>
      <c r="J96" s="109"/>
      <c r="K96" s="109"/>
      <c r="L96" s="109"/>
      <c r="M96" s="109"/>
      <c r="N96" s="109"/>
      <c r="O96" s="109"/>
    </row>
    <row r="97" spans="1:15" ht="24" customHeight="1">
      <c r="A97" s="110"/>
      <c r="B97" s="494" t="s">
        <v>360</v>
      </c>
      <c r="C97" s="494"/>
      <c r="D97" s="494"/>
      <c r="E97" s="494"/>
      <c r="F97" s="494"/>
      <c r="G97" s="494"/>
      <c r="H97" s="494"/>
      <c r="I97" s="494"/>
      <c r="J97" s="494"/>
      <c r="K97" s="494"/>
      <c r="L97" s="494"/>
      <c r="M97" s="494"/>
      <c r="N97" s="494"/>
      <c r="O97" s="109"/>
    </row>
    <row r="98" spans="1:15" ht="23.25" customHeight="1" thickBot="1">
      <c r="A98" s="109"/>
      <c r="B98" s="495" t="s">
        <v>358</v>
      </c>
      <c r="C98" s="495"/>
      <c r="D98" s="495"/>
      <c r="E98" s="495"/>
      <c r="F98" s="495"/>
      <c r="G98" s="495"/>
      <c r="H98" s="495"/>
      <c r="I98" s="495"/>
      <c r="J98" s="495"/>
      <c r="K98" s="495"/>
      <c r="L98" s="495"/>
      <c r="M98" s="495"/>
      <c r="N98" s="495"/>
      <c r="O98" s="111"/>
    </row>
    <row r="99" spans="1:15" ht="25.5" customHeight="1" thickBot="1">
      <c r="B99" s="496"/>
      <c r="C99" s="497"/>
      <c r="D99" s="497"/>
      <c r="E99" s="497"/>
      <c r="F99" s="498"/>
      <c r="G99" s="148" t="str">
        <f>G14</f>
        <v>月</v>
      </c>
      <c r="H99" s="148" t="str">
        <f t="shared" ref="H99:I99" si="9">H14</f>
        <v>月</v>
      </c>
      <c r="I99" s="148" t="str">
        <f t="shared" si="9"/>
        <v>月</v>
      </c>
      <c r="J99" s="149" t="s">
        <v>112</v>
      </c>
      <c r="K99" s="150"/>
      <c r="L99" s="150"/>
      <c r="M99" s="150"/>
    </row>
    <row r="100" spans="1:15" ht="54" customHeight="1">
      <c r="B100" s="499" t="s">
        <v>139</v>
      </c>
      <c r="C100" s="501"/>
      <c r="D100" s="501"/>
      <c r="E100" s="501"/>
      <c r="F100" s="502"/>
      <c r="G100" s="151"/>
      <c r="H100" s="152"/>
      <c r="I100" s="153"/>
      <c r="J100" s="180">
        <f>SUM(G100:I100)</f>
        <v>0</v>
      </c>
      <c r="K100" s="150"/>
      <c r="L100" s="150"/>
      <c r="M100" s="150"/>
    </row>
    <row r="101" spans="1:15" ht="33" customHeight="1" thickBot="1">
      <c r="B101" s="503" t="s">
        <v>142</v>
      </c>
      <c r="C101" s="505"/>
      <c r="D101" s="505"/>
      <c r="E101" s="506"/>
      <c r="F101" s="507"/>
      <c r="G101" s="181"/>
      <c r="H101" s="182"/>
      <c r="I101" s="183"/>
      <c r="J101" s="162">
        <f>SUM(G101:I101)</f>
        <v>0</v>
      </c>
      <c r="K101" s="150"/>
      <c r="L101" s="150"/>
      <c r="M101" s="150"/>
    </row>
    <row r="102" spans="1:15" ht="33" customHeight="1" thickTop="1" thickBot="1">
      <c r="B102" s="469" t="s">
        <v>337</v>
      </c>
      <c r="C102" s="513"/>
      <c r="D102" s="514"/>
      <c r="E102" s="514"/>
      <c r="F102" s="515"/>
      <c r="G102" s="184" t="e">
        <f>G101/G100</f>
        <v>#DIV/0!</v>
      </c>
      <c r="H102" s="184" t="e">
        <f>H101/H100</f>
        <v>#DIV/0!</v>
      </c>
      <c r="I102" s="184" t="e">
        <f>I101/I100</f>
        <v>#DIV/0!</v>
      </c>
      <c r="J102" s="185" t="e">
        <f>J101/J100</f>
        <v>#DIV/0!</v>
      </c>
      <c r="K102" s="150"/>
      <c r="L102" s="150"/>
      <c r="M102" s="143" t="e">
        <f>IF(J102&gt;=10%,"5",IF(AND(J102&lt;10%,J102&gt;=5%),"3","0"))</f>
        <v>#DIV/0!</v>
      </c>
      <c r="N102" s="144" t="s">
        <v>111</v>
      </c>
    </row>
    <row r="103" spans="1:15" ht="24.95" customHeight="1" thickBot="1"/>
    <row r="104" spans="1:15" ht="39" customHeight="1" thickTop="1" thickBot="1">
      <c r="K104" s="150"/>
      <c r="L104" s="200" t="s">
        <v>143</v>
      </c>
      <c r="M104" s="201" t="e">
        <f>M19+M32+M41+M50+M58+M68+M78+M86+M94+M102</f>
        <v>#DIV/0!</v>
      </c>
      <c r="N104" s="109" t="s">
        <v>111</v>
      </c>
    </row>
    <row r="105" spans="1:15" ht="36" customHeight="1" thickTop="1">
      <c r="L105" s="110"/>
      <c r="M105" s="530" t="s">
        <v>144</v>
      </c>
      <c r="N105" s="530"/>
    </row>
    <row r="106" spans="1:15" s="202" customFormat="1" ht="15" customHeight="1">
      <c r="A106" s="109" t="s">
        <v>145</v>
      </c>
      <c r="B106" s="109"/>
      <c r="C106" s="109"/>
      <c r="D106" s="109"/>
      <c r="E106" s="109"/>
      <c r="F106" s="109"/>
      <c r="G106" s="109"/>
      <c r="H106" s="109"/>
      <c r="I106" s="109"/>
      <c r="J106" s="109"/>
      <c r="K106" s="109"/>
      <c r="L106" s="109"/>
      <c r="M106" s="109"/>
      <c r="N106" s="109"/>
      <c r="O106" s="109"/>
    </row>
    <row r="107" spans="1:15" s="202" customFormat="1" ht="21.75" customHeight="1" thickBot="1">
      <c r="A107" s="109"/>
      <c r="B107" s="203" t="s">
        <v>146</v>
      </c>
      <c r="C107" s="109"/>
      <c r="D107" s="109"/>
      <c r="E107" s="109"/>
      <c r="F107" s="109"/>
      <c r="G107" s="109"/>
      <c r="H107" s="109"/>
      <c r="I107" s="109"/>
      <c r="J107" s="109"/>
      <c r="K107" s="109"/>
      <c r="L107" s="109"/>
      <c r="M107" s="109"/>
      <c r="N107" s="109"/>
      <c r="O107" s="109"/>
    </row>
    <row r="108" spans="1:15" s="202" customFormat="1" ht="86.25" customHeight="1" thickBot="1">
      <c r="A108" s="109"/>
      <c r="B108" s="531"/>
      <c r="C108" s="532"/>
      <c r="D108" s="532"/>
      <c r="E108" s="532"/>
      <c r="F108" s="532"/>
      <c r="G108" s="532"/>
      <c r="H108" s="532"/>
      <c r="I108" s="532"/>
      <c r="J108" s="532"/>
      <c r="K108" s="532"/>
      <c r="L108" s="532"/>
      <c r="M108" s="532"/>
      <c r="N108" s="533"/>
      <c r="O108" s="109"/>
    </row>
    <row r="109" spans="1:15" s="202" customFormat="1" ht="24.95" customHeight="1">
      <c r="A109" s="109"/>
      <c r="B109" s="109"/>
      <c r="C109" s="109"/>
      <c r="D109" s="109"/>
      <c r="E109" s="109"/>
      <c r="F109" s="109"/>
      <c r="G109" s="109"/>
      <c r="H109" s="109"/>
      <c r="I109" s="109"/>
      <c r="J109" s="109"/>
      <c r="K109" s="109"/>
      <c r="L109" s="109"/>
      <c r="M109" s="109"/>
      <c r="N109" s="109"/>
      <c r="O109" s="109"/>
    </row>
    <row r="110" spans="1:15" s="204" customFormat="1" ht="46.5" customHeight="1" thickBot="1">
      <c r="A110" s="478" t="s">
        <v>361</v>
      </c>
      <c r="B110" s="478"/>
      <c r="C110" s="478"/>
      <c r="D110" s="478"/>
      <c r="E110" s="478"/>
      <c r="F110" s="478"/>
      <c r="G110" s="478"/>
      <c r="H110" s="478"/>
      <c r="I110" s="478"/>
      <c r="J110" s="478"/>
      <c r="K110" s="478"/>
      <c r="L110" s="478"/>
      <c r="M110" s="478"/>
      <c r="N110" s="478"/>
      <c r="O110" s="478"/>
    </row>
    <row r="111" spans="1:15" ht="35.25" customHeight="1" thickBot="1">
      <c r="A111" s="109"/>
      <c r="B111" s="205" t="s">
        <v>147</v>
      </c>
      <c r="C111" s="398"/>
      <c r="D111" s="398"/>
      <c r="E111" s="398"/>
      <c r="F111" s="398"/>
      <c r="G111" s="398"/>
      <c r="H111" s="398"/>
      <c r="I111" s="526"/>
      <c r="J111" s="527"/>
      <c r="K111" s="527"/>
      <c r="L111" s="527"/>
      <c r="M111" s="528"/>
      <c r="N111" s="398"/>
      <c r="O111" s="111"/>
    </row>
    <row r="112" spans="1:15" ht="33" customHeight="1">
      <c r="A112" s="109"/>
      <c r="B112" s="198"/>
      <c r="C112" s="198"/>
      <c r="D112" s="198"/>
      <c r="E112" s="198"/>
      <c r="F112" s="206"/>
      <c r="G112" s="398"/>
      <c r="H112" s="398"/>
      <c r="I112" s="398"/>
      <c r="J112" s="398"/>
      <c r="K112" s="398"/>
      <c r="L112" s="398"/>
      <c r="M112" s="398"/>
      <c r="N112" s="398"/>
      <c r="O112" s="111"/>
    </row>
    <row r="113" spans="1:16" ht="15" customHeight="1">
      <c r="A113" s="109" t="s">
        <v>362</v>
      </c>
      <c r="B113" s="105"/>
      <c r="C113" s="106"/>
      <c r="D113" s="106"/>
      <c r="E113" s="106"/>
      <c r="F113" s="106"/>
      <c r="G113" s="106"/>
      <c r="H113" s="106"/>
      <c r="I113" s="106"/>
      <c r="J113" s="106"/>
      <c r="K113" s="107"/>
      <c r="L113" s="107"/>
      <c r="M113" s="107"/>
      <c r="N113" s="107"/>
      <c r="O113" s="107"/>
      <c r="P113" s="108"/>
    </row>
    <row r="114" spans="1:16" s="202" customFormat="1" ht="15" customHeight="1">
      <c r="A114" s="109" t="s">
        <v>148</v>
      </c>
      <c r="B114" s="109"/>
      <c r="C114" s="109"/>
      <c r="D114" s="109"/>
      <c r="E114" s="109"/>
      <c r="F114" s="109"/>
      <c r="G114" s="109"/>
      <c r="H114" s="109"/>
      <c r="I114" s="109"/>
      <c r="J114" s="109"/>
      <c r="K114" s="109"/>
      <c r="L114" s="109"/>
      <c r="M114" s="109"/>
      <c r="N114" s="109"/>
      <c r="O114" s="109"/>
    </row>
    <row r="115" spans="1:16" s="202" customFormat="1" ht="36" customHeight="1" thickBot="1">
      <c r="A115" s="478" t="s">
        <v>363</v>
      </c>
      <c r="B115" s="478"/>
      <c r="C115" s="478"/>
      <c r="D115" s="478"/>
      <c r="E115" s="478"/>
      <c r="F115" s="478"/>
      <c r="G115" s="478"/>
      <c r="H115" s="478"/>
      <c r="I115" s="478"/>
      <c r="J115" s="478"/>
      <c r="K115" s="478"/>
      <c r="L115" s="478"/>
      <c r="M115" s="478"/>
      <c r="N115" s="478"/>
      <c r="O115" s="478"/>
    </row>
    <row r="116" spans="1:16" s="202" customFormat="1" ht="36" customHeight="1" thickBot="1">
      <c r="A116" s="109"/>
      <c r="B116" s="205" t="s">
        <v>147</v>
      </c>
      <c r="C116" s="398"/>
      <c r="D116" s="398"/>
      <c r="E116" s="398"/>
      <c r="F116" s="398"/>
      <c r="G116" s="109"/>
      <c r="H116" s="109"/>
      <c r="I116" s="526"/>
      <c r="J116" s="527"/>
      <c r="K116" s="527"/>
      <c r="L116" s="527"/>
      <c r="M116" s="528"/>
      <c r="N116" s="109"/>
      <c r="O116" s="109"/>
    </row>
    <row r="117" spans="1:16" ht="33" customHeight="1"/>
    <row r="118" spans="1:16" ht="33" customHeight="1"/>
    <row r="119" spans="1:16" ht="33" customHeight="1"/>
    <row r="120" spans="1:16" ht="33" customHeight="1"/>
    <row r="121" spans="1:16" ht="33" customHeight="1"/>
    <row r="122" spans="1:16" ht="33" customHeight="1"/>
    <row r="123" spans="1:16" ht="33" customHeight="1"/>
  </sheetData>
  <mergeCells count="85">
    <mergeCell ref="I116:M116"/>
    <mergeCell ref="B102:F102"/>
    <mergeCell ref="M105:N105"/>
    <mergeCell ref="B108:N108"/>
    <mergeCell ref="A110:O110"/>
    <mergeCell ref="I111:M111"/>
    <mergeCell ref="A115:O115"/>
    <mergeCell ref="B101:F101"/>
    <mergeCell ref="B86:F86"/>
    <mergeCell ref="B89:N89"/>
    <mergeCell ref="B90:N90"/>
    <mergeCell ref="B91:F91"/>
    <mergeCell ref="B92:F92"/>
    <mergeCell ref="B93:F93"/>
    <mergeCell ref="B94:F94"/>
    <mergeCell ref="B97:N97"/>
    <mergeCell ref="B98:N98"/>
    <mergeCell ref="B99:F99"/>
    <mergeCell ref="B100:F100"/>
    <mergeCell ref="B85:F85"/>
    <mergeCell ref="B72:N72"/>
    <mergeCell ref="B73:F73"/>
    <mergeCell ref="B74:F74"/>
    <mergeCell ref="B75:F75"/>
    <mergeCell ref="B76:F76"/>
    <mergeCell ref="B77:F77"/>
    <mergeCell ref="B78:F78"/>
    <mergeCell ref="B81:N81"/>
    <mergeCell ref="B82:N82"/>
    <mergeCell ref="B83:F83"/>
    <mergeCell ref="B84:F84"/>
    <mergeCell ref="B71:N71"/>
    <mergeCell ref="B58:E58"/>
    <mergeCell ref="F58:G58"/>
    <mergeCell ref="I58:J58"/>
    <mergeCell ref="B61:N61"/>
    <mergeCell ref="B62:N62"/>
    <mergeCell ref="B63:F63"/>
    <mergeCell ref="B64:F64"/>
    <mergeCell ref="B65:F65"/>
    <mergeCell ref="B66:F66"/>
    <mergeCell ref="B67:F67"/>
    <mergeCell ref="B68:F68"/>
    <mergeCell ref="B53:N53"/>
    <mergeCell ref="B54:N54"/>
    <mergeCell ref="B56:E56"/>
    <mergeCell ref="F56:G56"/>
    <mergeCell ref="B57:E57"/>
    <mergeCell ref="F57:G57"/>
    <mergeCell ref="B50:F50"/>
    <mergeCell ref="B37:N37"/>
    <mergeCell ref="B38:F38"/>
    <mergeCell ref="B39:F39"/>
    <mergeCell ref="B40:F40"/>
    <mergeCell ref="B41:F41"/>
    <mergeCell ref="B44:N44"/>
    <mergeCell ref="B45:N45"/>
    <mergeCell ref="B46:N46"/>
    <mergeCell ref="B47:F47"/>
    <mergeCell ref="B48:F48"/>
    <mergeCell ref="B49:F49"/>
    <mergeCell ref="B36:N36"/>
    <mergeCell ref="B19:C19"/>
    <mergeCell ref="B23:N23"/>
    <mergeCell ref="B24:N24"/>
    <mergeCell ref="B25:F25"/>
    <mergeCell ref="B26:F26"/>
    <mergeCell ref="B27:F27"/>
    <mergeCell ref="B28:F28"/>
    <mergeCell ref="B29:F29"/>
    <mergeCell ref="B30:F30"/>
    <mergeCell ref="E32:F32"/>
    <mergeCell ref="B35:N35"/>
    <mergeCell ref="B18:C18"/>
    <mergeCell ref="A2:O2"/>
    <mergeCell ref="B3:N3"/>
    <mergeCell ref="B5:N5"/>
    <mergeCell ref="B6:N6"/>
    <mergeCell ref="B11:N11"/>
    <mergeCell ref="B12:N12"/>
    <mergeCell ref="B13:N13"/>
    <mergeCell ref="B14:C14"/>
    <mergeCell ref="B15:C15"/>
    <mergeCell ref="B16:C16"/>
    <mergeCell ref="B17:C17"/>
  </mergeCells>
  <phoneticPr fontId="1"/>
  <dataValidations disablePrompts="1" count="4">
    <dataValidation imeMode="halfAlpha" allowBlank="1" showInputMessage="1" showErrorMessage="1" sqref="D15:I18"/>
    <dataValidation type="list" allowBlank="1" showInputMessage="1" showErrorMessage="1" sqref="F56:F58">
      <formula1>"提供実績あり,提供実績なし"</formula1>
    </dataValidation>
    <dataValidation type="list" allowBlank="1" showInputMessage="1" showErrorMessage="1" sqref="I116:M116">
      <formula1>"介護保健施設サービス費(Ⅰ)(ⅱ),介護保健施設サービス費(Ⅰ)(ⅳ),ユニット型介護保健施設サービス費(Ⅰ)(ⅱ),ユニット型介護保健施設サービス費(Ⅰ)(ⅳ)"</formula1>
    </dataValidation>
    <dataValidation type="list" allowBlank="1" showInputMessage="1" showErrorMessage="1" sqref="I111:M111">
      <formula1>"介護保健施設サービス費(Ⅰ)(ⅰ),介護保健施設サービス費(Ⅰ)(ⅲ),ユニット型介護保健施設サービス費(Ⅰ)(ⅰ),ユニット型介護保健施設サービス費(Ⅰ)(ⅲ)"</formula1>
    </dataValidation>
  </dataValidations>
  <printOptions horizontalCentered="1"/>
  <pageMargins left="0.39370078740157483" right="0.19685039370078741" top="0.78740157480314965" bottom="0.19685039370078741" header="0" footer="0"/>
  <pageSetup paperSize="9" scale="71" fitToHeight="6" orientation="portrait" r:id="rId1"/>
  <headerFooter alignWithMargins="0"/>
  <rowBreaks count="3" manualBreakCount="3">
    <brk id="33" max="14" man="1"/>
    <brk id="69" max="14" man="1"/>
    <brk id="105"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showGridLines="0" view="pageBreakPreview" zoomScaleNormal="100" zoomScaleSheetLayoutView="100" workbookViewId="0">
      <selection activeCell="A2" sqref="A2:L2"/>
    </sheetView>
  </sheetViews>
  <sheetFormatPr defaultRowHeight="13.5"/>
  <cols>
    <col min="1" max="1" width="2.625" style="207" customWidth="1"/>
    <col min="2" max="2" width="5.625" style="207" customWidth="1"/>
    <col min="3" max="3" width="18.625" style="207" customWidth="1"/>
    <col min="4" max="6" width="9.125" style="207" customWidth="1"/>
    <col min="7" max="7" width="15.625" style="207" customWidth="1"/>
    <col min="8" max="10" width="10.625" style="207" customWidth="1"/>
    <col min="11" max="11" width="12.625" style="207" customWidth="1"/>
    <col min="12" max="12" width="9" style="207" customWidth="1"/>
    <col min="13" max="13" width="9" style="207"/>
    <col min="14" max="16384" width="9" style="208"/>
  </cols>
  <sheetData>
    <row r="1" spans="1:20">
      <c r="A1" s="207" t="s">
        <v>149</v>
      </c>
    </row>
    <row r="2" spans="1:20" ht="24" customHeight="1">
      <c r="A2" s="547" t="s">
        <v>150</v>
      </c>
      <c r="B2" s="548"/>
      <c r="C2" s="548"/>
      <c r="D2" s="548"/>
      <c r="E2" s="548"/>
      <c r="F2" s="548"/>
      <c r="G2" s="548"/>
      <c r="H2" s="548"/>
      <c r="I2" s="548"/>
      <c r="J2" s="548"/>
      <c r="K2" s="548"/>
      <c r="L2" s="548"/>
    </row>
    <row r="3" spans="1:20" s="383" customFormat="1" ht="11.25" customHeight="1">
      <c r="A3" s="382"/>
      <c r="B3" s="240"/>
      <c r="C3" s="240"/>
      <c r="D3" s="240"/>
      <c r="E3" s="240"/>
      <c r="F3" s="240"/>
      <c r="G3" s="240"/>
      <c r="H3" s="240"/>
      <c r="I3" s="240"/>
      <c r="J3" s="240"/>
      <c r="K3" s="240"/>
      <c r="L3" s="240"/>
      <c r="M3" s="240"/>
    </row>
    <row r="4" spans="1:20" ht="22.5" customHeight="1">
      <c r="B4" s="549" t="s">
        <v>151</v>
      </c>
      <c r="C4" s="549"/>
      <c r="D4" s="549"/>
      <c r="E4" s="549"/>
      <c r="F4" s="549"/>
      <c r="G4" s="549"/>
      <c r="H4" s="549"/>
      <c r="I4" s="549"/>
      <c r="J4" s="549"/>
      <c r="K4" s="549"/>
      <c r="L4" s="209"/>
      <c r="M4" s="209"/>
      <c r="N4" s="210"/>
      <c r="O4" s="210"/>
      <c r="P4" s="210"/>
      <c r="Q4" s="210"/>
      <c r="R4" s="211"/>
      <c r="S4" s="211"/>
      <c r="T4" s="212"/>
    </row>
    <row r="5" spans="1:20" s="383" customFormat="1" ht="11.25" customHeight="1">
      <c r="A5" s="240"/>
      <c r="B5" s="240"/>
      <c r="C5" s="240"/>
      <c r="D5" s="240"/>
      <c r="E5" s="240"/>
      <c r="F5" s="240"/>
      <c r="G5" s="240"/>
      <c r="H5" s="240"/>
      <c r="I5" s="240"/>
      <c r="J5" s="240"/>
      <c r="K5" s="240"/>
      <c r="L5" s="240"/>
      <c r="M5" s="240"/>
    </row>
    <row r="6" spans="1:20" ht="18" customHeight="1">
      <c r="A6" s="213"/>
      <c r="B6" s="214" t="s">
        <v>152</v>
      </c>
    </row>
    <row r="7" spans="1:20" ht="18" customHeight="1">
      <c r="A7" s="213"/>
      <c r="B7" s="550" t="s">
        <v>153</v>
      </c>
      <c r="C7" s="550"/>
      <c r="D7" s="550"/>
      <c r="E7" s="550"/>
      <c r="F7" s="550"/>
      <c r="G7" s="550"/>
      <c r="H7" s="550"/>
      <c r="I7" s="550"/>
      <c r="J7" s="550"/>
      <c r="K7" s="550"/>
      <c r="L7" s="550"/>
      <c r="M7" s="215"/>
      <c r="N7" s="216"/>
      <c r="O7" s="216"/>
      <c r="P7" s="216"/>
      <c r="Q7" s="216"/>
      <c r="R7" s="216"/>
    </row>
    <row r="8" spans="1:20" ht="48" customHeight="1">
      <c r="A8" s="217"/>
      <c r="B8" s="550" t="s">
        <v>154</v>
      </c>
      <c r="C8" s="550"/>
      <c r="D8" s="550"/>
      <c r="E8" s="550"/>
      <c r="F8" s="550"/>
      <c r="G8" s="550"/>
      <c r="H8" s="550"/>
      <c r="I8" s="550"/>
      <c r="J8" s="550"/>
      <c r="K8" s="550"/>
      <c r="L8" s="550"/>
      <c r="M8" s="218"/>
      <c r="N8" s="219"/>
      <c r="O8" s="219"/>
      <c r="P8" s="219"/>
      <c r="Q8" s="219"/>
      <c r="R8" s="219"/>
      <c r="S8" s="219"/>
      <c r="T8" s="219"/>
    </row>
    <row r="9" spans="1:20" ht="18" customHeight="1">
      <c r="A9" s="220"/>
      <c r="B9" s="214" t="s">
        <v>155</v>
      </c>
      <c r="C9" s="221"/>
      <c r="D9" s="221"/>
      <c r="E9" s="221"/>
      <c r="F9" s="221"/>
      <c r="G9" s="221"/>
      <c r="H9" s="221"/>
      <c r="I9" s="221"/>
      <c r="J9" s="221"/>
      <c r="K9" s="221"/>
      <c r="L9" s="221"/>
      <c r="M9" s="218"/>
      <c r="N9" s="219"/>
      <c r="O9" s="219"/>
      <c r="P9" s="219"/>
      <c r="Q9" s="219"/>
      <c r="R9" s="219"/>
      <c r="S9" s="219"/>
      <c r="T9" s="219"/>
    </row>
    <row r="10" spans="1:20" s="383" customFormat="1" ht="11.25" customHeight="1">
      <c r="A10" s="240"/>
      <c r="B10" s="384"/>
      <c r="C10" s="226"/>
      <c r="D10" s="226"/>
      <c r="E10" s="226"/>
      <c r="F10" s="226"/>
      <c r="G10" s="226"/>
      <c r="H10" s="226"/>
      <c r="I10" s="226"/>
      <c r="J10" s="226"/>
      <c r="K10" s="226"/>
      <c r="L10" s="226"/>
      <c r="M10" s="385"/>
      <c r="N10" s="386"/>
      <c r="O10" s="386"/>
      <c r="P10" s="386"/>
      <c r="Q10" s="386"/>
      <c r="R10" s="386"/>
      <c r="S10" s="386"/>
      <c r="T10" s="386"/>
    </row>
    <row r="11" spans="1:20" ht="18" customHeight="1" thickBot="1">
      <c r="B11" s="222" t="s">
        <v>156</v>
      </c>
    </row>
    <row r="12" spans="1:20" ht="30" customHeight="1" thickBot="1">
      <c r="B12" s="539"/>
      <c r="C12" s="540"/>
      <c r="D12" s="223" t="s">
        <v>157</v>
      </c>
      <c r="E12" s="224" t="s">
        <v>158</v>
      </c>
      <c r="F12" s="225" t="s">
        <v>158</v>
      </c>
      <c r="H12" s="551" t="s">
        <v>159</v>
      </c>
      <c r="J12" s="553" t="s">
        <v>160</v>
      </c>
      <c r="K12" s="226"/>
      <c r="L12" s="226"/>
    </row>
    <row r="13" spans="1:20" ht="30" customHeight="1" thickBot="1">
      <c r="B13" s="541" t="s">
        <v>161</v>
      </c>
      <c r="C13" s="227" t="s">
        <v>162</v>
      </c>
      <c r="D13" s="228"/>
      <c r="E13" s="229"/>
      <c r="F13" s="230"/>
      <c r="G13" s="231"/>
      <c r="H13" s="552"/>
      <c r="J13" s="552"/>
      <c r="K13" s="226"/>
      <c r="L13" s="226"/>
    </row>
    <row r="14" spans="1:20" ht="30" customHeight="1" thickTop="1" thickBot="1">
      <c r="B14" s="542"/>
      <c r="C14" s="232" t="s">
        <v>163</v>
      </c>
      <c r="D14" s="233"/>
      <c r="E14" s="234"/>
      <c r="F14" s="235"/>
      <c r="H14" s="543" t="s">
        <v>164</v>
      </c>
      <c r="J14" s="543" t="s">
        <v>164</v>
      </c>
    </row>
    <row r="15" spans="1:20" ht="9" customHeight="1" thickBot="1">
      <c r="H15" s="544"/>
      <c r="J15" s="544"/>
    </row>
    <row r="16" spans="1:20" ht="30" customHeight="1" thickBot="1">
      <c r="B16" s="545" t="s">
        <v>165</v>
      </c>
      <c r="C16" s="540"/>
      <c r="D16" s="236" t="str">
        <f>IFERROR(D14/D13,"")</f>
        <v/>
      </c>
      <c r="E16" s="236" t="str">
        <f t="shared" ref="E16:F16" si="0">IFERROR(E14/E13,"")</f>
        <v/>
      </c>
      <c r="F16" s="237" t="str">
        <f t="shared" si="0"/>
        <v/>
      </c>
      <c r="H16" s="238" t="str">
        <f>IFERROR(TRUNC(AVERAGE(D16:F16),2),"")</f>
        <v/>
      </c>
      <c r="I16" s="214" t="s">
        <v>166</v>
      </c>
      <c r="J16" s="238" t="str">
        <f>IFERROR(TRUNC(AVERAGE(D16:F16),2),"")</f>
        <v/>
      </c>
      <c r="K16" s="214" t="s">
        <v>167</v>
      </c>
    </row>
    <row r="17" spans="1:13" ht="14.25" thickBot="1">
      <c r="H17" s="239"/>
      <c r="J17" s="239"/>
    </row>
    <row r="18" spans="1:13" ht="30" customHeight="1" thickBot="1">
      <c r="B18" s="539"/>
      <c r="C18" s="540"/>
      <c r="D18" s="223" t="s">
        <v>61</v>
      </c>
      <c r="E18" s="224" t="s">
        <v>61</v>
      </c>
      <c r="F18" s="225" t="s">
        <v>61</v>
      </c>
      <c r="G18" s="240"/>
      <c r="H18" s="241" t="s">
        <v>168</v>
      </c>
      <c r="J18" s="241" t="s">
        <v>168</v>
      </c>
    </row>
    <row r="19" spans="1:13" ht="30" customHeight="1" thickBot="1">
      <c r="B19" s="541" t="s">
        <v>169</v>
      </c>
      <c r="C19" s="227" t="s">
        <v>170</v>
      </c>
      <c r="D19" s="228"/>
      <c r="E19" s="229"/>
      <c r="F19" s="230"/>
      <c r="H19" s="239"/>
      <c r="J19" s="239"/>
    </row>
    <row r="20" spans="1:13" ht="30" customHeight="1" thickTop="1" thickBot="1">
      <c r="B20" s="542"/>
      <c r="C20" s="391" t="s">
        <v>171</v>
      </c>
      <c r="D20" s="233"/>
      <c r="E20" s="234"/>
      <c r="F20" s="235"/>
      <c r="H20" s="543" t="s">
        <v>164</v>
      </c>
      <c r="J20" s="543" t="s">
        <v>164</v>
      </c>
    </row>
    <row r="21" spans="1:13" ht="9" customHeight="1" thickBot="1">
      <c r="H21" s="544"/>
      <c r="J21" s="544"/>
    </row>
    <row r="22" spans="1:13" ht="30" customHeight="1" thickBot="1">
      <c r="B22" s="545" t="s">
        <v>165</v>
      </c>
      <c r="C22" s="540"/>
      <c r="D22" s="236" t="str">
        <f>IFERROR(D20/D19,"")</f>
        <v/>
      </c>
      <c r="E22" s="236" t="str">
        <f t="shared" ref="E22:F22" si="1">IFERROR(E20/E19,"")</f>
        <v/>
      </c>
      <c r="F22" s="237" t="str">
        <f t="shared" si="1"/>
        <v/>
      </c>
      <c r="H22" s="238" t="str">
        <f>IFERROR(TRUNC(AVERAGE(D22:F22),2),"")</f>
        <v/>
      </c>
      <c r="I22" s="214" t="s">
        <v>172</v>
      </c>
      <c r="J22" s="238" t="str">
        <f>IFERROR(TRUNC(AVERAGE(D22:F22),2),"")</f>
        <v/>
      </c>
      <c r="K22" s="214" t="s">
        <v>173</v>
      </c>
    </row>
    <row r="23" spans="1:13" s="383" customFormat="1" ht="11.25" customHeight="1">
      <c r="A23" s="240"/>
      <c r="B23" s="240"/>
      <c r="C23" s="240"/>
      <c r="D23" s="240"/>
      <c r="E23" s="240"/>
      <c r="F23" s="240"/>
      <c r="G23" s="240"/>
      <c r="H23" s="240"/>
      <c r="I23" s="240"/>
      <c r="J23" s="240"/>
      <c r="K23" s="240"/>
      <c r="L23" s="240"/>
      <c r="M23" s="240"/>
    </row>
    <row r="24" spans="1:13" ht="18" customHeight="1" thickBot="1">
      <c r="B24" s="222" t="s">
        <v>174</v>
      </c>
    </row>
    <row r="25" spans="1:13" ht="30" customHeight="1" thickBot="1">
      <c r="B25" s="539"/>
      <c r="C25" s="540"/>
      <c r="D25" s="223" t="s">
        <v>158</v>
      </c>
      <c r="E25" s="224" t="s">
        <v>158</v>
      </c>
      <c r="F25" s="225" t="s">
        <v>158</v>
      </c>
      <c r="H25" s="239"/>
      <c r="J25" s="239"/>
    </row>
    <row r="26" spans="1:13" ht="30" customHeight="1" thickBot="1">
      <c r="B26" s="541" t="s">
        <v>175</v>
      </c>
      <c r="C26" s="227" t="s">
        <v>162</v>
      </c>
      <c r="D26" s="228"/>
      <c r="E26" s="229"/>
      <c r="F26" s="230"/>
      <c r="H26" s="239"/>
      <c r="J26" s="239"/>
    </row>
    <row r="27" spans="1:13" ht="30" customHeight="1" thickTop="1" thickBot="1">
      <c r="B27" s="542"/>
      <c r="C27" s="232" t="s">
        <v>176</v>
      </c>
      <c r="D27" s="233"/>
      <c r="E27" s="234"/>
      <c r="F27" s="235"/>
      <c r="H27" s="543" t="s">
        <v>164</v>
      </c>
      <c r="J27" s="543" t="s">
        <v>164</v>
      </c>
    </row>
    <row r="28" spans="1:13" ht="9" customHeight="1" thickBot="1">
      <c r="H28" s="544"/>
      <c r="J28" s="544"/>
    </row>
    <row r="29" spans="1:13" ht="30" customHeight="1" thickBot="1">
      <c r="B29" s="545" t="s">
        <v>177</v>
      </c>
      <c r="C29" s="540"/>
      <c r="D29" s="236" t="str">
        <f>IFERROR(D27/D26,"")</f>
        <v/>
      </c>
      <c r="E29" s="236" t="str">
        <f t="shared" ref="E29:F29" si="2">IFERROR(E27/E26,"")</f>
        <v/>
      </c>
      <c r="F29" s="242" t="str">
        <f t="shared" si="2"/>
        <v/>
      </c>
      <c r="G29" s="243"/>
      <c r="H29" s="238" t="str">
        <f>IFERROR(TRUNC(AVERAGE(D29:F29),2),"")</f>
        <v/>
      </c>
      <c r="I29" s="244" t="s">
        <v>172</v>
      </c>
      <c r="J29" s="238" t="str">
        <f>IFERROR(TRUNC(AVERAGE(D29:F29),2),"")</f>
        <v/>
      </c>
      <c r="K29" s="214" t="s">
        <v>178</v>
      </c>
    </row>
    <row r="30" spans="1:13" ht="14.25" thickBot="1">
      <c r="H30" s="239"/>
      <c r="J30" s="239"/>
    </row>
    <row r="31" spans="1:13" ht="30" customHeight="1" thickBot="1">
      <c r="B31" s="539"/>
      <c r="C31" s="540"/>
      <c r="D31" s="223" t="s">
        <v>61</v>
      </c>
      <c r="E31" s="224" t="s">
        <v>61</v>
      </c>
      <c r="F31" s="225" t="s">
        <v>61</v>
      </c>
      <c r="H31" s="241" t="s">
        <v>168</v>
      </c>
      <c r="J31" s="241" t="s">
        <v>168</v>
      </c>
    </row>
    <row r="32" spans="1:13" ht="30" customHeight="1" thickBot="1">
      <c r="B32" s="541" t="s">
        <v>169</v>
      </c>
      <c r="C32" s="227" t="s">
        <v>170</v>
      </c>
      <c r="D32" s="228"/>
      <c r="E32" s="229"/>
      <c r="F32" s="230"/>
      <c r="H32" s="239"/>
      <c r="J32" s="239"/>
    </row>
    <row r="33" spans="1:16" ht="30" customHeight="1" thickTop="1" thickBot="1">
      <c r="B33" s="542"/>
      <c r="C33" s="391" t="s">
        <v>179</v>
      </c>
      <c r="D33" s="233"/>
      <c r="E33" s="234"/>
      <c r="F33" s="235"/>
      <c r="H33" s="543" t="s">
        <v>164</v>
      </c>
      <c r="J33" s="543" t="s">
        <v>164</v>
      </c>
    </row>
    <row r="34" spans="1:16" ht="9" customHeight="1" thickBot="1">
      <c r="H34" s="544"/>
      <c r="J34" s="544"/>
    </row>
    <row r="35" spans="1:16" ht="30" customHeight="1" thickBot="1">
      <c r="B35" s="545" t="s">
        <v>165</v>
      </c>
      <c r="C35" s="540"/>
      <c r="D35" s="236" t="str">
        <f>IFERROR(D33/D32,"")</f>
        <v/>
      </c>
      <c r="E35" s="236" t="str">
        <f t="shared" ref="E35:F35" si="3">IFERROR(E33/E32,"")</f>
        <v/>
      </c>
      <c r="F35" s="237" t="str">
        <f t="shared" si="3"/>
        <v/>
      </c>
      <c r="H35" s="238" t="str">
        <f>IFERROR(TRUNC(AVERAGE(D35:F35),2),"")</f>
        <v/>
      </c>
      <c r="I35" s="214" t="s">
        <v>180</v>
      </c>
      <c r="J35" s="238" t="str">
        <f>IFERROR(TRUNC(AVERAGE(D35:F35),2),"")</f>
        <v/>
      </c>
      <c r="K35" s="214" t="s">
        <v>181</v>
      </c>
    </row>
    <row r="36" spans="1:16" s="383" customFormat="1" ht="11.25" customHeight="1">
      <c r="A36" s="240"/>
      <c r="B36" s="240"/>
      <c r="C36" s="240"/>
      <c r="D36" s="240"/>
      <c r="E36" s="240"/>
      <c r="F36" s="240"/>
      <c r="G36" s="240"/>
      <c r="H36" s="240"/>
      <c r="I36" s="240"/>
      <c r="J36" s="240"/>
      <c r="K36" s="240"/>
      <c r="L36" s="240"/>
      <c r="M36" s="240"/>
    </row>
    <row r="37" spans="1:16" ht="18.75" customHeight="1">
      <c r="B37" s="546" t="s">
        <v>182</v>
      </c>
      <c r="C37" s="546"/>
      <c r="D37" s="546"/>
      <c r="E37" s="546"/>
      <c r="F37" s="546"/>
      <c r="G37" s="546"/>
      <c r="H37" s="546"/>
      <c r="I37" s="546"/>
      <c r="J37" s="546"/>
      <c r="K37" s="546"/>
      <c r="L37" s="546"/>
    </row>
    <row r="38" spans="1:16" ht="18.75" customHeight="1">
      <c r="A38" s="245"/>
      <c r="B38" s="538" t="s">
        <v>183</v>
      </c>
      <c r="C38" s="538"/>
      <c r="D38" s="538"/>
      <c r="E38" s="538"/>
      <c r="F38" s="538"/>
      <c r="G38" s="538"/>
      <c r="H38" s="538"/>
      <c r="I38" s="538"/>
      <c r="J38" s="538"/>
      <c r="K38" s="538"/>
      <c r="L38" s="538"/>
      <c r="M38" s="246"/>
      <c r="N38" s="247"/>
      <c r="O38" s="247"/>
      <c r="P38" s="247"/>
    </row>
    <row r="39" spans="1:16" ht="18.75" customHeight="1" thickBot="1">
      <c r="A39" s="245"/>
      <c r="B39" s="538" t="s">
        <v>184</v>
      </c>
      <c r="C39" s="538"/>
      <c r="D39" s="538"/>
      <c r="E39" s="538"/>
      <c r="F39" s="538"/>
      <c r="G39" s="538"/>
      <c r="H39" s="538"/>
      <c r="I39" s="538"/>
      <c r="J39" s="538"/>
      <c r="K39" s="538"/>
      <c r="L39" s="538"/>
      <c r="M39" s="246"/>
      <c r="N39" s="247"/>
      <c r="O39" s="247"/>
      <c r="P39" s="247"/>
    </row>
    <row r="40" spans="1:16" ht="30" customHeight="1" thickBot="1">
      <c r="B40" s="539"/>
      <c r="C40" s="540"/>
      <c r="D40" s="223" t="s">
        <v>61</v>
      </c>
      <c r="E40" s="224" t="s">
        <v>61</v>
      </c>
      <c r="F40" s="225" t="s">
        <v>61</v>
      </c>
      <c r="G40" s="240"/>
      <c r="H40" s="239"/>
      <c r="J40" s="239"/>
    </row>
    <row r="41" spans="1:16" ht="30" customHeight="1" thickBot="1">
      <c r="B41" s="541" t="s">
        <v>175</v>
      </c>
      <c r="C41" s="227" t="s">
        <v>170</v>
      </c>
      <c r="D41" s="228"/>
      <c r="E41" s="229"/>
      <c r="F41" s="230"/>
      <c r="H41" s="239"/>
      <c r="J41" s="239"/>
    </row>
    <row r="42" spans="1:16" ht="46.5" customHeight="1" thickTop="1" thickBot="1">
      <c r="B42" s="542"/>
      <c r="C42" s="232" t="s">
        <v>185</v>
      </c>
      <c r="D42" s="233"/>
      <c r="E42" s="234"/>
      <c r="F42" s="235"/>
      <c r="H42" s="543" t="s">
        <v>164</v>
      </c>
      <c r="J42" s="543" t="s">
        <v>164</v>
      </c>
    </row>
    <row r="43" spans="1:16" ht="9" customHeight="1" thickBot="1">
      <c r="H43" s="544"/>
      <c r="J43" s="544"/>
    </row>
    <row r="44" spans="1:16" ht="28.5" customHeight="1" thickBot="1">
      <c r="B44" s="545" t="s">
        <v>186</v>
      </c>
      <c r="C44" s="540"/>
      <c r="D44" s="248" t="str">
        <f>IFERROR(D42/D41,"")</f>
        <v/>
      </c>
      <c r="E44" s="248" t="str">
        <f t="shared" ref="E44:F44" si="4">IFERROR(E42/E41,"")</f>
        <v/>
      </c>
      <c r="F44" s="249" t="str">
        <f t="shared" si="4"/>
        <v/>
      </c>
      <c r="H44" s="250" t="str">
        <f>IFERROR(TRUNC(AVERAGE(D44:F44),2),"")</f>
        <v/>
      </c>
      <c r="I44" s="207" t="s">
        <v>187</v>
      </c>
      <c r="J44" s="250" t="str">
        <f>IFERROR(TRUNC(AVERAGE(D44:F44),2),"")</f>
        <v/>
      </c>
      <c r="K44" s="207" t="s">
        <v>187</v>
      </c>
    </row>
    <row r="45" spans="1:16" ht="14.25" customHeight="1">
      <c r="B45" s="251"/>
      <c r="C45" s="252"/>
      <c r="D45" s="252"/>
      <c r="E45" s="252"/>
      <c r="F45" s="252"/>
      <c r="H45" s="252"/>
      <c r="I45" s="214"/>
      <c r="J45" s="252"/>
      <c r="K45" s="214"/>
    </row>
    <row r="46" spans="1:16" ht="14.25" thickBot="1">
      <c r="E46" s="536" t="s">
        <v>188</v>
      </c>
      <c r="F46" s="537"/>
      <c r="G46" s="537"/>
      <c r="H46" s="253"/>
      <c r="I46" s="207" t="s">
        <v>189</v>
      </c>
      <c r="J46" s="253"/>
      <c r="K46" s="207" t="s">
        <v>189</v>
      </c>
    </row>
    <row r="47" spans="1:16" ht="15.75" thickTop="1" thickBot="1">
      <c r="G47" s="254" t="s">
        <v>190</v>
      </c>
      <c r="H47" s="255" t="str">
        <f>IFERROR(H44*H46,"")</f>
        <v/>
      </c>
      <c r="I47" s="214" t="s">
        <v>191</v>
      </c>
      <c r="J47" s="255" t="str">
        <f>IFERROR(J44*J46,"")</f>
        <v/>
      </c>
      <c r="K47" s="214" t="s">
        <v>192</v>
      </c>
    </row>
    <row r="48" spans="1:16" s="383" customFormat="1" ht="11.25" customHeight="1" thickTop="1">
      <c r="A48" s="240"/>
      <c r="B48" s="240"/>
      <c r="C48" s="240"/>
      <c r="D48" s="240"/>
      <c r="E48" s="240"/>
      <c r="F48" s="240"/>
      <c r="G48" s="240"/>
      <c r="H48" s="240"/>
      <c r="I48" s="387"/>
      <c r="J48" s="240"/>
      <c r="K48" s="240"/>
      <c r="L48" s="240"/>
      <c r="M48" s="240"/>
    </row>
    <row r="49" spans="1:13" s="257" customFormat="1">
      <c r="A49" s="256"/>
      <c r="B49" s="207" t="s">
        <v>193</v>
      </c>
      <c r="C49" s="207"/>
      <c r="D49" s="207"/>
      <c r="E49" s="207"/>
      <c r="F49" s="207"/>
      <c r="G49" s="207"/>
      <c r="H49" s="207"/>
      <c r="I49" s="207"/>
      <c r="J49" s="207"/>
      <c r="K49" s="207"/>
      <c r="L49" s="207"/>
      <c r="M49" s="207"/>
    </row>
    <row r="50" spans="1:13" s="257" customFormat="1" ht="27" customHeight="1">
      <c r="A50" s="258"/>
      <c r="B50" s="538" t="s">
        <v>194</v>
      </c>
      <c r="C50" s="538"/>
      <c r="D50" s="538"/>
      <c r="E50" s="538"/>
      <c r="F50" s="538"/>
      <c r="G50" s="538"/>
      <c r="H50" s="538"/>
      <c r="I50" s="538"/>
      <c r="J50" s="538"/>
      <c r="K50" s="538"/>
      <c r="L50" s="538"/>
      <c r="M50" s="207"/>
    </row>
    <row r="51" spans="1:13" ht="9" customHeight="1">
      <c r="A51" s="254"/>
    </row>
  </sheetData>
  <mergeCells count="36">
    <mergeCell ref="B22:C22"/>
    <mergeCell ref="A2:L2"/>
    <mergeCell ref="B4:K4"/>
    <mergeCell ref="B7:L7"/>
    <mergeCell ref="B8:L8"/>
    <mergeCell ref="B12:C12"/>
    <mergeCell ref="H12:H13"/>
    <mergeCell ref="J12:J13"/>
    <mergeCell ref="B13:B14"/>
    <mergeCell ref="H14:H15"/>
    <mergeCell ref="J14:J15"/>
    <mergeCell ref="B16:C16"/>
    <mergeCell ref="B18:C18"/>
    <mergeCell ref="B19:B20"/>
    <mergeCell ref="H20:H21"/>
    <mergeCell ref="J20:J21"/>
    <mergeCell ref="B38:L38"/>
    <mergeCell ref="B25:C25"/>
    <mergeCell ref="B26:B27"/>
    <mergeCell ref="H27:H28"/>
    <mergeCell ref="J27:J28"/>
    <mergeCell ref="B29:C29"/>
    <mergeCell ref="B31:C31"/>
    <mergeCell ref="B32:B33"/>
    <mergeCell ref="H33:H34"/>
    <mergeCell ref="J33:J34"/>
    <mergeCell ref="B35:C35"/>
    <mergeCell ref="B37:L37"/>
    <mergeCell ref="E46:G46"/>
    <mergeCell ref="B50:L50"/>
    <mergeCell ref="B39:L39"/>
    <mergeCell ref="B40:C40"/>
    <mergeCell ref="B41:B42"/>
    <mergeCell ref="H42:H43"/>
    <mergeCell ref="J42:J43"/>
    <mergeCell ref="B44:C44"/>
  </mergeCells>
  <phoneticPr fontId="1"/>
  <printOptions horizontalCentered="1"/>
  <pageMargins left="0.59055118110236227" right="0.59055118110236227" top="0.78740157480314965" bottom="0.59055118110236227" header="0.51181102362204722" footer="0.51181102362204722"/>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view="pageBreakPreview" zoomScaleNormal="62" zoomScaleSheetLayoutView="100" workbookViewId="0">
      <selection activeCell="A2" sqref="A2:L2"/>
    </sheetView>
  </sheetViews>
  <sheetFormatPr defaultRowHeight="13.5"/>
  <cols>
    <col min="1" max="1" width="2.625" style="97" customWidth="1"/>
    <col min="2" max="2" width="5.625" style="97" customWidth="1"/>
    <col min="3" max="3" width="18.625" style="97" customWidth="1"/>
    <col min="4" max="6" width="9.125" style="97" customWidth="1"/>
    <col min="7" max="7" width="16.75" style="97" customWidth="1"/>
    <col min="8" max="10" width="10.625" style="97" customWidth="1"/>
    <col min="11" max="11" width="12.625" style="97" customWidth="1"/>
    <col min="12" max="12" width="8.625" style="97" customWidth="1"/>
    <col min="13" max="13" width="9" style="97"/>
    <col min="14" max="16384" width="9" style="98"/>
  </cols>
  <sheetData>
    <row r="1" spans="1:20">
      <c r="A1" s="97" t="s">
        <v>195</v>
      </c>
    </row>
    <row r="2" spans="1:20" ht="24" customHeight="1">
      <c r="A2" s="562" t="s">
        <v>196</v>
      </c>
      <c r="B2" s="563"/>
      <c r="C2" s="563"/>
      <c r="D2" s="563"/>
      <c r="E2" s="563"/>
      <c r="F2" s="563"/>
      <c r="G2" s="563"/>
      <c r="H2" s="563"/>
      <c r="I2" s="563"/>
      <c r="J2" s="563"/>
      <c r="K2" s="563"/>
      <c r="L2" s="563"/>
    </row>
    <row r="3" spans="1:20">
      <c r="A3" s="259"/>
    </row>
    <row r="4" spans="1:20" ht="24" customHeight="1">
      <c r="B4" s="474" t="s">
        <v>197</v>
      </c>
      <c r="C4" s="474"/>
      <c r="D4" s="474"/>
      <c r="E4" s="474"/>
      <c r="F4" s="474"/>
      <c r="G4" s="474"/>
      <c r="H4" s="474"/>
      <c r="I4" s="474"/>
      <c r="J4" s="474"/>
      <c r="K4" s="474"/>
      <c r="L4" s="260"/>
      <c r="M4" s="260"/>
      <c r="N4" s="261"/>
      <c r="O4" s="261"/>
      <c r="P4" s="261"/>
      <c r="Q4" s="261"/>
      <c r="R4" s="262"/>
      <c r="S4" s="262"/>
      <c r="T4" s="103"/>
    </row>
    <row r="6" spans="1:20" ht="18" customHeight="1">
      <c r="A6" s="263"/>
      <c r="B6" s="203" t="s">
        <v>152</v>
      </c>
    </row>
    <row r="7" spans="1:20" ht="18" customHeight="1">
      <c r="A7" s="263"/>
      <c r="B7" s="476" t="s">
        <v>153</v>
      </c>
      <c r="C7" s="476"/>
      <c r="D7" s="476"/>
      <c r="E7" s="476"/>
      <c r="F7" s="476"/>
      <c r="G7" s="476"/>
      <c r="H7" s="476"/>
      <c r="I7" s="476"/>
      <c r="J7" s="476"/>
      <c r="K7" s="476"/>
      <c r="L7" s="476"/>
      <c r="M7" s="264"/>
      <c r="N7" s="265"/>
      <c r="O7" s="265"/>
      <c r="P7" s="265"/>
      <c r="Q7" s="265"/>
      <c r="R7" s="265"/>
    </row>
    <row r="8" spans="1:20" ht="48" customHeight="1">
      <c r="A8" s="266"/>
      <c r="B8" s="564" t="s">
        <v>198</v>
      </c>
      <c r="C8" s="564"/>
      <c r="D8" s="564"/>
      <c r="E8" s="564"/>
      <c r="F8" s="564"/>
      <c r="G8" s="564"/>
      <c r="H8" s="564"/>
      <c r="I8" s="564"/>
      <c r="J8" s="564"/>
      <c r="K8" s="564"/>
      <c r="L8" s="564"/>
      <c r="M8" s="107"/>
      <c r="N8" s="108"/>
      <c r="O8" s="108"/>
      <c r="P8" s="108"/>
      <c r="Q8" s="108"/>
      <c r="R8" s="108"/>
      <c r="S8" s="108"/>
      <c r="T8" s="108"/>
    </row>
    <row r="9" spans="1:20" ht="18" customHeight="1">
      <c r="A9" s="266"/>
      <c r="B9" s="203" t="s">
        <v>155</v>
      </c>
      <c r="C9" s="267"/>
      <c r="D9" s="267"/>
      <c r="E9" s="267"/>
      <c r="F9" s="267"/>
      <c r="G9" s="267"/>
      <c r="H9" s="267"/>
      <c r="I9" s="267"/>
      <c r="J9" s="267"/>
      <c r="K9" s="267"/>
      <c r="L9" s="267"/>
      <c r="M9" s="107"/>
      <c r="N9" s="108"/>
      <c r="O9" s="108"/>
      <c r="P9" s="108"/>
      <c r="Q9" s="108"/>
      <c r="R9" s="108"/>
      <c r="S9" s="108"/>
      <c r="T9" s="108"/>
    </row>
    <row r="10" spans="1:20" ht="13.5" customHeight="1">
      <c r="A10" s="268"/>
      <c r="E10" s="269"/>
    </row>
    <row r="11" spans="1:20" ht="18" customHeight="1" thickBot="1">
      <c r="B11" s="109" t="s">
        <v>156</v>
      </c>
    </row>
    <row r="12" spans="1:20" ht="30" customHeight="1" thickBot="1">
      <c r="B12" s="555"/>
      <c r="C12" s="556"/>
      <c r="D12" s="270" t="s">
        <v>157</v>
      </c>
      <c r="E12" s="271" t="s">
        <v>158</v>
      </c>
      <c r="F12" s="272" t="s">
        <v>158</v>
      </c>
      <c r="G12" s="565" t="s">
        <v>199</v>
      </c>
      <c r="H12" s="566"/>
      <c r="J12" s="568" t="s">
        <v>200</v>
      </c>
      <c r="K12" s="566"/>
      <c r="L12" s="566"/>
    </row>
    <row r="13" spans="1:20" ht="30" customHeight="1" thickBot="1">
      <c r="B13" s="557" t="s">
        <v>161</v>
      </c>
      <c r="C13" s="273" t="s">
        <v>162</v>
      </c>
      <c r="D13" s="274"/>
      <c r="E13" s="275"/>
      <c r="F13" s="276"/>
      <c r="G13" s="567"/>
      <c r="H13" s="566"/>
      <c r="J13" s="566"/>
      <c r="K13" s="566"/>
      <c r="L13" s="566"/>
    </row>
    <row r="14" spans="1:20" ht="30" customHeight="1" thickTop="1" thickBot="1">
      <c r="B14" s="558"/>
      <c r="C14" s="277" t="s">
        <v>163</v>
      </c>
      <c r="D14" s="278"/>
      <c r="E14" s="279"/>
      <c r="F14" s="280"/>
      <c r="H14" s="559" t="s">
        <v>164</v>
      </c>
      <c r="J14" s="559" t="s">
        <v>164</v>
      </c>
    </row>
    <row r="15" spans="1:20" ht="9" customHeight="1" thickBot="1">
      <c r="H15" s="560"/>
      <c r="J15" s="560"/>
    </row>
    <row r="16" spans="1:20" ht="30" customHeight="1" thickBot="1">
      <c r="B16" s="561" t="s">
        <v>165</v>
      </c>
      <c r="C16" s="556"/>
      <c r="D16" s="281" t="str">
        <f>IFERROR(D14/D13,"")</f>
        <v/>
      </c>
      <c r="E16" s="281" t="str">
        <f t="shared" ref="E16:F16" si="0">IFERROR(E14/E13,"")</f>
        <v/>
      </c>
      <c r="F16" s="282" t="str">
        <f t="shared" si="0"/>
        <v/>
      </c>
      <c r="H16" s="283" t="str">
        <f>IFERROR(TRUNC(AVERAGE(D16:F16),2),"")</f>
        <v/>
      </c>
      <c r="I16" s="203" t="s">
        <v>166</v>
      </c>
      <c r="J16" s="283" t="str">
        <f>IFERROR(TRUNC(AVERAGE(D16:F16),2),"")</f>
        <v/>
      </c>
      <c r="K16" s="203" t="s">
        <v>166</v>
      </c>
    </row>
    <row r="17" spans="2:11" ht="14.25" thickBot="1">
      <c r="H17" s="284"/>
      <c r="J17" s="284"/>
    </row>
    <row r="18" spans="2:11" ht="30" customHeight="1" thickBot="1">
      <c r="B18" s="555"/>
      <c r="C18" s="556"/>
      <c r="D18" s="270" t="s">
        <v>61</v>
      </c>
      <c r="E18" s="271" t="s">
        <v>61</v>
      </c>
      <c r="F18" s="272" t="s">
        <v>61</v>
      </c>
      <c r="H18" s="285" t="s">
        <v>168</v>
      </c>
      <c r="J18" s="285" t="s">
        <v>168</v>
      </c>
    </row>
    <row r="19" spans="2:11" ht="30" customHeight="1" thickBot="1">
      <c r="B19" s="557" t="s">
        <v>169</v>
      </c>
      <c r="C19" s="273" t="s">
        <v>170</v>
      </c>
      <c r="D19" s="274"/>
      <c r="E19" s="275"/>
      <c r="F19" s="276"/>
      <c r="H19" s="284"/>
      <c r="J19" s="284"/>
    </row>
    <row r="20" spans="2:11" ht="30" customHeight="1" thickTop="1" thickBot="1">
      <c r="B20" s="558"/>
      <c r="C20" s="277" t="s">
        <v>171</v>
      </c>
      <c r="D20" s="278"/>
      <c r="E20" s="279"/>
      <c r="F20" s="280"/>
      <c r="H20" s="559" t="s">
        <v>164</v>
      </c>
      <c r="J20" s="559" t="s">
        <v>164</v>
      </c>
    </row>
    <row r="21" spans="2:11" ht="9" customHeight="1" thickBot="1">
      <c r="H21" s="560"/>
      <c r="J21" s="560"/>
    </row>
    <row r="22" spans="2:11" ht="30" customHeight="1" thickBot="1">
      <c r="B22" s="561" t="s">
        <v>165</v>
      </c>
      <c r="C22" s="556"/>
      <c r="D22" s="281" t="str">
        <f>IFERROR(D20/D19,"")</f>
        <v/>
      </c>
      <c r="E22" s="281" t="str">
        <f t="shared" ref="E22:F22" si="1">IFERROR(E20/E19,"")</f>
        <v/>
      </c>
      <c r="F22" s="282" t="str">
        <f t="shared" si="1"/>
        <v/>
      </c>
      <c r="G22" s="286"/>
      <c r="H22" s="283" t="str">
        <f>IFERROR(TRUNC(AVERAGE(D22:F22),2),"")</f>
        <v/>
      </c>
      <c r="I22" s="287" t="s">
        <v>180</v>
      </c>
      <c r="J22" s="283" t="str">
        <f>IFERROR(TRUNC(AVERAGE(D22:F22),2),"")</f>
        <v/>
      </c>
      <c r="K22" s="203" t="s">
        <v>180</v>
      </c>
    </row>
    <row r="23" spans="2:11">
      <c r="H23" s="284"/>
      <c r="J23" s="284"/>
    </row>
    <row r="24" spans="2:11" ht="18" customHeight="1" thickBot="1">
      <c r="B24" s="109" t="s">
        <v>201</v>
      </c>
    </row>
    <row r="25" spans="2:11" ht="30" customHeight="1" thickBot="1">
      <c r="B25" s="555"/>
      <c r="C25" s="556"/>
      <c r="D25" s="270" t="s">
        <v>157</v>
      </c>
      <c r="E25" s="271" t="s">
        <v>158</v>
      </c>
      <c r="F25" s="272" t="s">
        <v>158</v>
      </c>
      <c r="H25" s="284"/>
      <c r="J25" s="284"/>
    </row>
    <row r="26" spans="2:11" ht="30" customHeight="1" thickBot="1">
      <c r="B26" s="557" t="s">
        <v>175</v>
      </c>
      <c r="C26" s="273" t="s">
        <v>162</v>
      </c>
      <c r="D26" s="274"/>
      <c r="E26" s="275"/>
      <c r="F26" s="276"/>
      <c r="H26" s="284"/>
      <c r="J26" s="284"/>
    </row>
    <row r="27" spans="2:11" ht="30" customHeight="1" thickTop="1" thickBot="1">
      <c r="B27" s="558"/>
      <c r="C27" s="277" t="s">
        <v>176</v>
      </c>
      <c r="D27" s="278"/>
      <c r="E27" s="279"/>
      <c r="F27" s="280"/>
      <c r="H27" s="559" t="s">
        <v>164</v>
      </c>
      <c r="J27" s="559" t="s">
        <v>164</v>
      </c>
    </row>
    <row r="28" spans="2:11" ht="9" customHeight="1" thickBot="1">
      <c r="H28" s="560"/>
      <c r="J28" s="560"/>
    </row>
    <row r="29" spans="2:11" ht="30" customHeight="1" thickBot="1">
      <c r="B29" s="561" t="s">
        <v>177</v>
      </c>
      <c r="C29" s="556"/>
      <c r="D29" s="281" t="str">
        <f>IFERROR(D27/D26,"")</f>
        <v/>
      </c>
      <c r="E29" s="281" t="str">
        <f t="shared" ref="E29:F29" si="2">IFERROR(E27/E26,"")</f>
        <v/>
      </c>
      <c r="F29" s="288" t="str">
        <f t="shared" si="2"/>
        <v/>
      </c>
      <c r="G29" s="286"/>
      <c r="H29" s="283" t="str">
        <f>IFERROR(TRUNC(AVERAGE(D29:F29),2),"")</f>
        <v/>
      </c>
      <c r="I29" s="287" t="s">
        <v>180</v>
      </c>
      <c r="J29" s="283" t="str">
        <f>IFERROR(TRUNC(AVERAGE(D29:F29),2),"")</f>
        <v/>
      </c>
      <c r="K29" s="203" t="s">
        <v>202</v>
      </c>
    </row>
    <row r="30" spans="2:11" ht="14.25" thickBot="1">
      <c r="H30" s="284"/>
      <c r="J30" s="284"/>
    </row>
    <row r="31" spans="2:11" ht="30" customHeight="1" thickBot="1">
      <c r="B31" s="555"/>
      <c r="C31" s="556"/>
      <c r="D31" s="270" t="s">
        <v>61</v>
      </c>
      <c r="E31" s="271" t="s">
        <v>61</v>
      </c>
      <c r="F31" s="272" t="s">
        <v>61</v>
      </c>
      <c r="H31" s="285" t="s">
        <v>168</v>
      </c>
      <c r="J31" s="285" t="s">
        <v>168</v>
      </c>
    </row>
    <row r="32" spans="2:11" ht="30" customHeight="1" thickBot="1">
      <c r="B32" s="557" t="s">
        <v>169</v>
      </c>
      <c r="C32" s="273" t="s">
        <v>170</v>
      </c>
      <c r="D32" s="274"/>
      <c r="E32" s="275"/>
      <c r="F32" s="276"/>
      <c r="H32" s="284"/>
      <c r="J32" s="284"/>
    </row>
    <row r="33" spans="1:16" ht="30" customHeight="1" thickTop="1" thickBot="1">
      <c r="B33" s="558"/>
      <c r="C33" s="277" t="s">
        <v>179</v>
      </c>
      <c r="D33" s="278"/>
      <c r="E33" s="279"/>
      <c r="F33" s="280"/>
      <c r="H33" s="559" t="s">
        <v>164</v>
      </c>
      <c r="J33" s="559" t="s">
        <v>164</v>
      </c>
    </row>
    <row r="34" spans="1:16" ht="9" customHeight="1" thickBot="1">
      <c r="H34" s="560"/>
      <c r="J34" s="560"/>
    </row>
    <row r="35" spans="1:16" ht="30" customHeight="1" thickBot="1">
      <c r="B35" s="561" t="s">
        <v>165</v>
      </c>
      <c r="C35" s="556"/>
      <c r="D35" s="281" t="str">
        <f>IFERROR(D33/D32,"")</f>
        <v/>
      </c>
      <c r="E35" s="281" t="str">
        <f t="shared" ref="E35:F35" si="3">IFERROR(E33/E32,"")</f>
        <v/>
      </c>
      <c r="F35" s="282" t="str">
        <f t="shared" si="3"/>
        <v/>
      </c>
      <c r="G35" s="286"/>
      <c r="H35" s="283" t="str">
        <f>IFERROR(TRUNC(AVERAGE(D35:F35),2),"")</f>
        <v/>
      </c>
      <c r="I35" s="287" t="s">
        <v>180</v>
      </c>
      <c r="J35" s="283" t="str">
        <f>IFERROR(TRUNC(AVERAGE(D35:F35),2),"")</f>
        <v/>
      </c>
      <c r="K35" s="203" t="s">
        <v>202</v>
      </c>
    </row>
    <row r="36" spans="1:16">
      <c r="H36" s="284"/>
      <c r="J36" s="284"/>
    </row>
    <row r="37" spans="1:16" ht="18.75" customHeight="1">
      <c r="B37" s="478" t="s">
        <v>182</v>
      </c>
      <c r="C37" s="478"/>
      <c r="D37" s="478"/>
      <c r="E37" s="478"/>
      <c r="F37" s="478"/>
      <c r="G37" s="478"/>
      <c r="H37" s="478"/>
      <c r="I37" s="478"/>
      <c r="J37" s="478"/>
      <c r="K37" s="478"/>
      <c r="L37" s="478"/>
    </row>
    <row r="38" spans="1:16" ht="18.75" customHeight="1">
      <c r="A38" s="289"/>
      <c r="B38" s="554" t="s">
        <v>183</v>
      </c>
      <c r="C38" s="554"/>
      <c r="D38" s="554"/>
      <c r="E38" s="554"/>
      <c r="F38" s="554"/>
      <c r="G38" s="554"/>
      <c r="H38" s="554"/>
      <c r="I38" s="554"/>
      <c r="J38" s="554"/>
      <c r="K38" s="554"/>
      <c r="L38" s="554"/>
      <c r="M38" s="290"/>
      <c r="N38" s="291"/>
      <c r="O38" s="291"/>
      <c r="P38" s="291"/>
    </row>
    <row r="39" spans="1:16" ht="18.75" customHeight="1" thickBot="1">
      <c r="A39" s="289"/>
      <c r="B39" s="554" t="s">
        <v>184</v>
      </c>
      <c r="C39" s="554"/>
      <c r="D39" s="554"/>
      <c r="E39" s="554"/>
      <c r="F39" s="554"/>
      <c r="G39" s="554"/>
      <c r="H39" s="554"/>
      <c r="I39" s="554"/>
      <c r="J39" s="554"/>
      <c r="K39" s="554"/>
      <c r="L39" s="554"/>
      <c r="M39" s="290"/>
      <c r="N39" s="291"/>
      <c r="O39" s="291"/>
      <c r="P39" s="291"/>
    </row>
    <row r="40" spans="1:16" ht="30" customHeight="1" thickBot="1">
      <c r="B40" s="555"/>
      <c r="C40" s="556"/>
      <c r="D40" s="270" t="s">
        <v>61</v>
      </c>
      <c r="E40" s="271" t="s">
        <v>61</v>
      </c>
      <c r="F40" s="272" t="s">
        <v>61</v>
      </c>
      <c r="H40" s="284"/>
      <c r="J40" s="284"/>
    </row>
    <row r="41" spans="1:16" ht="30" customHeight="1" thickBot="1">
      <c r="B41" s="557" t="s">
        <v>175</v>
      </c>
      <c r="C41" s="273" t="s">
        <v>170</v>
      </c>
      <c r="D41" s="274"/>
      <c r="E41" s="275"/>
      <c r="F41" s="276"/>
      <c r="H41" s="284"/>
      <c r="J41" s="284"/>
    </row>
    <row r="42" spans="1:16" ht="45.75" customHeight="1" thickTop="1" thickBot="1">
      <c r="B42" s="558"/>
      <c r="C42" s="277" t="s">
        <v>185</v>
      </c>
      <c r="D42" s="278"/>
      <c r="E42" s="279"/>
      <c r="F42" s="280"/>
      <c r="H42" s="559" t="s">
        <v>164</v>
      </c>
      <c r="J42" s="559" t="s">
        <v>164</v>
      </c>
    </row>
    <row r="43" spans="1:16" ht="9" customHeight="1" thickBot="1">
      <c r="H43" s="560"/>
      <c r="J43" s="560"/>
    </row>
    <row r="44" spans="1:16" ht="30" customHeight="1" thickBot="1">
      <c r="B44" s="561" t="s">
        <v>186</v>
      </c>
      <c r="C44" s="556"/>
      <c r="D44" s="281" t="str">
        <f>IFERROR(D42/D41,"")</f>
        <v/>
      </c>
      <c r="E44" s="281" t="str">
        <f t="shared" ref="E44:F44" si="4">IFERROR(E42/E41,"")</f>
        <v/>
      </c>
      <c r="F44" s="282" t="str">
        <f t="shared" si="4"/>
        <v/>
      </c>
      <c r="G44" s="286"/>
      <c r="H44" s="283" t="str">
        <f>IFERROR(TRUNC(AVERAGE(D44:F44),2),"")</f>
        <v/>
      </c>
      <c r="I44" s="287" t="s">
        <v>191</v>
      </c>
      <c r="J44" s="283" t="str">
        <f>IFERROR(TRUNC(AVERAGE(D44:F44),2),"")</f>
        <v/>
      </c>
      <c r="K44" s="287" t="s">
        <v>192</v>
      </c>
    </row>
    <row r="45" spans="1:16" ht="15" customHeight="1"/>
    <row r="46" spans="1:16" s="293" customFormat="1" ht="17.25" customHeight="1">
      <c r="A46" s="292"/>
      <c r="B46" s="97" t="s">
        <v>193</v>
      </c>
      <c r="C46" s="97"/>
      <c r="D46" s="97"/>
      <c r="E46" s="97"/>
      <c r="F46" s="97"/>
      <c r="G46" s="97"/>
      <c r="H46" s="97"/>
      <c r="I46" s="97"/>
      <c r="J46" s="97"/>
      <c r="K46" s="97"/>
      <c r="L46" s="97"/>
      <c r="M46" s="97"/>
    </row>
    <row r="47" spans="1:16" s="293" customFormat="1" ht="27" customHeight="1">
      <c r="A47" s="294"/>
      <c r="B47" s="554" t="s">
        <v>203</v>
      </c>
      <c r="C47" s="554"/>
      <c r="D47" s="554"/>
      <c r="E47" s="554"/>
      <c r="F47" s="554"/>
      <c r="G47" s="554"/>
      <c r="H47" s="554"/>
      <c r="I47" s="554"/>
      <c r="J47" s="554"/>
      <c r="K47" s="554"/>
      <c r="L47" s="554"/>
      <c r="M47" s="97"/>
    </row>
  </sheetData>
  <mergeCells count="35">
    <mergeCell ref="B22:C22"/>
    <mergeCell ref="A2:L2"/>
    <mergeCell ref="B4:K4"/>
    <mergeCell ref="B7:L7"/>
    <mergeCell ref="B8:L8"/>
    <mergeCell ref="B12:C12"/>
    <mergeCell ref="G12:H13"/>
    <mergeCell ref="J12:L13"/>
    <mergeCell ref="B13:B14"/>
    <mergeCell ref="H14:H15"/>
    <mergeCell ref="J14:J15"/>
    <mergeCell ref="B16:C16"/>
    <mergeCell ref="B18:C18"/>
    <mergeCell ref="B19:B20"/>
    <mergeCell ref="H20:H21"/>
    <mergeCell ref="J20:J21"/>
    <mergeCell ref="B38:L38"/>
    <mergeCell ref="B25:C25"/>
    <mergeCell ref="B26:B27"/>
    <mergeCell ref="H27:H28"/>
    <mergeCell ref="J27:J28"/>
    <mergeCell ref="B29:C29"/>
    <mergeCell ref="B31:C31"/>
    <mergeCell ref="B32:B33"/>
    <mergeCell ref="H33:H34"/>
    <mergeCell ref="J33:J34"/>
    <mergeCell ref="B35:C35"/>
    <mergeCell ref="B37:L37"/>
    <mergeCell ref="B47:L47"/>
    <mergeCell ref="B39:L39"/>
    <mergeCell ref="B40:C40"/>
    <mergeCell ref="B41:B42"/>
    <mergeCell ref="H42:H43"/>
    <mergeCell ref="J42:J43"/>
    <mergeCell ref="B44:C44"/>
  </mergeCells>
  <phoneticPr fontId="1"/>
  <printOptions horizontalCentered="1"/>
  <pageMargins left="0.59055118110236227" right="0.59055118110236227" top="0.78740157480314965" bottom="0.59055118110236227" header="0.51181102362204722" footer="0.51181102362204722"/>
  <pageSetup paperSize="9" scale="74" orientation="portrait" r:id="rId1"/>
  <headerFooter alignWithMargins="0">
    <oddHeader>&amp;R&amp;"HG丸ｺﾞｼｯｸM-PRO,標準"&amp;KFF0000別添</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6"/>
  <sheetViews>
    <sheetView showGridLines="0" view="pageBreakPreview" zoomScale="91" zoomScaleNormal="80" zoomScaleSheetLayoutView="91" workbookViewId="0">
      <selection activeCell="A2" sqref="A2:Q2"/>
    </sheetView>
  </sheetViews>
  <sheetFormatPr defaultRowHeight="13.5"/>
  <cols>
    <col min="1" max="1" width="1.875" style="390" customWidth="1"/>
    <col min="2" max="3" width="11.125" style="390" customWidth="1"/>
    <col min="4" max="15" width="7.75" style="390" customWidth="1"/>
    <col min="16" max="16" width="8.375" style="390" customWidth="1"/>
    <col min="17" max="17" width="1.875" style="390" customWidth="1"/>
    <col min="18" max="18" width="9" style="390" customWidth="1"/>
    <col min="19" max="16384" width="9" style="390"/>
  </cols>
  <sheetData>
    <row r="1" spans="1:22" ht="24" customHeight="1">
      <c r="A1" s="342" t="s">
        <v>204</v>
      </c>
      <c r="B1" s="343"/>
      <c r="C1" s="343"/>
      <c r="D1" s="343"/>
      <c r="E1" s="343"/>
      <c r="F1" s="343"/>
      <c r="G1" s="343"/>
      <c r="H1" s="343"/>
      <c r="I1" s="343"/>
      <c r="J1" s="343"/>
      <c r="K1" s="343"/>
      <c r="L1" s="343"/>
      <c r="M1" s="343"/>
      <c r="N1" s="343"/>
      <c r="O1" s="343"/>
      <c r="P1" s="343"/>
      <c r="Q1" s="343"/>
      <c r="R1" s="344" t="s">
        <v>49</v>
      </c>
      <c r="S1" s="344" t="s">
        <v>238</v>
      </c>
      <c r="T1" s="344" t="s">
        <v>239</v>
      </c>
      <c r="U1" s="344" t="s">
        <v>240</v>
      </c>
      <c r="V1" s="344" t="s">
        <v>241</v>
      </c>
    </row>
    <row r="2" spans="1:22" ht="25.5" customHeight="1">
      <c r="A2" s="571" t="s">
        <v>242</v>
      </c>
      <c r="B2" s="571"/>
      <c r="C2" s="571"/>
      <c r="D2" s="571"/>
      <c r="E2" s="571"/>
      <c r="F2" s="571"/>
      <c r="G2" s="571"/>
      <c r="H2" s="571"/>
      <c r="I2" s="571"/>
      <c r="J2" s="571"/>
      <c r="K2" s="571"/>
      <c r="L2" s="571"/>
      <c r="M2" s="571"/>
      <c r="N2" s="571"/>
      <c r="O2" s="571"/>
      <c r="P2" s="571"/>
      <c r="Q2" s="571"/>
      <c r="R2" s="344" t="s">
        <v>243</v>
      </c>
      <c r="S2" s="344" t="s">
        <v>244</v>
      </c>
      <c r="T2" s="344" t="s">
        <v>245</v>
      </c>
      <c r="U2" s="344" t="s">
        <v>246</v>
      </c>
      <c r="V2" s="344" t="s">
        <v>247</v>
      </c>
    </row>
    <row r="3" spans="1:22" ht="25.5" customHeight="1">
      <c r="A3" s="572" t="s">
        <v>205</v>
      </c>
      <c r="B3" s="572"/>
      <c r="C3" s="572"/>
      <c r="D3" s="572"/>
      <c r="E3" s="572"/>
      <c r="F3" s="572"/>
      <c r="G3" s="572"/>
      <c r="H3" s="572"/>
      <c r="I3" s="572"/>
      <c r="J3" s="572"/>
      <c r="K3" s="572"/>
      <c r="L3" s="572"/>
      <c r="M3" s="572"/>
      <c r="N3" s="572"/>
      <c r="O3" s="572"/>
      <c r="P3" s="572"/>
      <c r="Q3" s="572"/>
      <c r="R3" s="344" t="s">
        <v>248</v>
      </c>
      <c r="S3" s="344" t="s">
        <v>249</v>
      </c>
      <c r="T3" s="344" t="s">
        <v>245</v>
      </c>
      <c r="U3" s="344" t="s">
        <v>250</v>
      </c>
      <c r="V3" s="344" t="s">
        <v>251</v>
      </c>
    </row>
    <row r="4" spans="1:22" s="348" customFormat="1" ht="25.5" customHeight="1">
      <c r="A4" s="345"/>
      <c r="B4" s="346"/>
      <c r="C4" s="346"/>
      <c r="D4" s="346"/>
      <c r="E4" s="346"/>
      <c r="F4" s="346"/>
      <c r="G4" s="346"/>
      <c r="H4" s="346"/>
      <c r="I4" s="346"/>
      <c r="J4" s="346"/>
      <c r="K4" s="346"/>
      <c r="L4" s="346"/>
      <c r="M4" s="346"/>
      <c r="N4" s="346"/>
      <c r="O4" s="346"/>
      <c r="P4" s="346"/>
      <c r="Q4" s="347"/>
      <c r="R4" s="344" t="s">
        <v>252</v>
      </c>
      <c r="S4" s="344" t="s">
        <v>253</v>
      </c>
      <c r="T4" s="344" t="s">
        <v>245</v>
      </c>
      <c r="U4" s="344" t="s">
        <v>254</v>
      </c>
      <c r="V4" s="344" t="s">
        <v>247</v>
      </c>
    </row>
    <row r="5" spans="1:22" s="351" customFormat="1" ht="25.5" customHeight="1">
      <c r="A5" s="345"/>
      <c r="B5" s="349" t="s">
        <v>206</v>
      </c>
      <c r="C5" s="350"/>
      <c r="D5" s="350"/>
      <c r="E5" s="350"/>
      <c r="F5" s="350"/>
      <c r="G5" s="350"/>
      <c r="H5" s="350"/>
      <c r="I5" s="350"/>
      <c r="J5" s="350"/>
      <c r="K5" s="350"/>
      <c r="L5" s="350"/>
      <c r="M5" s="350"/>
      <c r="N5" s="350"/>
      <c r="O5" s="350"/>
      <c r="P5" s="350"/>
      <c r="Q5" s="350"/>
      <c r="R5" s="344" t="s">
        <v>255</v>
      </c>
      <c r="S5" s="344" t="s">
        <v>256</v>
      </c>
      <c r="T5" s="344" t="s">
        <v>245</v>
      </c>
      <c r="U5" s="344" t="s">
        <v>254</v>
      </c>
      <c r="V5" s="344" t="s">
        <v>373</v>
      </c>
    </row>
    <row r="6" spans="1:22" s="351" customFormat="1" ht="25.5" customHeight="1">
      <c r="A6" s="345"/>
      <c r="B6" s="352"/>
      <c r="C6" s="350"/>
      <c r="D6" s="350"/>
      <c r="E6" s="350"/>
      <c r="F6" s="350"/>
      <c r="G6" s="350"/>
      <c r="H6" s="350"/>
      <c r="I6" s="350"/>
      <c r="J6" s="350"/>
      <c r="K6" s="350"/>
      <c r="L6" s="350"/>
      <c r="M6" s="350"/>
      <c r="N6" s="350"/>
      <c r="O6" s="350"/>
      <c r="P6" s="350"/>
      <c r="Q6" s="350"/>
      <c r="R6" s="344" t="s">
        <v>257</v>
      </c>
      <c r="S6" s="344" t="s">
        <v>258</v>
      </c>
      <c r="T6" s="344" t="s">
        <v>259</v>
      </c>
      <c r="U6" s="344" t="s">
        <v>269</v>
      </c>
      <c r="V6" s="344" t="s">
        <v>374</v>
      </c>
    </row>
    <row r="7" spans="1:22" s="299" customFormat="1" ht="45.75" customHeight="1">
      <c r="A7" s="298"/>
      <c r="B7" s="573" t="s">
        <v>207</v>
      </c>
      <c r="C7" s="573"/>
      <c r="D7" s="573"/>
      <c r="E7" s="573"/>
      <c r="F7" s="573"/>
      <c r="G7" s="573"/>
      <c r="H7" s="573"/>
      <c r="I7" s="573"/>
      <c r="J7" s="573"/>
      <c r="K7" s="573"/>
      <c r="L7" s="573"/>
      <c r="M7" s="573"/>
      <c r="N7" s="573"/>
      <c r="O7" s="573"/>
      <c r="P7" s="573"/>
      <c r="Q7" s="574"/>
      <c r="R7" s="344" t="s">
        <v>271</v>
      </c>
      <c r="S7" s="344" t="s">
        <v>272</v>
      </c>
      <c r="T7" s="344" t="s">
        <v>260</v>
      </c>
      <c r="U7" s="344" t="s">
        <v>270</v>
      </c>
      <c r="V7" s="344" t="s">
        <v>375</v>
      </c>
    </row>
    <row r="8" spans="1:22" s="348" customFormat="1" ht="29.25" customHeight="1">
      <c r="A8" s="353"/>
      <c r="B8" s="573" t="s">
        <v>273</v>
      </c>
      <c r="C8" s="574"/>
      <c r="D8" s="574"/>
      <c r="E8" s="574"/>
      <c r="F8" s="574"/>
      <c r="G8" s="574"/>
      <c r="H8" s="574"/>
      <c r="I8" s="574"/>
      <c r="J8" s="574"/>
      <c r="K8" s="574"/>
      <c r="L8" s="574"/>
      <c r="M8" s="574"/>
      <c r="N8" s="574"/>
      <c r="O8" s="574"/>
      <c r="P8" s="574"/>
      <c r="Q8" s="574"/>
    </row>
    <row r="9" spans="1:22" s="299" customFormat="1" ht="29.25" customHeight="1">
      <c r="A9" s="298"/>
      <c r="B9" s="573" t="s">
        <v>261</v>
      </c>
      <c r="C9" s="573"/>
      <c r="D9" s="573"/>
      <c r="E9" s="573"/>
      <c r="F9" s="573"/>
      <c r="G9" s="573"/>
      <c r="H9" s="573"/>
      <c r="I9" s="573"/>
      <c r="J9" s="573"/>
      <c r="K9" s="573"/>
      <c r="L9" s="573"/>
      <c r="M9" s="573"/>
      <c r="N9" s="573"/>
      <c r="O9" s="573"/>
      <c r="P9" s="573"/>
      <c r="Q9" s="574"/>
    </row>
    <row r="10" spans="1:22" s="351" customFormat="1" ht="29.25" customHeight="1">
      <c r="A10" s="345"/>
      <c r="B10" s="569" t="s">
        <v>208</v>
      </c>
      <c r="C10" s="569"/>
      <c r="D10" s="569"/>
      <c r="E10" s="569"/>
      <c r="F10" s="569"/>
      <c r="G10" s="569"/>
      <c r="H10" s="569"/>
      <c r="I10" s="569"/>
      <c r="J10" s="569"/>
      <c r="K10" s="569"/>
      <c r="L10" s="569"/>
      <c r="M10" s="569"/>
      <c r="N10" s="569"/>
      <c r="O10" s="569"/>
      <c r="P10" s="569"/>
      <c r="Q10" s="569"/>
    </row>
    <row r="11" spans="1:22" s="348" customFormat="1" ht="29.25" customHeight="1">
      <c r="A11" s="353"/>
      <c r="B11" s="569" t="s">
        <v>267</v>
      </c>
      <c r="C11" s="569"/>
      <c r="D11" s="569"/>
      <c r="E11" s="569"/>
      <c r="F11" s="569"/>
      <c r="G11" s="569"/>
      <c r="H11" s="569"/>
      <c r="I11" s="569"/>
      <c r="J11" s="569"/>
      <c r="K11" s="569"/>
      <c r="L11" s="569"/>
      <c r="M11" s="569"/>
      <c r="N11" s="569"/>
      <c r="O11" s="569"/>
      <c r="P11" s="569"/>
      <c r="Q11" s="570"/>
    </row>
    <row r="12" spans="1:22" s="348" customFormat="1" ht="29.25" customHeight="1">
      <c r="A12" s="353"/>
      <c r="B12" s="573" t="s">
        <v>262</v>
      </c>
      <c r="C12" s="574"/>
      <c r="D12" s="574"/>
      <c r="E12" s="574"/>
      <c r="F12" s="574"/>
      <c r="G12" s="574"/>
      <c r="H12" s="574"/>
      <c r="I12" s="574"/>
      <c r="J12" s="574"/>
      <c r="K12" s="574"/>
      <c r="L12" s="574"/>
      <c r="M12" s="574"/>
      <c r="N12" s="574"/>
      <c r="O12" s="574"/>
      <c r="P12" s="574"/>
      <c r="Q12" s="574"/>
    </row>
    <row r="13" spans="1:22" s="348" customFormat="1" ht="29.25" customHeight="1">
      <c r="A13" s="353"/>
      <c r="B13" s="573" t="s">
        <v>376</v>
      </c>
      <c r="C13" s="574"/>
      <c r="D13" s="574"/>
      <c r="E13" s="574"/>
      <c r="F13" s="574"/>
      <c r="G13" s="574"/>
      <c r="H13" s="574"/>
      <c r="I13" s="574"/>
      <c r="J13" s="574"/>
      <c r="K13" s="574"/>
      <c r="L13" s="574"/>
      <c r="M13" s="574"/>
      <c r="N13" s="574"/>
      <c r="O13" s="574"/>
      <c r="P13" s="574"/>
      <c r="Q13" s="574"/>
    </row>
    <row r="14" spans="1:22" s="348" customFormat="1" ht="18" customHeight="1" thickBot="1">
      <c r="A14" s="353"/>
      <c r="B14" s="354"/>
      <c r="C14" s="354"/>
      <c r="D14" s="354"/>
      <c r="E14" s="354"/>
      <c r="F14" s="354"/>
      <c r="G14" s="354"/>
      <c r="H14" s="354"/>
      <c r="I14" s="354"/>
      <c r="J14" s="354"/>
      <c r="K14" s="354"/>
      <c r="L14" s="354"/>
      <c r="M14" s="354"/>
      <c r="N14" s="354"/>
      <c r="O14" s="354"/>
      <c r="P14" s="354"/>
      <c r="Q14" s="339"/>
    </row>
    <row r="15" spans="1:22" s="348" customFormat="1" ht="30" customHeight="1">
      <c r="A15" s="353"/>
      <c r="B15" s="580" t="s">
        <v>263</v>
      </c>
      <c r="C15" s="581"/>
      <c r="D15" s="582"/>
      <c r="E15" s="582"/>
      <c r="F15" s="582"/>
      <c r="G15" s="582"/>
      <c r="H15" s="582"/>
      <c r="I15" s="582"/>
      <c r="J15" s="582"/>
      <c r="K15" s="582"/>
      <c r="L15" s="582"/>
      <c r="M15" s="582"/>
      <c r="N15" s="582"/>
      <c r="O15" s="583"/>
      <c r="P15" s="354"/>
      <c r="Q15" s="339"/>
    </row>
    <row r="16" spans="1:22" s="299" customFormat="1" ht="30" customHeight="1" thickBot="1">
      <c r="A16" s="355"/>
      <c r="B16" s="584" t="s">
        <v>238</v>
      </c>
      <c r="C16" s="585"/>
      <c r="D16" s="586" t="str">
        <f>IFERROR(VLOOKUP(D15,$R$2:$V$7,2,FALSE),"")</f>
        <v/>
      </c>
      <c r="E16" s="586"/>
      <c r="F16" s="586"/>
      <c r="G16" s="586"/>
      <c r="H16" s="586"/>
      <c r="I16" s="586"/>
      <c r="J16" s="586"/>
      <c r="K16" s="586"/>
      <c r="L16" s="586"/>
      <c r="M16" s="586"/>
      <c r="N16" s="586"/>
      <c r="O16" s="587"/>
      <c r="P16" s="298"/>
      <c r="Q16" s="298"/>
    </row>
    <row r="17" spans="1:17" ht="22.5" customHeight="1" thickBot="1">
      <c r="A17" s="343"/>
      <c r="B17" s="343"/>
      <c r="C17" s="343"/>
      <c r="D17" s="343"/>
      <c r="E17" s="343"/>
      <c r="F17" s="343"/>
      <c r="G17" s="343"/>
      <c r="H17" s="343"/>
      <c r="I17" s="343"/>
      <c r="J17" s="343"/>
      <c r="K17" s="343"/>
      <c r="L17" s="343"/>
      <c r="M17" s="343"/>
      <c r="N17" s="343"/>
      <c r="O17" s="343"/>
      <c r="P17" s="343"/>
      <c r="Q17" s="343"/>
    </row>
    <row r="18" spans="1:17" ht="30" customHeight="1" thickBot="1">
      <c r="B18" s="356"/>
      <c r="C18" s="357"/>
      <c r="D18" s="301" t="s">
        <v>209</v>
      </c>
      <c r="E18" s="302" t="s">
        <v>210</v>
      </c>
      <c r="F18" s="303" t="s">
        <v>211</v>
      </c>
      <c r="G18" s="301" t="s">
        <v>212</v>
      </c>
      <c r="H18" s="302" t="s">
        <v>213</v>
      </c>
      <c r="I18" s="303" t="s">
        <v>214</v>
      </c>
      <c r="J18" s="301" t="s">
        <v>215</v>
      </c>
      <c r="K18" s="302" t="s">
        <v>216</v>
      </c>
      <c r="L18" s="303" t="s">
        <v>217</v>
      </c>
      <c r="M18" s="301" t="s">
        <v>218</v>
      </c>
      <c r="N18" s="302" t="s">
        <v>219</v>
      </c>
      <c r="O18" s="303" t="s">
        <v>220</v>
      </c>
      <c r="P18" s="343"/>
      <c r="Q18" s="343"/>
    </row>
    <row r="19" spans="1:17" ht="54" customHeight="1">
      <c r="B19" s="575" t="str">
        <f>IFERROR(VLOOKUP(D15,$R$2:$V$7,3,FALSE),"")</f>
        <v/>
      </c>
      <c r="C19" s="358" t="s">
        <v>221</v>
      </c>
      <c r="D19" s="304"/>
      <c r="E19" s="305"/>
      <c r="F19" s="306"/>
      <c r="G19" s="304"/>
      <c r="H19" s="305"/>
      <c r="I19" s="306"/>
      <c r="J19" s="304"/>
      <c r="K19" s="305"/>
      <c r="L19" s="306"/>
      <c r="M19" s="304"/>
      <c r="N19" s="305"/>
      <c r="O19" s="307"/>
      <c r="P19" s="359"/>
      <c r="Q19" s="343"/>
    </row>
    <row r="20" spans="1:17" ht="54" customHeight="1" thickBot="1">
      <c r="B20" s="576"/>
      <c r="C20" s="360" t="s">
        <v>222</v>
      </c>
      <c r="D20" s="308"/>
      <c r="E20" s="309"/>
      <c r="F20" s="310"/>
      <c r="G20" s="308"/>
      <c r="H20" s="309"/>
      <c r="I20" s="310"/>
      <c r="J20" s="308"/>
      <c r="K20" s="309"/>
      <c r="L20" s="310"/>
      <c r="M20" s="308"/>
      <c r="N20" s="309"/>
      <c r="O20" s="311"/>
      <c r="P20" s="359"/>
      <c r="Q20" s="343"/>
    </row>
    <row r="21" spans="1:17" ht="54" customHeight="1" thickTop="1" thickBot="1">
      <c r="B21" s="577"/>
      <c r="C21" s="361" t="s">
        <v>223</v>
      </c>
      <c r="D21" s="312"/>
      <c r="E21" s="313"/>
      <c r="F21" s="314"/>
      <c r="G21" s="312"/>
      <c r="H21" s="313"/>
      <c r="I21" s="314"/>
      <c r="J21" s="312"/>
      <c r="K21" s="313"/>
      <c r="L21" s="314"/>
      <c r="M21" s="312"/>
      <c r="N21" s="313"/>
      <c r="O21" s="315"/>
      <c r="P21" s="362" t="str">
        <f>IFERROR(AVERAGE(D21:N21),"")</f>
        <v/>
      </c>
      <c r="Q21" s="343"/>
    </row>
    <row r="22" spans="1:17" ht="54" customHeight="1">
      <c r="B22" s="575" t="str">
        <f>IFERROR(VLOOKUP(D15,$R$2:$V$7,4,FALSE),"")</f>
        <v/>
      </c>
      <c r="C22" s="363" t="s">
        <v>221</v>
      </c>
      <c r="D22" s="304"/>
      <c r="E22" s="305"/>
      <c r="F22" s="306"/>
      <c r="G22" s="304"/>
      <c r="H22" s="305"/>
      <c r="I22" s="306"/>
      <c r="J22" s="304"/>
      <c r="K22" s="305"/>
      <c r="L22" s="306"/>
      <c r="M22" s="304"/>
      <c r="N22" s="305"/>
      <c r="O22" s="307"/>
      <c r="P22" s="359"/>
      <c r="Q22" s="343"/>
    </row>
    <row r="23" spans="1:17" ht="54" customHeight="1" thickBot="1">
      <c r="B23" s="576"/>
      <c r="C23" s="364" t="s">
        <v>222</v>
      </c>
      <c r="D23" s="308"/>
      <c r="E23" s="309"/>
      <c r="F23" s="310"/>
      <c r="G23" s="308"/>
      <c r="H23" s="309"/>
      <c r="I23" s="310"/>
      <c r="J23" s="308"/>
      <c r="K23" s="309"/>
      <c r="L23" s="310"/>
      <c r="M23" s="308"/>
      <c r="N23" s="309"/>
      <c r="O23" s="311"/>
      <c r="P23" s="359"/>
      <c r="Q23" s="343"/>
    </row>
    <row r="24" spans="1:17" ht="54" customHeight="1" thickTop="1" thickBot="1">
      <c r="B24" s="577"/>
      <c r="C24" s="365" t="s">
        <v>223</v>
      </c>
      <c r="D24" s="312"/>
      <c r="E24" s="313"/>
      <c r="F24" s="314"/>
      <c r="G24" s="312"/>
      <c r="H24" s="313"/>
      <c r="I24" s="314"/>
      <c r="J24" s="312"/>
      <c r="K24" s="313"/>
      <c r="L24" s="314"/>
      <c r="M24" s="312"/>
      <c r="N24" s="313"/>
      <c r="O24" s="317"/>
      <c r="P24" s="362" t="str">
        <f>IFERROR(AVERAGE(D24:N24),"")</f>
        <v/>
      </c>
      <c r="Q24" s="343"/>
    </row>
    <row r="25" spans="1:17" ht="33" customHeight="1" thickTop="1" thickBot="1">
      <c r="B25" s="343"/>
      <c r="C25" s="343"/>
      <c r="D25" s="366"/>
      <c r="E25" s="366"/>
      <c r="F25" s="366"/>
      <c r="G25" s="366"/>
      <c r="H25" s="55"/>
      <c r="I25" s="366"/>
      <c r="J25" s="366"/>
      <c r="K25" s="366"/>
      <c r="L25" s="366"/>
      <c r="M25" s="366"/>
      <c r="N25" s="366"/>
      <c r="O25" s="366"/>
      <c r="P25" s="319" t="s">
        <v>164</v>
      </c>
      <c r="Q25" s="47"/>
    </row>
    <row r="26" spans="1:17" s="344" customFormat="1" ht="45" customHeight="1" thickBot="1">
      <c r="B26" s="578" t="str">
        <f>IFERROR(VLOOKUP(D15,$R$2:$V$7,5,FALSE),"")</f>
        <v/>
      </c>
      <c r="C26" s="579"/>
      <c r="D26" s="367" t="str">
        <f>IFERROR(D24/D21,"")</f>
        <v/>
      </c>
      <c r="E26" s="368" t="str">
        <f t="shared" ref="E26:N26" si="0">IFERROR(E24/E21,"")</f>
        <v/>
      </c>
      <c r="F26" s="369" t="str">
        <f t="shared" si="0"/>
        <v/>
      </c>
      <c r="G26" s="367" t="str">
        <f t="shared" si="0"/>
        <v/>
      </c>
      <c r="H26" s="368" t="str">
        <f t="shared" si="0"/>
        <v/>
      </c>
      <c r="I26" s="370" t="str">
        <f t="shared" si="0"/>
        <v/>
      </c>
      <c r="J26" s="367" t="str">
        <f t="shared" si="0"/>
        <v/>
      </c>
      <c r="K26" s="368" t="str">
        <f t="shared" si="0"/>
        <v/>
      </c>
      <c r="L26" s="370" t="str">
        <f t="shared" si="0"/>
        <v/>
      </c>
      <c r="M26" s="371" t="str">
        <f t="shared" si="0"/>
        <v/>
      </c>
      <c r="N26" s="370" t="str">
        <f t="shared" si="0"/>
        <v/>
      </c>
      <c r="O26" s="372"/>
      <c r="P26" s="589" t="str">
        <f>IFERROR(TRUNC(P24/P21,3),"")</f>
        <v/>
      </c>
      <c r="Q26" s="373"/>
    </row>
  </sheetData>
  <mergeCells count="16">
    <mergeCell ref="B19:B21"/>
    <mergeCell ref="B22:B24"/>
    <mergeCell ref="B26:C26"/>
    <mergeCell ref="B12:Q12"/>
    <mergeCell ref="B13:Q13"/>
    <mergeCell ref="B15:C15"/>
    <mergeCell ref="D15:O15"/>
    <mergeCell ref="B16:C16"/>
    <mergeCell ref="D16:O16"/>
    <mergeCell ref="B11:Q11"/>
    <mergeCell ref="A2:Q2"/>
    <mergeCell ref="A3:Q3"/>
    <mergeCell ref="B7:Q7"/>
    <mergeCell ref="B9:Q9"/>
    <mergeCell ref="B10:Q10"/>
    <mergeCell ref="B8:Q8"/>
  </mergeCells>
  <phoneticPr fontId="1"/>
  <conditionalFormatting sqref="P21 P24">
    <cfRule type="expression" dxfId="8" priority="1" stopIfTrue="1">
      <formula>$D21=""</formula>
    </cfRule>
  </conditionalFormatting>
  <conditionalFormatting sqref="P26">
    <cfRule type="expression" dxfId="7" priority="2" stopIfTrue="1">
      <formula>ISERROR(L26)</formula>
    </cfRule>
  </conditionalFormatting>
  <conditionalFormatting sqref="D26:N26">
    <cfRule type="expression" dxfId="6" priority="3" stopIfTrue="1">
      <formula>ISERROR(D26)</formula>
    </cfRule>
  </conditionalFormatting>
  <dataValidations count="2">
    <dataValidation imeMode="halfAlpha" allowBlank="1" showInputMessage="1" showErrorMessage="1" sqref="D19:N24"/>
    <dataValidation type="list" allowBlank="1" showInputMessage="1" showErrorMessage="1" sqref="D15:O15">
      <formula1>$R$2:$R$7</formula1>
    </dataValidation>
  </dataValidations>
  <printOptions horizontalCentered="1"/>
  <pageMargins left="0.59055118110236227" right="0.39370078740157483" top="0.70866141732283472" bottom="0.47244094488188981" header="0.51181102362204722" footer="0.51181102362204722"/>
  <pageSetup paperSize="9" scale="74"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7"/>
  <sheetViews>
    <sheetView showGridLines="0" view="pageBreakPreview" zoomScale="91" zoomScaleNormal="80" zoomScaleSheetLayoutView="91" workbookViewId="0">
      <selection activeCell="A2" sqref="A2:Q2"/>
    </sheetView>
  </sheetViews>
  <sheetFormatPr defaultRowHeight="13.5"/>
  <cols>
    <col min="1" max="1" width="1.875" style="390" customWidth="1"/>
    <col min="2" max="3" width="11.125" style="390" customWidth="1"/>
    <col min="4" max="15" width="7.75" style="390" customWidth="1"/>
    <col min="16" max="16" width="8.375" style="390" customWidth="1"/>
    <col min="17" max="17" width="1.875" style="390" customWidth="1"/>
    <col min="18" max="18" width="9" style="390" customWidth="1"/>
    <col min="19" max="16384" width="9" style="390"/>
  </cols>
  <sheetData>
    <row r="1" spans="1:22" ht="24" customHeight="1">
      <c r="A1" s="342" t="s">
        <v>224</v>
      </c>
      <c r="B1" s="343"/>
      <c r="C1" s="343"/>
      <c r="D1" s="343"/>
      <c r="E1" s="343"/>
      <c r="F1" s="343"/>
      <c r="G1" s="343"/>
      <c r="H1" s="343"/>
      <c r="I1" s="343"/>
      <c r="J1" s="343"/>
      <c r="K1" s="343"/>
      <c r="L1" s="343"/>
      <c r="M1" s="343"/>
      <c r="N1" s="343"/>
      <c r="O1" s="343"/>
      <c r="P1" s="343"/>
      <c r="Q1" s="343"/>
      <c r="R1" s="344" t="s">
        <v>49</v>
      </c>
      <c r="S1" s="344" t="s">
        <v>238</v>
      </c>
      <c r="T1" s="344" t="s">
        <v>239</v>
      </c>
      <c r="U1" s="344" t="s">
        <v>240</v>
      </c>
      <c r="V1" s="344" t="s">
        <v>241</v>
      </c>
    </row>
    <row r="2" spans="1:22" ht="25.5" customHeight="1">
      <c r="A2" s="571" t="s">
        <v>242</v>
      </c>
      <c r="B2" s="571"/>
      <c r="C2" s="571"/>
      <c r="D2" s="571"/>
      <c r="E2" s="571"/>
      <c r="F2" s="571"/>
      <c r="G2" s="571"/>
      <c r="H2" s="571"/>
      <c r="I2" s="571"/>
      <c r="J2" s="571"/>
      <c r="K2" s="571"/>
      <c r="L2" s="571"/>
      <c r="M2" s="571"/>
      <c r="N2" s="571"/>
      <c r="O2" s="571"/>
      <c r="P2" s="571"/>
      <c r="Q2" s="571"/>
      <c r="R2" s="344" t="s">
        <v>243</v>
      </c>
      <c r="S2" s="344" t="s">
        <v>244</v>
      </c>
      <c r="T2" s="344" t="s">
        <v>245</v>
      </c>
      <c r="U2" s="344" t="s">
        <v>246</v>
      </c>
      <c r="V2" s="344" t="s">
        <v>247</v>
      </c>
    </row>
    <row r="3" spans="1:22" ht="25.5" customHeight="1">
      <c r="A3" s="572" t="s">
        <v>264</v>
      </c>
      <c r="B3" s="572"/>
      <c r="C3" s="572"/>
      <c r="D3" s="572"/>
      <c r="E3" s="572"/>
      <c r="F3" s="572"/>
      <c r="G3" s="572"/>
      <c r="H3" s="572"/>
      <c r="I3" s="572"/>
      <c r="J3" s="572"/>
      <c r="K3" s="572"/>
      <c r="L3" s="572"/>
      <c r="M3" s="572"/>
      <c r="N3" s="572"/>
      <c r="O3" s="572"/>
      <c r="P3" s="572"/>
      <c r="Q3" s="572"/>
      <c r="R3" s="344" t="s">
        <v>248</v>
      </c>
      <c r="S3" s="344" t="s">
        <v>249</v>
      </c>
      <c r="T3" s="344" t="s">
        <v>245</v>
      </c>
      <c r="U3" s="344" t="s">
        <v>250</v>
      </c>
      <c r="V3" s="344" t="s">
        <v>251</v>
      </c>
    </row>
    <row r="4" spans="1:22" s="348" customFormat="1" ht="25.5" customHeight="1">
      <c r="A4" s="345"/>
      <c r="B4" s="346"/>
      <c r="C4" s="346"/>
      <c r="D4" s="346"/>
      <c r="E4" s="346"/>
      <c r="F4" s="346"/>
      <c r="G4" s="346"/>
      <c r="H4" s="346"/>
      <c r="I4" s="346"/>
      <c r="J4" s="346"/>
      <c r="K4" s="346"/>
      <c r="L4" s="346"/>
      <c r="M4" s="346"/>
      <c r="N4" s="346"/>
      <c r="O4" s="346"/>
      <c r="P4" s="346"/>
      <c r="Q4" s="347"/>
      <c r="R4" s="344" t="s">
        <v>252</v>
      </c>
      <c r="S4" s="344" t="s">
        <v>253</v>
      </c>
      <c r="T4" s="344" t="s">
        <v>245</v>
      </c>
      <c r="U4" s="344" t="s">
        <v>254</v>
      </c>
      <c r="V4" s="344" t="s">
        <v>247</v>
      </c>
    </row>
    <row r="5" spans="1:22" s="351" customFormat="1" ht="25.5" customHeight="1">
      <c r="A5" s="345"/>
      <c r="B5" s="349" t="s">
        <v>206</v>
      </c>
      <c r="C5" s="350"/>
      <c r="D5" s="350"/>
      <c r="E5" s="350"/>
      <c r="F5" s="350"/>
      <c r="G5" s="350"/>
      <c r="H5" s="350"/>
      <c r="I5" s="350"/>
      <c r="J5" s="350"/>
      <c r="K5" s="350"/>
      <c r="L5" s="350"/>
      <c r="M5" s="350"/>
      <c r="N5" s="350"/>
      <c r="O5" s="350"/>
      <c r="P5" s="350"/>
      <c r="Q5" s="350"/>
      <c r="R5" s="344" t="s">
        <v>255</v>
      </c>
      <c r="S5" s="344" t="s">
        <v>256</v>
      </c>
      <c r="T5" s="344" t="s">
        <v>245</v>
      </c>
      <c r="U5" s="344" t="s">
        <v>254</v>
      </c>
      <c r="V5" s="344" t="s">
        <v>247</v>
      </c>
    </row>
    <row r="6" spans="1:22" s="351" customFormat="1" ht="25.5" customHeight="1">
      <c r="A6" s="345"/>
      <c r="B6" s="352"/>
      <c r="C6" s="350"/>
      <c r="D6" s="350"/>
      <c r="E6" s="350"/>
      <c r="F6" s="350"/>
      <c r="G6" s="350"/>
      <c r="H6" s="350"/>
      <c r="I6" s="350"/>
      <c r="J6" s="350"/>
      <c r="K6" s="350"/>
      <c r="L6" s="350"/>
      <c r="M6" s="350"/>
      <c r="N6" s="350"/>
      <c r="O6" s="350"/>
      <c r="P6" s="350"/>
      <c r="Q6" s="350"/>
      <c r="R6" s="344" t="s">
        <v>257</v>
      </c>
      <c r="S6" s="344" t="s">
        <v>258</v>
      </c>
      <c r="T6" s="344" t="s">
        <v>259</v>
      </c>
      <c r="U6" s="344" t="s">
        <v>269</v>
      </c>
      <c r="V6" s="344" t="s">
        <v>374</v>
      </c>
    </row>
    <row r="7" spans="1:22" s="296" customFormat="1" ht="28.5" customHeight="1">
      <c r="A7" s="295"/>
      <c r="B7" s="588" t="s">
        <v>265</v>
      </c>
      <c r="C7" s="588"/>
      <c r="D7" s="588"/>
      <c r="E7" s="588"/>
      <c r="F7" s="588"/>
      <c r="G7" s="588"/>
      <c r="H7" s="588"/>
      <c r="I7" s="588"/>
      <c r="J7" s="588"/>
      <c r="K7" s="588"/>
      <c r="L7" s="588"/>
      <c r="M7" s="588"/>
      <c r="N7" s="588"/>
      <c r="O7" s="588"/>
      <c r="P7" s="588"/>
      <c r="Q7" s="588"/>
      <c r="R7" s="344" t="s">
        <v>271</v>
      </c>
      <c r="S7" s="344" t="s">
        <v>272</v>
      </c>
      <c r="T7" s="344" t="s">
        <v>260</v>
      </c>
      <c r="U7" s="344" t="s">
        <v>270</v>
      </c>
      <c r="V7" s="344" t="s">
        <v>375</v>
      </c>
    </row>
    <row r="8" spans="1:22" s="299" customFormat="1" ht="45.75" customHeight="1">
      <c r="A8" s="298"/>
      <c r="B8" s="573" t="s">
        <v>207</v>
      </c>
      <c r="C8" s="573"/>
      <c r="D8" s="573"/>
      <c r="E8" s="573"/>
      <c r="F8" s="573"/>
      <c r="G8" s="573"/>
      <c r="H8" s="573"/>
      <c r="I8" s="573"/>
      <c r="J8" s="573"/>
      <c r="K8" s="573"/>
      <c r="L8" s="573"/>
      <c r="M8" s="573"/>
      <c r="N8" s="573"/>
      <c r="O8" s="573"/>
      <c r="P8" s="573"/>
      <c r="Q8" s="574"/>
    </row>
    <row r="9" spans="1:22" s="348" customFormat="1" ht="29.25" customHeight="1">
      <c r="A9" s="353"/>
      <c r="B9" s="573" t="s">
        <v>273</v>
      </c>
      <c r="C9" s="574"/>
      <c r="D9" s="574"/>
      <c r="E9" s="574"/>
      <c r="F9" s="574"/>
      <c r="G9" s="574"/>
      <c r="H9" s="574"/>
      <c r="I9" s="574"/>
      <c r="J9" s="574"/>
      <c r="K9" s="574"/>
      <c r="L9" s="574"/>
      <c r="M9" s="574"/>
      <c r="N9" s="574"/>
      <c r="O9" s="574"/>
      <c r="P9" s="574"/>
      <c r="Q9" s="574"/>
    </row>
    <row r="10" spans="1:22" s="299" customFormat="1" ht="29.25" customHeight="1">
      <c r="A10" s="298"/>
      <c r="B10" s="573" t="s">
        <v>261</v>
      </c>
      <c r="C10" s="573"/>
      <c r="D10" s="573"/>
      <c r="E10" s="573"/>
      <c r="F10" s="573"/>
      <c r="G10" s="573"/>
      <c r="H10" s="573"/>
      <c r="I10" s="573"/>
      <c r="J10" s="573"/>
      <c r="K10" s="573"/>
      <c r="L10" s="573"/>
      <c r="M10" s="573"/>
      <c r="N10" s="573"/>
      <c r="O10" s="573"/>
      <c r="P10" s="573"/>
      <c r="Q10" s="574"/>
    </row>
    <row r="11" spans="1:22" s="296" customFormat="1" ht="28.5" customHeight="1">
      <c r="A11" s="295"/>
      <c r="B11" s="588" t="s">
        <v>266</v>
      </c>
      <c r="C11" s="588"/>
      <c r="D11" s="588"/>
      <c r="E11" s="588"/>
      <c r="F11" s="588"/>
      <c r="G11" s="588"/>
      <c r="H11" s="588"/>
      <c r="I11" s="588"/>
      <c r="J11" s="588"/>
      <c r="K11" s="588"/>
      <c r="L11" s="588"/>
      <c r="M11" s="588"/>
      <c r="N11" s="588"/>
      <c r="O11" s="588"/>
      <c r="P11" s="588"/>
      <c r="Q11" s="588"/>
    </row>
    <row r="12" spans="1:22" s="348" customFormat="1" ht="29.25" customHeight="1">
      <c r="A12" s="353"/>
      <c r="B12" s="569" t="s">
        <v>268</v>
      </c>
      <c r="C12" s="569"/>
      <c r="D12" s="569"/>
      <c r="E12" s="569"/>
      <c r="F12" s="569"/>
      <c r="G12" s="569"/>
      <c r="H12" s="569"/>
      <c r="I12" s="569"/>
      <c r="J12" s="569"/>
      <c r="K12" s="569"/>
      <c r="L12" s="569"/>
      <c r="M12" s="569"/>
      <c r="N12" s="569"/>
      <c r="O12" s="569"/>
      <c r="P12" s="569"/>
      <c r="Q12" s="570"/>
    </row>
    <row r="13" spans="1:22" s="348" customFormat="1" ht="29.25" customHeight="1">
      <c r="A13" s="353"/>
      <c r="B13" s="573" t="s">
        <v>262</v>
      </c>
      <c r="C13" s="574"/>
      <c r="D13" s="574"/>
      <c r="E13" s="574"/>
      <c r="F13" s="574"/>
      <c r="G13" s="574"/>
      <c r="H13" s="574"/>
      <c r="I13" s="574"/>
      <c r="J13" s="574"/>
      <c r="K13" s="574"/>
      <c r="L13" s="574"/>
      <c r="M13" s="574"/>
      <c r="N13" s="574"/>
      <c r="O13" s="574"/>
      <c r="P13" s="574"/>
      <c r="Q13" s="574"/>
    </row>
    <row r="14" spans="1:22" s="348" customFormat="1" ht="29.25" customHeight="1">
      <c r="A14" s="353"/>
      <c r="B14" s="573" t="s">
        <v>376</v>
      </c>
      <c r="C14" s="574"/>
      <c r="D14" s="574"/>
      <c r="E14" s="574"/>
      <c r="F14" s="574"/>
      <c r="G14" s="574"/>
      <c r="H14" s="574"/>
      <c r="I14" s="574"/>
      <c r="J14" s="574"/>
      <c r="K14" s="574"/>
      <c r="L14" s="574"/>
      <c r="M14" s="574"/>
      <c r="N14" s="574"/>
      <c r="O14" s="574"/>
      <c r="P14" s="574"/>
      <c r="Q14" s="574"/>
    </row>
    <row r="15" spans="1:22" s="348" customFormat="1" ht="18" customHeight="1" thickBot="1">
      <c r="A15" s="353"/>
      <c r="B15" s="354"/>
      <c r="C15" s="354"/>
      <c r="D15" s="354"/>
      <c r="E15" s="354"/>
      <c r="F15" s="354"/>
      <c r="G15" s="354"/>
      <c r="H15" s="354"/>
      <c r="I15" s="354"/>
      <c r="J15" s="354"/>
      <c r="K15" s="354"/>
      <c r="L15" s="354"/>
      <c r="M15" s="354"/>
      <c r="N15" s="354"/>
      <c r="O15" s="354"/>
      <c r="P15" s="354"/>
      <c r="Q15" s="339"/>
    </row>
    <row r="16" spans="1:22" s="348" customFormat="1" ht="30" customHeight="1">
      <c r="A16" s="353"/>
      <c r="B16" s="580" t="s">
        <v>263</v>
      </c>
      <c r="C16" s="581"/>
      <c r="D16" s="582"/>
      <c r="E16" s="582"/>
      <c r="F16" s="582"/>
      <c r="G16" s="582"/>
      <c r="H16" s="582"/>
      <c r="I16" s="582"/>
      <c r="J16" s="582"/>
      <c r="K16" s="582"/>
      <c r="L16" s="582"/>
      <c r="M16" s="582"/>
      <c r="N16" s="582"/>
      <c r="O16" s="583"/>
      <c r="P16" s="354"/>
      <c r="Q16" s="339"/>
    </row>
    <row r="17" spans="1:17" s="299" customFormat="1" ht="30" customHeight="1" thickBot="1">
      <c r="A17" s="355"/>
      <c r="B17" s="584" t="s">
        <v>238</v>
      </c>
      <c r="C17" s="585"/>
      <c r="D17" s="586" t="str">
        <f>IFERROR(VLOOKUP(D16,$R$2:$V$7,2,FALSE),"")</f>
        <v/>
      </c>
      <c r="E17" s="586"/>
      <c r="F17" s="586"/>
      <c r="G17" s="586"/>
      <c r="H17" s="586"/>
      <c r="I17" s="586"/>
      <c r="J17" s="586"/>
      <c r="K17" s="586"/>
      <c r="L17" s="586"/>
      <c r="M17" s="586"/>
      <c r="N17" s="586"/>
      <c r="O17" s="587"/>
      <c r="P17" s="298"/>
      <c r="Q17" s="298"/>
    </row>
    <row r="18" spans="1:17" ht="22.5" customHeight="1" thickBot="1">
      <c r="A18" s="343"/>
      <c r="B18" s="343"/>
      <c r="C18" s="343"/>
      <c r="D18" s="343"/>
      <c r="E18" s="343"/>
      <c r="F18" s="343"/>
      <c r="G18" s="343"/>
      <c r="H18" s="343"/>
      <c r="I18" s="343"/>
      <c r="J18" s="343"/>
      <c r="K18" s="343"/>
      <c r="L18" s="343"/>
      <c r="M18" s="343"/>
      <c r="N18" s="343"/>
      <c r="O18" s="343"/>
      <c r="P18" s="343"/>
      <c r="Q18" s="343"/>
    </row>
    <row r="19" spans="1:17" ht="30" customHeight="1" thickBot="1">
      <c r="B19" s="356"/>
      <c r="C19" s="357"/>
      <c r="D19" s="322" t="s">
        <v>61</v>
      </c>
      <c r="E19" s="323" t="s">
        <v>61</v>
      </c>
      <c r="F19" s="324" t="s">
        <v>61</v>
      </c>
      <c r="G19" s="325"/>
      <c r="H19" s="320"/>
      <c r="I19" s="374"/>
      <c r="J19" s="374"/>
      <c r="K19" s="374"/>
      <c r="L19" s="374"/>
      <c r="M19" s="374"/>
      <c r="N19" s="374"/>
      <c r="O19" s="374"/>
      <c r="P19" s="375"/>
      <c r="Q19" s="343"/>
    </row>
    <row r="20" spans="1:17" ht="54" customHeight="1">
      <c r="B20" s="575" t="str">
        <f>IFERROR(VLOOKUP(D16,$R$2:$V$7,3,FALSE),"")</f>
        <v/>
      </c>
      <c r="C20" s="358" t="s">
        <v>221</v>
      </c>
      <c r="D20" s="304"/>
      <c r="E20" s="305"/>
      <c r="F20" s="306"/>
      <c r="G20" s="318"/>
      <c r="H20" s="318"/>
      <c r="I20" s="366"/>
      <c r="J20" s="366"/>
      <c r="K20" s="366"/>
      <c r="L20" s="366"/>
      <c r="M20" s="366"/>
      <c r="N20" s="366"/>
      <c r="O20" s="366"/>
      <c r="P20" s="376"/>
      <c r="Q20" s="343"/>
    </row>
    <row r="21" spans="1:17" ht="54" customHeight="1" thickBot="1">
      <c r="B21" s="576"/>
      <c r="C21" s="360" t="s">
        <v>222</v>
      </c>
      <c r="D21" s="308"/>
      <c r="E21" s="309"/>
      <c r="F21" s="310"/>
      <c r="G21" s="318"/>
      <c r="H21" s="318"/>
      <c r="I21" s="366"/>
      <c r="J21" s="366"/>
      <c r="K21" s="366"/>
      <c r="L21" s="366"/>
      <c r="M21" s="366"/>
      <c r="N21" s="366"/>
      <c r="O21" s="366"/>
      <c r="P21" s="376"/>
      <c r="Q21" s="343"/>
    </row>
    <row r="22" spans="1:17" ht="54" customHeight="1" thickTop="1" thickBot="1">
      <c r="B22" s="577"/>
      <c r="C22" s="361" t="s">
        <v>223</v>
      </c>
      <c r="D22" s="312"/>
      <c r="E22" s="313"/>
      <c r="F22" s="314"/>
      <c r="G22" s="316" t="str">
        <f>IFERROR(AVERAGE(D22:F22),"")</f>
        <v/>
      </c>
      <c r="H22" s="318"/>
      <c r="I22" s="366"/>
      <c r="J22" s="366"/>
      <c r="K22" s="366"/>
      <c r="L22" s="366"/>
      <c r="M22" s="366"/>
      <c r="N22" s="366"/>
      <c r="O22" s="366"/>
      <c r="P22" s="377"/>
      <c r="Q22" s="343"/>
    </row>
    <row r="23" spans="1:17" ht="54" customHeight="1">
      <c r="B23" s="575" t="str">
        <f>IFERROR(VLOOKUP(D16,$R$2:$V$7,4,FALSE),"")</f>
        <v/>
      </c>
      <c r="C23" s="363" t="s">
        <v>221</v>
      </c>
      <c r="D23" s="304"/>
      <c r="E23" s="305"/>
      <c r="F23" s="306"/>
      <c r="G23" s="318"/>
      <c r="H23" s="318"/>
      <c r="I23" s="366"/>
      <c r="J23" s="366"/>
      <c r="K23" s="366"/>
      <c r="L23" s="366"/>
      <c r="M23" s="366"/>
      <c r="N23" s="366"/>
      <c r="O23" s="366"/>
      <c r="P23" s="376"/>
      <c r="Q23" s="343"/>
    </row>
    <row r="24" spans="1:17" ht="54" customHeight="1" thickBot="1">
      <c r="B24" s="576"/>
      <c r="C24" s="364" t="s">
        <v>222</v>
      </c>
      <c r="D24" s="308"/>
      <c r="E24" s="309"/>
      <c r="F24" s="310"/>
      <c r="G24" s="318"/>
      <c r="H24" s="318"/>
      <c r="I24" s="366"/>
      <c r="J24" s="366"/>
      <c r="K24" s="366"/>
      <c r="L24" s="366"/>
      <c r="M24" s="366"/>
      <c r="N24" s="366"/>
      <c r="O24" s="366"/>
      <c r="P24" s="376"/>
      <c r="Q24" s="343"/>
    </row>
    <row r="25" spans="1:17" ht="54" customHeight="1" thickTop="1" thickBot="1">
      <c r="B25" s="577"/>
      <c r="C25" s="365" t="s">
        <v>223</v>
      </c>
      <c r="D25" s="312"/>
      <c r="E25" s="313"/>
      <c r="F25" s="314"/>
      <c r="G25" s="316" t="str">
        <f>IFERROR(AVERAGE(D25:F25),"")</f>
        <v/>
      </c>
      <c r="H25" s="318"/>
      <c r="I25" s="366"/>
      <c r="J25" s="366"/>
      <c r="K25" s="366"/>
      <c r="L25" s="366"/>
      <c r="M25" s="366"/>
      <c r="N25" s="366"/>
      <c r="O25" s="366"/>
      <c r="P25" s="377"/>
      <c r="Q25" s="343"/>
    </row>
    <row r="26" spans="1:17" ht="33" customHeight="1" thickTop="1" thickBot="1">
      <c r="B26" s="343"/>
      <c r="C26" s="343"/>
      <c r="D26" s="318"/>
      <c r="E26" s="318"/>
      <c r="F26" s="318"/>
      <c r="G26" s="318"/>
      <c r="H26" s="319" t="s">
        <v>164</v>
      </c>
      <c r="I26" s="366"/>
      <c r="J26" s="366"/>
      <c r="K26" s="366"/>
      <c r="L26" s="366"/>
      <c r="M26" s="366"/>
      <c r="N26" s="366"/>
      <c r="O26" s="366"/>
      <c r="P26" s="55"/>
      <c r="Q26" s="47"/>
    </row>
    <row r="27" spans="1:17" s="344" customFormat="1" ht="45" customHeight="1" thickBot="1">
      <c r="B27" s="578" t="str">
        <f>IFERROR(VLOOKUP(D16,$R$2:$V$7,5,FALSE),"")</f>
        <v/>
      </c>
      <c r="C27" s="579"/>
      <c r="D27" s="321" t="str">
        <f>IFERROR(D25/D22,"")</f>
        <v/>
      </c>
      <c r="E27" s="321" t="str">
        <f t="shared" ref="E27:F27" si="0">IFERROR(E25/E22,"")</f>
        <v/>
      </c>
      <c r="F27" s="326" t="str">
        <f t="shared" si="0"/>
        <v/>
      </c>
      <c r="G27" s="318"/>
      <c r="H27" s="589" t="str">
        <f>IFERROR(TRUNC(G25/G22,3),"")</f>
        <v/>
      </c>
      <c r="I27" s="378"/>
      <c r="J27" s="378"/>
      <c r="K27" s="378"/>
      <c r="L27" s="378"/>
      <c r="M27" s="378"/>
      <c r="N27" s="378"/>
      <c r="O27" s="366"/>
      <c r="P27" s="379"/>
      <c r="Q27" s="373"/>
    </row>
  </sheetData>
  <mergeCells count="17">
    <mergeCell ref="B20:B22"/>
    <mergeCell ref="B23:B25"/>
    <mergeCell ref="B27:C27"/>
    <mergeCell ref="B12:Q12"/>
    <mergeCell ref="B13:Q13"/>
    <mergeCell ref="B14:Q14"/>
    <mergeCell ref="B16:C16"/>
    <mergeCell ref="D16:O16"/>
    <mergeCell ref="B17:C17"/>
    <mergeCell ref="D17:O17"/>
    <mergeCell ref="B11:Q11"/>
    <mergeCell ref="A2:Q2"/>
    <mergeCell ref="A3:Q3"/>
    <mergeCell ref="B7:Q7"/>
    <mergeCell ref="B8:Q8"/>
    <mergeCell ref="B10:Q10"/>
    <mergeCell ref="B9:Q9"/>
  </mergeCells>
  <phoneticPr fontId="1"/>
  <conditionalFormatting sqref="P22 P25">
    <cfRule type="expression" dxfId="5" priority="4" stopIfTrue="1">
      <formula>$D22=""</formula>
    </cfRule>
  </conditionalFormatting>
  <conditionalFormatting sqref="P27">
    <cfRule type="expression" dxfId="4" priority="5" stopIfTrue="1">
      <formula>ISERROR(L27)</formula>
    </cfRule>
  </conditionalFormatting>
  <conditionalFormatting sqref="I27:N27">
    <cfRule type="expression" dxfId="3" priority="6" stopIfTrue="1">
      <formula>ISERROR(I27)</formula>
    </cfRule>
  </conditionalFormatting>
  <conditionalFormatting sqref="G22 G25">
    <cfRule type="expression" dxfId="2" priority="1" stopIfTrue="1">
      <formula>$D22=""</formula>
    </cfRule>
  </conditionalFormatting>
  <conditionalFormatting sqref="H27">
    <cfRule type="expression" dxfId="1" priority="2" stopIfTrue="1">
      <formula>ISERROR(D27)</formula>
    </cfRule>
  </conditionalFormatting>
  <conditionalFormatting sqref="D27:F27">
    <cfRule type="expression" dxfId="0" priority="3" stopIfTrue="1">
      <formula>ISERROR(D27)</formula>
    </cfRule>
  </conditionalFormatting>
  <dataValidations count="3">
    <dataValidation type="list" allowBlank="1" showInputMessage="1" showErrorMessage="1" sqref="D16:O16">
      <formula1>$R$2:$R$7</formula1>
    </dataValidation>
    <dataValidation imeMode="halfAlpha" allowBlank="1" showInputMessage="1" showErrorMessage="1" sqref="I20:N25"/>
    <dataValidation imeMode="fullAlpha" allowBlank="1" showInputMessage="1" showErrorMessage="1" sqref="D20:F25"/>
  </dataValidations>
  <printOptions horizontalCentered="1"/>
  <pageMargins left="0.59055118110236227" right="0.39370078740157483" top="0.70866141732283472" bottom="0.47244094488188981" header="0.51181102362204722" footer="0.51181102362204722"/>
  <pageSetup paperSize="9" scale="74"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加算別紙9</vt:lpstr>
      <vt:lpstr>加算別添9－1</vt:lpstr>
      <vt:lpstr>加算別紙9－2－1</vt:lpstr>
      <vt:lpstr>加算別紙9－2－2</vt:lpstr>
      <vt:lpstr>加算別紙9－3－1</vt:lpstr>
      <vt:lpstr>加算別紙9－3－2</vt:lpstr>
      <vt:lpstr>加算別添9－4－1</vt:lpstr>
      <vt:lpstr>加算別添9－4－2</vt:lpstr>
      <vt:lpstr>加算別紙9!Print_Area</vt:lpstr>
      <vt:lpstr>'加算別紙9－2－1'!Print_Area</vt:lpstr>
      <vt:lpstr>'加算別紙9－2－2'!Print_Area</vt:lpstr>
      <vt:lpstr>'加算別紙9－3－1'!Print_Area</vt:lpstr>
      <vt:lpstr>'加算別紙9－3－2'!Print_Area</vt:lpstr>
      <vt:lpstr>'加算別添9－1'!Print_Area</vt:lpstr>
      <vt:lpstr>'加算別添9－4－1'!Print_Area</vt:lpstr>
      <vt:lpstr>'加算別添9－4－2'!Print_Area</vt:lpstr>
      <vt:lpstr>加算別紙9!Print_Titles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和也 12098</dc:creator>
  <cp:lastModifiedBy>伊藤 和也 12098</cp:lastModifiedBy>
  <cp:revision>0</cp:revision>
  <cp:lastPrinted>2021-03-10T02:21:35Z</cp:lastPrinted>
  <dcterms:created xsi:type="dcterms:W3CDTF">1601-01-01T00:00:00Z</dcterms:created>
  <dcterms:modified xsi:type="dcterms:W3CDTF">2022-03-30T00:02:38Z</dcterms:modified>
</cp:coreProperties>
</file>