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30315" yWindow="195" windowWidth="20730" windowHeight="11760" tabRatio="67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4562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10"/>
  <c r="AX17" i="8"/>
  <c r="U65" i="10" l="1"/>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U318" i="12" s="1"/>
  <c r="AX318" i="12" s="1"/>
  <c r="AZ318" i="12" s="1"/>
  <c r="Q6" i="11"/>
  <c r="K6" i="11"/>
  <c r="U317" i="12" s="1"/>
  <c r="AX317" i="12" s="1"/>
  <c r="AZ317" i="12" s="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AW27" i="8"/>
  <c r="AV27" i="8"/>
  <c r="AU27" i="8"/>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AX68" i="10" l="1"/>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26" i="8"/>
  <c r="AZ26" i="8" s="1"/>
  <c r="AX29" i="8"/>
  <c r="AZ29" i="8" s="1"/>
  <c r="AX32" i="8"/>
  <c r="AZ32" i="8"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33" i="8"/>
  <c r="AX51" i="8"/>
  <c r="AZ51" i="8" s="1"/>
  <c r="AX57" i="8"/>
  <c r="AZ57" i="8" s="1"/>
  <c r="AZ33" i="8" l="1"/>
  <c r="AZ35" i="8"/>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X48" i="8" l="1"/>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Z42" i="8" l="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<sst xmlns="http://schemas.openxmlformats.org/spreadsheetml/2006/main" count="1331" uniqueCount="201">
  <si>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</si>
  <si>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</si>
  <si>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</si>
  <si>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</si>
  <si>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</si>
  <si>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</si>
  <si>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</si>
  <si>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</si>
  <si>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</si>
  <si>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</si>
  <si>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</si>
  <si>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</si>
  <si>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</si>
  <si>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</si>
  <si>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</si>
  <si>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</si>
  <si>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</si>
  <si>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</si>
  <si>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</si>
  <si>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</si>
  <si>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</si>
  <si>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</si>
  <si>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</si>
  <si>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</si>
  <si>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</si>
  <si>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</si>
  <si>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</si>
  <si>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</si>
  <si>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</si>
  <si>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</si>
  <si>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</si>
  <si>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</si>
  <si>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</si>
  <si>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</si>
  <si>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</si>
  <si>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</si>
  <si>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</si>
  <si>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</si>
  <si>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</si>
  <si>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</si>
  <si>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</si>
  <si>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</si>
  <si>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</si>
  <si>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</si>
  <si>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</si>
  <si>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</si>
  <si>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</si>
  <si>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</si>
  <si>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</si>
  <si>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</si>
  <si>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</si>
  <si>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</si>
  <si>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</si>
  <si>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</si>
  <si>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</si>
  <si>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</si>
  <si>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</si>
  <si>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</si>
  <si>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</si>
  <si>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</si>
  <si>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</si>
  <si>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</si>
  <si>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</si>
  <si>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</si>
  <si>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</si>
  <si>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</si>
  <si>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</si>
  <si>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</si>
  <si>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</si>
  <si>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</si>
  <si>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</si>
  <si>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</si>
  <si>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</si>
  <si>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</si>
  <si>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</si>
  <si>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</si>
  <si>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</si>
  <si>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</si>
  <si>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</si>
  <si>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</si>
  <si>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</si>
  <si>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</si>
  <si>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</si>
  <si>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</si>
  <si>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</si>
  <si>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</si>
  <si>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</si>
  <si>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</si>
  <si>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</si>
  <si>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</si>
  <si>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</si>
  <si>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</si>
  <si>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</si>
  <si>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</si>
  <si>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</si>
  <si>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</si>
  <si>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</si>
  <si>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</si>
  <si>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</si>
  <si>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</si>
  <si>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</si>
  <si>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</si>
  <si>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</si>
  <si>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</si>
  <si>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</si>
  <si>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</si>
  <si>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</si>
  <si>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</si>
  <si>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</si>
  <si>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</si>
  <si>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</si>
  <si>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</si>
  <si>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</si>
  <si>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</si>
  <si>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</si>
  <si>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</si>
  <si>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</si>
  <si>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</si>
  <si>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</si>
  <si>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</si>
  <si>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</si>
  <si>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</si>
  <si>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</si>
  <si>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</si>
  <si>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</si>
  <si>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</si>
  <si>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</si>
  <si>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</si>
  <si>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</si>
  <si>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</si>
  <si>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</si>
  <si>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</si>
  <si>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</si>
  <si>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</si>
  <si>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</si>
  <si>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</si>
  <si>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</si>
  <si>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</si>
  <si>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</si>
  <si>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</si>
  <si>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</si>
  <si>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</si>
  <si>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</si>
  <si>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</si>
  <si>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</si>
  <si>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</si>
  <si>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</si>
  <si>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</si>
  <si>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</si>
  <si>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</si>
  <si>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</si>
  <si>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</si>
  <si>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</si>
  <si>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</si>
  <si>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</si>
  <si>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</si>
  <si>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</si>
  <si>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</si>
  <si>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</si>
  <si>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</si>
  <si>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</si>
  <si>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</si>
  <si>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</si>
  <si>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</si>
  <si>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</si>
  <si>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</si>
  <si>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</si>
  <si>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</si>
  <si>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</si>
  <si>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</si>
  <si>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</si>
  <si>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</si>
  <si>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</si>
  <si>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</si>
  <si>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</si>
  <si>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</si>
  <si>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</si>
  <si>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</si>
  <si>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</si>
  <si>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</si>
  <si>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</si>
  <si>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</si>
  <si>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</si>
  <si>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</si>
  <si>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</si>
  <si>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</si>
  <si>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</si>
  <si>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</si>
  <si>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</si>
  <si>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</si>
  <si>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</si>
  <si>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</si>
  <si>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</si>
  <si>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</si>
  <si>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</si>
  <si>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</si>
  <si>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</si>
  <si>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</si>
  <si>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（参考様式3）</t>
    <rPh sb="1" eb="3">
      <t>サンコウ</t>
    </rPh>
    <rPh sb="3" eb="5">
      <t>ヨウシキ</t>
    </rPh>
    <phoneticPr fontId="3"/>
  </si>
  <si>
    <t>(13) 兼務状況
（兼務先及び兼務する職務の内容及び時間）等</t>
    <rPh sb="5" eb="7">
      <t>ケンム</t>
    </rPh>
    <rPh sb="7" eb="9">
      <t>ジョウキョウ</t>
    </rPh>
    <rPh sb="11" eb="13">
      <t>ケンム</t>
    </rPh>
    <rPh sb="13" eb="14">
      <t>サキ</t>
    </rPh>
    <rPh sb="14" eb="15">
      <t>オヨ</t>
    </rPh>
    <rPh sb="16" eb="18">
      <t>ケンム</t>
    </rPh>
    <rPh sb="20" eb="22">
      <t>ショクム</t>
    </rPh>
    <rPh sb="23" eb="25">
      <t>ナイヨウ</t>
    </rPh>
    <rPh sb="30" eb="31">
      <t>トウ</t>
    </rPh>
    <phoneticPr fontId="3"/>
  </si>
  <si>
    <t>(13) 兼務状況
（兼務先及び兼務する
職務の内容及び時間）等</t>
    <rPh sb="5" eb="7">
      <t>ケンム</t>
    </rPh>
    <rPh sb="7" eb="9">
      <t>ジョウキョウ</t>
    </rPh>
    <rPh sb="11" eb="13">
      <t>ケンム</t>
    </rPh>
    <rPh sb="13" eb="14">
      <t>サキ</t>
    </rPh>
    <rPh sb="14" eb="15">
      <t>オヨ</t>
    </rPh>
    <rPh sb="16" eb="18">
      <t>ケンム</t>
    </rPh>
    <rPh sb="21" eb="23">
      <t>ショクム</t>
    </rPh>
    <rPh sb="24" eb="26">
      <t>ナイヨウ</t>
    </rPh>
    <rPh sb="31" eb="32">
      <t>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</si>
</sst>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78"/>
  <sheetViews>
    <sheetView showGridLines="0" tabSelected="1" view="pageBreakPreview" zoomScale="70" zoomScaleNormal="70" zoomScaleSheetLayoutView="70" workbookViewId="0">
      <selection activeCell="C1" sqref="C1"/>
    </sheetView>
  </sheetViews>
  <sheetFormatPr defaultColWidth="4.375" defaultRowHeight="20.25" customHeight="1" x14ac:dyDescent="0.4"/>
  <cols>
    <col min="1" max="1" width="1.625" style="161" customWidth="1"/>
    <col min="2" max="5" width="5.75" style="161" customWidth="1"/>
    <col min="6" max="6" width="16.5" style="161" hidden="1" customWidth="1"/>
    <col min="7" max="58" width="5.625" style="161" customWidth="1"/>
    <col min="59" max="16384" width="4.375" style="161"/>
  </cols>
  <sheetData>
    <row r="1" spans="2:64" s="114" customFormat="1" ht="20.25" customHeight="1" x14ac:dyDescent="0.4">
      <c r="C1" s="115" t="s">
        <v>198</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4">
      <c r="C2" s="115"/>
      <c r="D2" s="115"/>
      <c r="E2" s="115"/>
      <c r="F2" s="115"/>
      <c r="G2" s="115"/>
      <c r="J2" s="116"/>
      <c r="L2" s="115"/>
      <c r="M2" s="115"/>
      <c r="N2" s="115"/>
      <c r="O2" s="115"/>
      <c r="P2" s="115"/>
      <c r="Q2" s="115"/>
      <c r="R2" s="115"/>
      <c r="Y2" s="119" t="s">
        <v>57</v>
      </c>
      <c r="Z2" s="433">
        <v>3</v>
      </c>
      <c r="AA2" s="433"/>
      <c r="AB2" s="119" t="s">
        <v>58</v>
      </c>
      <c r="AC2" s="434">
        <f>IF(Z2=0,"",YEAR(DATE(2018+Z2,1,1)))</f>
        <v>2021</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4">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8.75" x14ac:dyDescent="0.4">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4">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4">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4">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15">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499999999999993" customHeight="1" thickBot="1" x14ac:dyDescent="0.45">
      <c r="C16" s="162"/>
      <c r="D16" s="162"/>
      <c r="E16" s="162"/>
      <c r="F16" s="162"/>
      <c r="G16" s="162"/>
      <c r="X16" s="162"/>
      <c r="AN16" s="162"/>
      <c r="BE16" s="163"/>
      <c r="BF16" s="163"/>
      <c r="BG16" s="163"/>
    </row>
    <row r="17" spans="2:58" ht="20.25" customHeight="1" x14ac:dyDescent="0.4">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199</v>
      </c>
      <c r="BC17" s="450"/>
      <c r="BD17" s="450"/>
      <c r="BE17" s="450"/>
      <c r="BF17" s="451"/>
    </row>
    <row r="18" spans="2:58" ht="20.25" customHeight="1" x14ac:dyDescent="0.4">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4">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4">
      <c r="B20" s="381"/>
      <c r="C20" s="386"/>
      <c r="D20" s="387"/>
      <c r="E20" s="388"/>
      <c r="F20" s="165"/>
      <c r="G20" s="393"/>
      <c r="H20" s="396"/>
      <c r="I20" s="387"/>
      <c r="J20" s="387"/>
      <c r="K20" s="388"/>
      <c r="L20" s="396"/>
      <c r="M20" s="387"/>
      <c r="N20" s="387"/>
      <c r="O20" s="399"/>
      <c r="P20" s="404"/>
      <c r="Q20" s="405"/>
      <c r="R20" s="406"/>
      <c r="S20" s="166">
        <f>WEEKDAY(DATE($AC$2,$AG$2,1))</f>
        <v>5</v>
      </c>
      <c r="T20" s="167">
        <f>WEEKDAY(DATE($AC$2,$AG$2,2))</f>
        <v>6</v>
      </c>
      <c r="U20" s="167">
        <f>WEEKDAY(DATE($AC$2,$AG$2,3))</f>
        <v>7</v>
      </c>
      <c r="V20" s="167">
        <f>WEEKDAY(DATE($AC$2,$AG$2,4))</f>
        <v>1</v>
      </c>
      <c r="W20" s="167">
        <f>WEEKDAY(DATE($AC$2,$AG$2,5))</f>
        <v>2</v>
      </c>
      <c r="X20" s="167">
        <f>WEEKDAY(DATE($AC$2,$AG$2,6))</f>
        <v>3</v>
      </c>
      <c r="Y20" s="168">
        <f>WEEKDAY(DATE($AC$2,$AG$2,7))</f>
        <v>4</v>
      </c>
      <c r="Z20" s="166">
        <f>WEEKDAY(DATE($AC$2,$AG$2,8))</f>
        <v>5</v>
      </c>
      <c r="AA20" s="167">
        <f>WEEKDAY(DATE($AC$2,$AG$2,9))</f>
        <v>6</v>
      </c>
      <c r="AB20" s="167">
        <f>WEEKDAY(DATE($AC$2,$AG$2,10))</f>
        <v>7</v>
      </c>
      <c r="AC20" s="167">
        <f>WEEKDAY(DATE($AC$2,$AG$2,11))</f>
        <v>1</v>
      </c>
      <c r="AD20" s="167">
        <f>WEEKDAY(DATE($AC$2,$AG$2,12))</f>
        <v>2</v>
      </c>
      <c r="AE20" s="167">
        <f>WEEKDAY(DATE($AC$2,$AG$2,13))</f>
        <v>3</v>
      </c>
      <c r="AF20" s="168">
        <f>WEEKDAY(DATE($AC$2,$AG$2,14))</f>
        <v>4</v>
      </c>
      <c r="AG20" s="166">
        <f>WEEKDAY(DATE($AC$2,$AG$2,15))</f>
        <v>5</v>
      </c>
      <c r="AH20" s="167">
        <f>WEEKDAY(DATE($AC$2,$AG$2,16))</f>
        <v>6</v>
      </c>
      <c r="AI20" s="167">
        <f>WEEKDAY(DATE($AC$2,$AG$2,17))</f>
        <v>7</v>
      </c>
      <c r="AJ20" s="167">
        <f>WEEKDAY(DATE($AC$2,$AG$2,18))</f>
        <v>1</v>
      </c>
      <c r="AK20" s="167">
        <f>WEEKDAY(DATE($AC$2,$AG$2,19))</f>
        <v>2</v>
      </c>
      <c r="AL20" s="167">
        <f>WEEKDAY(DATE($AC$2,$AG$2,20))</f>
        <v>3</v>
      </c>
      <c r="AM20" s="168">
        <f>WEEKDAY(DATE($AC$2,$AG$2,21))</f>
        <v>4</v>
      </c>
      <c r="AN20" s="166">
        <f>WEEKDAY(DATE($AC$2,$AG$2,22))</f>
        <v>5</v>
      </c>
      <c r="AO20" s="167">
        <f>WEEKDAY(DATE($AC$2,$AG$2,23))</f>
        <v>6</v>
      </c>
      <c r="AP20" s="167">
        <f>WEEKDAY(DATE($AC$2,$AG$2,24))</f>
        <v>7</v>
      </c>
      <c r="AQ20" s="167">
        <f>WEEKDAY(DATE($AC$2,$AG$2,25))</f>
        <v>1</v>
      </c>
      <c r="AR20" s="167">
        <f>WEEKDAY(DATE($AC$2,$AG$2,26))</f>
        <v>2</v>
      </c>
      <c r="AS20" s="167">
        <f>WEEKDAY(DATE($AC$2,$AG$2,27))</f>
        <v>3</v>
      </c>
      <c r="AT20" s="168">
        <f>WEEKDAY(DATE($AC$2,$AG$2,28))</f>
        <v>4</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5" customHeight="1" thickBot="1" x14ac:dyDescent="0.45">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木</v>
      </c>
      <c r="T21" s="175" t="str">
        <f t="shared" ref="T21:AT21" si="0">IF(T20=1,"日",IF(T20=2,"月",IF(T20=3,"火",IF(T20=4,"水",IF(T20=5,"木",IF(T20=6,"金","土"))))))</f>
        <v>金</v>
      </c>
      <c r="U21" s="175" t="str">
        <f t="shared" si="0"/>
        <v>土</v>
      </c>
      <c r="V21" s="175" t="str">
        <f t="shared" si="0"/>
        <v>日</v>
      </c>
      <c r="W21" s="175" t="str">
        <f t="shared" si="0"/>
        <v>月</v>
      </c>
      <c r="X21" s="175" t="str">
        <f t="shared" si="0"/>
        <v>火</v>
      </c>
      <c r="Y21" s="176" t="str">
        <f t="shared" si="0"/>
        <v>水</v>
      </c>
      <c r="Z21" s="174" t="str">
        <f>IF(Z20=1,"日",IF(Z20=2,"月",IF(Z20=3,"火",IF(Z20=4,"水",IF(Z20=5,"木",IF(Z20=6,"金","土"))))))</f>
        <v>木</v>
      </c>
      <c r="AA21" s="175" t="str">
        <f t="shared" si="0"/>
        <v>金</v>
      </c>
      <c r="AB21" s="175" t="str">
        <f t="shared" si="0"/>
        <v>土</v>
      </c>
      <c r="AC21" s="175" t="str">
        <f t="shared" si="0"/>
        <v>日</v>
      </c>
      <c r="AD21" s="175" t="str">
        <f t="shared" si="0"/>
        <v>月</v>
      </c>
      <c r="AE21" s="175" t="str">
        <f t="shared" si="0"/>
        <v>火</v>
      </c>
      <c r="AF21" s="176" t="str">
        <f t="shared" si="0"/>
        <v>水</v>
      </c>
      <c r="AG21" s="174" t="str">
        <f>IF(AG20=1,"日",IF(AG20=2,"月",IF(AG20=3,"火",IF(AG20=4,"水",IF(AG20=5,"木",IF(AG20=6,"金","土"))))))</f>
        <v>木</v>
      </c>
      <c r="AH21" s="175" t="str">
        <f t="shared" si="0"/>
        <v>金</v>
      </c>
      <c r="AI21" s="175" t="str">
        <f t="shared" si="0"/>
        <v>土</v>
      </c>
      <c r="AJ21" s="175" t="str">
        <f t="shared" si="0"/>
        <v>日</v>
      </c>
      <c r="AK21" s="175" t="str">
        <f t="shared" si="0"/>
        <v>月</v>
      </c>
      <c r="AL21" s="175" t="str">
        <f t="shared" si="0"/>
        <v>火</v>
      </c>
      <c r="AM21" s="176" t="str">
        <f t="shared" si="0"/>
        <v>水</v>
      </c>
      <c r="AN21" s="174" t="str">
        <f>IF(AN20=1,"日",IF(AN20=2,"月",IF(AN20=3,"火",IF(AN20=4,"水",IF(AN20=5,"木",IF(AN20=6,"金","土"))))))</f>
        <v>木</v>
      </c>
      <c r="AO21" s="175" t="str">
        <f t="shared" si="0"/>
        <v>金</v>
      </c>
      <c r="AP21" s="175" t="str">
        <f t="shared" si="0"/>
        <v>土</v>
      </c>
      <c r="AQ21" s="175" t="str">
        <f t="shared" si="0"/>
        <v>日</v>
      </c>
      <c r="AR21" s="175" t="str">
        <f t="shared" si="0"/>
        <v>月</v>
      </c>
      <c r="AS21" s="175" t="str">
        <f t="shared" si="0"/>
        <v>火</v>
      </c>
      <c r="AT21" s="176" t="str">
        <f t="shared" si="0"/>
        <v>水</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4">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25" customHeight="1" x14ac:dyDescent="0.4">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4">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4">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25" customHeight="1" x14ac:dyDescent="0.4">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4">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4">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25" customHeight="1" x14ac:dyDescent="0.4">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4">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4">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25" customHeight="1" x14ac:dyDescent="0.4">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4">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4">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25" customHeight="1" x14ac:dyDescent="0.4">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25" customHeight="1" x14ac:dyDescent="0.4">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25" customHeight="1" x14ac:dyDescent="0.4">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4">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4">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4">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4">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4">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4">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4">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4">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4">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4">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4">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4">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4">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4">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4">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4">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4">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4">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4">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4">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4">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4">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45">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 customHeight="1" thickBot="1" x14ac:dyDescent="0.45">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00000000000001" customHeight="1" x14ac:dyDescent="0.4">
      <c r="B62" s="246"/>
      <c r="C62" s="247"/>
      <c r="D62" s="247"/>
      <c r="E62" s="247"/>
      <c r="F62" s="185"/>
      <c r="G62" s="280" t="s">
        <v>182</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4">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4">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25" customHeight="1" x14ac:dyDescent="0.4">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45">
      <c r="B69" s="187"/>
      <c r="C69" s="188"/>
      <c r="D69" s="188"/>
      <c r="E69" s="188"/>
      <c r="F69" s="188"/>
      <c r="G69" s="315" t="s">
        <v>183</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5" customHeight="1" x14ac:dyDescent="0.4">
      <c r="C70" s="189"/>
      <c r="D70" s="189"/>
      <c r="E70" s="189"/>
      <c r="F70" s="189"/>
      <c r="G70" s="190"/>
      <c r="H70" s="191"/>
      <c r="AF70" s="162"/>
    </row>
    <row r="71" spans="1:73" ht="11.45" customHeight="1" x14ac:dyDescent="0.4">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4">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4">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4">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4">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4">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4">
      <c r="C78" s="162"/>
      <c r="D78" s="162"/>
      <c r="E78" s="162"/>
      <c r="F78" s="162"/>
      <c r="G78" s="162"/>
    </row>
  </sheetData>
  <sheetProtection sheet="1" objects="1" scenarios="1"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【記載例】シフト記号</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43" sqref="C43"/>
    </sheetView>
  </sheetViews>
  <sheetFormatPr defaultRowHeight="25.5" x14ac:dyDescent="0.4"/>
  <cols>
    <col min="1" max="1" width="1.625" style="73" customWidth="1"/>
    <col min="2" max="2" width="5.625" style="72" customWidth="1"/>
    <col min="3" max="3" width="10.625" style="72" customWidth="1"/>
    <col min="4" max="4" width="3.375" style="72" bestFit="1" customWidth="1"/>
    <col min="5" max="5" width="15.625" style="73" customWidth="1"/>
    <col min="6" max="6" width="3.375" style="73" bestFit="1" customWidth="1"/>
    <col min="7" max="7" width="15.625" style="73" customWidth="1"/>
    <col min="8" max="8" width="3.375" style="73" bestFit="1" customWidth="1"/>
    <col min="9" max="9" width="15.625" style="72" customWidth="1"/>
    <col min="10" max="10" width="3.375" style="73" bestFit="1" customWidth="1"/>
    <col min="11" max="11" width="15.625" style="73" customWidth="1"/>
    <col min="12" max="12" width="3.375" style="73" customWidth="1"/>
    <col min="13" max="13" width="15.625" style="73" customWidth="1"/>
    <col min="14" max="14" width="3.375" style="73" customWidth="1"/>
    <col min="15" max="15" width="15.625" style="73" customWidth="1"/>
    <col min="16" max="16" width="3.375" style="73" customWidth="1"/>
    <col min="17" max="17" width="15.625" style="73" customWidth="1"/>
    <col min="18" max="18" width="3.375" style="73" customWidth="1"/>
    <col min="19" max="19" width="15.625" style="73" customWidth="1"/>
    <col min="20" max="20" width="3.375" style="73" customWidth="1"/>
    <col min="21" max="21" width="15.625" style="73" customWidth="1"/>
    <col min="22" max="22" width="3.375" style="73" customWidth="1"/>
    <col min="23" max="23" width="50.625" style="73" customWidth="1"/>
    <col min="24" max="16384" width="9" style="73"/>
  </cols>
  <sheetData>
    <row r="1" spans="2:23" x14ac:dyDescent="0.4">
      <c r="B1" s="71" t="s">
        <v>62</v>
      </c>
    </row>
    <row r="2" spans="2:23" x14ac:dyDescent="0.4">
      <c r="B2" s="74" t="s">
        <v>63</v>
      </c>
      <c r="E2" s="75"/>
      <c r="I2" s="76"/>
    </row>
    <row r="3" spans="2:23" x14ac:dyDescent="0.4">
      <c r="B3" s="76" t="s">
        <v>119</v>
      </c>
      <c r="E3" s="75" t="s">
        <v>123</v>
      </c>
      <c r="I3" s="76"/>
    </row>
    <row r="4" spans="2:23" x14ac:dyDescent="0.4">
      <c r="B4" s="74"/>
      <c r="E4" s="461" t="s">
        <v>47</v>
      </c>
      <c r="F4" s="461"/>
      <c r="G4" s="461"/>
      <c r="H4" s="461"/>
      <c r="I4" s="461"/>
      <c r="J4" s="461"/>
      <c r="K4" s="461"/>
      <c r="M4" s="461" t="s">
        <v>46</v>
      </c>
      <c r="N4" s="461"/>
      <c r="O4" s="461"/>
      <c r="Q4" s="461" t="s">
        <v>75</v>
      </c>
      <c r="R4" s="461"/>
      <c r="S4" s="461"/>
      <c r="T4" s="461"/>
      <c r="U4" s="461"/>
      <c r="W4" s="461" t="s">
        <v>122</v>
      </c>
    </row>
    <row r="5" spans="2:23" x14ac:dyDescent="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4">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4">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
      <c r="C36" s="81"/>
    </row>
    <row r="37" spans="2:23" x14ac:dyDescent="0.4">
      <c r="C37" s="82" t="s">
        <v>131</v>
      </c>
    </row>
    <row r="38" spans="2:23" x14ac:dyDescent="0.4">
      <c r="C38" s="82" t="s">
        <v>132</v>
      </c>
    </row>
    <row r="39" spans="2:23" x14ac:dyDescent="0.4">
      <c r="C39" s="82" t="s">
        <v>133</v>
      </c>
    </row>
    <row r="40" spans="2:23" x14ac:dyDescent="0.4">
      <c r="C40" s="82" t="s">
        <v>134</v>
      </c>
    </row>
    <row r="41" spans="2:23" x14ac:dyDescent="0.4">
      <c r="C41" s="74" t="s">
        <v>135</v>
      </c>
    </row>
    <row r="42" spans="2:23" x14ac:dyDescent="0.4">
      <c r="C42" s="74" t="s">
        <v>197</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39"/>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198</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
      <c r="C2" s="11"/>
      <c r="D2" s="11"/>
      <c r="E2" s="11"/>
      <c r="F2" s="11"/>
      <c r="G2" s="11"/>
      <c r="J2" s="5"/>
      <c r="L2" s="11"/>
      <c r="M2" s="11"/>
      <c r="N2" s="11"/>
      <c r="O2" s="11"/>
      <c r="P2" s="11"/>
      <c r="Q2" s="11"/>
      <c r="R2" s="11"/>
      <c r="Y2" s="92" t="s">
        <v>57</v>
      </c>
      <c r="Z2" s="433">
        <v>3</v>
      </c>
      <c r="AA2" s="433"/>
      <c r="AB2" s="92" t="s">
        <v>58</v>
      </c>
      <c r="AC2" s="466">
        <f>IF(Z2=0,"",YEAR(DATE(2018+Z2,1,1)))</f>
        <v>2021</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8.75" x14ac:dyDescent="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15">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4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200</v>
      </c>
      <c r="BC17" s="503"/>
      <c r="BD17" s="503"/>
      <c r="BE17" s="503"/>
      <c r="BF17" s="504"/>
    </row>
    <row r="18" spans="2:58" ht="20.25" customHeight="1" x14ac:dyDescent="0.4">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
      <c r="B20" s="518"/>
      <c r="C20" s="523"/>
      <c r="D20" s="524"/>
      <c r="E20" s="525"/>
      <c r="F20" s="108"/>
      <c r="G20" s="530"/>
      <c r="H20" s="533"/>
      <c r="I20" s="524"/>
      <c r="J20" s="524"/>
      <c r="K20" s="525"/>
      <c r="L20" s="533"/>
      <c r="M20" s="524"/>
      <c r="N20" s="524"/>
      <c r="O20" s="536"/>
      <c r="P20" s="541"/>
      <c r="Q20" s="542"/>
      <c r="R20" s="543"/>
      <c r="S20" s="94">
        <f>WEEKDAY(DATE($AC$2,$AG$2,1))</f>
        <v>5</v>
      </c>
      <c r="T20" s="95">
        <f>WEEKDAY(DATE($AC$2,$AG$2,2))</f>
        <v>6</v>
      </c>
      <c r="U20" s="95">
        <f>WEEKDAY(DATE($AC$2,$AG$2,3))</f>
        <v>7</v>
      </c>
      <c r="V20" s="95">
        <f>WEEKDAY(DATE($AC$2,$AG$2,4))</f>
        <v>1</v>
      </c>
      <c r="W20" s="95">
        <f>WEEKDAY(DATE($AC$2,$AG$2,5))</f>
        <v>2</v>
      </c>
      <c r="X20" s="95">
        <f>WEEKDAY(DATE($AC$2,$AG$2,6))</f>
        <v>3</v>
      </c>
      <c r="Y20" s="96">
        <f>WEEKDAY(DATE($AC$2,$AG$2,7))</f>
        <v>4</v>
      </c>
      <c r="Z20" s="94">
        <f>WEEKDAY(DATE($AC$2,$AG$2,8))</f>
        <v>5</v>
      </c>
      <c r="AA20" s="95">
        <f>WEEKDAY(DATE($AC$2,$AG$2,9))</f>
        <v>6</v>
      </c>
      <c r="AB20" s="95">
        <f>WEEKDAY(DATE($AC$2,$AG$2,10))</f>
        <v>7</v>
      </c>
      <c r="AC20" s="95">
        <f>WEEKDAY(DATE($AC$2,$AG$2,11))</f>
        <v>1</v>
      </c>
      <c r="AD20" s="95">
        <f>WEEKDAY(DATE($AC$2,$AG$2,12))</f>
        <v>2</v>
      </c>
      <c r="AE20" s="95">
        <f>WEEKDAY(DATE($AC$2,$AG$2,13))</f>
        <v>3</v>
      </c>
      <c r="AF20" s="96">
        <f>WEEKDAY(DATE($AC$2,$AG$2,14))</f>
        <v>4</v>
      </c>
      <c r="AG20" s="94">
        <f>WEEKDAY(DATE($AC$2,$AG$2,15))</f>
        <v>5</v>
      </c>
      <c r="AH20" s="95">
        <f>WEEKDAY(DATE($AC$2,$AG$2,16))</f>
        <v>6</v>
      </c>
      <c r="AI20" s="95">
        <f>WEEKDAY(DATE($AC$2,$AG$2,17))</f>
        <v>7</v>
      </c>
      <c r="AJ20" s="95">
        <f>WEEKDAY(DATE($AC$2,$AG$2,18))</f>
        <v>1</v>
      </c>
      <c r="AK20" s="95">
        <f>WEEKDAY(DATE($AC$2,$AG$2,19))</f>
        <v>2</v>
      </c>
      <c r="AL20" s="95">
        <f>WEEKDAY(DATE($AC$2,$AG$2,20))</f>
        <v>3</v>
      </c>
      <c r="AM20" s="96">
        <f>WEEKDAY(DATE($AC$2,$AG$2,21))</f>
        <v>4</v>
      </c>
      <c r="AN20" s="94">
        <f>WEEKDAY(DATE($AC$2,$AG$2,22))</f>
        <v>5</v>
      </c>
      <c r="AO20" s="95">
        <f>WEEKDAY(DATE($AC$2,$AG$2,23))</f>
        <v>6</v>
      </c>
      <c r="AP20" s="95">
        <f>WEEKDAY(DATE($AC$2,$AG$2,24))</f>
        <v>7</v>
      </c>
      <c r="AQ20" s="95">
        <f>WEEKDAY(DATE($AC$2,$AG$2,25))</f>
        <v>1</v>
      </c>
      <c r="AR20" s="95">
        <f>WEEKDAY(DATE($AC$2,$AG$2,26))</f>
        <v>2</v>
      </c>
      <c r="AS20" s="95">
        <f>WEEKDAY(DATE($AC$2,$AG$2,27))</f>
        <v>3</v>
      </c>
      <c r="AT20" s="96">
        <f>WEEKDAY(DATE($AC$2,$AG$2,28))</f>
        <v>4</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45">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木</v>
      </c>
      <c r="T21" s="102" t="str">
        <f t="shared" ref="T21:AT21" si="0">IF(T20=1,"日",IF(T20=2,"月",IF(T20=3,"火",IF(T20=4,"水",IF(T20=5,"木",IF(T20=6,"金","土"))))))</f>
        <v>金</v>
      </c>
      <c r="U21" s="102" t="str">
        <f t="shared" si="0"/>
        <v>土</v>
      </c>
      <c r="V21" s="102" t="str">
        <f t="shared" si="0"/>
        <v>日</v>
      </c>
      <c r="W21" s="102" t="str">
        <f t="shared" si="0"/>
        <v>月</v>
      </c>
      <c r="X21" s="102" t="str">
        <f t="shared" si="0"/>
        <v>火</v>
      </c>
      <c r="Y21" s="103" t="str">
        <f t="shared" si="0"/>
        <v>水</v>
      </c>
      <c r="Z21" s="101" t="str">
        <f>IF(Z20=1,"日",IF(Z20=2,"月",IF(Z20=3,"火",IF(Z20=4,"水",IF(Z20=5,"木",IF(Z20=6,"金","土"))))))</f>
        <v>木</v>
      </c>
      <c r="AA21" s="102" t="str">
        <f t="shared" si="0"/>
        <v>金</v>
      </c>
      <c r="AB21" s="102" t="str">
        <f t="shared" si="0"/>
        <v>土</v>
      </c>
      <c r="AC21" s="102" t="str">
        <f t="shared" si="0"/>
        <v>日</v>
      </c>
      <c r="AD21" s="102" t="str">
        <f t="shared" si="0"/>
        <v>月</v>
      </c>
      <c r="AE21" s="102" t="str">
        <f t="shared" si="0"/>
        <v>火</v>
      </c>
      <c r="AF21" s="103" t="str">
        <f t="shared" si="0"/>
        <v>水</v>
      </c>
      <c r="AG21" s="101" t="str">
        <f>IF(AG20=1,"日",IF(AG20=2,"月",IF(AG20=3,"火",IF(AG20=4,"水",IF(AG20=5,"木",IF(AG20=6,"金","土"))))))</f>
        <v>木</v>
      </c>
      <c r="AH21" s="102" t="str">
        <f t="shared" si="0"/>
        <v>金</v>
      </c>
      <c r="AI21" s="102" t="str">
        <f t="shared" si="0"/>
        <v>土</v>
      </c>
      <c r="AJ21" s="102" t="str">
        <f t="shared" si="0"/>
        <v>日</v>
      </c>
      <c r="AK21" s="102" t="str">
        <f t="shared" si="0"/>
        <v>月</v>
      </c>
      <c r="AL21" s="102" t="str">
        <f t="shared" si="0"/>
        <v>火</v>
      </c>
      <c r="AM21" s="103" t="str">
        <f t="shared" si="0"/>
        <v>水</v>
      </c>
      <c r="AN21" s="101" t="str">
        <f>IF(AN20=1,"日",IF(AN20=2,"月",IF(AN20=3,"火",IF(AN20=4,"水",IF(AN20=5,"木",IF(AN20=6,"金","土"))))))</f>
        <v>木</v>
      </c>
      <c r="AO21" s="102" t="str">
        <f t="shared" si="0"/>
        <v>金</v>
      </c>
      <c r="AP21" s="102" t="str">
        <f t="shared" si="0"/>
        <v>土</v>
      </c>
      <c r="AQ21" s="102" t="str">
        <f t="shared" si="0"/>
        <v>日</v>
      </c>
      <c r="AR21" s="102" t="str">
        <f t="shared" si="0"/>
        <v>月</v>
      </c>
      <c r="AS21" s="102" t="str">
        <f t="shared" si="0"/>
        <v>火</v>
      </c>
      <c r="AT21" s="103" t="str">
        <f t="shared" si="0"/>
        <v>水</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
      <c r="B22" s="485">
        <v>1</v>
      </c>
      <c r="C22" s="373"/>
      <c r="D22" s="374"/>
      <c r="E22" s="375"/>
      <c r="F22" s="84"/>
      <c r="G22" s="376"/>
      <c r="H22" s="377"/>
      <c r="I22" s="378"/>
      <c r="J22" s="378"/>
      <c r="K22" s="379"/>
      <c r="L22" s="362"/>
      <c r="M22" s="363"/>
      <c r="N22" s="363"/>
      <c r="O22" s="364"/>
      <c r="P22" s="487" t="s">
        <v>44</v>
      </c>
      <c r="Q22" s="488"/>
      <c r="R22" s="489"/>
      <c r="S22" s="241"/>
      <c r="T22" s="240"/>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4">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IF($BB$3="４週",AX23/4,IF($BB$3="暦月",'通所リハ（100名）'!AX23/('通所リハ（100名）'!$BB$8/7),""))</f>
        <v>0</v>
      </c>
      <c r="BA23" s="477"/>
      <c r="BB23" s="356"/>
      <c r="BC23" s="357"/>
      <c r="BD23" s="357"/>
      <c r="BE23" s="357"/>
      <c r="BF23" s="358"/>
    </row>
    <row r="24" spans="2:58" ht="20.25" customHeight="1" x14ac:dyDescent="0.4">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IF($BB$3="４週",AX24/4,IF($BB$3="暦月",'通所リハ（100名）'!AX24/('通所リハ（100名）'!$BB$8/7),""))</f>
        <v>0</v>
      </c>
      <c r="BA24" s="484"/>
      <c r="BB24" s="359"/>
      <c r="BC24" s="360"/>
      <c r="BD24" s="360"/>
      <c r="BE24" s="360"/>
      <c r="BF24" s="361"/>
    </row>
    <row r="25" spans="2:58" ht="20.25" customHeight="1" x14ac:dyDescent="0.4">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4">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4">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4">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4">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4">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4">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4">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4">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4">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4">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4">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4">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4">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4">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4">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4">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4">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4">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4">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4">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4">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4">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4">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4">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4">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4">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4">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4">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4">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4">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4">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4">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4">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4">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4">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4">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4">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4">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4">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4">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4">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4">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4">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4">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4">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4">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4">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4">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4">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4">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4">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4">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4">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4">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4">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4">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4">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4">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4">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4">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4">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4">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4">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4">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4">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4">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4">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4">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4">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4">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4">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4">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4">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4">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4">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4">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4">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4">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4">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4">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4">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4">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4">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4">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4">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4">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4">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4">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4">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4">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4">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4">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4">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4">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4">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4">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4">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4">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4">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4">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4">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4">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4">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4">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4">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4">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4">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4">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4">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4">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4">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4">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4">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4">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4">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4">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4">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4">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4">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4">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4">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4">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4">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4">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4">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4">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4">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4">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4">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4">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4">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4">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4">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4">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4">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4">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4">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4">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4">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4">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4">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4">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4">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4">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4">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4">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4">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4">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4">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4">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4">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4">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4">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4">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4">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4">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4">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4">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4">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4">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4">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4">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4">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4">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4">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4">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4">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4">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4">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4">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4">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4">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4">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4">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4">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4">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4">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4">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4">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4">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4">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4">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4">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4">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4">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4">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4">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4">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4">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4">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4">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4">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4">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4">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4">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4">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4">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4">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4">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4">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4">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4">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4">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4">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4">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4">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4">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4">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4">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4">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4">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4">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4">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4">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4">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4">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4">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4">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4">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4">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4">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4">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4">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4">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4">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4">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4">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4">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4">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4">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4">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4">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4">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4">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4">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4">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4">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4">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4">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4">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4">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4">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4">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4">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4">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4">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4">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4">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4">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4">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4">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4">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4">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4">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4">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4">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4">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4">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4">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4">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4">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4">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4">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4">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4">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4">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4">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4">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4">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4">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4">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4">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4">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4">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4">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4">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4">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4">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4">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4">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4">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4">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4">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4">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4">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4">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4">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4">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4">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4">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4">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4">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4">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4">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4">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45">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 customHeight="1" thickBot="1" x14ac:dyDescent="0.45">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00000000000001" customHeight="1" x14ac:dyDescent="0.4">
      <c r="B323" s="246"/>
      <c r="C323" s="247"/>
      <c r="D323" s="247"/>
      <c r="E323" s="247"/>
      <c r="F323" s="185"/>
      <c r="G323" s="280" t="s">
        <v>182</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4">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4">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4">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4">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4">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4">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45">
      <c r="B330" s="187"/>
      <c r="C330" s="188"/>
      <c r="D330" s="188"/>
      <c r="E330" s="188"/>
      <c r="F330" s="188"/>
      <c r="G330" s="315" t="s">
        <v>183</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5" customHeight="1" x14ac:dyDescent="0.4">
      <c r="C331" s="24"/>
      <c r="D331" s="24"/>
      <c r="E331" s="24"/>
      <c r="F331" s="24"/>
      <c r="G331" s="32"/>
      <c r="H331" s="33"/>
      <c r="AF331" s="9"/>
    </row>
    <row r="332" spans="1:73" ht="11.45" customHeight="1" x14ac:dyDescent="0.4">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4">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4">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C339" s="9"/>
      <c r="D339" s="9"/>
      <c r="E339" s="9"/>
      <c r="F339" s="9"/>
      <c r="G339" s="9"/>
    </row>
  </sheetData>
  <sheetProtection sheet="1" objects="1" scenarios="1"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C22:E321">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78"/>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198</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4">
      <c r="C2" s="11"/>
      <c r="D2" s="11"/>
      <c r="E2" s="11"/>
      <c r="F2" s="11"/>
      <c r="G2" s="11"/>
      <c r="J2" s="5"/>
      <c r="L2" s="11"/>
      <c r="M2" s="11"/>
      <c r="N2" s="11"/>
      <c r="O2" s="11"/>
      <c r="P2" s="11"/>
      <c r="Q2" s="11"/>
      <c r="R2" s="11"/>
      <c r="Y2" s="92" t="s">
        <v>57</v>
      </c>
      <c r="Z2" s="433">
        <v>3</v>
      </c>
      <c r="AA2" s="433"/>
      <c r="AB2" s="92" t="s">
        <v>58</v>
      </c>
      <c r="AC2" s="466">
        <f>IF(Z2=0,"",YEAR(DATE(2018+Z2,1,1)))</f>
        <v>2021</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8.75" x14ac:dyDescent="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8.75" x14ac:dyDescent="0.2">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8.75" x14ac:dyDescent="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15">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499999999999993" customHeight="1" thickBot="1" x14ac:dyDescent="0.45">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4">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199</v>
      </c>
      <c r="BC17" s="503"/>
      <c r="BD17" s="503"/>
      <c r="BE17" s="503"/>
      <c r="BF17" s="504"/>
    </row>
    <row r="18" spans="2:58" ht="20.25" customHeight="1" x14ac:dyDescent="0.4">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4">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4">
      <c r="B20" s="518"/>
      <c r="C20" s="523"/>
      <c r="D20" s="524"/>
      <c r="E20" s="525"/>
      <c r="F20" s="90"/>
      <c r="G20" s="530"/>
      <c r="H20" s="533"/>
      <c r="I20" s="524"/>
      <c r="J20" s="524"/>
      <c r="K20" s="525"/>
      <c r="L20" s="533"/>
      <c r="M20" s="524"/>
      <c r="N20" s="524"/>
      <c r="O20" s="536"/>
      <c r="P20" s="541"/>
      <c r="Q20" s="542"/>
      <c r="R20" s="543"/>
      <c r="S20" s="94">
        <f>WEEKDAY(DATE($AC$2,$AG$2,1))</f>
        <v>5</v>
      </c>
      <c r="T20" s="95">
        <f>WEEKDAY(DATE($AC$2,$AG$2,2))</f>
        <v>6</v>
      </c>
      <c r="U20" s="95">
        <f>WEEKDAY(DATE($AC$2,$AG$2,3))</f>
        <v>7</v>
      </c>
      <c r="V20" s="95">
        <f>WEEKDAY(DATE($AC$2,$AG$2,4))</f>
        <v>1</v>
      </c>
      <c r="W20" s="95">
        <f>WEEKDAY(DATE($AC$2,$AG$2,5))</f>
        <v>2</v>
      </c>
      <c r="X20" s="95">
        <f>WEEKDAY(DATE($AC$2,$AG$2,6))</f>
        <v>3</v>
      </c>
      <c r="Y20" s="96">
        <f>WEEKDAY(DATE($AC$2,$AG$2,7))</f>
        <v>4</v>
      </c>
      <c r="Z20" s="94">
        <f>WEEKDAY(DATE($AC$2,$AG$2,8))</f>
        <v>5</v>
      </c>
      <c r="AA20" s="95">
        <f>WEEKDAY(DATE($AC$2,$AG$2,9))</f>
        <v>6</v>
      </c>
      <c r="AB20" s="95">
        <f>WEEKDAY(DATE($AC$2,$AG$2,10))</f>
        <v>7</v>
      </c>
      <c r="AC20" s="95">
        <f>WEEKDAY(DATE($AC$2,$AG$2,11))</f>
        <v>1</v>
      </c>
      <c r="AD20" s="95">
        <f>WEEKDAY(DATE($AC$2,$AG$2,12))</f>
        <v>2</v>
      </c>
      <c r="AE20" s="95">
        <f>WEEKDAY(DATE($AC$2,$AG$2,13))</f>
        <v>3</v>
      </c>
      <c r="AF20" s="96">
        <f>WEEKDAY(DATE($AC$2,$AG$2,14))</f>
        <v>4</v>
      </c>
      <c r="AG20" s="94">
        <f>WEEKDAY(DATE($AC$2,$AG$2,15))</f>
        <v>5</v>
      </c>
      <c r="AH20" s="95">
        <f>WEEKDAY(DATE($AC$2,$AG$2,16))</f>
        <v>6</v>
      </c>
      <c r="AI20" s="95">
        <f>WEEKDAY(DATE($AC$2,$AG$2,17))</f>
        <v>7</v>
      </c>
      <c r="AJ20" s="95">
        <f>WEEKDAY(DATE($AC$2,$AG$2,18))</f>
        <v>1</v>
      </c>
      <c r="AK20" s="95">
        <f>WEEKDAY(DATE($AC$2,$AG$2,19))</f>
        <v>2</v>
      </c>
      <c r="AL20" s="95">
        <f>WEEKDAY(DATE($AC$2,$AG$2,20))</f>
        <v>3</v>
      </c>
      <c r="AM20" s="96">
        <f>WEEKDAY(DATE($AC$2,$AG$2,21))</f>
        <v>4</v>
      </c>
      <c r="AN20" s="94">
        <f>WEEKDAY(DATE($AC$2,$AG$2,22))</f>
        <v>5</v>
      </c>
      <c r="AO20" s="95">
        <f>WEEKDAY(DATE($AC$2,$AG$2,23))</f>
        <v>6</v>
      </c>
      <c r="AP20" s="95">
        <f>WEEKDAY(DATE($AC$2,$AG$2,24))</f>
        <v>7</v>
      </c>
      <c r="AQ20" s="95">
        <f>WEEKDAY(DATE($AC$2,$AG$2,25))</f>
        <v>1</v>
      </c>
      <c r="AR20" s="95">
        <f>WEEKDAY(DATE($AC$2,$AG$2,26))</f>
        <v>2</v>
      </c>
      <c r="AS20" s="95">
        <f>WEEKDAY(DATE($AC$2,$AG$2,27))</f>
        <v>3</v>
      </c>
      <c r="AT20" s="96">
        <f>WEEKDAY(DATE($AC$2,$AG$2,28))</f>
        <v>4</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45">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木</v>
      </c>
      <c r="T21" s="102" t="str">
        <f t="shared" ref="T21:AT21" si="0">IF(T20=1,"日",IF(T20=2,"月",IF(T20=3,"火",IF(T20=4,"水",IF(T20=5,"木",IF(T20=6,"金","土"))))))</f>
        <v>金</v>
      </c>
      <c r="U21" s="102" t="str">
        <f t="shared" si="0"/>
        <v>土</v>
      </c>
      <c r="V21" s="102" t="str">
        <f t="shared" si="0"/>
        <v>日</v>
      </c>
      <c r="W21" s="102" t="str">
        <f t="shared" si="0"/>
        <v>月</v>
      </c>
      <c r="X21" s="102" t="str">
        <f t="shared" si="0"/>
        <v>火</v>
      </c>
      <c r="Y21" s="103" t="str">
        <f t="shared" si="0"/>
        <v>水</v>
      </c>
      <c r="Z21" s="101" t="str">
        <f>IF(Z20=1,"日",IF(Z20=2,"月",IF(Z20=3,"火",IF(Z20=4,"水",IF(Z20=5,"木",IF(Z20=6,"金","土"))))))</f>
        <v>木</v>
      </c>
      <c r="AA21" s="102" t="str">
        <f t="shared" si="0"/>
        <v>金</v>
      </c>
      <c r="AB21" s="102" t="str">
        <f t="shared" si="0"/>
        <v>土</v>
      </c>
      <c r="AC21" s="102" t="str">
        <f t="shared" si="0"/>
        <v>日</v>
      </c>
      <c r="AD21" s="102" t="str">
        <f t="shared" si="0"/>
        <v>月</v>
      </c>
      <c r="AE21" s="102" t="str">
        <f t="shared" si="0"/>
        <v>火</v>
      </c>
      <c r="AF21" s="103" t="str">
        <f t="shared" si="0"/>
        <v>水</v>
      </c>
      <c r="AG21" s="101" t="str">
        <f>IF(AG20=1,"日",IF(AG20=2,"月",IF(AG20=3,"火",IF(AG20=4,"水",IF(AG20=5,"木",IF(AG20=6,"金","土"))))))</f>
        <v>木</v>
      </c>
      <c r="AH21" s="102" t="str">
        <f t="shared" si="0"/>
        <v>金</v>
      </c>
      <c r="AI21" s="102" t="str">
        <f t="shared" si="0"/>
        <v>土</v>
      </c>
      <c r="AJ21" s="102" t="str">
        <f t="shared" si="0"/>
        <v>日</v>
      </c>
      <c r="AK21" s="102" t="str">
        <f t="shared" si="0"/>
        <v>月</v>
      </c>
      <c r="AL21" s="102" t="str">
        <f t="shared" si="0"/>
        <v>火</v>
      </c>
      <c r="AM21" s="103" t="str">
        <f t="shared" si="0"/>
        <v>水</v>
      </c>
      <c r="AN21" s="101" t="str">
        <f>IF(AN20=1,"日",IF(AN20=2,"月",IF(AN20=3,"火",IF(AN20=4,"水",IF(AN20=5,"木",IF(AN20=6,"金","土"))))))</f>
        <v>木</v>
      </c>
      <c r="AO21" s="102" t="str">
        <f t="shared" si="0"/>
        <v>金</v>
      </c>
      <c r="AP21" s="102" t="str">
        <f t="shared" si="0"/>
        <v>土</v>
      </c>
      <c r="AQ21" s="102" t="str">
        <f t="shared" si="0"/>
        <v>日</v>
      </c>
      <c r="AR21" s="102" t="str">
        <f t="shared" si="0"/>
        <v>月</v>
      </c>
      <c r="AS21" s="102" t="str">
        <f t="shared" si="0"/>
        <v>火</v>
      </c>
      <c r="AT21" s="103" t="str">
        <f t="shared" si="0"/>
        <v>水</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4">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4">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4">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4">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4">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4">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4">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4">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4">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4">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4">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4">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4">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4">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4">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4">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4">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4">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4">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4">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4">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4">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4">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4">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4">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4">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4">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4">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4">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4">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4">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4">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4">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4">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4">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4">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4">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4">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45">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 customHeight="1" thickBot="1" x14ac:dyDescent="0.4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
      <c r="B62" s="246"/>
      <c r="C62" s="247"/>
      <c r="D62" s="247"/>
      <c r="E62" s="247"/>
      <c r="F62" s="185"/>
      <c r="G62" s="280" t="s">
        <v>182</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4">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4">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4">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4">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4">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4">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45">
      <c r="B69" s="187"/>
      <c r="C69" s="188"/>
      <c r="D69" s="188"/>
      <c r="E69" s="188"/>
      <c r="F69" s="188"/>
      <c r="G69" s="315" t="s">
        <v>183</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5" customHeight="1" x14ac:dyDescent="0.4">
      <c r="C70" s="24"/>
      <c r="D70" s="24"/>
      <c r="E70" s="24"/>
      <c r="F70" s="24"/>
      <c r="G70" s="32"/>
      <c r="H70" s="33"/>
      <c r="AF70" s="9"/>
    </row>
    <row r="71" spans="1:73" ht="11.45" customHeight="1" x14ac:dyDescent="0.4">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4">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4">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C78" s="9"/>
      <c r="D78" s="9"/>
      <c r="E78" s="9"/>
      <c r="F78" s="9"/>
      <c r="G78" s="9"/>
    </row>
  </sheetData>
  <sheetProtection sheet="1" objects="1" scenarios="1"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L6" sqref="L6"/>
    </sheetView>
  </sheetViews>
  <sheetFormatPr defaultRowHeight="25.5" x14ac:dyDescent="0.4"/>
  <cols>
    <col min="1" max="1" width="1.625" style="73" customWidth="1"/>
    <col min="2" max="2" width="5.625" style="72" customWidth="1"/>
    <col min="3" max="3" width="10.625" style="72" customWidth="1"/>
    <col min="4" max="4" width="3.375" style="72" bestFit="1" customWidth="1"/>
    <col min="5" max="5" width="15.625" style="73" customWidth="1"/>
    <col min="6" max="6" width="3.375" style="73" bestFit="1" customWidth="1"/>
    <col min="7" max="7" width="15.625" style="73" customWidth="1"/>
    <col min="8" max="8" width="3.375" style="73" bestFit="1" customWidth="1"/>
    <col min="9" max="9" width="15.625" style="72" customWidth="1"/>
    <col min="10" max="10" width="3.375" style="73" bestFit="1" customWidth="1"/>
    <col min="11" max="11" width="15.625" style="73" customWidth="1"/>
    <col min="12" max="12" width="3.375" style="73" customWidth="1"/>
    <col min="13" max="13" width="15.625" style="73" customWidth="1"/>
    <col min="14" max="14" width="3.375" style="73" customWidth="1"/>
    <col min="15" max="15" width="15.625" style="73" customWidth="1"/>
    <col min="16" max="16" width="3.375" style="73" customWidth="1"/>
    <col min="17" max="17" width="15.625" style="73" customWidth="1"/>
    <col min="18" max="18" width="3.375" style="73" customWidth="1"/>
    <col min="19" max="19" width="15.625" style="73" customWidth="1"/>
    <col min="20" max="20" width="3.375" style="73" customWidth="1"/>
    <col min="21" max="21" width="15.625" style="73" customWidth="1"/>
    <col min="22" max="22" width="3.375" style="73" customWidth="1"/>
    <col min="23" max="23" width="50.625" style="73" customWidth="1"/>
    <col min="24" max="16384" width="9" style="73"/>
  </cols>
  <sheetData>
    <row r="1" spans="2:23" x14ac:dyDescent="0.4">
      <c r="B1" s="71" t="s">
        <v>62</v>
      </c>
    </row>
    <row r="2" spans="2:23" x14ac:dyDescent="0.4">
      <c r="B2" s="74" t="s">
        <v>63</v>
      </c>
      <c r="E2" s="75"/>
      <c r="I2" s="76"/>
    </row>
    <row r="3" spans="2:23" x14ac:dyDescent="0.4">
      <c r="B3" s="76" t="s">
        <v>119</v>
      </c>
      <c r="E3" s="75" t="s">
        <v>123</v>
      </c>
      <c r="I3" s="76"/>
    </row>
    <row r="4" spans="2:23" x14ac:dyDescent="0.4">
      <c r="B4" s="74"/>
      <c r="E4" s="461" t="s">
        <v>47</v>
      </c>
      <c r="F4" s="461"/>
      <c r="G4" s="461"/>
      <c r="H4" s="461"/>
      <c r="I4" s="461"/>
      <c r="J4" s="461"/>
      <c r="K4" s="461"/>
      <c r="M4" s="461" t="s">
        <v>46</v>
      </c>
      <c r="N4" s="461"/>
      <c r="O4" s="461"/>
      <c r="Q4" s="461" t="s">
        <v>75</v>
      </c>
      <c r="R4" s="461"/>
      <c r="S4" s="461"/>
      <c r="T4" s="461"/>
      <c r="U4" s="461"/>
      <c r="W4" s="461" t="s">
        <v>122</v>
      </c>
    </row>
    <row r="5" spans="2:23" x14ac:dyDescent="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4">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4">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4">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4">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4">
      <c r="C36" s="81"/>
    </row>
    <row r="37" spans="2:23" x14ac:dyDescent="0.4">
      <c r="C37" s="82" t="s">
        <v>131</v>
      </c>
    </row>
    <row r="38" spans="2:23" x14ac:dyDescent="0.4">
      <c r="C38" s="82" t="s">
        <v>132</v>
      </c>
    </row>
    <row r="39" spans="2:23" x14ac:dyDescent="0.4">
      <c r="C39" s="82" t="s">
        <v>133</v>
      </c>
    </row>
    <row r="40" spans="2:23" x14ac:dyDescent="0.4">
      <c r="C40" s="82" t="s">
        <v>134</v>
      </c>
    </row>
    <row r="41" spans="2:23" x14ac:dyDescent="0.4">
      <c r="C41" s="74" t="s">
        <v>135</v>
      </c>
    </row>
    <row r="42" spans="2:23" x14ac:dyDescent="0.4">
      <c r="C42" s="74" t="s">
        <v>197</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B72"/>
  <sheetViews>
    <sheetView workbookViewId="0">
      <selection activeCell="B3" sqref="B3"/>
    </sheetView>
  </sheetViews>
  <sheetFormatPr defaultRowHeight="18.75" x14ac:dyDescent="0.4"/>
  <cols>
    <col min="1" max="1" width="1.875" style="27" customWidth="1"/>
    <col min="2" max="3" width="9" style="27"/>
    <col min="4" max="4" width="45.625" style="27" customWidth="1"/>
    <col min="5" max="16384" width="9" style="27"/>
  </cols>
  <sheetData>
    <row r="1" spans="2:11" x14ac:dyDescent="0.4">
      <c r="B1" s="27" t="s">
        <v>93</v>
      </c>
      <c r="D1" s="52"/>
      <c r="E1" s="52"/>
      <c r="F1" s="52"/>
    </row>
    <row r="2" spans="2:11" s="38" customFormat="1" ht="20.25" customHeight="1" x14ac:dyDescent="0.4">
      <c r="B2" s="54" t="s">
        <v>162</v>
      </c>
      <c r="C2" s="54"/>
      <c r="D2" s="52"/>
      <c r="E2" s="52"/>
      <c r="F2" s="52"/>
    </row>
    <row r="3" spans="2:11" s="38" customFormat="1" ht="20.25" customHeight="1" x14ac:dyDescent="0.4">
      <c r="B3" s="54"/>
      <c r="C3" s="54"/>
      <c r="D3" s="52"/>
      <c r="E3" s="52"/>
      <c r="F3" s="52"/>
    </row>
    <row r="4" spans="2:11" s="58" customFormat="1" ht="20.25" customHeight="1" x14ac:dyDescent="0.4">
      <c r="B4" s="65"/>
      <c r="C4" s="52" t="s">
        <v>113</v>
      </c>
      <c r="D4" s="52"/>
      <c r="F4" s="579" t="s">
        <v>114</v>
      </c>
      <c r="G4" s="579"/>
      <c r="H4" s="579"/>
      <c r="I4" s="579"/>
      <c r="J4" s="579"/>
      <c r="K4" s="579"/>
    </row>
    <row r="5" spans="2:11" s="58" customFormat="1" ht="20.25" customHeight="1" x14ac:dyDescent="0.4">
      <c r="B5" s="66"/>
      <c r="C5" s="52" t="s">
        <v>115</v>
      </c>
      <c r="D5" s="52"/>
      <c r="F5" s="579"/>
      <c r="G5" s="579"/>
      <c r="H5" s="579"/>
      <c r="I5" s="579"/>
      <c r="J5" s="579"/>
      <c r="K5" s="579"/>
    </row>
    <row r="6" spans="2:11" s="38" customFormat="1" ht="20.25" customHeight="1" x14ac:dyDescent="0.4">
      <c r="B6" s="53" t="s">
        <v>110</v>
      </c>
      <c r="C6" s="52"/>
      <c r="D6" s="52"/>
      <c r="E6" s="62"/>
      <c r="F6" s="63"/>
    </row>
    <row r="7" spans="2:11" s="38" customFormat="1" ht="20.25" customHeight="1" x14ac:dyDescent="0.4">
      <c r="B7" s="54"/>
      <c r="C7" s="54"/>
      <c r="D7" s="52"/>
      <c r="E7" s="62"/>
      <c r="F7" s="63"/>
    </row>
    <row r="8" spans="2:11" s="38" customFormat="1" ht="20.25" customHeight="1" x14ac:dyDescent="0.4">
      <c r="B8" s="52" t="s">
        <v>94</v>
      </c>
      <c r="C8" s="54"/>
      <c r="D8" s="52"/>
      <c r="E8" s="62"/>
      <c r="F8" s="63"/>
    </row>
    <row r="9" spans="2:11" s="38" customFormat="1" ht="20.25" customHeight="1" x14ac:dyDescent="0.4">
      <c r="B9" s="54"/>
      <c r="C9" s="54"/>
      <c r="D9" s="52"/>
      <c r="E9" s="52"/>
      <c r="F9" s="52"/>
    </row>
    <row r="10" spans="2:11" s="38" customFormat="1" ht="20.25" customHeight="1" x14ac:dyDescent="0.4">
      <c r="B10" s="52" t="s">
        <v>136</v>
      </c>
      <c r="C10" s="54"/>
      <c r="D10" s="52"/>
      <c r="E10" s="52"/>
      <c r="F10" s="52"/>
    </row>
    <row r="11" spans="2:11" s="38" customFormat="1" ht="20.25" customHeight="1" x14ac:dyDescent="0.4">
      <c r="B11" s="52"/>
      <c r="C11" s="54"/>
      <c r="D11" s="52"/>
      <c r="E11" s="52"/>
      <c r="F11" s="52"/>
    </row>
    <row r="12" spans="2:11" s="38" customFormat="1" ht="20.25" customHeight="1" x14ac:dyDescent="0.4">
      <c r="B12" s="52" t="s">
        <v>170</v>
      </c>
      <c r="C12" s="54"/>
      <c r="D12" s="52"/>
    </row>
    <row r="13" spans="2:11" s="38" customFormat="1" ht="20.25" customHeight="1" x14ac:dyDescent="0.4">
      <c r="B13" s="52"/>
      <c r="C13" s="54"/>
      <c r="D13" s="52"/>
    </row>
    <row r="14" spans="2:11" s="38" customFormat="1" ht="20.25" customHeight="1" x14ac:dyDescent="0.4">
      <c r="B14" s="52" t="s">
        <v>184</v>
      </c>
      <c r="C14" s="54"/>
      <c r="D14" s="52"/>
    </row>
    <row r="15" spans="2:11" s="38" customFormat="1" ht="20.25" customHeight="1" x14ac:dyDescent="0.4">
      <c r="B15" s="52"/>
      <c r="C15" s="54"/>
      <c r="D15" s="52"/>
    </row>
    <row r="16" spans="2:11" s="38" customFormat="1" ht="20.25" customHeight="1" x14ac:dyDescent="0.4">
      <c r="B16" s="52" t="s">
        <v>185</v>
      </c>
      <c r="C16" s="54"/>
      <c r="D16" s="52"/>
    </row>
    <row r="17" spans="2:16" s="38" customFormat="1" ht="20.25" customHeight="1" x14ac:dyDescent="0.4">
      <c r="B17" s="54"/>
      <c r="C17" s="54"/>
      <c r="D17" s="52"/>
    </row>
    <row r="18" spans="2:16" s="38" customFormat="1" ht="20.25" customHeight="1" x14ac:dyDescent="0.4">
      <c r="B18" s="52" t="s">
        <v>186</v>
      </c>
      <c r="C18" s="54"/>
      <c r="D18" s="52"/>
    </row>
    <row r="19" spans="2:16" s="38" customFormat="1" ht="20.25" customHeight="1" x14ac:dyDescent="0.4">
      <c r="B19" s="54"/>
      <c r="C19" s="54"/>
      <c r="D19" s="52"/>
    </row>
    <row r="20" spans="2:16" s="38" customFormat="1" ht="17.25" customHeight="1" x14ac:dyDescent="0.4">
      <c r="B20" s="52" t="s">
        <v>187</v>
      </c>
      <c r="C20" s="52"/>
      <c r="D20" s="52"/>
    </row>
    <row r="21" spans="2:16" s="38" customFormat="1" ht="17.25" customHeight="1" x14ac:dyDescent="0.4">
      <c r="B21" s="52" t="s">
        <v>95</v>
      </c>
      <c r="C21" s="52"/>
      <c r="D21" s="52"/>
    </row>
    <row r="22" spans="2:16" s="38" customFormat="1" ht="17.25" customHeight="1" x14ac:dyDescent="0.4">
      <c r="B22" s="52"/>
      <c r="C22" s="52"/>
      <c r="D22" s="52"/>
    </row>
    <row r="23" spans="2:16" s="38" customFormat="1" ht="17.25" customHeight="1" x14ac:dyDescent="0.4">
      <c r="B23" s="52"/>
      <c r="C23" s="30" t="s">
        <v>88</v>
      </c>
      <c r="D23" s="30" t="s">
        <v>3</v>
      </c>
      <c r="E23" s="580" t="s">
        <v>163</v>
      </c>
      <c r="F23" s="580"/>
      <c r="G23" s="580"/>
      <c r="H23" s="580"/>
      <c r="I23" s="580"/>
      <c r="J23" s="580"/>
      <c r="K23" s="580"/>
      <c r="L23" s="580"/>
      <c r="M23" s="580"/>
      <c r="N23" s="580"/>
      <c r="O23" s="580"/>
      <c r="P23" s="580"/>
    </row>
    <row r="24" spans="2:16" s="38" customFormat="1" ht="17.25" customHeight="1" x14ac:dyDescent="0.4">
      <c r="B24" s="52"/>
      <c r="C24" s="30">
        <v>1</v>
      </c>
      <c r="D24" s="55" t="s">
        <v>145</v>
      </c>
      <c r="E24" s="578"/>
      <c r="F24" s="578"/>
      <c r="G24" s="578"/>
      <c r="H24" s="578"/>
      <c r="I24" s="578"/>
      <c r="J24" s="578"/>
      <c r="K24" s="578"/>
      <c r="L24" s="578"/>
      <c r="M24" s="578"/>
      <c r="N24" s="578"/>
      <c r="O24" s="578"/>
      <c r="P24" s="578"/>
    </row>
    <row r="25" spans="2:16" s="38" customFormat="1" ht="17.25" customHeight="1" x14ac:dyDescent="0.4">
      <c r="B25" s="52"/>
      <c r="C25" s="30">
        <v>2</v>
      </c>
      <c r="D25" s="55" t="s">
        <v>25</v>
      </c>
      <c r="E25" s="578"/>
      <c r="F25" s="578"/>
      <c r="G25" s="578"/>
      <c r="H25" s="578"/>
      <c r="I25" s="578"/>
      <c r="J25" s="578"/>
      <c r="K25" s="578"/>
      <c r="L25" s="578"/>
      <c r="M25" s="578"/>
      <c r="N25" s="578"/>
      <c r="O25" s="578"/>
      <c r="P25" s="578"/>
    </row>
    <row r="26" spans="2:16" s="38" customFormat="1" ht="17.25" customHeight="1" x14ac:dyDescent="0.4">
      <c r="B26" s="52"/>
      <c r="C26" s="30">
        <v>3</v>
      </c>
      <c r="D26" s="55" t="s">
        <v>26</v>
      </c>
      <c r="E26" s="578"/>
      <c r="F26" s="578"/>
      <c r="G26" s="578"/>
      <c r="H26" s="578"/>
      <c r="I26" s="578"/>
      <c r="J26" s="578"/>
      <c r="K26" s="578"/>
      <c r="L26" s="578"/>
      <c r="M26" s="578"/>
      <c r="N26" s="578"/>
      <c r="O26" s="578"/>
      <c r="P26" s="578"/>
    </row>
    <row r="27" spans="2:16" s="38" customFormat="1" ht="17.25" customHeight="1" x14ac:dyDescent="0.4">
      <c r="B27" s="52"/>
      <c r="C27" s="30">
        <v>4</v>
      </c>
      <c r="D27" s="55" t="s">
        <v>27</v>
      </c>
      <c r="E27" s="578"/>
      <c r="F27" s="578"/>
      <c r="G27" s="578"/>
      <c r="H27" s="578"/>
      <c r="I27" s="578"/>
      <c r="J27" s="578"/>
      <c r="K27" s="578"/>
      <c r="L27" s="578"/>
      <c r="M27" s="578"/>
      <c r="N27" s="578"/>
      <c r="O27" s="578"/>
      <c r="P27" s="578"/>
    </row>
    <row r="28" spans="2:16" s="38" customFormat="1" ht="17.25" customHeight="1" x14ac:dyDescent="0.4">
      <c r="B28" s="52"/>
      <c r="C28" s="30">
        <v>5</v>
      </c>
      <c r="D28" s="55" t="s">
        <v>4</v>
      </c>
      <c r="E28" s="578"/>
      <c r="F28" s="578"/>
      <c r="G28" s="578"/>
      <c r="H28" s="578"/>
      <c r="I28" s="578"/>
      <c r="J28" s="578"/>
      <c r="K28" s="578"/>
      <c r="L28" s="578"/>
      <c r="M28" s="578"/>
      <c r="N28" s="578"/>
      <c r="O28" s="578"/>
      <c r="P28" s="578"/>
    </row>
    <row r="29" spans="2:16" s="38" customFormat="1" ht="17.25" customHeight="1" x14ac:dyDescent="0.4">
      <c r="B29" s="52"/>
      <c r="C29" s="30">
        <v>6</v>
      </c>
      <c r="D29" s="55" t="s">
        <v>55</v>
      </c>
      <c r="E29" s="578"/>
      <c r="F29" s="578"/>
      <c r="G29" s="578"/>
      <c r="H29" s="578"/>
      <c r="I29" s="578"/>
      <c r="J29" s="578"/>
      <c r="K29" s="578"/>
      <c r="L29" s="578"/>
      <c r="M29" s="578"/>
      <c r="N29" s="578"/>
      <c r="O29" s="578"/>
      <c r="P29" s="578"/>
    </row>
    <row r="30" spans="2:16" s="38" customFormat="1" ht="17.25" customHeight="1" x14ac:dyDescent="0.4">
      <c r="B30" s="52"/>
      <c r="C30" s="30">
        <v>7</v>
      </c>
      <c r="D30" s="55" t="s">
        <v>146</v>
      </c>
      <c r="E30" s="578" t="s">
        <v>164</v>
      </c>
      <c r="F30" s="578"/>
      <c r="G30" s="578"/>
      <c r="H30" s="578"/>
      <c r="I30" s="578"/>
      <c r="J30" s="578"/>
      <c r="K30" s="578"/>
      <c r="L30" s="578"/>
      <c r="M30" s="578"/>
      <c r="N30" s="578"/>
      <c r="O30" s="578"/>
      <c r="P30" s="578"/>
    </row>
    <row r="31" spans="2:16" s="38" customFormat="1" ht="17.25" customHeight="1" x14ac:dyDescent="0.4">
      <c r="B31" s="52"/>
      <c r="C31" s="30">
        <v>8</v>
      </c>
      <c r="D31" s="55" t="s">
        <v>147</v>
      </c>
      <c r="E31" s="578" t="s">
        <v>165</v>
      </c>
      <c r="F31" s="578"/>
      <c r="G31" s="578"/>
      <c r="H31" s="578"/>
      <c r="I31" s="578"/>
      <c r="J31" s="578"/>
      <c r="K31" s="578"/>
      <c r="L31" s="578"/>
      <c r="M31" s="578"/>
      <c r="N31" s="578"/>
      <c r="O31" s="578"/>
      <c r="P31" s="578"/>
    </row>
    <row r="32" spans="2:16" s="38" customFormat="1" ht="17.25" customHeight="1" x14ac:dyDescent="0.4">
      <c r="B32" s="52"/>
      <c r="C32" s="62"/>
      <c r="D32" s="63"/>
      <c r="E32" s="63" t="s">
        <v>166</v>
      </c>
      <c r="F32" s="63"/>
      <c r="G32" s="63"/>
      <c r="H32" s="63"/>
      <c r="I32" s="63"/>
      <c r="J32" s="63"/>
      <c r="K32" s="63"/>
      <c r="L32" s="63"/>
      <c r="M32" s="63"/>
      <c r="N32" s="63"/>
      <c r="O32" s="63"/>
      <c r="P32" s="63"/>
    </row>
    <row r="33" spans="2:25" s="38" customFormat="1" ht="17.25" customHeight="1" x14ac:dyDescent="0.4">
      <c r="B33" s="52"/>
      <c r="C33" s="62"/>
      <c r="D33" s="63"/>
      <c r="E33" s="38" t="s">
        <v>167</v>
      </c>
    </row>
    <row r="34" spans="2:25" s="38" customFormat="1" ht="17.25" customHeight="1" x14ac:dyDescent="0.4">
      <c r="B34" s="52"/>
      <c r="C34" s="62"/>
      <c r="D34" s="63"/>
      <c r="E34" s="38" t="s">
        <v>168</v>
      </c>
    </row>
    <row r="35" spans="2:25" s="38" customFormat="1" ht="17.25" customHeight="1" x14ac:dyDescent="0.4">
      <c r="B35" s="52"/>
      <c r="C35" s="62"/>
      <c r="D35" s="63"/>
      <c r="E35" s="38" t="s">
        <v>169</v>
      </c>
    </row>
    <row r="36" spans="2:25" s="38" customFormat="1" ht="17.25" customHeight="1" x14ac:dyDescent="0.4">
      <c r="B36" s="52"/>
      <c r="C36" s="62"/>
      <c r="D36" s="63"/>
    </row>
    <row r="37" spans="2:25" s="38" customFormat="1" ht="17.25" customHeight="1" x14ac:dyDescent="0.4">
      <c r="B37" s="52" t="s">
        <v>188</v>
      </c>
      <c r="C37" s="52"/>
      <c r="D37" s="52"/>
      <c r="E37" s="58"/>
      <c r="F37" s="58"/>
    </row>
    <row r="38" spans="2:25" s="38" customFormat="1" ht="17.25" customHeight="1" x14ac:dyDescent="0.4">
      <c r="B38" s="52" t="s">
        <v>96</v>
      </c>
      <c r="C38" s="52"/>
      <c r="D38" s="52"/>
      <c r="E38" s="58"/>
      <c r="F38" s="58"/>
    </row>
    <row r="39" spans="2:25" s="38" customFormat="1" ht="17.25" customHeight="1" x14ac:dyDescent="0.4">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4">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4">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4">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4">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4">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4">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4">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4">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4">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4">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4">
      <c r="B50" s="52" t="s">
        <v>189</v>
      </c>
      <c r="C50" s="52"/>
      <c r="D50" s="52"/>
    </row>
    <row r="51" spans="2:51" s="38" customFormat="1" ht="17.25" customHeight="1" x14ac:dyDescent="0.4">
      <c r="B51" s="52" t="s">
        <v>101</v>
      </c>
      <c r="C51" s="52"/>
      <c r="D51" s="52"/>
      <c r="AH51" s="29"/>
      <c r="AI51" s="29"/>
      <c r="AJ51" s="29"/>
      <c r="AK51" s="29"/>
      <c r="AL51" s="29"/>
      <c r="AM51" s="29"/>
      <c r="AN51" s="29"/>
      <c r="AO51" s="29"/>
      <c r="AP51" s="29"/>
      <c r="AQ51" s="29"/>
      <c r="AR51" s="29"/>
      <c r="AS51" s="29"/>
    </row>
    <row r="52" spans="2:51" s="38" customFormat="1" ht="17.25" customHeight="1" x14ac:dyDescent="0.4">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4">
      <c r="F53" s="29"/>
    </row>
    <row r="54" spans="2:51" s="38" customFormat="1" ht="17.25" customHeight="1" x14ac:dyDescent="0.4">
      <c r="B54" s="52" t="s">
        <v>190</v>
      </c>
      <c r="C54" s="52"/>
    </row>
    <row r="55" spans="2:51" s="38" customFormat="1" ht="17.25" customHeight="1" x14ac:dyDescent="0.4">
      <c r="B55" s="52"/>
      <c r="C55" s="52"/>
    </row>
    <row r="56" spans="2:51" s="38" customFormat="1" ht="17.25" customHeight="1" x14ac:dyDescent="0.4">
      <c r="B56" s="52" t="s">
        <v>191</v>
      </c>
      <c r="C56" s="52"/>
    </row>
    <row r="57" spans="2:51" s="38" customFormat="1" ht="17.25" customHeight="1" x14ac:dyDescent="0.4">
      <c r="B57" s="52" t="s">
        <v>137</v>
      </c>
      <c r="C57" s="52"/>
    </row>
    <row r="58" spans="2:51" s="38" customFormat="1" ht="17.25" customHeight="1" x14ac:dyDescent="0.4">
      <c r="B58" s="52"/>
      <c r="C58" s="52"/>
    </row>
    <row r="59" spans="2:51" s="38" customFormat="1" ht="17.25" customHeight="1" x14ac:dyDescent="0.4">
      <c r="B59" s="52" t="s">
        <v>192</v>
      </c>
      <c r="C59" s="52"/>
    </row>
    <row r="60" spans="2:51" s="38" customFormat="1" ht="17.25" customHeight="1" x14ac:dyDescent="0.4">
      <c r="B60" s="52" t="s">
        <v>103</v>
      </c>
      <c r="C60" s="52"/>
    </row>
    <row r="61" spans="2:51" s="38" customFormat="1" ht="17.25" customHeight="1" x14ac:dyDescent="0.4">
      <c r="B61" s="52"/>
      <c r="C61" s="52"/>
    </row>
    <row r="62" spans="2:51" s="38" customFormat="1" ht="17.25" customHeight="1" x14ac:dyDescent="0.4">
      <c r="B62" s="52" t="s">
        <v>193</v>
      </c>
      <c r="C62" s="52"/>
      <c r="D62" s="52"/>
    </row>
    <row r="63" spans="2:51" s="38" customFormat="1" ht="17.25" customHeight="1" x14ac:dyDescent="0.4">
      <c r="B63" s="52"/>
      <c r="C63" s="52"/>
      <c r="D63" s="52"/>
    </row>
    <row r="64" spans="2:51" s="38" customFormat="1" ht="17.25" customHeight="1" x14ac:dyDescent="0.4">
      <c r="B64" s="58" t="s">
        <v>194</v>
      </c>
      <c r="C64" s="58"/>
      <c r="D64" s="52"/>
    </row>
    <row r="65" spans="2:54" s="38" customFormat="1" ht="17.25" customHeight="1" x14ac:dyDescent="0.4">
      <c r="B65" s="58" t="s">
        <v>104</v>
      </c>
      <c r="C65" s="58"/>
      <c r="D65" s="52"/>
    </row>
    <row r="66" spans="2:54" s="38" customFormat="1" ht="17.25" customHeight="1" x14ac:dyDescent="0.4">
      <c r="B66" s="58" t="s">
        <v>138</v>
      </c>
      <c r="C66" s="58"/>
      <c r="D66" s="52"/>
    </row>
    <row r="67" spans="2:54" s="38" customFormat="1" ht="17.25" customHeight="1" x14ac:dyDescent="0.4"/>
    <row r="68" spans="2:54" s="38" customFormat="1" ht="17.25" customHeight="1" x14ac:dyDescent="0.4">
      <c r="B68" s="38" t="s">
        <v>195</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4">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4">
      <c r="B70" s="38" t="s">
        <v>196</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4">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4"/>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pageSetup paperSize="9" scale="46"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1"/>
  <sheetViews>
    <sheetView workbookViewId="0">
      <selection activeCell="J14" sqref="J14"/>
    </sheetView>
  </sheetViews>
  <sheetFormatPr defaultRowHeight="25.5" x14ac:dyDescent="0.4"/>
  <cols>
    <col min="1" max="1" width="1.75" style="205" customWidth="1"/>
    <col min="2" max="2" width="9" style="205"/>
    <col min="3" max="12" width="40.625" style="205" customWidth="1"/>
    <col min="13" max="16384" width="9" style="205"/>
  </cols>
  <sheetData>
    <row r="1" spans="1:12" x14ac:dyDescent="0.4">
      <c r="A1" s="203"/>
      <c r="B1" s="204" t="s">
        <v>76</v>
      </c>
      <c r="C1" s="204"/>
      <c r="D1" s="204"/>
    </row>
    <row r="2" spans="1:12" x14ac:dyDescent="0.4">
      <c r="A2" s="203"/>
      <c r="B2" s="204"/>
      <c r="C2" s="204"/>
      <c r="D2" s="204"/>
    </row>
    <row r="3" spans="1:12" x14ac:dyDescent="0.4">
      <c r="A3" s="203"/>
      <c r="B3" s="206" t="s">
        <v>88</v>
      </c>
      <c r="C3" s="206" t="s">
        <v>89</v>
      </c>
      <c r="D3" s="204"/>
    </row>
    <row r="4" spans="1:12" x14ac:dyDescent="0.4">
      <c r="A4" s="203"/>
      <c r="B4" s="207">
        <v>1</v>
      </c>
      <c r="C4" s="245" t="s">
        <v>139</v>
      </c>
      <c r="D4" s="204"/>
    </row>
    <row r="5" spans="1:12" x14ac:dyDescent="0.4">
      <c r="A5" s="203"/>
      <c r="B5" s="207">
        <v>2</v>
      </c>
      <c r="C5" s="245" t="s">
        <v>140</v>
      </c>
    </row>
    <row r="6" spans="1:12" x14ac:dyDescent="0.4">
      <c r="A6" s="203"/>
      <c r="B6" s="207">
        <v>3</v>
      </c>
      <c r="C6" s="245" t="s">
        <v>141</v>
      </c>
      <c r="D6" s="204"/>
    </row>
    <row r="7" spans="1:12" x14ac:dyDescent="0.4">
      <c r="A7" s="203"/>
      <c r="B7" s="207">
        <v>4</v>
      </c>
      <c r="C7" s="245" t="s">
        <v>142</v>
      </c>
      <c r="D7" s="204"/>
    </row>
    <row r="8" spans="1:12" x14ac:dyDescent="0.4">
      <c r="A8" s="203"/>
      <c r="B8" s="207">
        <v>5</v>
      </c>
      <c r="C8" s="245" t="s">
        <v>143</v>
      </c>
      <c r="D8" s="204"/>
    </row>
    <row r="9" spans="1:12" x14ac:dyDescent="0.4">
      <c r="A9" s="203"/>
      <c r="B9" s="207">
        <v>6</v>
      </c>
      <c r="C9" s="245" t="s">
        <v>144</v>
      </c>
      <c r="D9" s="204"/>
    </row>
    <row r="10" spans="1:12" x14ac:dyDescent="0.4">
      <c r="A10" s="203"/>
      <c r="B10" s="207">
        <v>7</v>
      </c>
      <c r="C10" s="245" t="s">
        <v>28</v>
      </c>
      <c r="D10" s="204"/>
    </row>
    <row r="11" spans="1:12" x14ac:dyDescent="0.4">
      <c r="A11" s="203"/>
      <c r="B11" s="207">
        <v>8</v>
      </c>
      <c r="C11" s="245" t="s">
        <v>28</v>
      </c>
      <c r="D11" s="204"/>
    </row>
    <row r="12" spans="1:12" x14ac:dyDescent="0.4">
      <c r="A12" s="203"/>
      <c r="B12" s="207">
        <v>9</v>
      </c>
      <c r="C12" s="245" t="s">
        <v>28</v>
      </c>
      <c r="D12" s="204"/>
    </row>
    <row r="13" spans="1:12" x14ac:dyDescent="0.4">
      <c r="A13" s="203"/>
      <c r="B13" s="204"/>
      <c r="C13" s="204"/>
      <c r="D13" s="204"/>
    </row>
    <row r="14" spans="1:12" x14ac:dyDescent="0.4">
      <c r="A14" s="203"/>
      <c r="B14" s="204" t="s">
        <v>90</v>
      </c>
      <c r="C14" s="204"/>
      <c r="D14" s="204"/>
    </row>
    <row r="15" spans="1:12" ht="26.25" thickBot="1" x14ac:dyDescent="0.45">
      <c r="A15" s="203"/>
      <c r="B15" s="204"/>
      <c r="C15" s="204"/>
      <c r="D15" s="204"/>
    </row>
    <row r="16" spans="1:12" ht="26.25" thickBot="1" x14ac:dyDescent="0.45">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4">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4">
      <c r="B18" s="582"/>
      <c r="C18" s="219" t="s">
        <v>28</v>
      </c>
      <c r="D18" s="223" t="s">
        <v>28</v>
      </c>
      <c r="E18" s="223" t="s">
        <v>28</v>
      </c>
      <c r="F18" s="223" t="s">
        <v>28</v>
      </c>
      <c r="G18" s="221" t="s">
        <v>5</v>
      </c>
      <c r="H18" s="223" t="s">
        <v>28</v>
      </c>
      <c r="I18" s="223" t="s">
        <v>28</v>
      </c>
      <c r="J18" s="220" t="s">
        <v>5</v>
      </c>
      <c r="K18" s="220" t="s">
        <v>28</v>
      </c>
      <c r="L18" s="222" t="s">
        <v>28</v>
      </c>
    </row>
    <row r="19" spans="1:12" x14ac:dyDescent="0.4">
      <c r="B19" s="582"/>
      <c r="C19" s="219" t="s">
        <v>28</v>
      </c>
      <c r="D19" s="223" t="s">
        <v>28</v>
      </c>
      <c r="E19" s="223" t="s">
        <v>28</v>
      </c>
      <c r="F19" s="223" t="s">
        <v>28</v>
      </c>
      <c r="G19" s="223" t="s">
        <v>28</v>
      </c>
      <c r="H19" s="223" t="s">
        <v>28</v>
      </c>
      <c r="I19" s="223" t="s">
        <v>28</v>
      </c>
      <c r="J19" s="223" t="s">
        <v>77</v>
      </c>
      <c r="K19" s="223" t="s">
        <v>124</v>
      </c>
      <c r="L19" s="224" t="s">
        <v>124</v>
      </c>
    </row>
    <row r="20" spans="1:12" x14ac:dyDescent="0.4">
      <c r="B20" s="582"/>
      <c r="C20" s="219" t="s">
        <v>28</v>
      </c>
      <c r="D20" s="223" t="s">
        <v>28</v>
      </c>
      <c r="E20" s="223" t="s">
        <v>28</v>
      </c>
      <c r="F20" s="223" t="s">
        <v>28</v>
      </c>
      <c r="G20" s="223" t="s">
        <v>28</v>
      </c>
      <c r="H20" s="223" t="s">
        <v>28</v>
      </c>
      <c r="I20" s="223" t="s">
        <v>28</v>
      </c>
      <c r="J20" s="223" t="s">
        <v>149</v>
      </c>
      <c r="K20" s="223" t="s">
        <v>124</v>
      </c>
      <c r="L20" s="224" t="s">
        <v>124</v>
      </c>
    </row>
    <row r="21" spans="1:12" x14ac:dyDescent="0.4">
      <c r="B21" s="582"/>
      <c r="C21" s="219" t="s">
        <v>124</v>
      </c>
      <c r="D21" s="223" t="s">
        <v>124</v>
      </c>
      <c r="E21" s="223" t="s">
        <v>124</v>
      </c>
      <c r="F21" s="223" t="s">
        <v>124</v>
      </c>
      <c r="G21" s="223" t="s">
        <v>28</v>
      </c>
      <c r="H21" s="223" t="s">
        <v>124</v>
      </c>
      <c r="I21" s="223" t="s">
        <v>124</v>
      </c>
      <c r="J21" s="223" t="s">
        <v>124</v>
      </c>
      <c r="K21" s="223" t="s">
        <v>124</v>
      </c>
      <c r="L21" s="224" t="s">
        <v>124</v>
      </c>
    </row>
    <row r="22" spans="1:12" x14ac:dyDescent="0.4">
      <c r="B22" s="582"/>
      <c r="C22" s="219" t="s">
        <v>124</v>
      </c>
      <c r="D22" s="223" t="s">
        <v>124</v>
      </c>
      <c r="E22" s="223" t="s">
        <v>124</v>
      </c>
      <c r="F22" s="223" t="s">
        <v>124</v>
      </c>
      <c r="G22" s="223" t="s">
        <v>28</v>
      </c>
      <c r="H22" s="223" t="s">
        <v>124</v>
      </c>
      <c r="I22" s="223" t="s">
        <v>124</v>
      </c>
      <c r="J22" s="223" t="s">
        <v>124</v>
      </c>
      <c r="K22" s="223" t="s">
        <v>124</v>
      </c>
      <c r="L22" s="224" t="s">
        <v>124</v>
      </c>
    </row>
    <row r="23" spans="1:12" x14ac:dyDescent="0.4">
      <c r="B23" s="582"/>
      <c r="C23" s="219" t="s">
        <v>124</v>
      </c>
      <c r="D23" s="223" t="s">
        <v>124</v>
      </c>
      <c r="E23" s="223" t="s">
        <v>124</v>
      </c>
      <c r="F23" s="223" t="s">
        <v>124</v>
      </c>
      <c r="G23" s="223" t="s">
        <v>28</v>
      </c>
      <c r="H23" s="223" t="s">
        <v>124</v>
      </c>
      <c r="I23" s="223" t="s">
        <v>124</v>
      </c>
      <c r="J23" s="223" t="s">
        <v>124</v>
      </c>
      <c r="K23" s="223" t="s">
        <v>124</v>
      </c>
      <c r="L23" s="224" t="s">
        <v>124</v>
      </c>
    </row>
    <row r="24" spans="1:12" x14ac:dyDescent="0.4">
      <c r="B24" s="582"/>
      <c r="C24" s="219" t="s">
        <v>124</v>
      </c>
      <c r="D24" s="223" t="s">
        <v>124</v>
      </c>
      <c r="E24" s="223" t="s">
        <v>124</v>
      </c>
      <c r="F24" s="223" t="s">
        <v>124</v>
      </c>
      <c r="G24" s="223" t="s">
        <v>28</v>
      </c>
      <c r="H24" s="223" t="s">
        <v>124</v>
      </c>
      <c r="I24" s="223" t="s">
        <v>124</v>
      </c>
      <c r="J24" s="223" t="s">
        <v>124</v>
      </c>
      <c r="K24" s="223" t="s">
        <v>124</v>
      </c>
      <c r="L24" s="224" t="s">
        <v>124</v>
      </c>
    </row>
    <row r="25" spans="1:12" x14ac:dyDescent="0.4">
      <c r="B25" s="582"/>
      <c r="C25" s="219" t="s">
        <v>124</v>
      </c>
      <c r="D25" s="223" t="s">
        <v>124</v>
      </c>
      <c r="E25" s="223" t="s">
        <v>124</v>
      </c>
      <c r="F25" s="223" t="s">
        <v>124</v>
      </c>
      <c r="G25" s="223" t="s">
        <v>28</v>
      </c>
      <c r="H25" s="223" t="s">
        <v>124</v>
      </c>
      <c r="I25" s="223" t="s">
        <v>124</v>
      </c>
      <c r="J25" s="223" t="s">
        <v>124</v>
      </c>
      <c r="K25" s="223" t="s">
        <v>124</v>
      </c>
      <c r="L25" s="224" t="s">
        <v>124</v>
      </c>
    </row>
    <row r="26" spans="1:12" x14ac:dyDescent="0.4">
      <c r="B26" s="582"/>
      <c r="C26" s="219" t="s">
        <v>124</v>
      </c>
      <c r="D26" s="223" t="s">
        <v>124</v>
      </c>
      <c r="E26" s="223" t="s">
        <v>124</v>
      </c>
      <c r="F26" s="223" t="s">
        <v>124</v>
      </c>
      <c r="G26" s="223" t="s">
        <v>124</v>
      </c>
      <c r="H26" s="223" t="s">
        <v>124</v>
      </c>
      <c r="I26" s="223" t="s">
        <v>124</v>
      </c>
      <c r="J26" s="223" t="s">
        <v>124</v>
      </c>
      <c r="K26" s="223" t="s">
        <v>124</v>
      </c>
      <c r="L26" s="224" t="s">
        <v>124</v>
      </c>
    </row>
    <row r="27" spans="1:12" x14ac:dyDescent="0.4">
      <c r="B27" s="582"/>
      <c r="C27" s="219" t="s">
        <v>124</v>
      </c>
      <c r="D27" s="223" t="s">
        <v>124</v>
      </c>
      <c r="E27" s="223" t="s">
        <v>124</v>
      </c>
      <c r="F27" s="223" t="s">
        <v>124</v>
      </c>
      <c r="G27" s="223" t="s">
        <v>124</v>
      </c>
      <c r="H27" s="223" t="s">
        <v>124</v>
      </c>
      <c r="I27" s="223" t="s">
        <v>124</v>
      </c>
      <c r="J27" s="223" t="s">
        <v>124</v>
      </c>
      <c r="K27" s="223" t="s">
        <v>124</v>
      </c>
      <c r="L27" s="224" t="s">
        <v>124</v>
      </c>
    </row>
    <row r="28" spans="1:12" x14ac:dyDescent="0.4">
      <c r="B28" s="582"/>
      <c r="C28" s="219" t="s">
        <v>124</v>
      </c>
      <c r="D28" s="223" t="s">
        <v>124</v>
      </c>
      <c r="E28" s="223" t="s">
        <v>124</v>
      </c>
      <c r="F28" s="223" t="s">
        <v>124</v>
      </c>
      <c r="G28" s="223" t="s">
        <v>124</v>
      </c>
      <c r="H28" s="223" t="s">
        <v>124</v>
      </c>
      <c r="I28" s="223" t="s">
        <v>124</v>
      </c>
      <c r="J28" s="223" t="s">
        <v>124</v>
      </c>
      <c r="K28" s="223" t="s">
        <v>124</v>
      </c>
      <c r="L28" s="224" t="s">
        <v>124</v>
      </c>
    </row>
    <row r="29" spans="1:12" ht="26.25" thickBot="1" x14ac:dyDescent="0.45">
      <c r="B29" s="583"/>
      <c r="C29" s="225" t="s">
        <v>124</v>
      </c>
      <c r="D29" s="226" t="s">
        <v>124</v>
      </c>
      <c r="E29" s="226" t="s">
        <v>124</v>
      </c>
      <c r="F29" s="226" t="s">
        <v>124</v>
      </c>
      <c r="G29" s="226" t="s">
        <v>124</v>
      </c>
      <c r="H29" s="226" t="s">
        <v>124</v>
      </c>
      <c r="I29" s="226" t="s">
        <v>124</v>
      </c>
      <c r="J29" s="226" t="s">
        <v>124</v>
      </c>
      <c r="K29" s="226" t="s">
        <v>124</v>
      </c>
      <c r="L29" s="227" t="s">
        <v>124</v>
      </c>
    </row>
    <row r="32" spans="1:12" x14ac:dyDescent="0.4">
      <c r="C32" s="205" t="s">
        <v>116</v>
      </c>
    </row>
    <row r="33" spans="3:3" x14ac:dyDescent="0.4">
      <c r="C33" s="205" t="s">
        <v>80</v>
      </c>
    </row>
    <row r="34" spans="3:3" x14ac:dyDescent="0.4">
      <c r="C34" s="205" t="s">
        <v>150</v>
      </c>
    </row>
    <row r="35" spans="3:3" x14ac:dyDescent="0.4">
      <c r="C35" s="205" t="s">
        <v>151</v>
      </c>
    </row>
    <row r="36" spans="3:3" x14ac:dyDescent="0.4">
      <c r="C36" s="205" t="s">
        <v>152</v>
      </c>
    </row>
    <row r="37" spans="3:3" x14ac:dyDescent="0.4">
      <c r="C37" s="205" t="s">
        <v>153</v>
      </c>
    </row>
    <row r="38" spans="3:3" x14ac:dyDescent="0.4">
      <c r="C38" s="205" t="s">
        <v>154</v>
      </c>
    </row>
    <row r="39" spans="3:3" x14ac:dyDescent="0.4">
      <c r="C39" s="205" t="s">
        <v>155</v>
      </c>
    </row>
    <row r="40" spans="3:3" x14ac:dyDescent="0.4">
      <c r="C40" s="205" t="s">
        <v>156</v>
      </c>
    </row>
    <row r="41" spans="3:3" x14ac:dyDescent="0.4">
      <c r="C41" s="205" t="s">
        <v>157</v>
      </c>
    </row>
    <row r="42" spans="3:3" x14ac:dyDescent="0.4">
      <c r="C42" s="205" t="s">
        <v>158</v>
      </c>
    </row>
    <row r="43" spans="3:3" x14ac:dyDescent="0.4">
      <c r="C43" s="205" t="s">
        <v>81</v>
      </c>
    </row>
    <row r="44" spans="3:3" x14ac:dyDescent="0.4">
      <c r="C44" s="205" t="s">
        <v>82</v>
      </c>
    </row>
    <row r="46" spans="3:3" x14ac:dyDescent="0.4">
      <c r="C46" s="205" t="s">
        <v>159</v>
      </c>
    </row>
    <row r="47" spans="3:3" x14ac:dyDescent="0.4">
      <c r="C47" s="205" t="s">
        <v>83</v>
      </c>
    </row>
    <row r="48" spans="3:3" x14ac:dyDescent="0.4">
      <c r="C48" s="205" t="s">
        <v>84</v>
      </c>
    </row>
    <row r="49" spans="3:3" x14ac:dyDescent="0.4">
      <c r="C49" s="205" t="s">
        <v>85</v>
      </c>
    </row>
    <row r="50" spans="3:3" x14ac:dyDescent="0.4">
      <c r="C50" s="205" t="s">
        <v>86</v>
      </c>
    </row>
    <row r="51" spans="3:3" x14ac:dyDescent="0.4">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伊藤 和也 12098</cp:lastModifiedBy>
  <cp:lastPrinted>2021-03-31T07:05:56Z</cp:lastPrinted>
  <dcterms:modified xsi:type="dcterms:W3CDTF">2021-03-31T07:06:24Z</dcterms:modified>
</cp:coreProperties>
</file>