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1155" yWindow="585" windowWidth="20730" windowHeight="1176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85" i="10" l="1"/>
  <c r="AI83" i="10"/>
  <c r="AG85" i="10"/>
  <c r="AG83" i="10"/>
  <c r="S85" i="10"/>
  <c r="S83" i="10"/>
  <c r="Q85" i="10"/>
  <c r="Q83" i="10"/>
  <c r="AE225" i="2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136" i="20" l="1"/>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<sst xmlns="http://schemas.openxmlformats.org/spreadsheetml/2006/main" count="2355" uniqueCount="311">
  <si>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</si>
  <si>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</si>
  <si>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</si>
  <si>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</si>
  <si>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</si>
  <si>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</si>
  <si>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</si>
  <si>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</si>
  <si>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</si>
  <si>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</si>
  <si>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</si>
  <si>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</si>
  <si>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</si>
  <si>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</si>
  <si>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</si>
  <si>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</si>
  <si>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</si>
  <si>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</si>
  <si>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</si>
  <si>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</si>
  <si>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</si>
  <si>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</si>
  <si>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</si>
  <si>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</si>
  <si>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</si>
  <si>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</si>
  <si>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</si>
  <si>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</si>
  <si>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</si>
  <si>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</si>
  <si>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</si>
  <si>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</si>
  <si>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</si>
  <si>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</si>
  <si>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</si>
  <si>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</si>
  <si>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</si>
  <si>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</si>
  <si>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</si>
  <si>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</si>
  <si>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</si>
  <si>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</si>
  <si>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</si>
  <si>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</si>
  <si>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</si>
  <si>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</si>
  <si>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</si>
  <si>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</si>
  <si>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</si>
  <si>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</si>
  <si>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</si>
  <si>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</si>
  <si>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</si>
  <si>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</si>
  <si>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</si>
  <si>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</si>
  <si>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</si>
  <si>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</si>
  <si>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</si>
  <si>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</si>
  <si>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</si>
  <si>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</si>
  <si>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</si>
  <si>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</si>
  <si>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</si>
  <si>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</si>
  <si>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</si>
  <si>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</si>
  <si>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</si>
  <si>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</si>
  <si>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</si>
  <si>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</si>
  <si>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</si>
  <si>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</si>
  <si>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</si>
  <si>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</si>
  <si>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</si>
  <si>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</si>
  <si>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</si>
  <si>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</si>
  <si>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</si>
  <si>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</si>
  <si>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</si>
  <si>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</si>
  <si>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</si>
  <si>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</si>
  <si>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</si>
  <si>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</si>
  <si>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</si>
  <si>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</si>
  <si>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</si>
  <si>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</si>
  <si>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</si>
  <si>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</si>
  <si>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</si>
  <si>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</si>
  <si>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</si>
  <si>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</si>
  <si>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</si>
  <si>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</si>
  <si>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</si>
  <si>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</si>
  <si>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</si>
  <si>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</si>
  <si>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</si>
  <si>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</si>
  <si>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</si>
  <si>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</si>
  <si>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</si>
  <si>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</si>
  <si>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</si>
  <si>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</si>
  <si>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</si>
  <si>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</si>
  <si>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</si>
  <si>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</si>
  <si>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</si>
  <si>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</si>
  <si>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</si>
  <si>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</si>
  <si>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</si>
  <si>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</si>
  <si>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</si>
  <si>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</si>
  <si>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</si>
  <si>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</si>
  <si>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</si>
  <si>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</si>
  <si>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</si>
  <si>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</si>
  <si>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</si>
  <si>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</si>
  <si>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</si>
  <si>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</si>
  <si>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</si>
  <si>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</si>
  <si>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</si>
  <si>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</si>
  <si>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</si>
  <si>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</si>
  <si>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</si>
  <si>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</si>
  <si>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</si>
  <si>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</si>
  <si>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</si>
  <si>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</si>
  <si>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</si>
  <si>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</si>
  <si>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</si>
  <si>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</si>
  <si>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</si>
  <si>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</si>
  <si>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</si>
  <si>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</si>
  <si>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</si>
  <si>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</si>
  <si>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</si>
  <si>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</si>
  <si>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</si>
  <si>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</si>
  <si>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</si>
  <si>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</si>
  <si>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</si>
  <si>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</si>
  <si>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</si>
  <si>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</si>
  <si>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</si>
  <si>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</si>
  <si>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</si>
  <si>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</si>
  <si>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</si>
  <si>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</si>
  <si>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</si>
  <si>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</si>
  <si>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</si>
  <si>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</si>
  <si>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</si>
  <si>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</si>
  <si>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</si>
  <si>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</si>
  <si>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</si>
  <si>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</si>
  <si>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</si>
  <si>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</si>
  <si>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</si>
  <si>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</si>
  <si>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</si>
  <si>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</si>
  <si>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</si>
  <si>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</si>
  <si>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</si>
  <si>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</si>
  <si>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</si>
  <si>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</si>
  <si>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</si>
  <si>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</si>
  <si>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</si>
  <si>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</si>
  <si>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</si>
  <si>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</si>
  <si>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</si>
  <si>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</si>
  <si>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</si>
  <si>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</si>
  <si>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</si>
  <si>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</si>
  <si>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</si>
  <si>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</si>
  <si>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</si>
  <si>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</si>
  <si>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</si>
  <si>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</si>
  <si>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</si>
  <si>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</si>
  <si>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</si>
  <si>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</si>
  <si>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</si>
  <si>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</si>
  <si>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</si>
  <si>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</si>
  <si>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</si>
  <si>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</si>
  <si>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</si>
  <si>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</si>
  <si>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</si>
  <si>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</si>
  <si>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</si>
  <si>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</si>
  <si>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</si>
  <si>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</si>
  <si>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</si>
  <si>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</si>
  <si>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</si>
  <si>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</si>
  <si>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</si>
  <si>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</si>
  <si>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</si>
  <si>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</si>
  <si>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</si>
  <si>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</si>
  <si>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</si>
  <si>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</si>
  <si>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</si>
  <si>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</si>
  <si>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</si>
  <si>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</si>
  <si>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</si>
  <si>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</si>
  <si>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</si>
  <si>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</si>
  <si>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</si>
  <si>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</si>
  <si>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</si>
  <si>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</si>
  <si>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</si>
  <si>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</si>
  <si>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</si>
  <si>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</si>
  <si>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</si>
  <si>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</si>
  <si>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</si>
  <si>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</si>
  <si>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</si>
  <si>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</si>
  <si>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</si>
  <si>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</si>
  <si>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</si>
  <si>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</si>
  <si>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</si>
  <si>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</si>
  <si>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</si>
  <si>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</si>
  <si>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</si>
  <si>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</si>
  <si>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</si>
  <si>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</si>
  <si>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</si>
  <si>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</si>
  <si>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</si>
  <si>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</si>
  <si>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</si>
  <si>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</si>
  <si>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</si>
  <si>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</si>
  <si>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</si>
  <si>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</si>
  <si>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</si>
  <si>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</si>
  <si>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</si>
  <si>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</si>
  <si>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</si>
  <si>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</si>
  <si>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</si>
  <si>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</si>
  <si>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</si>
  <si>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</si>
  <si>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</si>
  <si>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</si>
  <si>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</si>
  <si>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</si>
  <si>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</si>
  <si>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</si>
  <si>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</si>
  <si>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</si>
  <si>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</si>
  <si>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</si>
  <si>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</si>
  <si>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</si>
  <si>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（参考様式3）</t>
    <rPh sb="1" eb="3">
      <t>サンコウ</t>
    </rPh>
    <rPh sb="3" eb="5">
      <t>ヨウシキ</t>
    </rPh>
    <phoneticPr fontId="3"/>
  </si>
  <si>
    <t>(14) 兼務状況
（兼務先/兼務する職務の内容及び時間）等</t>
    <rPh sb="5" eb="7">
      <t>ケンム</t>
    </rPh>
    <rPh sb="7" eb="9">
      <t>ジョウキョウ</t>
    </rPh>
    <rPh sb="11" eb="13">
      <t>ケンム</t>
    </rPh>
    <rPh sb="13" eb="14">
      <t>サキ</t>
    </rPh>
    <rPh sb="15" eb="17">
      <t>ケンム</t>
    </rPh>
    <rPh sb="19" eb="21">
      <t>ショクム</t>
    </rPh>
    <rPh sb="22" eb="24">
      <t>ナイヨウ</t>
    </rPh>
    <rPh sb="29" eb="30">
      <t>トウ</t>
    </rPh>
    <phoneticPr fontId="3"/>
  </si>
  <si>
    <t>(12) 兼務状況
（兼務先/兼務する職務の内容及び時間）等</t>
    <rPh sb="5" eb="7">
      <t>ケンム</t>
    </rPh>
    <rPh sb="7" eb="9">
      <t>ジョウキョウ</t>
    </rPh>
    <rPh sb="11" eb="13">
      <t>ケンム</t>
    </rPh>
    <rPh sb="13" eb="14">
      <t>サキ</t>
    </rPh>
    <rPh sb="15" eb="17">
      <t>ケンム</t>
    </rPh>
    <rPh sb="19" eb="21">
      <t>ショクム</t>
    </rPh>
    <rPh sb="22" eb="24">
      <t>ナイヨウ</t>
    </rPh>
    <rPh sb="29" eb="30">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</si>
</sst>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308</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3</v>
      </c>
      <c r="AH2" s="242"/>
      <c r="AI2" s="132" t="s">
        <v>28</v>
      </c>
      <c r="AJ2" s="243">
        <f>IF(AG2=0,"",YEAR(DATE(2018+AG2,1,1)))</f>
        <v>2021</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v>36</v>
      </c>
      <c r="BJ10" s="23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264</v>
      </c>
      <c r="D12" s="259" t="s">
        <v>265</v>
      </c>
      <c r="E12" s="277"/>
      <c r="F12" s="278"/>
      <c r="G12" s="259" t="s">
        <v>266</v>
      </c>
      <c r="H12" s="285"/>
      <c r="I12" s="134"/>
      <c r="J12" s="135"/>
      <c r="K12" s="134"/>
      <c r="L12" s="135"/>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309</v>
      </c>
      <c r="BK12" s="260"/>
      <c r="BL12" s="260"/>
      <c r="BM12" s="260"/>
      <c r="BN12" s="261"/>
    </row>
    <row r="13" spans="2:71" ht="20.25" customHeight="1" x14ac:dyDescent="0.4">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4">
      <c r="B21" s="397">
        <f>B19+1</f>
        <v>3</v>
      </c>
      <c r="C21" s="307"/>
      <c r="D21" s="309"/>
      <c r="E21" s="245"/>
      <c r="F21" s="310"/>
      <c r="G21" s="234" t="s">
        <v>225</v>
      </c>
      <c r="H21" s="235"/>
      <c r="I21" s="153"/>
      <c r="J21" s="154"/>
      <c r="K21" s="153"/>
      <c r="L21" s="154"/>
      <c r="M21" s="328" t="s">
        <v>89</v>
      </c>
      <c r="N21" s="329"/>
      <c r="O21" s="334" t="s">
        <v>225</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
      <c r="B23" s="397">
        <f>B21+1</f>
        <v>4</v>
      </c>
      <c r="C23" s="307"/>
      <c r="D23" s="309"/>
      <c r="E23" s="245"/>
      <c r="F23" s="310"/>
      <c r="G23" s="234" t="s">
        <v>226</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4">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4">
      <c r="B27" s="397">
        <f>B25+1</f>
        <v>6</v>
      </c>
      <c r="C27" s="307"/>
      <c r="D27" s="309"/>
      <c r="E27" s="245"/>
      <c r="F27" s="310"/>
      <c r="G27" s="234" t="s">
        <v>71</v>
      </c>
      <c r="H27" s="235"/>
      <c r="I27" s="153"/>
      <c r="J27" s="154"/>
      <c r="K27" s="153"/>
      <c r="L27" s="154"/>
      <c r="M27" s="328" t="s">
        <v>89</v>
      </c>
      <c r="N27" s="329"/>
      <c r="O27" s="334" t="s">
        <v>71</v>
      </c>
      <c r="P27" s="335"/>
      <c r="Q27" s="335"/>
      <c r="R27" s="235"/>
      <c r="S27" s="358" t="s">
        <v>241</v>
      </c>
      <c r="T27" s="359"/>
      <c r="U27" s="359"/>
      <c r="V27" s="359"/>
      <c r="W27" s="360"/>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
      <c r="B29" s="397">
        <f>B27+1</f>
        <v>7</v>
      </c>
      <c r="C29" s="307"/>
      <c r="D29" s="309"/>
      <c r="E29" s="245"/>
      <c r="F29" s="310"/>
      <c r="G29" s="234" t="s">
        <v>102</v>
      </c>
      <c r="H29" s="235"/>
      <c r="I29" s="153"/>
      <c r="J29" s="154"/>
      <c r="K29" s="153"/>
      <c r="L29" s="154"/>
      <c r="M29" s="328" t="s">
        <v>89</v>
      </c>
      <c r="N29" s="329"/>
      <c r="O29" s="334" t="s">
        <v>106</v>
      </c>
      <c r="P29" s="335"/>
      <c r="Q29" s="335"/>
      <c r="R29" s="235"/>
      <c r="S29" s="358" t="s">
        <v>242</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4">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
      <c r="B33" s="397">
        <f>B31+1</f>
        <v>9</v>
      </c>
      <c r="C33" s="307"/>
      <c r="D33" s="309"/>
      <c r="E33" s="245"/>
      <c r="F33" s="310"/>
      <c r="G33" s="234" t="s">
        <v>102</v>
      </c>
      <c r="H33" s="235"/>
      <c r="I33" s="153"/>
      <c r="J33" s="154"/>
      <c r="K33" s="153"/>
      <c r="L33" s="154"/>
      <c r="M33" s="328" t="s">
        <v>100</v>
      </c>
      <c r="N33" s="329"/>
      <c r="O33" s="334" t="s">
        <v>106</v>
      </c>
      <c r="P33" s="335"/>
      <c r="Q33" s="335"/>
      <c r="R33" s="235"/>
      <c r="S33" s="358" t="s">
        <v>243</v>
      </c>
      <c r="T33" s="359"/>
      <c r="U33" s="359"/>
      <c r="V33" s="359"/>
      <c r="W33" s="360"/>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4">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
      <c r="B37" s="397">
        <f>B35+1</f>
        <v>11</v>
      </c>
      <c r="C37" s="307"/>
      <c r="D37" s="309" t="s">
        <v>140</v>
      </c>
      <c r="E37" s="245"/>
      <c r="F37" s="310"/>
      <c r="G37" s="234" t="s">
        <v>103</v>
      </c>
      <c r="H37" s="235"/>
      <c r="I37" s="153"/>
      <c r="J37" s="154"/>
      <c r="K37" s="153"/>
      <c r="L37" s="154"/>
      <c r="M37" s="328" t="s">
        <v>89</v>
      </c>
      <c r="N37" s="329"/>
      <c r="O37" s="334" t="s">
        <v>19</v>
      </c>
      <c r="P37" s="335"/>
      <c r="Q37" s="335"/>
      <c r="R37" s="235"/>
      <c r="S37" s="358" t="s">
        <v>244</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
      <c r="B39" s="397">
        <f>B37+1</f>
        <v>12</v>
      </c>
      <c r="C39" s="307"/>
      <c r="D39" s="309" t="s">
        <v>140</v>
      </c>
      <c r="E39" s="245"/>
      <c r="F39" s="310"/>
      <c r="G39" s="234" t="s">
        <v>103</v>
      </c>
      <c r="H39" s="235"/>
      <c r="I39" s="153"/>
      <c r="J39" s="154"/>
      <c r="K39" s="153"/>
      <c r="L39" s="154"/>
      <c r="M39" s="328" t="s">
        <v>89</v>
      </c>
      <c r="N39" s="329"/>
      <c r="O39" s="334" t="s">
        <v>90</v>
      </c>
      <c r="P39" s="335"/>
      <c r="Q39" s="335"/>
      <c r="R39" s="235"/>
      <c r="S39" s="358" t="s">
        <v>245</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
      <c r="B41" s="397">
        <f>B39+1</f>
        <v>13</v>
      </c>
      <c r="C41" s="307"/>
      <c r="D41" s="309" t="s">
        <v>140</v>
      </c>
      <c r="E41" s="245"/>
      <c r="F41" s="310"/>
      <c r="G41" s="234" t="s">
        <v>103</v>
      </c>
      <c r="H41" s="235"/>
      <c r="I41" s="153"/>
      <c r="J41" s="154"/>
      <c r="K41" s="153"/>
      <c r="L41" s="154"/>
      <c r="M41" s="328" t="s">
        <v>89</v>
      </c>
      <c r="N41" s="329"/>
      <c r="O41" s="334" t="s">
        <v>90</v>
      </c>
      <c r="P41" s="335"/>
      <c r="Q41" s="335"/>
      <c r="R41" s="235"/>
      <c r="S41" s="358" t="s">
        <v>246</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302</v>
      </c>
      <c r="BA41" s="96"/>
      <c r="BB41" s="97" t="s">
        <v>198</v>
      </c>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247</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248</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
      <c r="B49" s="397">
        <f>B47+1</f>
        <v>17</v>
      </c>
      <c r="C49" s="307"/>
      <c r="D49" s="309" t="s">
        <v>141</v>
      </c>
      <c r="E49" s="245"/>
      <c r="F49" s="310"/>
      <c r="G49" s="234" t="s">
        <v>103</v>
      </c>
      <c r="H49" s="235"/>
      <c r="I49" s="153"/>
      <c r="J49" s="154"/>
      <c r="K49" s="153"/>
      <c r="L49" s="154"/>
      <c r="M49" s="328" t="s">
        <v>89</v>
      </c>
      <c r="N49" s="329"/>
      <c r="O49" s="334" t="s">
        <v>90</v>
      </c>
      <c r="P49" s="335"/>
      <c r="Q49" s="335"/>
      <c r="R49" s="235"/>
      <c r="S49" s="358" t="s">
        <v>249</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
      <c r="B51" s="397">
        <f>B49+1</f>
        <v>18</v>
      </c>
      <c r="C51" s="307"/>
      <c r="D51" s="309" t="s">
        <v>146</v>
      </c>
      <c r="E51" s="245"/>
      <c r="F51" s="310"/>
      <c r="G51" s="234" t="s">
        <v>103</v>
      </c>
      <c r="H51" s="235"/>
      <c r="I51" s="153"/>
      <c r="J51" s="154"/>
      <c r="K51" s="153"/>
      <c r="L51" s="154"/>
      <c r="M51" s="328" t="s">
        <v>89</v>
      </c>
      <c r="N51" s="329"/>
      <c r="O51" s="334" t="s">
        <v>90</v>
      </c>
      <c r="P51" s="335"/>
      <c r="Q51" s="335"/>
      <c r="R51" s="235"/>
      <c r="S51" s="358" t="s">
        <v>250</v>
      </c>
      <c r="T51" s="359"/>
      <c r="U51" s="359"/>
      <c r="V51" s="359"/>
      <c r="W51" s="360"/>
      <c r="X51" s="185" t="s">
        <v>18</v>
      </c>
      <c r="Y51" s="108"/>
      <c r="Z51" s="109"/>
      <c r="AA51" s="95" t="s">
        <v>303</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
      <c r="B53" s="397">
        <f>B51+1</f>
        <v>19</v>
      </c>
      <c r="C53" s="307"/>
      <c r="D53" s="309" t="s">
        <v>141</v>
      </c>
      <c r="E53" s="245"/>
      <c r="F53" s="310"/>
      <c r="G53" s="234" t="s">
        <v>103</v>
      </c>
      <c r="H53" s="235"/>
      <c r="I53" s="155"/>
      <c r="J53" s="156"/>
      <c r="K53" s="155"/>
      <c r="L53" s="156"/>
      <c r="M53" s="328" t="s">
        <v>100</v>
      </c>
      <c r="N53" s="329"/>
      <c r="O53" s="334" t="s">
        <v>90</v>
      </c>
      <c r="P53" s="335"/>
      <c r="Q53" s="335"/>
      <c r="R53" s="235"/>
      <c r="S53" s="358" t="s">
        <v>251</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252</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
      <c r="B57" s="397">
        <f>B55+1</f>
        <v>21</v>
      </c>
      <c r="C57" s="307"/>
      <c r="D57" s="309" t="s">
        <v>144</v>
      </c>
      <c r="E57" s="245"/>
      <c r="F57" s="310"/>
      <c r="G57" s="234" t="s">
        <v>103</v>
      </c>
      <c r="H57" s="235"/>
      <c r="I57" s="153"/>
      <c r="J57" s="154"/>
      <c r="K57" s="153"/>
      <c r="L57" s="154"/>
      <c r="M57" s="328" t="s">
        <v>89</v>
      </c>
      <c r="N57" s="329"/>
      <c r="O57" s="334" t="s">
        <v>19</v>
      </c>
      <c r="P57" s="335"/>
      <c r="Q57" s="335"/>
      <c r="R57" s="235"/>
      <c r="S57" s="358" t="s">
        <v>253</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
      <c r="B61" s="397">
        <f>B59+1</f>
        <v>23</v>
      </c>
      <c r="C61" s="307"/>
      <c r="D61" s="309" t="s">
        <v>144</v>
      </c>
      <c r="E61" s="245"/>
      <c r="F61" s="310"/>
      <c r="G61" s="234" t="s">
        <v>103</v>
      </c>
      <c r="H61" s="235"/>
      <c r="I61" s="153"/>
      <c r="J61" s="154"/>
      <c r="K61" s="153"/>
      <c r="L61" s="154"/>
      <c r="M61" s="328" t="s">
        <v>89</v>
      </c>
      <c r="N61" s="329"/>
      <c r="O61" s="334" t="s">
        <v>90</v>
      </c>
      <c r="P61" s="335"/>
      <c r="Q61" s="335"/>
      <c r="R61" s="235"/>
      <c r="S61" s="358" t="s">
        <v>254</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302</v>
      </c>
      <c r="BA61" s="96"/>
      <c r="BB61" s="97" t="s">
        <v>198</v>
      </c>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
      <c r="B69" s="397">
        <f>B67+1</f>
        <v>27</v>
      </c>
      <c r="C69" s="307"/>
      <c r="D69" s="309" t="s">
        <v>145</v>
      </c>
      <c r="E69" s="245"/>
      <c r="F69" s="310"/>
      <c r="G69" s="234" t="s">
        <v>103</v>
      </c>
      <c r="H69" s="235"/>
      <c r="I69" s="153"/>
      <c r="J69" s="154"/>
      <c r="K69" s="153"/>
      <c r="L69" s="154"/>
      <c r="M69" s="328" t="s">
        <v>89</v>
      </c>
      <c r="N69" s="329"/>
      <c r="O69" s="334" t="s">
        <v>90</v>
      </c>
      <c r="P69" s="335"/>
      <c r="Q69" s="335"/>
      <c r="R69" s="235"/>
      <c r="S69" s="358" t="s">
        <v>255</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
      <c r="B71" s="397">
        <f>B69+1</f>
        <v>28</v>
      </c>
      <c r="C71" s="307"/>
      <c r="D71" s="309" t="s">
        <v>145</v>
      </c>
      <c r="E71" s="245"/>
      <c r="F71" s="310"/>
      <c r="G71" s="234" t="s">
        <v>103</v>
      </c>
      <c r="H71" s="235"/>
      <c r="I71" s="153"/>
      <c r="J71" s="154"/>
      <c r="K71" s="153"/>
      <c r="L71" s="154"/>
      <c r="M71" s="328" t="s">
        <v>89</v>
      </c>
      <c r="N71" s="329"/>
      <c r="O71" s="334" t="s">
        <v>90</v>
      </c>
      <c r="P71" s="335"/>
      <c r="Q71" s="335"/>
      <c r="R71" s="235"/>
      <c r="S71" s="358" t="s">
        <v>256</v>
      </c>
      <c r="T71" s="359"/>
      <c r="U71" s="359"/>
      <c r="V71" s="359"/>
      <c r="W71" s="360"/>
      <c r="X71" s="185" t="s">
        <v>18</v>
      </c>
      <c r="Y71" s="108"/>
      <c r="Z71" s="109"/>
      <c r="AA71" s="95" t="s">
        <v>303</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257</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4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272</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objects="1" scenarios="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4" sqref="J14"/>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308</v>
      </c>
      <c r="D1" s="5"/>
      <c r="E1" s="5"/>
      <c r="F1" s="5"/>
      <c r="G1" s="5"/>
      <c r="H1" s="5"/>
      <c r="I1" s="5"/>
      <c r="J1" s="5"/>
      <c r="M1" s="7" t="s">
        <v>0</v>
      </c>
      <c r="P1" s="5"/>
      <c r="Q1" s="5"/>
      <c r="R1" s="5"/>
      <c r="S1" s="5"/>
      <c r="T1" s="5"/>
      <c r="U1" s="5"/>
      <c r="V1" s="5"/>
      <c r="W1" s="5"/>
      <c r="AS1" s="9" t="s">
        <v>30</v>
      </c>
      <c r="AT1" s="240" t="s">
        <v>218</v>
      </c>
      <c r="AU1" s="241"/>
      <c r="AV1" s="241"/>
      <c r="AW1" s="241"/>
      <c r="AX1" s="241"/>
      <c r="AY1" s="241"/>
      <c r="AZ1" s="241"/>
      <c r="BA1" s="241"/>
      <c r="BB1" s="241"/>
      <c r="BC1" s="241"/>
      <c r="BD1" s="241"/>
      <c r="BE1" s="241"/>
      <c r="BF1" s="241"/>
      <c r="BG1" s="241"/>
      <c r="BH1" s="241"/>
      <c r="BI1" s="241"/>
      <c r="BJ1" s="9" t="s">
        <v>2</v>
      </c>
    </row>
    <row r="2" spans="2:67" s="8" customFormat="1" ht="20.25" customHeight="1" x14ac:dyDescent="0.4">
      <c r="J2" s="7"/>
      <c r="M2" s="7"/>
      <c r="N2" s="7"/>
      <c r="P2" s="9"/>
      <c r="Q2" s="9"/>
      <c r="R2" s="9"/>
      <c r="S2" s="9"/>
      <c r="T2" s="9"/>
      <c r="U2" s="9"/>
      <c r="V2" s="9"/>
      <c r="W2" s="9"/>
      <c r="AB2" s="132" t="s">
        <v>27</v>
      </c>
      <c r="AC2" s="242">
        <v>3</v>
      </c>
      <c r="AD2" s="242"/>
      <c r="AE2" s="132" t="s">
        <v>28</v>
      </c>
      <c r="AF2" s="243">
        <f>IF(AC2=0,"",YEAR(DATE(2018+AC2,1,1)))</f>
        <v>2021</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4" t="s">
        <v>192</v>
      </c>
      <c r="BF3" s="245"/>
      <c r="BG3" s="245"/>
      <c r="BH3" s="246"/>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193</v>
      </c>
      <c r="BF4" s="245"/>
      <c r="BG4" s="245"/>
      <c r="BH4" s="246"/>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36"/>
      <c r="BF10" s="237"/>
      <c r="BG10" s="2" t="s">
        <v>263</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1" t="s">
        <v>20</v>
      </c>
      <c r="C12" s="259" t="s">
        <v>273</v>
      </c>
      <c r="D12" s="285"/>
      <c r="E12" s="204"/>
      <c r="F12" s="201"/>
      <c r="G12" s="204"/>
      <c r="H12" s="201"/>
      <c r="I12" s="288" t="s">
        <v>274</v>
      </c>
      <c r="J12" s="289"/>
      <c r="K12" s="294" t="s">
        <v>275</v>
      </c>
      <c r="L12" s="260"/>
      <c r="M12" s="260"/>
      <c r="N12" s="285"/>
      <c r="O12" s="294" t="s">
        <v>276</v>
      </c>
      <c r="P12" s="260"/>
      <c r="Q12" s="260"/>
      <c r="R12" s="260"/>
      <c r="S12" s="285"/>
      <c r="T12" s="188"/>
      <c r="U12" s="188"/>
      <c r="V12" s="189"/>
      <c r="W12" s="297" t="s">
        <v>277</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278</v>
      </c>
      <c r="BE12" s="254"/>
      <c r="BF12" s="259" t="s">
        <v>310</v>
      </c>
      <c r="BG12" s="260"/>
      <c r="BH12" s="260"/>
      <c r="BI12" s="260"/>
      <c r="BJ12" s="261"/>
    </row>
    <row r="13" spans="2:67" ht="20.25" customHeight="1" x14ac:dyDescent="0.4">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49"/>
      <c r="BC14" s="250"/>
      <c r="BD14" s="255"/>
      <c r="BE14" s="256"/>
      <c r="BF14" s="262"/>
      <c r="BG14" s="263"/>
      <c r="BH14" s="263"/>
      <c r="BI14" s="263"/>
      <c r="BJ14" s="264"/>
    </row>
    <row r="15" spans="2:67" ht="20.25" hidden="1" customHeight="1" x14ac:dyDescent="0.4">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5</v>
      </c>
      <c r="X15" s="141">
        <f>WEEKDAY(DATE($AF$2,$AJ$2,2))</f>
        <v>6</v>
      </c>
      <c r="Y15" s="141">
        <f>WEEKDAY(DATE($AF$2,$AJ$2,3))</f>
        <v>7</v>
      </c>
      <c r="Z15" s="141">
        <f>WEEKDAY(DATE($AF$2,$AJ$2,4))</f>
        <v>1</v>
      </c>
      <c r="AA15" s="141">
        <f>WEEKDAY(DATE($AF$2,$AJ$2,5))</f>
        <v>2</v>
      </c>
      <c r="AB15" s="141">
        <f>WEEKDAY(DATE($AF$2,$AJ$2,6))</f>
        <v>3</v>
      </c>
      <c r="AC15" s="142">
        <f>WEEKDAY(DATE($AF$2,$AJ$2,7))</f>
        <v>4</v>
      </c>
      <c r="AD15" s="143">
        <f>WEEKDAY(DATE($AF$2,$AJ$2,8))</f>
        <v>5</v>
      </c>
      <c r="AE15" s="141">
        <f>WEEKDAY(DATE($AF$2,$AJ$2,9))</f>
        <v>6</v>
      </c>
      <c r="AF15" s="141">
        <f>WEEKDAY(DATE($AF$2,$AJ$2,10))</f>
        <v>7</v>
      </c>
      <c r="AG15" s="141">
        <f>WEEKDAY(DATE($AF$2,$AJ$2,11))</f>
        <v>1</v>
      </c>
      <c r="AH15" s="141">
        <f>WEEKDAY(DATE($AF$2,$AJ$2,12))</f>
        <v>2</v>
      </c>
      <c r="AI15" s="141">
        <f>WEEKDAY(DATE($AF$2,$AJ$2,13))</f>
        <v>3</v>
      </c>
      <c r="AJ15" s="142">
        <f>WEEKDAY(DATE($AF$2,$AJ$2,14))</f>
        <v>4</v>
      </c>
      <c r="AK15" s="143">
        <f>WEEKDAY(DATE($AF$2,$AJ$2,15))</f>
        <v>5</v>
      </c>
      <c r="AL15" s="141">
        <f>WEEKDAY(DATE($AF$2,$AJ$2,16))</f>
        <v>6</v>
      </c>
      <c r="AM15" s="141">
        <f>WEEKDAY(DATE($AF$2,$AJ$2,17))</f>
        <v>7</v>
      </c>
      <c r="AN15" s="141">
        <f>WEEKDAY(DATE($AF$2,$AJ$2,18))</f>
        <v>1</v>
      </c>
      <c r="AO15" s="141">
        <f>WEEKDAY(DATE($AF$2,$AJ$2,19))</f>
        <v>2</v>
      </c>
      <c r="AP15" s="141">
        <f>WEEKDAY(DATE($AF$2,$AJ$2,20))</f>
        <v>3</v>
      </c>
      <c r="AQ15" s="142">
        <f>WEEKDAY(DATE($AF$2,$AJ$2,21))</f>
        <v>4</v>
      </c>
      <c r="AR15" s="143">
        <f>WEEKDAY(DATE($AF$2,$AJ$2,22))</f>
        <v>5</v>
      </c>
      <c r="AS15" s="141">
        <f>WEEKDAY(DATE($AF$2,$AJ$2,23))</f>
        <v>6</v>
      </c>
      <c r="AT15" s="141">
        <f>WEEKDAY(DATE($AF$2,$AJ$2,24))</f>
        <v>7</v>
      </c>
      <c r="AU15" s="141">
        <f>WEEKDAY(DATE($AF$2,$AJ$2,25))</f>
        <v>1</v>
      </c>
      <c r="AV15" s="141">
        <f>WEEKDAY(DATE($AF$2,$AJ$2,26))</f>
        <v>2</v>
      </c>
      <c r="AW15" s="141">
        <f>WEEKDAY(DATE($AF$2,$AJ$2,27))</f>
        <v>3</v>
      </c>
      <c r="AX15" s="142">
        <f>WEEKDAY(DATE($AF$2,$AJ$2,28))</f>
        <v>4</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4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木</v>
      </c>
      <c r="X16" s="147" t="str">
        <f t="shared" ref="X16:AX16" si="0">IF(X15=1,"日",IF(X15=2,"月",IF(X15=3,"火",IF(X15=4,"水",IF(X15=5,"木",IF(X15=6,"金","土"))))))</f>
        <v>金</v>
      </c>
      <c r="Y16" s="147" t="str">
        <f t="shared" si="0"/>
        <v>土</v>
      </c>
      <c r="Z16" s="147" t="str">
        <f t="shared" si="0"/>
        <v>日</v>
      </c>
      <c r="AA16" s="147" t="str">
        <f t="shared" si="0"/>
        <v>月</v>
      </c>
      <c r="AB16" s="147" t="str">
        <f t="shared" si="0"/>
        <v>火</v>
      </c>
      <c r="AC16" s="148" t="str">
        <f t="shared" si="0"/>
        <v>水</v>
      </c>
      <c r="AD16" s="149" t="str">
        <f>IF(AD15=1,"日",IF(AD15=2,"月",IF(AD15=3,"火",IF(AD15=4,"水",IF(AD15=5,"木",IF(AD15=6,"金","土"))))))</f>
        <v>木</v>
      </c>
      <c r="AE16" s="147" t="str">
        <f t="shared" si="0"/>
        <v>金</v>
      </c>
      <c r="AF16" s="147" t="str">
        <f t="shared" si="0"/>
        <v>土</v>
      </c>
      <c r="AG16" s="147" t="str">
        <f t="shared" si="0"/>
        <v>日</v>
      </c>
      <c r="AH16" s="147" t="str">
        <f t="shared" si="0"/>
        <v>月</v>
      </c>
      <c r="AI16" s="147" t="str">
        <f t="shared" si="0"/>
        <v>火</v>
      </c>
      <c r="AJ16" s="148" t="str">
        <f t="shared" si="0"/>
        <v>水</v>
      </c>
      <c r="AK16" s="149" t="str">
        <f>IF(AK15=1,"日",IF(AK15=2,"月",IF(AK15=3,"火",IF(AK15=4,"水",IF(AK15=5,"木",IF(AK15=6,"金","土"))))))</f>
        <v>木</v>
      </c>
      <c r="AL16" s="147" t="str">
        <f t="shared" si="0"/>
        <v>金</v>
      </c>
      <c r="AM16" s="147" t="str">
        <f t="shared" si="0"/>
        <v>土</v>
      </c>
      <c r="AN16" s="147" t="str">
        <f t="shared" si="0"/>
        <v>日</v>
      </c>
      <c r="AO16" s="147" t="str">
        <f t="shared" si="0"/>
        <v>月</v>
      </c>
      <c r="AP16" s="147" t="str">
        <f t="shared" si="0"/>
        <v>火</v>
      </c>
      <c r="AQ16" s="148" t="str">
        <f t="shared" si="0"/>
        <v>水</v>
      </c>
      <c r="AR16" s="149" t="str">
        <f>IF(AR15=1,"日",IF(AR15=2,"月",IF(AR15=3,"火",IF(AR15=4,"水",IF(AR15=5,"木",IF(AR15=6,"金","土"))))))</f>
        <v>木</v>
      </c>
      <c r="AS16" s="147" t="str">
        <f t="shared" si="0"/>
        <v>金</v>
      </c>
      <c r="AT16" s="147" t="str">
        <f t="shared" si="0"/>
        <v>土</v>
      </c>
      <c r="AU16" s="147" t="str">
        <f t="shared" si="0"/>
        <v>日</v>
      </c>
      <c r="AV16" s="147" t="str">
        <f t="shared" si="0"/>
        <v>月</v>
      </c>
      <c r="AW16" s="147" t="str">
        <f t="shared" si="0"/>
        <v>火</v>
      </c>
      <c r="AX16" s="148" t="str">
        <f t="shared" si="0"/>
        <v>水</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4">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4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279</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objects="1" scenarios="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308</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3</v>
      </c>
      <c r="AH2" s="242"/>
      <c r="AI2" s="132" t="s">
        <v>28</v>
      </c>
      <c r="AJ2" s="243">
        <f>IF(AG2=0,"",YEAR(DATE(2018+AG2,1,1)))</f>
        <v>2021</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c r="BJ10" s="23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264</v>
      </c>
      <c r="D12" s="259" t="s">
        <v>265</v>
      </c>
      <c r="E12" s="277"/>
      <c r="F12" s="278"/>
      <c r="G12" s="259" t="s">
        <v>266</v>
      </c>
      <c r="H12" s="285"/>
      <c r="I12" s="176"/>
      <c r="J12" s="173"/>
      <c r="K12" s="176"/>
      <c r="L12" s="173"/>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309</v>
      </c>
      <c r="BK12" s="260"/>
      <c r="BL12" s="260"/>
      <c r="BM12" s="260"/>
      <c r="BN12" s="261"/>
    </row>
    <row r="13" spans="2:71" ht="20.25" customHeight="1" x14ac:dyDescent="0.4">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4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272</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objects="1" scenarios="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D226" sqref="D226"/>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281</v>
      </c>
      <c r="C16" s="44"/>
      <c r="D16" s="43"/>
    </row>
    <row r="17" spans="2:4" s="45" customFormat="1" ht="20.25" customHeight="1" x14ac:dyDescent="0.4">
      <c r="B17" s="43" t="s">
        <v>280</v>
      </c>
      <c r="C17" s="44"/>
      <c r="D17" s="43"/>
    </row>
    <row r="18" spans="2:4" s="45" customFormat="1" ht="20.25" customHeight="1" x14ac:dyDescent="0.4">
      <c r="B18" s="43"/>
      <c r="C18" s="44"/>
      <c r="D18" s="43"/>
    </row>
    <row r="19" spans="2:4" s="45" customFormat="1" ht="17.25" customHeight="1" x14ac:dyDescent="0.4">
      <c r="B19" s="43" t="s">
        <v>282</v>
      </c>
      <c r="C19" s="43"/>
      <c r="D19" s="43"/>
    </row>
    <row r="20" spans="2:4" s="45" customFormat="1" ht="17.25" customHeight="1" x14ac:dyDescent="0.4">
      <c r="B20" s="43" t="s">
        <v>304</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225</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226</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227</v>
      </c>
    </row>
    <row r="35" spans="2:25" s="45" customFormat="1" ht="17.25" customHeight="1" x14ac:dyDescent="0.4">
      <c r="B35" s="43"/>
      <c r="C35" s="22">
        <v>13</v>
      </c>
      <c r="D35" s="49" t="s">
        <v>228</v>
      </c>
    </row>
    <row r="36" spans="2:25" s="45" customFormat="1" ht="17.25" customHeight="1" x14ac:dyDescent="0.4">
      <c r="B36" s="43"/>
      <c r="C36" s="22">
        <v>14</v>
      </c>
      <c r="D36" s="49" t="s">
        <v>229</v>
      </c>
    </row>
    <row r="37" spans="2:25" s="45" customFormat="1" ht="17.25" customHeight="1" x14ac:dyDescent="0.4">
      <c r="B37" s="43"/>
      <c r="C37" s="46"/>
      <c r="D37" s="48"/>
    </row>
    <row r="38" spans="2:25" s="45" customFormat="1" ht="17.25" customHeight="1" x14ac:dyDescent="0.4">
      <c r="B38" s="43" t="s">
        <v>283</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284</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285</v>
      </c>
      <c r="C55" s="43"/>
    </row>
    <row r="56" spans="2:51" s="45" customFormat="1" ht="17.25" customHeight="1" x14ac:dyDescent="0.4">
      <c r="B56" s="43"/>
      <c r="C56" s="43"/>
    </row>
    <row r="57" spans="2:51" s="45" customFormat="1" ht="17.25" customHeight="1" x14ac:dyDescent="0.4">
      <c r="B57" s="43" t="s">
        <v>286</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287</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288</v>
      </c>
      <c r="C63" s="43"/>
      <c r="D63" s="43"/>
    </row>
    <row r="64" spans="2:51" s="45" customFormat="1" ht="17.25" customHeight="1" x14ac:dyDescent="0.4">
      <c r="B64" s="43"/>
      <c r="C64" s="43"/>
      <c r="D64" s="43"/>
    </row>
    <row r="65" spans="2:54" s="45" customFormat="1" ht="17.25" customHeight="1" x14ac:dyDescent="0.4">
      <c r="B65" s="50" t="s">
        <v>289</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290</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305</v>
      </c>
    </row>
    <row r="75" spans="2:54" ht="18.75" customHeight="1" x14ac:dyDescent="0.4">
      <c r="B75" s="199" t="s">
        <v>306</v>
      </c>
    </row>
    <row r="76" spans="2:54" ht="18.75" customHeight="1" x14ac:dyDescent="0.4">
      <c r="B76" s="199" t="s">
        <v>307</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260</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281</v>
      </c>
      <c r="C16" s="44"/>
      <c r="D16" s="43"/>
    </row>
    <row r="17" spans="2:4" s="45" customFormat="1" ht="20.25" customHeight="1" x14ac:dyDescent="0.4">
      <c r="B17" s="43" t="s">
        <v>280</v>
      </c>
      <c r="C17" s="44"/>
      <c r="D17" s="43"/>
    </row>
    <row r="18" spans="2:4" s="45" customFormat="1" ht="20.25" customHeight="1" x14ac:dyDescent="0.4">
      <c r="B18" s="43"/>
      <c r="C18" s="44"/>
      <c r="D18" s="43"/>
    </row>
    <row r="19" spans="2:4" s="45" customFormat="1" ht="20.25" customHeight="1" x14ac:dyDescent="0.4">
      <c r="B19" s="43" t="s">
        <v>291</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292</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293</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225</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226</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227</v>
      </c>
    </row>
    <row r="44" spans="2:6" s="45" customFormat="1" ht="17.25" customHeight="1" x14ac:dyDescent="0.4">
      <c r="B44" s="43"/>
      <c r="C44" s="22">
        <v>13</v>
      </c>
      <c r="D44" s="49" t="s">
        <v>228</v>
      </c>
    </row>
    <row r="45" spans="2:6" s="45" customFormat="1" ht="17.25" customHeight="1" x14ac:dyDescent="0.4">
      <c r="B45" s="43"/>
      <c r="C45" s="22">
        <v>14</v>
      </c>
      <c r="D45" s="49" t="s">
        <v>229</v>
      </c>
    </row>
    <row r="46" spans="2:6" s="45" customFormat="1" ht="17.25" customHeight="1" x14ac:dyDescent="0.4">
      <c r="B46" s="43"/>
      <c r="C46" s="46"/>
      <c r="D46" s="48"/>
    </row>
    <row r="47" spans="2:6" s="45" customFormat="1" ht="17.25" customHeight="1" x14ac:dyDescent="0.4">
      <c r="B47" s="43" t="s">
        <v>294</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295</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296</v>
      </c>
      <c r="C65" s="43"/>
    </row>
    <row r="66" spans="2:54" s="45" customFormat="1" ht="17.25" customHeight="1" x14ac:dyDescent="0.4">
      <c r="B66" s="43"/>
      <c r="C66" s="43"/>
    </row>
    <row r="67" spans="2:54" s="45" customFormat="1" ht="17.25" customHeight="1" x14ac:dyDescent="0.4">
      <c r="B67" s="43" t="s">
        <v>297</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298</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299</v>
      </c>
      <c r="C73" s="43"/>
      <c r="D73" s="43"/>
    </row>
    <row r="74" spans="2:54" s="45" customFormat="1" ht="17.25" customHeight="1" x14ac:dyDescent="0.4">
      <c r="B74" s="43"/>
      <c r="C74" s="43"/>
      <c r="D74" s="43"/>
    </row>
    <row r="75" spans="2:54" s="45" customFormat="1" ht="17.25" customHeight="1" x14ac:dyDescent="0.4">
      <c r="B75" s="50" t="s">
        <v>300</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301</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305</v>
      </c>
    </row>
    <row r="85" spans="2:2" ht="18.75" customHeight="1" x14ac:dyDescent="0.4">
      <c r="B85" s="199" t="s">
        <v>306</v>
      </c>
    </row>
    <row r="86" spans="2:2" ht="18.75" customHeight="1" x14ac:dyDescent="0.4">
      <c r="B86" s="199" t="s">
        <v>307</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9" sqref="C9"/>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223</v>
      </c>
    </row>
    <row r="10" spans="2:4" x14ac:dyDescent="0.4">
      <c r="B10" s="67">
        <v>7</v>
      </c>
      <c r="C10" s="68" t="s">
        <v>224</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5" x14ac:dyDescent="0.4">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231</v>
      </c>
    </row>
    <row r="42" spans="3:3" x14ac:dyDescent="0.4">
      <c r="C42" s="20" t="s">
        <v>112</v>
      </c>
    </row>
    <row r="43" spans="3:3" x14ac:dyDescent="0.4">
      <c r="C43" s="20" t="s">
        <v>113</v>
      </c>
    </row>
    <row r="44" spans="3:3" x14ac:dyDescent="0.4">
      <c r="C44" s="20" t="s">
        <v>232</v>
      </c>
    </row>
    <row r="45" spans="3:3" x14ac:dyDescent="0.4">
      <c r="C45" s="20" t="s">
        <v>233</v>
      </c>
    </row>
    <row r="46" spans="3:3" x14ac:dyDescent="0.4">
      <c r="C46" s="20" t="s">
        <v>234</v>
      </c>
    </row>
    <row r="47" spans="3:3" x14ac:dyDescent="0.4">
      <c r="C47" s="20" t="s">
        <v>235</v>
      </c>
    </row>
    <row r="48" spans="3:3" x14ac:dyDescent="0.4">
      <c r="C48" s="20" t="s">
        <v>236</v>
      </c>
    </row>
    <row r="49" spans="3:3" x14ac:dyDescent="0.4">
      <c r="C49" s="20" t="s">
        <v>237</v>
      </c>
    </row>
    <row r="50" spans="3:3" x14ac:dyDescent="0.4">
      <c r="C50" s="20" t="s">
        <v>238</v>
      </c>
    </row>
    <row r="51" spans="3:3" x14ac:dyDescent="0.4">
      <c r="C51" s="20" t="s">
        <v>239</v>
      </c>
    </row>
    <row r="52" spans="3:3" x14ac:dyDescent="0.4">
      <c r="C52" s="20" t="s">
        <v>240</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和也 12098</cp:lastModifiedBy>
  <dcterms:modified xsi:type="dcterms:W3CDTF">2021-03-31T07:10:15Z</dcterms:modified>
</cp:coreProperties>
</file>